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31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E:\Coursera_Work\Data Analysis Projects\Clearance Data\"/>
    </mc:Choice>
  </mc:AlternateContent>
  <xr:revisionPtr revIDLastSave="0" documentId="13_ncr:1_{3894DD4A-1C17-4055-80C7-47A8D9CE3019}" xr6:coauthVersionLast="45" xr6:coauthVersionMax="45" xr10:uidLastSave="{00000000-0000-0000-0000-000000000000}"/>
  <bookViews>
    <workbookView xWindow="-120" yWindow="-120" windowWidth="20730" windowHeight="11160" firstSheet="1" activeTab="1" xr2:uid="{00000000-000D-0000-FFFF-FFFF00000000}"/>
  </bookViews>
  <sheets>
    <sheet name="Jan.19" sheetId="118" r:id="rId1"/>
    <sheet name="Dec.18" sheetId="117" r:id="rId2"/>
    <sheet name="Nov.18" sheetId="116" r:id="rId3"/>
    <sheet name="Oct.18" sheetId="115" r:id="rId4"/>
    <sheet name="Sept.18" sheetId="114" r:id="rId5"/>
    <sheet name="Aug.18" sheetId="113" r:id="rId6"/>
    <sheet name="Jul.18" sheetId="112" r:id="rId7"/>
    <sheet name="Jun.18" sheetId="111" r:id="rId8"/>
    <sheet name="May.18" sheetId="110" r:id="rId9"/>
    <sheet name="Apr.18" sheetId="109" r:id="rId10"/>
    <sheet name="Mar.18" sheetId="108" r:id="rId11"/>
    <sheet name="Feb.18" sheetId="107" r:id="rId12"/>
    <sheet name="Jan.2018" sheetId="106" r:id="rId13"/>
    <sheet name="Dec 2017" sheetId="105" r:id="rId14"/>
    <sheet name="Nov 2017" sheetId="104" r:id="rId15"/>
    <sheet name="Oct 2017" sheetId="103" r:id="rId16"/>
    <sheet name="Sep 2017" sheetId="102" r:id="rId17"/>
  </sheets>
  <definedNames>
    <definedName name="Data" localSheetId="9">#REF!</definedName>
    <definedName name="Data" localSheetId="5">#REF!</definedName>
    <definedName name="Data" localSheetId="13">#REF!</definedName>
    <definedName name="Data" localSheetId="1">#REF!</definedName>
    <definedName name="Data" localSheetId="11">#REF!</definedName>
    <definedName name="Data" localSheetId="0">#REF!</definedName>
    <definedName name="Data" localSheetId="12">#REF!</definedName>
    <definedName name="Data" localSheetId="6">#REF!</definedName>
    <definedName name="Data" localSheetId="7">#REF!</definedName>
    <definedName name="Data" localSheetId="10">#REF!</definedName>
    <definedName name="Data" localSheetId="8">#REF!</definedName>
    <definedName name="Data" localSheetId="14">#REF!</definedName>
    <definedName name="Data" localSheetId="2">#REF!</definedName>
    <definedName name="Data" localSheetId="15">#REF!</definedName>
    <definedName name="Data" localSheetId="3">#REF!</definedName>
    <definedName name="Data" localSheetId="16">#REF!</definedName>
    <definedName name="Data" localSheetId="4">#REF!</definedName>
    <definedName name="Data">#REF!</definedName>
  </definedNames>
  <calcPr calcId="181029"/>
</workbook>
</file>

<file path=xl/calcChain.xml><?xml version="1.0" encoding="utf-8"?>
<calcChain xmlns="http://schemas.openxmlformats.org/spreadsheetml/2006/main">
  <c r="AC36" i="118" l="1"/>
  <c r="AF36" i="118"/>
  <c r="AC35" i="118"/>
  <c r="AF35" i="118"/>
  <c r="AC34" i="118" l="1"/>
  <c r="AF34" i="118"/>
  <c r="AC33" i="118"/>
  <c r="AF33" i="118"/>
  <c r="AF32" i="118"/>
  <c r="AC32" i="118"/>
  <c r="AF31" i="118"/>
  <c r="AC31" i="118"/>
  <c r="AF30" i="118"/>
  <c r="AC30" i="118"/>
  <c r="AC29" i="118"/>
  <c r="AF29" i="118"/>
  <c r="AC28" i="118" l="1"/>
  <c r="AF28" i="118"/>
  <c r="AC27" i="118"/>
  <c r="AF27" i="118"/>
  <c r="AC26" i="118"/>
  <c r="AF26" i="118"/>
  <c r="AC25" i="118"/>
  <c r="AF25" i="118"/>
  <c r="AC24" i="118"/>
  <c r="AF24" i="118"/>
  <c r="AC23" i="118"/>
  <c r="AF23" i="118"/>
  <c r="AC22" i="118" l="1"/>
  <c r="AF22" i="118"/>
  <c r="AC21" i="118"/>
  <c r="AF21" i="118"/>
  <c r="AC20" i="118" l="1"/>
  <c r="AF20" i="118"/>
  <c r="AC19" i="118" l="1"/>
  <c r="AF19" i="118"/>
  <c r="AC18" i="118" l="1"/>
  <c r="AF18" i="118"/>
  <c r="AC17" i="118"/>
  <c r="AF17" i="118"/>
  <c r="AF16" i="118" l="1"/>
  <c r="AC16" i="118"/>
  <c r="AF15" i="118"/>
  <c r="AC15" i="118"/>
  <c r="AF14" i="118"/>
  <c r="AC14" i="118"/>
  <c r="AC13" i="118"/>
  <c r="AF13" i="118"/>
  <c r="AC178" i="117" l="1"/>
  <c r="AF178" i="117"/>
  <c r="AC177" i="117"/>
  <c r="AF177" i="117"/>
  <c r="AC176" i="117"/>
  <c r="AF176" i="117"/>
  <c r="AC175" i="117"/>
  <c r="AF175" i="117"/>
  <c r="AC174" i="117"/>
  <c r="AF174" i="117"/>
  <c r="AC173" i="117"/>
  <c r="AF173" i="117"/>
  <c r="AC172" i="117"/>
  <c r="AF172" i="117"/>
  <c r="AC170" i="117" l="1"/>
  <c r="AF170" i="117"/>
  <c r="AC169" i="117"/>
  <c r="AF169" i="117"/>
  <c r="AC168" i="117"/>
  <c r="AF168" i="117"/>
  <c r="AC167" i="117"/>
  <c r="AF167" i="117"/>
  <c r="AC166" i="117"/>
  <c r="AF166" i="117"/>
  <c r="AC165" i="117"/>
  <c r="AF165" i="117"/>
  <c r="AC164" i="117"/>
  <c r="AF164" i="117"/>
  <c r="AC163" i="117"/>
  <c r="AF163" i="117"/>
  <c r="AC162" i="117"/>
  <c r="AF162" i="117"/>
  <c r="AC161" i="117"/>
  <c r="AF161" i="117"/>
  <c r="AC160" i="117"/>
  <c r="AF160" i="117"/>
  <c r="AC159" i="117"/>
  <c r="AF159" i="117"/>
  <c r="AC158" i="117"/>
  <c r="AF158" i="117"/>
  <c r="AC157" i="117"/>
  <c r="AF157" i="117"/>
  <c r="AC156" i="117"/>
  <c r="AF156" i="117"/>
  <c r="AC155" i="117"/>
  <c r="AF155" i="117"/>
  <c r="AC154" i="117"/>
  <c r="AF154" i="117"/>
  <c r="AC153" i="117"/>
  <c r="AF153" i="117"/>
  <c r="AC152" i="117"/>
  <c r="AF152" i="117"/>
  <c r="AC151" i="117"/>
  <c r="AF151" i="117"/>
  <c r="AC150" i="117"/>
  <c r="AF150" i="117"/>
  <c r="AC149" i="117"/>
  <c r="AF149" i="117"/>
  <c r="AC148" i="117"/>
  <c r="AF148" i="117"/>
  <c r="AC147" i="117"/>
  <c r="AF147" i="117"/>
  <c r="AC146" i="117"/>
  <c r="AF146" i="117"/>
  <c r="AC145" i="117"/>
  <c r="AF145" i="117"/>
  <c r="AC144" i="117"/>
  <c r="AF144" i="117"/>
  <c r="AC143" i="117"/>
  <c r="AF143" i="117"/>
  <c r="AC142" i="117"/>
  <c r="AF142" i="117"/>
  <c r="AC141" i="117"/>
  <c r="AF141" i="117"/>
  <c r="AC140" i="117"/>
  <c r="AF140" i="117"/>
  <c r="AC139" i="117"/>
  <c r="AF139" i="117"/>
  <c r="AC138" i="117"/>
  <c r="AF138" i="117"/>
  <c r="AC137" i="117"/>
  <c r="AF137" i="117"/>
  <c r="AC136" i="117"/>
  <c r="AF136" i="117"/>
  <c r="AC135" i="117"/>
  <c r="AF135" i="117"/>
  <c r="AC134" i="117"/>
  <c r="AF134" i="117"/>
  <c r="AC133" i="117"/>
  <c r="AF133" i="117"/>
  <c r="AC132" i="117"/>
  <c r="AF132" i="117"/>
  <c r="AC131" i="117"/>
  <c r="AF131" i="117"/>
  <c r="AC130" i="117"/>
  <c r="AF130" i="117"/>
  <c r="AC129" i="117"/>
  <c r="AF129" i="117"/>
  <c r="AC128" i="117"/>
  <c r="AF128" i="117"/>
  <c r="AC127" i="117"/>
  <c r="AF127" i="117"/>
  <c r="AC126" i="117"/>
  <c r="AF126" i="117"/>
  <c r="AC125" i="117"/>
  <c r="AF125" i="117"/>
  <c r="AC124" i="117"/>
  <c r="AF124" i="117"/>
  <c r="AC123" i="117"/>
  <c r="AF123" i="117"/>
  <c r="AC122" i="117"/>
  <c r="AF122" i="117"/>
  <c r="AC121" i="117"/>
  <c r="AF121" i="117"/>
  <c r="AC120" i="117"/>
  <c r="AF120" i="117"/>
  <c r="AC119" i="117"/>
  <c r="AF119" i="117"/>
  <c r="AC118" i="117"/>
  <c r="AF118" i="117"/>
  <c r="AC117" i="117"/>
  <c r="AF117" i="117"/>
  <c r="AC116" i="117"/>
  <c r="AF116" i="117"/>
  <c r="AC115" i="117"/>
  <c r="AF115" i="117"/>
  <c r="AC114" i="117"/>
  <c r="AF114" i="117"/>
  <c r="AC113" i="117"/>
  <c r="AF113" i="117"/>
  <c r="AC112" i="117"/>
  <c r="AF112" i="117"/>
  <c r="AC111" i="117"/>
  <c r="AF111" i="117"/>
  <c r="AC110" i="117"/>
  <c r="AF110" i="117"/>
  <c r="AC109" i="117"/>
  <c r="AF109" i="117"/>
  <c r="AC108" i="117"/>
  <c r="AF108" i="117"/>
  <c r="AC107" i="117"/>
  <c r="AF107" i="117"/>
  <c r="AC106" i="117"/>
  <c r="AF106" i="117"/>
  <c r="AC105" i="117"/>
  <c r="AF105" i="117"/>
  <c r="AC104" i="117"/>
  <c r="AF104" i="117"/>
  <c r="AC103" i="117"/>
  <c r="AF103" i="117"/>
  <c r="AC102" i="117"/>
  <c r="AF102" i="117"/>
  <c r="AC101" i="117"/>
  <c r="AF101" i="117"/>
  <c r="AC47" i="117"/>
  <c r="AF47" i="117"/>
  <c r="AC46" i="117"/>
  <c r="AF46" i="117"/>
  <c r="AC45" i="117"/>
  <c r="AF45" i="117"/>
  <c r="AC44" i="117"/>
  <c r="AF44" i="117"/>
  <c r="AC43" i="117"/>
  <c r="AF43" i="117"/>
  <c r="AC42" i="117"/>
  <c r="AF42" i="117"/>
  <c r="AC41" i="117"/>
  <c r="AF41" i="117"/>
  <c r="AC40" i="117"/>
  <c r="AF40" i="117"/>
  <c r="AC39" i="117"/>
  <c r="AF39" i="117"/>
  <c r="AC38" i="117"/>
  <c r="AF38" i="117"/>
  <c r="AC37" i="117"/>
  <c r="AF37" i="117"/>
  <c r="AC36" i="117"/>
  <c r="AF36" i="117"/>
  <c r="AC35" i="117"/>
  <c r="AF35" i="117"/>
  <c r="AC34" i="117"/>
  <c r="AF34" i="117"/>
  <c r="AC33" i="117"/>
  <c r="AF33" i="117"/>
  <c r="AC32" i="117"/>
  <c r="AF32" i="117"/>
  <c r="AC31" i="117"/>
  <c r="AF31" i="117"/>
  <c r="AC30" i="117"/>
  <c r="AF30" i="117"/>
  <c r="AC29" i="117"/>
  <c r="AF29" i="117"/>
  <c r="AC28" i="117"/>
  <c r="AF28" i="117"/>
  <c r="AF27" i="117"/>
  <c r="AC27" i="117"/>
  <c r="AF26" i="117"/>
  <c r="AC26" i="117"/>
  <c r="AF25" i="117"/>
  <c r="AC25" i="117"/>
  <c r="AC64" i="117"/>
  <c r="AF64" i="117"/>
  <c r="AC63" i="117"/>
  <c r="AF63" i="117"/>
  <c r="AC95" i="117"/>
  <c r="AF95" i="117"/>
  <c r="AC94" i="117"/>
  <c r="AF94" i="117"/>
  <c r="AC93" i="117"/>
  <c r="AF93" i="117"/>
  <c r="AC92" i="117"/>
  <c r="AF92" i="117"/>
  <c r="AC91" i="117"/>
  <c r="AF91" i="117"/>
  <c r="AC90" i="117"/>
  <c r="AF90" i="117"/>
  <c r="AC89" i="117"/>
  <c r="AF89" i="117"/>
  <c r="AF12" i="118" l="1"/>
  <c r="AC12" i="118"/>
  <c r="AF11" i="118"/>
  <c r="AC11" i="118"/>
  <c r="AF10" i="118"/>
  <c r="AC10" i="118"/>
  <c r="AC9" i="118"/>
  <c r="AF9" i="118"/>
  <c r="AC8" i="118"/>
  <c r="AF8" i="118"/>
  <c r="AC7" i="118"/>
  <c r="AF7" i="118"/>
  <c r="AC6" i="118"/>
  <c r="AF6" i="118"/>
  <c r="AF5" i="118"/>
  <c r="AC5" i="118"/>
  <c r="AF4" i="118"/>
  <c r="AC4" i="118"/>
  <c r="AF3" i="118"/>
  <c r="AC3" i="118"/>
  <c r="Z3" i="118"/>
  <c r="AC2" i="118" l="1"/>
  <c r="AF2" i="118"/>
  <c r="AF1047995" i="118"/>
  <c r="AC171" i="117" l="1"/>
  <c r="AF171" i="117"/>
  <c r="AC100" i="117" l="1"/>
  <c r="AF100" i="117"/>
  <c r="AC99" i="117" l="1"/>
  <c r="AF99" i="117"/>
  <c r="AC98" i="117"/>
  <c r="AF98" i="117"/>
  <c r="AF97" i="117"/>
  <c r="AC97" i="117"/>
  <c r="Z96" i="117"/>
  <c r="AC96" i="117" s="1"/>
  <c r="AF96" i="117" l="1"/>
  <c r="AC88" i="117"/>
  <c r="AF88" i="117"/>
  <c r="AC87" i="117" l="1"/>
  <c r="AF87" i="117"/>
  <c r="AC86" i="117"/>
  <c r="AF86" i="117"/>
  <c r="AC85" i="117"/>
  <c r="AF85" i="117"/>
  <c r="AC84" i="117"/>
  <c r="AF84" i="117"/>
  <c r="AC83" i="117" l="1"/>
  <c r="AF83" i="117"/>
  <c r="AC82" i="117" l="1"/>
  <c r="AF82" i="117"/>
  <c r="AC81" i="117" l="1"/>
  <c r="AF81" i="117"/>
  <c r="AC80" i="117"/>
  <c r="AF80" i="117"/>
  <c r="AC79" i="117"/>
  <c r="AF79" i="117"/>
  <c r="AC78" i="117"/>
  <c r="AF78" i="117"/>
  <c r="AC77" i="117"/>
  <c r="AF77" i="117"/>
  <c r="AC76" i="117"/>
  <c r="AF76" i="117"/>
  <c r="AC75" i="117"/>
  <c r="AF75" i="117"/>
  <c r="AC74" i="117"/>
  <c r="AF74" i="117"/>
  <c r="AC73" i="117"/>
  <c r="AF73" i="117"/>
  <c r="AC72" i="117"/>
  <c r="AF72" i="117"/>
  <c r="AC71" i="117"/>
  <c r="AF71" i="117"/>
  <c r="AC70" i="117"/>
  <c r="AF70" i="117"/>
  <c r="AC69" i="117"/>
  <c r="AF69" i="117"/>
  <c r="AC68" i="117" l="1"/>
  <c r="AF68" i="117"/>
  <c r="AC67" i="117"/>
  <c r="AF67" i="117"/>
  <c r="AC66" i="117"/>
  <c r="AF66" i="117"/>
  <c r="AC65" i="117"/>
  <c r="AF65" i="117"/>
  <c r="AC54" i="117" l="1"/>
  <c r="AF54" i="117"/>
  <c r="AC53" i="117"/>
  <c r="AF53" i="117"/>
  <c r="AC52" i="117"/>
  <c r="AF52" i="117"/>
  <c r="AC51" i="117"/>
  <c r="AF51" i="117"/>
  <c r="AF50" i="117"/>
  <c r="AC50" i="117"/>
  <c r="AF49" i="117"/>
  <c r="AC49" i="117"/>
  <c r="AF48" i="117"/>
  <c r="AC48" i="117"/>
  <c r="AC62" i="117"/>
  <c r="AF62" i="117"/>
  <c r="AC61" i="117"/>
  <c r="AF61" i="117"/>
  <c r="AC60" i="117" l="1"/>
  <c r="AF60" i="117"/>
  <c r="AC59" i="117"/>
  <c r="AF59" i="117"/>
  <c r="AC58" i="117"/>
  <c r="AF58" i="117"/>
  <c r="AF57" i="117"/>
  <c r="AC57" i="117"/>
  <c r="AF56" i="117"/>
  <c r="AC56" i="117"/>
  <c r="AF55" i="117"/>
  <c r="AC55" i="117"/>
  <c r="AC18" i="117"/>
  <c r="AF18" i="117"/>
  <c r="AC24" i="117" l="1"/>
  <c r="AF24" i="117"/>
  <c r="AC17" i="117" l="1"/>
  <c r="AF17" i="117"/>
  <c r="AC16" i="117" l="1"/>
  <c r="AF16" i="117"/>
  <c r="AC15" i="117"/>
  <c r="AF15" i="117"/>
  <c r="AC14" i="117"/>
  <c r="AF14" i="117"/>
  <c r="AC13" i="117"/>
  <c r="AF13" i="117"/>
  <c r="AC12" i="117"/>
  <c r="AF12" i="117"/>
  <c r="AC11" i="117" l="1"/>
  <c r="AF11" i="117"/>
  <c r="AC10" i="117"/>
  <c r="AF10" i="117"/>
  <c r="AC9" i="117"/>
  <c r="AF9" i="117"/>
  <c r="AC8" i="117"/>
  <c r="AF8" i="117"/>
  <c r="AC7" i="117"/>
  <c r="AF7" i="117"/>
  <c r="AC6" i="117"/>
  <c r="AF6" i="117"/>
  <c r="AF5" i="117" l="1"/>
  <c r="AC5" i="117"/>
  <c r="AF4" i="117"/>
  <c r="AC4" i="117"/>
  <c r="AF3" i="117"/>
  <c r="AC3" i="117"/>
  <c r="AC2" i="117" l="1"/>
  <c r="AF2" i="117"/>
  <c r="AF1048106" i="117"/>
  <c r="AC48" i="116" l="1"/>
  <c r="AF48" i="116"/>
  <c r="AC47" i="116"/>
  <c r="AF47" i="116"/>
  <c r="AC46" i="116"/>
  <c r="AF46" i="116"/>
  <c r="AC45" i="116"/>
  <c r="AF45" i="116"/>
  <c r="AC44" i="116"/>
  <c r="AF44" i="116"/>
  <c r="AC43" i="116"/>
  <c r="AF43" i="116"/>
  <c r="AC42" i="116"/>
  <c r="AF42" i="116"/>
  <c r="AC41" i="116"/>
  <c r="AF41" i="116"/>
  <c r="AC40" i="116" l="1"/>
  <c r="AF40" i="116"/>
  <c r="AC39" i="116" l="1"/>
  <c r="AF39" i="116"/>
  <c r="AC38" i="116"/>
  <c r="AF38" i="116"/>
  <c r="AC37" i="116" l="1"/>
  <c r="AF37" i="116"/>
  <c r="AF36" i="116" l="1"/>
  <c r="AC36" i="116"/>
  <c r="AF35" i="116"/>
  <c r="AC35" i="116"/>
  <c r="AF34" i="116"/>
  <c r="AC34" i="116"/>
  <c r="AF33" i="116"/>
  <c r="AC33" i="116"/>
  <c r="AF32" i="116"/>
  <c r="AC32" i="116"/>
  <c r="AF31" i="116"/>
  <c r="AC31" i="116"/>
  <c r="AF30" i="116"/>
  <c r="AC30" i="116"/>
  <c r="AF29" i="116"/>
  <c r="AC29" i="116"/>
  <c r="AC28" i="116"/>
  <c r="AF28" i="116"/>
  <c r="AC27" i="116" l="1"/>
  <c r="AF27" i="116"/>
  <c r="AC26" i="116"/>
  <c r="AF26" i="116"/>
  <c r="AC25" i="116"/>
  <c r="AF25" i="116"/>
  <c r="AC24" i="116" l="1"/>
  <c r="AF24" i="116"/>
  <c r="AC23" i="116"/>
  <c r="AF23" i="116"/>
  <c r="AC22" i="116"/>
  <c r="AF22" i="116"/>
  <c r="AC21" i="116"/>
  <c r="AF21" i="116"/>
  <c r="AC20" i="116"/>
  <c r="AF20" i="116"/>
  <c r="AC19" i="116" l="1"/>
  <c r="AF19" i="116"/>
  <c r="AC18" i="116"/>
  <c r="AF18" i="116"/>
  <c r="AC17" i="116" l="1"/>
  <c r="AF17" i="116"/>
  <c r="AC16" i="116" l="1"/>
  <c r="AF16" i="116"/>
  <c r="AC15" i="116" l="1"/>
  <c r="AF15" i="116"/>
  <c r="AC14" i="116" l="1"/>
  <c r="AF14" i="116"/>
  <c r="AC13" i="116"/>
  <c r="AF13" i="116"/>
  <c r="AC12" i="116"/>
  <c r="AF12" i="116"/>
  <c r="AC11" i="116"/>
  <c r="AF11" i="116"/>
  <c r="AC10" i="116"/>
  <c r="AF10" i="116"/>
  <c r="AC9" i="116"/>
  <c r="AF9" i="116"/>
  <c r="AC8" i="116"/>
  <c r="AF8" i="116"/>
  <c r="AC7" i="116" l="1"/>
  <c r="AF7" i="116"/>
  <c r="AC6" i="116"/>
  <c r="AF6" i="116"/>
  <c r="AC5" i="116"/>
  <c r="AF5" i="116"/>
  <c r="AC4" i="116"/>
  <c r="AF4" i="116"/>
  <c r="AC3" i="116"/>
  <c r="AF3" i="116"/>
  <c r="AC2" i="116"/>
  <c r="AF2" i="116"/>
  <c r="AF1048098" i="116"/>
  <c r="AC53" i="115" l="1"/>
  <c r="AF53" i="115"/>
  <c r="AC52" i="115"/>
  <c r="AF52" i="115"/>
  <c r="AC51" i="115"/>
  <c r="AF51" i="115"/>
  <c r="AC50" i="115"/>
  <c r="AF50" i="115"/>
  <c r="AC49" i="115"/>
  <c r="AF49" i="115"/>
  <c r="AC48" i="115"/>
  <c r="AF48" i="115"/>
  <c r="AC47" i="115"/>
  <c r="AF47" i="115"/>
  <c r="AC46" i="115"/>
  <c r="AF46" i="115"/>
  <c r="AC45" i="115"/>
  <c r="AF45" i="115"/>
  <c r="AC44" i="115"/>
  <c r="AF44" i="115"/>
  <c r="AC43" i="115"/>
  <c r="AF43" i="115"/>
  <c r="AC42" i="115"/>
  <c r="AF42" i="115"/>
  <c r="AC41" i="115"/>
  <c r="AF41" i="115"/>
  <c r="AC40" i="115"/>
  <c r="AF40" i="115"/>
  <c r="AC39" i="115"/>
  <c r="AF39" i="115"/>
  <c r="AC38" i="115"/>
  <c r="AF38" i="115"/>
  <c r="AF37" i="115"/>
  <c r="AC37" i="115"/>
  <c r="Z36" i="115"/>
  <c r="AC36" i="115" s="1"/>
  <c r="AC35" i="115"/>
  <c r="AF35" i="115"/>
  <c r="AC34" i="115"/>
  <c r="AF34" i="115"/>
  <c r="AC33" i="115"/>
  <c r="AF33" i="115"/>
  <c r="AC32" i="115"/>
  <c r="AF32" i="115"/>
  <c r="AC23" i="115"/>
  <c r="AF23" i="115"/>
  <c r="AF36" i="115" l="1"/>
  <c r="AC31" i="115"/>
  <c r="AF31" i="115"/>
  <c r="AC30" i="115" l="1"/>
  <c r="AF30" i="115"/>
  <c r="AC29" i="115" l="1"/>
  <c r="AF29" i="115"/>
  <c r="AC28" i="115"/>
  <c r="AF28" i="115"/>
  <c r="AC27" i="115"/>
  <c r="AF27" i="115"/>
  <c r="AC26" i="115"/>
  <c r="AF26" i="115"/>
  <c r="AC25" i="115"/>
  <c r="AF25" i="115"/>
  <c r="AC24" i="115"/>
  <c r="AF24" i="115"/>
  <c r="AC22" i="115" l="1"/>
  <c r="AF22" i="115"/>
  <c r="AC21" i="115"/>
  <c r="AF21" i="115"/>
  <c r="AC20" i="115" l="1"/>
  <c r="AF20" i="115"/>
  <c r="AC19" i="115" l="1"/>
  <c r="AF19" i="115"/>
  <c r="AC18" i="115"/>
  <c r="AF18" i="115"/>
  <c r="AC17" i="115"/>
  <c r="AF17" i="115"/>
  <c r="AC16" i="115" l="1"/>
  <c r="AF16" i="115"/>
  <c r="AC15" i="115"/>
  <c r="AF15" i="115"/>
  <c r="AC14" i="115"/>
  <c r="AF14" i="115"/>
  <c r="AC13" i="115"/>
  <c r="AF13" i="115"/>
  <c r="AC12" i="115"/>
  <c r="AF12" i="115"/>
  <c r="AC11" i="115"/>
  <c r="AF11" i="115"/>
  <c r="AC10" i="115" l="1"/>
  <c r="AF10" i="115"/>
  <c r="AC9" i="115"/>
  <c r="AF9" i="115"/>
  <c r="AC8" i="115"/>
  <c r="AF8" i="115"/>
  <c r="AC7" i="115"/>
  <c r="AF7" i="115"/>
  <c r="AC6" i="115"/>
  <c r="AF6" i="115"/>
  <c r="AF5" i="115"/>
  <c r="AC5" i="115"/>
  <c r="AF4" i="115"/>
  <c r="AC4" i="115"/>
  <c r="AF3" i="115"/>
  <c r="AC3" i="115"/>
  <c r="AC46" i="114"/>
  <c r="AF46" i="114"/>
  <c r="AC2" i="115" l="1"/>
  <c r="AF2" i="115"/>
  <c r="AF1048150" i="115"/>
  <c r="AC45" i="114" l="1"/>
  <c r="AF45" i="114"/>
  <c r="AC44" i="114"/>
  <c r="AF44" i="114"/>
  <c r="AC43" i="114"/>
  <c r="AF43" i="114"/>
  <c r="AC42" i="114"/>
  <c r="AF42" i="114"/>
  <c r="AC41" i="114"/>
  <c r="AF41" i="114"/>
  <c r="AC40" i="114"/>
  <c r="AF40" i="114"/>
  <c r="AC39" i="114"/>
  <c r="AF39" i="114"/>
  <c r="AC38" i="114"/>
  <c r="AF38" i="114"/>
  <c r="AC37" i="114" l="1"/>
  <c r="AF37" i="114"/>
  <c r="AC36" i="114"/>
  <c r="AF36" i="114"/>
  <c r="AF35" i="114"/>
  <c r="AC35" i="114"/>
  <c r="Z34" i="114"/>
  <c r="AF34" i="114" s="1"/>
  <c r="Z33" i="114"/>
  <c r="AC33" i="114" s="1"/>
  <c r="AC32" i="114"/>
  <c r="AF32" i="114"/>
  <c r="AC31" i="114"/>
  <c r="AF31" i="114"/>
  <c r="AC30" i="114"/>
  <c r="AF30" i="114"/>
  <c r="AC29" i="114"/>
  <c r="AF29" i="114"/>
  <c r="AC28" i="114"/>
  <c r="AF28" i="114"/>
  <c r="AC27" i="114"/>
  <c r="AF27" i="114"/>
  <c r="AC26" i="114"/>
  <c r="AF26" i="114"/>
  <c r="AC25" i="114"/>
  <c r="AF25" i="114"/>
  <c r="AC24" i="114"/>
  <c r="AF24" i="114"/>
  <c r="AC23" i="114"/>
  <c r="AF23" i="114"/>
  <c r="AC22" i="114"/>
  <c r="AF22" i="114"/>
  <c r="AC21" i="114"/>
  <c r="AF21" i="114"/>
  <c r="AC20" i="114"/>
  <c r="AF20" i="114"/>
  <c r="AC19" i="114"/>
  <c r="AF19" i="114"/>
  <c r="AC18" i="114"/>
  <c r="AF18" i="114"/>
  <c r="AC17" i="114"/>
  <c r="AF17" i="114"/>
  <c r="AF33" i="114" l="1"/>
  <c r="AC34" i="114"/>
  <c r="AC16" i="114"/>
  <c r="AF16" i="114"/>
  <c r="AC15" i="114"/>
  <c r="AF15" i="114"/>
  <c r="AC14" i="114" l="1"/>
  <c r="AF14" i="114"/>
  <c r="AC13" i="114"/>
  <c r="AF13" i="114"/>
  <c r="AC12" i="114"/>
  <c r="AF12" i="114"/>
  <c r="AC11" i="114"/>
  <c r="AF11" i="114"/>
  <c r="AC10" i="114"/>
  <c r="AF10" i="114"/>
  <c r="AC9" i="114" l="1"/>
  <c r="AF9" i="114"/>
  <c r="AC8" i="114"/>
  <c r="AF8" i="114"/>
  <c r="AC7" i="114"/>
  <c r="AF7" i="114"/>
  <c r="AC6" i="114"/>
  <c r="AF6" i="114"/>
  <c r="AF5" i="114"/>
  <c r="AC5" i="114"/>
  <c r="AF4" i="114"/>
  <c r="AC4" i="114"/>
  <c r="AC3" i="114"/>
  <c r="AF3" i="114"/>
  <c r="AC2" i="114"/>
  <c r="AF2" i="114"/>
  <c r="AF1048193" i="114"/>
  <c r="AC41" i="113" l="1"/>
  <c r="AF41" i="113"/>
  <c r="AC40" i="113"/>
  <c r="AF40" i="113"/>
  <c r="AC39" i="113"/>
  <c r="AF39" i="113"/>
  <c r="AC38" i="113"/>
  <c r="AF38" i="113"/>
  <c r="AC37" i="113"/>
  <c r="AF37" i="113"/>
  <c r="AC36" i="113"/>
  <c r="AF36" i="113"/>
  <c r="AF35" i="113"/>
  <c r="AC35" i="113"/>
  <c r="AC33" i="113"/>
  <c r="AF33" i="113"/>
  <c r="AC32" i="113"/>
  <c r="AF32" i="113"/>
  <c r="AC31" i="113"/>
  <c r="AF31" i="113"/>
  <c r="AC30" i="113" l="1"/>
  <c r="AF30" i="113"/>
  <c r="AC29" i="113"/>
  <c r="AF29" i="113"/>
  <c r="AC28" i="113"/>
  <c r="AF28" i="113"/>
  <c r="AC27" i="113"/>
  <c r="AF27" i="113"/>
  <c r="AC26" i="113"/>
  <c r="AF26" i="113"/>
  <c r="AC25" i="113"/>
  <c r="AF25" i="113"/>
  <c r="AC24" i="113"/>
  <c r="AF24" i="113"/>
  <c r="AC23" i="113"/>
  <c r="AF23" i="113"/>
  <c r="AC22" i="113" l="1"/>
  <c r="AF22" i="113"/>
  <c r="AC21" i="113"/>
  <c r="AF21" i="113"/>
  <c r="AC20" i="113"/>
  <c r="AF20" i="113"/>
  <c r="AC19" i="113"/>
  <c r="AF19" i="113"/>
  <c r="AC18" i="113"/>
  <c r="AF18" i="113"/>
  <c r="AC17" i="113"/>
  <c r="AF17" i="113"/>
  <c r="AC16" i="113"/>
  <c r="AF16" i="113"/>
  <c r="AF15" i="113" l="1"/>
  <c r="AC15" i="113"/>
  <c r="AC13" i="113" l="1"/>
  <c r="AF13" i="113"/>
  <c r="AC12" i="113"/>
  <c r="AF12" i="113"/>
  <c r="AC11" i="113" l="1"/>
  <c r="AF11" i="113"/>
  <c r="AF10" i="113"/>
  <c r="AC10" i="113"/>
  <c r="AC8" i="113"/>
  <c r="AF8" i="113"/>
  <c r="AC7" i="113"/>
  <c r="AF7" i="113"/>
  <c r="AF6" i="113"/>
  <c r="AC6" i="113"/>
  <c r="AF5" i="113"/>
  <c r="AC5" i="113"/>
  <c r="AF3" i="113"/>
  <c r="AC3" i="113"/>
  <c r="AF2" i="113" l="1"/>
  <c r="AC2" i="113"/>
  <c r="AF1048233" i="113"/>
  <c r="AF55" i="112" l="1"/>
  <c r="AC55" i="112"/>
  <c r="AF54" i="112"/>
  <c r="AC54" i="112"/>
  <c r="AF53" i="112"/>
  <c r="AC53" i="112"/>
  <c r="AF50" i="112"/>
  <c r="AC50" i="112"/>
  <c r="AF49" i="112"/>
  <c r="AC49" i="112"/>
  <c r="AF47" i="112"/>
  <c r="AC47" i="112"/>
  <c r="AC42" i="112" l="1"/>
  <c r="AF42" i="112"/>
  <c r="AF41" i="112" l="1"/>
  <c r="AC41" i="112"/>
  <c r="AF40" i="112"/>
  <c r="AC40" i="112"/>
  <c r="AF39" i="112"/>
  <c r="AC39" i="112"/>
  <c r="AF38" i="112"/>
  <c r="AC38" i="112"/>
  <c r="AC35" i="112"/>
  <c r="AF35" i="112"/>
  <c r="AC34" i="112" l="1"/>
  <c r="AF34" i="112"/>
  <c r="AC33" i="112"/>
  <c r="AF33" i="112"/>
  <c r="AC32" i="112" l="1"/>
  <c r="AF32" i="112"/>
  <c r="AC31" i="112" l="1"/>
  <c r="AF31" i="112"/>
  <c r="AC30" i="112"/>
  <c r="AF30" i="112"/>
  <c r="AF29" i="112"/>
  <c r="AC29" i="112"/>
  <c r="AF28" i="112"/>
  <c r="AC28" i="112"/>
  <c r="AF27" i="112"/>
  <c r="AC27" i="112"/>
  <c r="AC26" i="112"/>
  <c r="AF26" i="112"/>
  <c r="AC25" i="112"/>
  <c r="AF25" i="112"/>
  <c r="AC24" i="112"/>
  <c r="AF24" i="112"/>
  <c r="AC23" i="112"/>
  <c r="AF23" i="112"/>
  <c r="AC22" i="112" l="1"/>
  <c r="AF22" i="112"/>
  <c r="AC21" i="112"/>
  <c r="AF21" i="112"/>
  <c r="AF20" i="112"/>
  <c r="AC20" i="112"/>
  <c r="Z19" i="112"/>
  <c r="AF19" i="112" s="1"/>
  <c r="AC19" i="112" l="1"/>
  <c r="AC17" i="112"/>
  <c r="AF17" i="112"/>
  <c r="AC16" i="112"/>
  <c r="AF16" i="112"/>
  <c r="AC15" i="112"/>
  <c r="AF15" i="112"/>
  <c r="AC14" i="112" l="1"/>
  <c r="AF14" i="112"/>
  <c r="AC13" i="112"/>
  <c r="AF13" i="112"/>
  <c r="AC12" i="112" l="1"/>
  <c r="AF12" i="112"/>
  <c r="AC11" i="112" l="1"/>
  <c r="AF11" i="112"/>
  <c r="AC10" i="112"/>
  <c r="AF10" i="112"/>
  <c r="AC9" i="112"/>
  <c r="AF9" i="112"/>
  <c r="AC8" i="112"/>
  <c r="AF8" i="112"/>
  <c r="AC7" i="112"/>
  <c r="AF7" i="112"/>
  <c r="AC6" i="112"/>
  <c r="AF6" i="112"/>
  <c r="AF5" i="112"/>
  <c r="AC5" i="112"/>
  <c r="AF4" i="112"/>
  <c r="AC4" i="112"/>
  <c r="AF3" i="112"/>
  <c r="AC3" i="112"/>
  <c r="AF1048287" i="112"/>
  <c r="AF2" i="112"/>
  <c r="AC2" i="112"/>
  <c r="AC45" i="111" l="1"/>
  <c r="AF45" i="111"/>
  <c r="AC44" i="111" l="1"/>
  <c r="AF44" i="111"/>
  <c r="AC43" i="111" l="1"/>
  <c r="AF43" i="111"/>
  <c r="AC42" i="111"/>
  <c r="AF42" i="111"/>
  <c r="AC41" i="111"/>
  <c r="AF41" i="111"/>
  <c r="AC40" i="111"/>
  <c r="AF40" i="111"/>
  <c r="AC39" i="111"/>
  <c r="AF39" i="111"/>
  <c r="AC38" i="111" l="1"/>
  <c r="AF38" i="111"/>
  <c r="AC37" i="111"/>
  <c r="AF37" i="111"/>
  <c r="AF36" i="111"/>
  <c r="AC36" i="111"/>
  <c r="AC35" i="111"/>
  <c r="AF35" i="111"/>
  <c r="AC34" i="111"/>
  <c r="AF34" i="111"/>
  <c r="AC33" i="111"/>
  <c r="AF33" i="111"/>
  <c r="AC32" i="111"/>
  <c r="AF32" i="111"/>
  <c r="AC31" i="111"/>
  <c r="AF31" i="111"/>
  <c r="AC30" i="111"/>
  <c r="AF30" i="111"/>
  <c r="AC29" i="111" l="1"/>
  <c r="AF29" i="111"/>
  <c r="AC28" i="111"/>
  <c r="AF28" i="111"/>
  <c r="AC27" i="111"/>
  <c r="AF27" i="111"/>
  <c r="AC26" i="111" l="1"/>
  <c r="AF26" i="111"/>
  <c r="AC25" i="111"/>
  <c r="AF25" i="111"/>
  <c r="AC24" i="111"/>
  <c r="AF24" i="111"/>
  <c r="AC23" i="111" l="1"/>
  <c r="AF23" i="111"/>
  <c r="AC22" i="111" l="1"/>
  <c r="AF22" i="111"/>
  <c r="AC21" i="111" l="1"/>
  <c r="AF21" i="111"/>
  <c r="AC20" i="111"/>
  <c r="AF20" i="111"/>
  <c r="AC19" i="111"/>
  <c r="AF19" i="111"/>
  <c r="AC18" i="111"/>
  <c r="AF18" i="111"/>
  <c r="AF17" i="111" l="1"/>
  <c r="AC17" i="111"/>
  <c r="AC16" i="111" l="1"/>
  <c r="AF16" i="111"/>
  <c r="AF15" i="111"/>
  <c r="AC15" i="111"/>
  <c r="AC14" i="111"/>
  <c r="AF14" i="111"/>
  <c r="AC13" i="111"/>
  <c r="AF13" i="111"/>
  <c r="AC12" i="111"/>
  <c r="AF12" i="111"/>
  <c r="AC11" i="111"/>
  <c r="AF11" i="111"/>
  <c r="AC10" i="111"/>
  <c r="AF10" i="111"/>
  <c r="AC9" i="111"/>
  <c r="AF9" i="111"/>
  <c r="AF8" i="111" l="1"/>
  <c r="AF7" i="111"/>
  <c r="AF6" i="111"/>
  <c r="AF5" i="111"/>
  <c r="AF4" i="111"/>
  <c r="AC8" i="111"/>
  <c r="AC7" i="111"/>
  <c r="AC6" i="111"/>
  <c r="AC5" i="111"/>
  <c r="AC4" i="111"/>
  <c r="AF1048287" i="111"/>
  <c r="AF3" i="111"/>
  <c r="AC3" i="111"/>
  <c r="AF2" i="111"/>
  <c r="AC2" i="111"/>
  <c r="AC52" i="110" l="1"/>
  <c r="AF52" i="110"/>
  <c r="AC51" i="110" l="1"/>
  <c r="AF51" i="110"/>
  <c r="AC50" i="110"/>
  <c r="AF50" i="110"/>
  <c r="AC49" i="110"/>
  <c r="AF49" i="110"/>
  <c r="AC48" i="110"/>
  <c r="AF48" i="110"/>
  <c r="AC47" i="110"/>
  <c r="AF47" i="110"/>
  <c r="AC46" i="110"/>
  <c r="AF46" i="110"/>
  <c r="AC45" i="110"/>
  <c r="AF45" i="110"/>
  <c r="AC44" i="110" l="1"/>
  <c r="AF44" i="110"/>
  <c r="AC43" i="110" l="1"/>
  <c r="AF43" i="110"/>
  <c r="AC42" i="110" l="1"/>
  <c r="AF42" i="110"/>
  <c r="AC41" i="110"/>
  <c r="AF41" i="110"/>
  <c r="AC40" i="110"/>
  <c r="AF40" i="110"/>
  <c r="AC39" i="110" l="1"/>
  <c r="AF39" i="110"/>
  <c r="AC38" i="110" l="1"/>
  <c r="AF38" i="110"/>
  <c r="AC37" i="110"/>
  <c r="AF37" i="110"/>
  <c r="AC36" i="110"/>
  <c r="AF36" i="110"/>
  <c r="AC35" i="110" l="1"/>
  <c r="AF35" i="110"/>
  <c r="AC34" i="110"/>
  <c r="AF34" i="110"/>
  <c r="AC33" i="110"/>
  <c r="AF33" i="110"/>
  <c r="AC32" i="110"/>
  <c r="AF32" i="110"/>
  <c r="AC31" i="110"/>
  <c r="AF31" i="110"/>
  <c r="AC30" i="110"/>
  <c r="AF30" i="110"/>
  <c r="AC29" i="110"/>
  <c r="AF29" i="110"/>
  <c r="AC28" i="110"/>
  <c r="AF28" i="110"/>
  <c r="AC27" i="110"/>
  <c r="AF27" i="110"/>
  <c r="AC26" i="110"/>
  <c r="AF26" i="110"/>
  <c r="AC25" i="110"/>
  <c r="AF25" i="110"/>
  <c r="AC24" i="110" l="1"/>
  <c r="AF24" i="110"/>
  <c r="AC19" i="110" l="1"/>
  <c r="AF19" i="110"/>
  <c r="AC23" i="110" l="1"/>
  <c r="AF23" i="110"/>
  <c r="AC22" i="110"/>
  <c r="AF22" i="110"/>
  <c r="AC21" i="110"/>
  <c r="AF21" i="110"/>
  <c r="AC20" i="110"/>
  <c r="AF20" i="110"/>
  <c r="AC18" i="110" l="1"/>
  <c r="AF18" i="110"/>
  <c r="AC17" i="110"/>
  <c r="AF17" i="110"/>
  <c r="AC16" i="110"/>
  <c r="AF16" i="110"/>
  <c r="AC15" i="110"/>
  <c r="AF15" i="110"/>
  <c r="AC14" i="110"/>
  <c r="AF14" i="110"/>
  <c r="AC13" i="110"/>
  <c r="AF13" i="110"/>
  <c r="AC12" i="110"/>
  <c r="AF12" i="110"/>
  <c r="AC11" i="110"/>
  <c r="AF11" i="110"/>
  <c r="AC10" i="110"/>
  <c r="AF10" i="110"/>
  <c r="AC9" i="110"/>
  <c r="AF9" i="110"/>
  <c r="AC8" i="110"/>
  <c r="AF8" i="110"/>
  <c r="AC7" i="110"/>
  <c r="AF7" i="110"/>
  <c r="AC6" i="110" l="1"/>
  <c r="AF6" i="110"/>
  <c r="AF5" i="110"/>
  <c r="AC5" i="110"/>
  <c r="AF4" i="110"/>
  <c r="AC4" i="110"/>
  <c r="AF3" i="110"/>
  <c r="AC3" i="110"/>
  <c r="AF2" i="110"/>
  <c r="AC2" i="110"/>
  <c r="AF1048340" i="110"/>
  <c r="AC82" i="109"/>
  <c r="AF82" i="109"/>
  <c r="AC81" i="109"/>
  <c r="AF81" i="109"/>
  <c r="AC80" i="109"/>
  <c r="AF80" i="109"/>
  <c r="AC79" i="109" l="1"/>
  <c r="AF79" i="109"/>
  <c r="AC78" i="109" l="1"/>
  <c r="AF78" i="109"/>
  <c r="AC77" i="109"/>
  <c r="AF77" i="109"/>
  <c r="AC76" i="109" l="1"/>
  <c r="AF76" i="109"/>
  <c r="AC75" i="109"/>
  <c r="AF75" i="109"/>
  <c r="AC74" i="109"/>
  <c r="AF74" i="109"/>
  <c r="AC73" i="109"/>
  <c r="AF73" i="109"/>
  <c r="AC72" i="109"/>
  <c r="AF72" i="109"/>
  <c r="AC71" i="109"/>
  <c r="AF71" i="109"/>
  <c r="AF70" i="109"/>
  <c r="AC69" i="109"/>
  <c r="AF69" i="109"/>
  <c r="AC68" i="109"/>
  <c r="AF68" i="109"/>
  <c r="AC67" i="109"/>
  <c r="AF67" i="109"/>
  <c r="AC66" i="109"/>
  <c r="AF66" i="109"/>
  <c r="AC65" i="109"/>
  <c r="AF65" i="109"/>
  <c r="AC64" i="109"/>
  <c r="AF64" i="109"/>
  <c r="AC63" i="109"/>
  <c r="AF63" i="109"/>
  <c r="AC62" i="109"/>
  <c r="AF62" i="109"/>
  <c r="AF61" i="109"/>
  <c r="AC61" i="109"/>
  <c r="AC59" i="109"/>
  <c r="AF59" i="109"/>
  <c r="AC58" i="109" l="1"/>
  <c r="AF58" i="109"/>
  <c r="AC57" i="109"/>
  <c r="AF57" i="109"/>
  <c r="AC56" i="109"/>
  <c r="AF56" i="109"/>
  <c r="AC55" i="109" l="1"/>
  <c r="AF55" i="109"/>
  <c r="AF54" i="109"/>
  <c r="AC54" i="109"/>
  <c r="AF53" i="109"/>
  <c r="AC53" i="109"/>
  <c r="AF52" i="109" l="1"/>
  <c r="AC52" i="109"/>
  <c r="AF51" i="109" l="1"/>
  <c r="AC51" i="109"/>
  <c r="AC48" i="109" l="1"/>
  <c r="AF48" i="109"/>
  <c r="AC47" i="109"/>
  <c r="AF47" i="109"/>
  <c r="AC46" i="109" l="1"/>
  <c r="AF46" i="109"/>
  <c r="AC45" i="109"/>
  <c r="AF45" i="109"/>
  <c r="AC44" i="109" l="1"/>
  <c r="AF44" i="109"/>
  <c r="AF43" i="109"/>
  <c r="AF42" i="109"/>
  <c r="AF41" i="109"/>
  <c r="AF40" i="109"/>
  <c r="AC43" i="109"/>
  <c r="AC42" i="109"/>
  <c r="AC41" i="109"/>
  <c r="AC40" i="109"/>
  <c r="AC39" i="109"/>
  <c r="AF39" i="109"/>
  <c r="AC38" i="109"/>
  <c r="AF38" i="109"/>
  <c r="AC37" i="109" l="1"/>
  <c r="AF37" i="109"/>
  <c r="AC36" i="109"/>
  <c r="AF36" i="109"/>
  <c r="AC35" i="109"/>
  <c r="AF35" i="109"/>
  <c r="AC34" i="109"/>
  <c r="AF34" i="109"/>
  <c r="AC33" i="109"/>
  <c r="AF33" i="109"/>
  <c r="AC32" i="109"/>
  <c r="AF32" i="109"/>
  <c r="AC31" i="109"/>
  <c r="AF31" i="109"/>
  <c r="AC30" i="109"/>
  <c r="AF30" i="109"/>
  <c r="AC29" i="109" l="1"/>
  <c r="AF29" i="109"/>
  <c r="AC28" i="109"/>
  <c r="AF28" i="109"/>
  <c r="AC27" i="109"/>
  <c r="AF27" i="109"/>
  <c r="AC26" i="109"/>
  <c r="AF26" i="109"/>
  <c r="AC25" i="109"/>
  <c r="AF25" i="109"/>
  <c r="AC24" i="109"/>
  <c r="AF24" i="109"/>
  <c r="AC23" i="109"/>
  <c r="AF23" i="109"/>
  <c r="AC22" i="109"/>
  <c r="AF22" i="109"/>
  <c r="AC21" i="109"/>
  <c r="AF21" i="109"/>
  <c r="AC20" i="109"/>
  <c r="AF20" i="109"/>
  <c r="AF19" i="109"/>
  <c r="AC19" i="109"/>
  <c r="AC18" i="109"/>
  <c r="AF18" i="109"/>
  <c r="AC17" i="109" l="1"/>
  <c r="AF17" i="109"/>
  <c r="AC16" i="109"/>
  <c r="AF16" i="109"/>
  <c r="AC15" i="109" l="1"/>
  <c r="AF15" i="109"/>
  <c r="AF14" i="109"/>
  <c r="AC14" i="109"/>
  <c r="AF13" i="109"/>
  <c r="AC13" i="109"/>
  <c r="AF12" i="109"/>
  <c r="AF11" i="109"/>
  <c r="AF10" i="109"/>
  <c r="AC10" i="109"/>
  <c r="AF9" i="109"/>
  <c r="AC9" i="109"/>
  <c r="AF8" i="109"/>
  <c r="AF7" i="109"/>
  <c r="AF6" i="109"/>
  <c r="AC6" i="109"/>
  <c r="AF5" i="109"/>
  <c r="AC5" i="109"/>
  <c r="AF4" i="109"/>
  <c r="Z3" i="109"/>
  <c r="AC3" i="109" s="1"/>
  <c r="AC2" i="109"/>
  <c r="AF2" i="109"/>
  <c r="AF1048423" i="109"/>
  <c r="AF3" i="109" l="1"/>
  <c r="AC4" i="109"/>
  <c r="AC8" i="109"/>
  <c r="AC12" i="109"/>
  <c r="AC7" i="109"/>
  <c r="AC11" i="109"/>
  <c r="AC56" i="108"/>
  <c r="AF56" i="108"/>
  <c r="AC55" i="108"/>
  <c r="AF55" i="108"/>
  <c r="AC54" i="108"/>
  <c r="AF54" i="108"/>
  <c r="AC53" i="108"/>
  <c r="AF53" i="108"/>
  <c r="AC52" i="108"/>
  <c r="AF52" i="108"/>
  <c r="AC51" i="108"/>
  <c r="AF51" i="108"/>
  <c r="AC50" i="108"/>
  <c r="AF50" i="108"/>
  <c r="AC49" i="108"/>
  <c r="AF49" i="108"/>
  <c r="AC48" i="108"/>
  <c r="AF48" i="108"/>
  <c r="AC47" i="108"/>
  <c r="AF47" i="108"/>
  <c r="AC46" i="108" l="1"/>
  <c r="AF46" i="108"/>
  <c r="AC45" i="108"/>
  <c r="AF45" i="108"/>
  <c r="AC44" i="108" l="1"/>
  <c r="AF44" i="108"/>
  <c r="AC43" i="108"/>
  <c r="AF43" i="108"/>
  <c r="AC42" i="108" l="1"/>
  <c r="AF42" i="108"/>
  <c r="AC41" i="108"/>
  <c r="AF41" i="108"/>
  <c r="AC40" i="108" l="1"/>
  <c r="AF40" i="108"/>
  <c r="AC39" i="108" l="1"/>
  <c r="AF39" i="108"/>
  <c r="AC38" i="108"/>
  <c r="AF38" i="108"/>
  <c r="AC37" i="108"/>
  <c r="AF37" i="108"/>
  <c r="AC36" i="108"/>
  <c r="AF36" i="108"/>
  <c r="AC35" i="108"/>
  <c r="AF35" i="108"/>
  <c r="AC34" i="108" l="1"/>
  <c r="AF34" i="108"/>
  <c r="AF32" i="108"/>
  <c r="AC33" i="108"/>
  <c r="AF33" i="108"/>
  <c r="AC32" i="108"/>
  <c r="AC31" i="108" l="1"/>
  <c r="AF31" i="108"/>
  <c r="AC30" i="108"/>
  <c r="AF30" i="108"/>
  <c r="AC29" i="108"/>
  <c r="AF29" i="108"/>
  <c r="AC28" i="108"/>
  <c r="AF28" i="108"/>
  <c r="AC27" i="108"/>
  <c r="AF27" i="108"/>
  <c r="AC26" i="108" l="1"/>
  <c r="AF26" i="108"/>
  <c r="AC25" i="108"/>
  <c r="AF25" i="108"/>
  <c r="AC24" i="108"/>
  <c r="AF24" i="108"/>
  <c r="AC23" i="108"/>
  <c r="AF23" i="108"/>
  <c r="AC22" i="108" l="1"/>
  <c r="AF22" i="108"/>
  <c r="AC21" i="108"/>
  <c r="AF21" i="108"/>
  <c r="AC20" i="108" l="1"/>
  <c r="AF20" i="108"/>
  <c r="AC19" i="108"/>
  <c r="AF19" i="108"/>
  <c r="AC18" i="108"/>
  <c r="AF18" i="108"/>
  <c r="AC17" i="108"/>
  <c r="AF17" i="108"/>
  <c r="AC16" i="108"/>
  <c r="AF16" i="108"/>
  <c r="AC15" i="108"/>
  <c r="AF15" i="108"/>
  <c r="AC24" i="107" l="1"/>
  <c r="AF24" i="107"/>
  <c r="AC22" i="107"/>
  <c r="AF22" i="107"/>
  <c r="AC21" i="107"/>
  <c r="AF21" i="107"/>
  <c r="AC14" i="108" l="1"/>
  <c r="AF14" i="108"/>
  <c r="AC13" i="108"/>
  <c r="AF13" i="108"/>
  <c r="AC12" i="108"/>
  <c r="AF12" i="108"/>
  <c r="AC11" i="108"/>
  <c r="AF11" i="108"/>
  <c r="AC10" i="108" l="1"/>
  <c r="AF10" i="108"/>
  <c r="AC9" i="108"/>
  <c r="AF9" i="108"/>
  <c r="AC8" i="108"/>
  <c r="AF8" i="108"/>
  <c r="AC7" i="108"/>
  <c r="AF7" i="108"/>
  <c r="AC6" i="108" l="1"/>
  <c r="AF6" i="108"/>
  <c r="AF5" i="108"/>
  <c r="AC5" i="108"/>
  <c r="AF4" i="108"/>
  <c r="AC4" i="108"/>
  <c r="AC3" i="108" l="1"/>
  <c r="AF3" i="108"/>
  <c r="AC2" i="108"/>
  <c r="AF2" i="108"/>
  <c r="AF1048478" i="108"/>
  <c r="AC55" i="107" l="1"/>
  <c r="AF55" i="107"/>
  <c r="AC54" i="107"/>
  <c r="AF54" i="107"/>
  <c r="AC53" i="107"/>
  <c r="AF53" i="107"/>
  <c r="AC52" i="107"/>
  <c r="AF52" i="107"/>
  <c r="AC51" i="107"/>
  <c r="AF51" i="107"/>
  <c r="AC50" i="107"/>
  <c r="AF50" i="107"/>
  <c r="AC49" i="107"/>
  <c r="AF49" i="107"/>
  <c r="AC48" i="107"/>
  <c r="AF48" i="107"/>
  <c r="AC47" i="107"/>
  <c r="AF47" i="107"/>
  <c r="AC46" i="107"/>
  <c r="AF46" i="107"/>
  <c r="AC45" i="107"/>
  <c r="AF45" i="107"/>
  <c r="AC44" i="107"/>
  <c r="AF44" i="107"/>
  <c r="AC43" i="107"/>
  <c r="AF43" i="107"/>
  <c r="AC42" i="107"/>
  <c r="AF42" i="107"/>
  <c r="AC41" i="107"/>
  <c r="AF41" i="107"/>
  <c r="AC40" i="107"/>
  <c r="AF40" i="107"/>
  <c r="AC39" i="107"/>
  <c r="AF39" i="107"/>
  <c r="AC38" i="107" l="1"/>
  <c r="AF38" i="107"/>
  <c r="AC37" i="107" l="1"/>
  <c r="AF37" i="107"/>
  <c r="AC36" i="107"/>
  <c r="AF36" i="107"/>
  <c r="AC35" i="107"/>
  <c r="AF35" i="107"/>
  <c r="AC34" i="107" l="1"/>
  <c r="AF34" i="107"/>
  <c r="AC33" i="107" l="1"/>
  <c r="AF33" i="107"/>
  <c r="AC32" i="107"/>
  <c r="AF32" i="107"/>
  <c r="AC31" i="107" l="1"/>
  <c r="AF31" i="107"/>
  <c r="AC30" i="107"/>
  <c r="AF30" i="107"/>
  <c r="AF29" i="107" l="1"/>
  <c r="AC29" i="107"/>
  <c r="AC28" i="107"/>
  <c r="AF28" i="107"/>
  <c r="AC18" i="107" l="1"/>
  <c r="AF18" i="107"/>
  <c r="AC17" i="107"/>
  <c r="AF17" i="107"/>
  <c r="AC16" i="107"/>
  <c r="AF16" i="107"/>
  <c r="AC15" i="107"/>
  <c r="AF15" i="107"/>
  <c r="AC14" i="107"/>
  <c r="AF14" i="107"/>
  <c r="AC13" i="107"/>
  <c r="AF13" i="107"/>
  <c r="AC12" i="107"/>
  <c r="AF12" i="107"/>
  <c r="AC27" i="107" l="1"/>
  <c r="AF27" i="107"/>
  <c r="AC26" i="107"/>
  <c r="AF26" i="107"/>
  <c r="AC25" i="107"/>
  <c r="AF25" i="107"/>
  <c r="AC23" i="107"/>
  <c r="AF23" i="107"/>
  <c r="AC20" i="107"/>
  <c r="AF20" i="107"/>
  <c r="AC19" i="107"/>
  <c r="AF19" i="107"/>
  <c r="AC11" i="107" l="1"/>
  <c r="AF11" i="107"/>
  <c r="AC10" i="107"/>
  <c r="AF10" i="107"/>
  <c r="AC9" i="107"/>
  <c r="AF9" i="107"/>
  <c r="AF8" i="107"/>
  <c r="AC8" i="107"/>
  <c r="Z7" i="107"/>
  <c r="AC7" i="107" s="1"/>
  <c r="AC6" i="107"/>
  <c r="AF6" i="107"/>
  <c r="AF5" i="107"/>
  <c r="AC5" i="107"/>
  <c r="AF4" i="107"/>
  <c r="AC4" i="107"/>
  <c r="AF3" i="107"/>
  <c r="AC3" i="107"/>
  <c r="AF2" i="107"/>
  <c r="AC2" i="107"/>
  <c r="AF7" i="107" l="1"/>
  <c r="AF1048532" i="107"/>
  <c r="AC49" i="106" l="1"/>
  <c r="AF49" i="106"/>
  <c r="AC48" i="106"/>
  <c r="AF48" i="106"/>
  <c r="AC47" i="106"/>
  <c r="AF47" i="106"/>
  <c r="AC46" i="106" l="1"/>
  <c r="AF46" i="106"/>
  <c r="AC45" i="106"/>
  <c r="AF45" i="106"/>
  <c r="AC44" i="106"/>
  <c r="AF44" i="106"/>
  <c r="AC43" i="106"/>
  <c r="AF43" i="106"/>
  <c r="AC42" i="106"/>
  <c r="AF42" i="106"/>
  <c r="AC41" i="106"/>
  <c r="AF41" i="106"/>
  <c r="AC40" i="106"/>
  <c r="AF40" i="106"/>
  <c r="AC39" i="106"/>
  <c r="AF39" i="106"/>
  <c r="AC38" i="106"/>
  <c r="AF38" i="106"/>
  <c r="AC37" i="106"/>
  <c r="AF37" i="106"/>
  <c r="AC36" i="106" l="1"/>
  <c r="AF36" i="106"/>
  <c r="AC35" i="106"/>
  <c r="AF35" i="106"/>
  <c r="AC34" i="106"/>
  <c r="AF34" i="106"/>
  <c r="AC33" i="106" l="1"/>
  <c r="AF33" i="106"/>
  <c r="AC32" i="106"/>
  <c r="AF32" i="106"/>
  <c r="AC31" i="106" l="1"/>
  <c r="AF31" i="106"/>
  <c r="AC30" i="106"/>
  <c r="AF30" i="106"/>
  <c r="AC29" i="106"/>
  <c r="AF29" i="106"/>
  <c r="AC28" i="106"/>
  <c r="AF28" i="106"/>
  <c r="AC27" i="106"/>
  <c r="AF27" i="106"/>
  <c r="AC26" i="106"/>
  <c r="AF26" i="106"/>
  <c r="AC25" i="106" l="1"/>
  <c r="AF25" i="106"/>
  <c r="AC24" i="106"/>
  <c r="AF24" i="106"/>
  <c r="AC23" i="106" l="1"/>
  <c r="AF23" i="106"/>
  <c r="AC22" i="106"/>
  <c r="AF22" i="106"/>
  <c r="AC21" i="106"/>
  <c r="AF21" i="106"/>
  <c r="AC20" i="106" l="1"/>
  <c r="AF20" i="106"/>
  <c r="AC19" i="106"/>
  <c r="AF19" i="106"/>
  <c r="AC18" i="106"/>
  <c r="AF18" i="106"/>
  <c r="AC17" i="106" l="1"/>
  <c r="AF17" i="106"/>
  <c r="AC16" i="106"/>
  <c r="AF16" i="106"/>
  <c r="AC15" i="106" l="1"/>
  <c r="AF15" i="106"/>
  <c r="AC14" i="106" l="1"/>
  <c r="AF14" i="106"/>
  <c r="AC13" i="106"/>
  <c r="AF13" i="106"/>
  <c r="AC12" i="106"/>
  <c r="AF12" i="106"/>
  <c r="AF11" i="106" l="1"/>
  <c r="AC11" i="106"/>
  <c r="AF10" i="106"/>
  <c r="AC10" i="106"/>
  <c r="AF9" i="106"/>
  <c r="AC9" i="106"/>
  <c r="AC8" i="106"/>
  <c r="AF8" i="106"/>
  <c r="AC7" i="106"/>
  <c r="AF7" i="106"/>
  <c r="AC6" i="106"/>
  <c r="AF6" i="106"/>
  <c r="AC5" i="106"/>
  <c r="AF5" i="106"/>
  <c r="AC4" i="106"/>
  <c r="AF4" i="106"/>
  <c r="AC3" i="106"/>
  <c r="AF3" i="106"/>
  <c r="AC2" i="106"/>
  <c r="AF2" i="106"/>
  <c r="AF1048524" i="106"/>
  <c r="AC50" i="105" l="1"/>
  <c r="AF50" i="105"/>
  <c r="AC49" i="105"/>
  <c r="AF49" i="105"/>
  <c r="AC48" i="105" l="1"/>
  <c r="AF48" i="105"/>
  <c r="AC47" i="105"/>
  <c r="AF47" i="105"/>
  <c r="AC46" i="105" l="1"/>
  <c r="AF46" i="105"/>
  <c r="AC45" i="105" l="1"/>
  <c r="AF45" i="105"/>
  <c r="AC44" i="105"/>
  <c r="AF44" i="105"/>
  <c r="AC43" i="105"/>
  <c r="AF43" i="105"/>
  <c r="AC42" i="105"/>
  <c r="AF42" i="105"/>
  <c r="AC41" i="105"/>
  <c r="AF41" i="105"/>
  <c r="AC40" i="105"/>
  <c r="AF40" i="105"/>
  <c r="AC39" i="105"/>
  <c r="AF39" i="105"/>
  <c r="AC38" i="105"/>
  <c r="AF38" i="105"/>
  <c r="AC37" i="105"/>
  <c r="AF37" i="105"/>
  <c r="AC36" i="105"/>
  <c r="AF36" i="105"/>
  <c r="AC35" i="105"/>
  <c r="AF35" i="105"/>
  <c r="AC34" i="105"/>
  <c r="AF34" i="105"/>
  <c r="AC33" i="105"/>
  <c r="AF33" i="105"/>
  <c r="AC32" i="105"/>
  <c r="AF32" i="105"/>
  <c r="AC31" i="105"/>
  <c r="AF31" i="105"/>
  <c r="AC30" i="105"/>
  <c r="AF30" i="105"/>
  <c r="AC29" i="105"/>
  <c r="AF29" i="105"/>
  <c r="AC28" i="105" l="1"/>
  <c r="AF28" i="105"/>
  <c r="AC27" i="105"/>
  <c r="AF27" i="105"/>
  <c r="AC26" i="105" l="1"/>
  <c r="AF26" i="105"/>
  <c r="AC25" i="105" l="1"/>
  <c r="AF25" i="105"/>
  <c r="AC24" i="105" l="1"/>
  <c r="AF24" i="105"/>
  <c r="AC23" i="105"/>
  <c r="AF23" i="105"/>
  <c r="AC22" i="105"/>
  <c r="AF22" i="105"/>
  <c r="AC21" i="105"/>
  <c r="AF21" i="105"/>
  <c r="AC20" i="105" l="1"/>
  <c r="AF20" i="105"/>
  <c r="AC19" i="105"/>
  <c r="AF19" i="105"/>
  <c r="AC18" i="105"/>
  <c r="AF18" i="105"/>
  <c r="AC17" i="105"/>
  <c r="AF17" i="105"/>
  <c r="AC16" i="105"/>
  <c r="AF16" i="105"/>
  <c r="AC15" i="105"/>
  <c r="AF15" i="105"/>
  <c r="AC14" i="105" l="1"/>
  <c r="AF14" i="105"/>
  <c r="AC13" i="105"/>
  <c r="AF13" i="105"/>
  <c r="AC12" i="105"/>
  <c r="AF12" i="105"/>
  <c r="AC11" i="105"/>
  <c r="AF11" i="105"/>
  <c r="AC10" i="105"/>
  <c r="AF10" i="105"/>
  <c r="AC9" i="105"/>
  <c r="AF9" i="105"/>
  <c r="AC8" i="105"/>
  <c r="AF8" i="105"/>
  <c r="AC7" i="105"/>
  <c r="AF7" i="105"/>
  <c r="AC6" i="105"/>
  <c r="AF6" i="105"/>
  <c r="AC5" i="105"/>
  <c r="AF5" i="105"/>
  <c r="AF4" i="105"/>
  <c r="AC4" i="105"/>
  <c r="AF3" i="105"/>
  <c r="AC3" i="105"/>
  <c r="AF2" i="105"/>
  <c r="AC2" i="105"/>
  <c r="AF1048573" i="105"/>
  <c r="AC92" i="104" l="1"/>
  <c r="AF92" i="104"/>
  <c r="AC91" i="104"/>
  <c r="AF91" i="104"/>
  <c r="AC90" i="104" l="1"/>
  <c r="AF90" i="104"/>
  <c r="AC89" i="104"/>
  <c r="AF89" i="104"/>
  <c r="AC88" i="104" l="1"/>
  <c r="AF88" i="104"/>
  <c r="AC87" i="104"/>
  <c r="AF87" i="104"/>
  <c r="AC86" i="104"/>
  <c r="AF86" i="104"/>
  <c r="AC85" i="104"/>
  <c r="AF85" i="104"/>
  <c r="AC84" i="104"/>
  <c r="AF84" i="104"/>
  <c r="AC83" i="104"/>
  <c r="AF83" i="104"/>
  <c r="AC82" i="104"/>
  <c r="AF82" i="104"/>
  <c r="AC81" i="104"/>
  <c r="AF81" i="104"/>
  <c r="AC80" i="104"/>
  <c r="AF80" i="104"/>
  <c r="AC79" i="104"/>
  <c r="AF79" i="104"/>
  <c r="AC78" i="104"/>
  <c r="AF78" i="104"/>
  <c r="AC77" i="104"/>
  <c r="AF77" i="104"/>
  <c r="AC76" i="104" l="1"/>
  <c r="AF76" i="104"/>
  <c r="AC75" i="104"/>
  <c r="AF75" i="104"/>
  <c r="AC74" i="104"/>
  <c r="AF74" i="104"/>
  <c r="AC73" i="104"/>
  <c r="AF73" i="104"/>
  <c r="AC72" i="104"/>
  <c r="AF72" i="104"/>
  <c r="AF71" i="104"/>
  <c r="AC71" i="104"/>
  <c r="AF70" i="104"/>
  <c r="AC70" i="104"/>
  <c r="AF69" i="104"/>
  <c r="AF1048575" i="104"/>
  <c r="AC69" i="104"/>
  <c r="AF68" i="104" l="1"/>
  <c r="AC68" i="104"/>
  <c r="AC65" i="104" l="1"/>
  <c r="AF65" i="104"/>
  <c r="AC64" i="104"/>
  <c r="AF64" i="104"/>
  <c r="AC63" i="104"/>
  <c r="AF63" i="104"/>
  <c r="AC62" i="104" l="1"/>
  <c r="AF62" i="104"/>
  <c r="AC61" i="104" l="1"/>
  <c r="AF61" i="104"/>
  <c r="AC60" i="104"/>
  <c r="AF60" i="104"/>
  <c r="AC59" i="104"/>
  <c r="AF59" i="104"/>
  <c r="AC58" i="104" l="1"/>
  <c r="AF58" i="104"/>
  <c r="AC57" i="104"/>
  <c r="AF57" i="104"/>
  <c r="AC56" i="104"/>
  <c r="AF56" i="104"/>
  <c r="AC55" i="104"/>
  <c r="AF55" i="104"/>
  <c r="AC54" i="104" l="1"/>
  <c r="AF54" i="104"/>
  <c r="AF53" i="104" l="1"/>
  <c r="AC53" i="104"/>
  <c r="AF52" i="104"/>
  <c r="AC52" i="104"/>
  <c r="AF51" i="104"/>
  <c r="AC51" i="104"/>
  <c r="AF50" i="104"/>
  <c r="AC50" i="104"/>
  <c r="AF49" i="104"/>
  <c r="AC49" i="104"/>
  <c r="AF48" i="104"/>
  <c r="AC48" i="104"/>
  <c r="AF47" i="104"/>
  <c r="AC47" i="104"/>
  <c r="AF46" i="104"/>
  <c r="AC46" i="104"/>
  <c r="AF45" i="104"/>
  <c r="AC45" i="104"/>
  <c r="AF44" i="104"/>
  <c r="AC44" i="104"/>
  <c r="AF43" i="104"/>
  <c r="AC43" i="104"/>
  <c r="AF42" i="104"/>
  <c r="AC42" i="104"/>
  <c r="AF41" i="104"/>
  <c r="AC41" i="104"/>
  <c r="AF40" i="104"/>
  <c r="AC40" i="104"/>
  <c r="AF39" i="104"/>
  <c r="AC39" i="104"/>
  <c r="AF38" i="104"/>
  <c r="AC38" i="104"/>
  <c r="AF37" i="104"/>
  <c r="AC37" i="104"/>
  <c r="AF36" i="104"/>
  <c r="AC36" i="104"/>
  <c r="AF35" i="104"/>
  <c r="AC35" i="104"/>
  <c r="AF34" i="104"/>
  <c r="AC34" i="104"/>
  <c r="AF33" i="104"/>
  <c r="AC33" i="104"/>
  <c r="AF32" i="104"/>
  <c r="AC32" i="104"/>
  <c r="AF31" i="104"/>
  <c r="AC31" i="104"/>
  <c r="AF30" i="104"/>
  <c r="AC30" i="104"/>
  <c r="AF29" i="104"/>
  <c r="AC29" i="104"/>
  <c r="AF28" i="104"/>
  <c r="AC28" i="104"/>
  <c r="AF27" i="104"/>
  <c r="AC27" i="104"/>
  <c r="AF26" i="104"/>
  <c r="AC26" i="104"/>
  <c r="AF25" i="104"/>
  <c r="AC25" i="104"/>
  <c r="AF24" i="104"/>
  <c r="AC24" i="104"/>
  <c r="AF23" i="104"/>
  <c r="AC23" i="104"/>
  <c r="AF22" i="104"/>
  <c r="AC22" i="104"/>
  <c r="AF21" i="104"/>
  <c r="AC21" i="104"/>
  <c r="AF20" i="104"/>
  <c r="AC20" i="104"/>
  <c r="AF19" i="104"/>
  <c r="AC19" i="104"/>
  <c r="AF18" i="104"/>
  <c r="AC18" i="104"/>
  <c r="AF17" i="104"/>
  <c r="AC17" i="104"/>
  <c r="AF16" i="104"/>
  <c r="AC16" i="104"/>
  <c r="AF15" i="104"/>
  <c r="AC15" i="104"/>
  <c r="AF14" i="104"/>
  <c r="AC14" i="104"/>
  <c r="AF13" i="104"/>
  <c r="AC13" i="104"/>
  <c r="AF12" i="104"/>
  <c r="AC12" i="104"/>
  <c r="AF11" i="104"/>
  <c r="AC11" i="104"/>
  <c r="AF10" i="104"/>
  <c r="AC10" i="104"/>
  <c r="AF9" i="104"/>
  <c r="AC9" i="104"/>
  <c r="AF8" i="104"/>
  <c r="AC8" i="104"/>
  <c r="AF7" i="104"/>
  <c r="AC7" i="104"/>
  <c r="AF6" i="104"/>
  <c r="AC6" i="104"/>
  <c r="AF5" i="104"/>
  <c r="AC5" i="104"/>
  <c r="AF4" i="104"/>
  <c r="AC4" i="104"/>
  <c r="AF3" i="104"/>
  <c r="AC3" i="104"/>
  <c r="AF2" i="104"/>
  <c r="AC2" i="104"/>
  <c r="AC80" i="103" l="1"/>
  <c r="AF80" i="103"/>
  <c r="AC79" i="103"/>
  <c r="AF79" i="103"/>
  <c r="AC78" i="103" l="1"/>
  <c r="AF78" i="103"/>
  <c r="AF77" i="103" l="1"/>
  <c r="AC77" i="103"/>
  <c r="AF76" i="103"/>
  <c r="AC76" i="103"/>
  <c r="AF75" i="103" l="1"/>
  <c r="AC75" i="103"/>
  <c r="AF74" i="103"/>
  <c r="AC74" i="103"/>
  <c r="AF70" i="103" l="1"/>
  <c r="AC70" i="103"/>
  <c r="AC67" i="103" l="1"/>
  <c r="AF67" i="103"/>
  <c r="AC66" i="103" l="1"/>
  <c r="AF66" i="103"/>
  <c r="AC65" i="103"/>
  <c r="AF65" i="103"/>
  <c r="AC64" i="103" l="1"/>
  <c r="AF64" i="103"/>
  <c r="AC63" i="103" l="1"/>
  <c r="AF63" i="103"/>
  <c r="AC62" i="103"/>
  <c r="AF62" i="103"/>
  <c r="AC61" i="103" l="1"/>
  <c r="AF61" i="103"/>
  <c r="AC60" i="103"/>
  <c r="AF60" i="103"/>
  <c r="AC59" i="103"/>
  <c r="AF59" i="103"/>
  <c r="AC58" i="103" l="1"/>
  <c r="AF58" i="103"/>
  <c r="AC57" i="103"/>
  <c r="AF57" i="103"/>
  <c r="AC56" i="103"/>
  <c r="AF56" i="103"/>
  <c r="AC55" i="103"/>
  <c r="AF55" i="103"/>
  <c r="AC54" i="103"/>
  <c r="AF54" i="103"/>
  <c r="AC53" i="103"/>
  <c r="AF53" i="103"/>
  <c r="AF52" i="103"/>
  <c r="AC52" i="103"/>
  <c r="AF51" i="103"/>
  <c r="AC51" i="103"/>
  <c r="AF50" i="103"/>
  <c r="AC50" i="103"/>
  <c r="AF49" i="103"/>
  <c r="AC49" i="103"/>
  <c r="AC46" i="103" l="1"/>
  <c r="AF46" i="103"/>
  <c r="AC45" i="103"/>
  <c r="AF45" i="103"/>
  <c r="AC44" i="103"/>
  <c r="AF44" i="103"/>
  <c r="AC43" i="103"/>
  <c r="AF43" i="103"/>
  <c r="AC42" i="103"/>
  <c r="AF42" i="103"/>
  <c r="AC41" i="103"/>
  <c r="AF41" i="103"/>
  <c r="AC40" i="103"/>
  <c r="AF40" i="103"/>
  <c r="AB6" i="103" l="1"/>
  <c r="AB5" i="103"/>
  <c r="AB4" i="103"/>
  <c r="AC4" i="103" s="1"/>
  <c r="AC39" i="103" l="1"/>
  <c r="AF39" i="103"/>
  <c r="AC38" i="103" l="1"/>
  <c r="AF38" i="103"/>
  <c r="AF37" i="103"/>
  <c r="AC37" i="103"/>
  <c r="AF36" i="103"/>
  <c r="AC36" i="103"/>
  <c r="AF35" i="103"/>
  <c r="AC35" i="103"/>
  <c r="AF34" i="103"/>
  <c r="AC34" i="103"/>
  <c r="AF33" i="103"/>
  <c r="AC33" i="103"/>
  <c r="AF32" i="103"/>
  <c r="AC32" i="103"/>
  <c r="AF31" i="103"/>
  <c r="AC31" i="103"/>
  <c r="AF30" i="103"/>
  <c r="AC30" i="103"/>
  <c r="AF29" i="103"/>
  <c r="AC29" i="103"/>
  <c r="AF28" i="103"/>
  <c r="AC28" i="103"/>
  <c r="AF27" i="103"/>
  <c r="AC27" i="103"/>
  <c r="AF26" i="103"/>
  <c r="AC26" i="103"/>
  <c r="AF25" i="103"/>
  <c r="AC25" i="103"/>
  <c r="AF24" i="103"/>
  <c r="AC24" i="103"/>
  <c r="AF23" i="103"/>
  <c r="AC23" i="103"/>
  <c r="AF22" i="103"/>
  <c r="AC22" i="103"/>
  <c r="AF21" i="103"/>
  <c r="AC21" i="103"/>
  <c r="AF20" i="103"/>
  <c r="AC20" i="103"/>
  <c r="AF19" i="103"/>
  <c r="AC19" i="103"/>
  <c r="AF18" i="103"/>
  <c r="AC18" i="103"/>
  <c r="AF17" i="103"/>
  <c r="AC17" i="103"/>
  <c r="AF16" i="103"/>
  <c r="AC16" i="103"/>
  <c r="AF15" i="103"/>
  <c r="AC15" i="103"/>
  <c r="AF14" i="103"/>
  <c r="AC14" i="103"/>
  <c r="AF13" i="103"/>
  <c r="AC13" i="103"/>
  <c r="AF12" i="103"/>
  <c r="AC12" i="103"/>
  <c r="AF11" i="103"/>
  <c r="AC11" i="103"/>
  <c r="AF10" i="103"/>
  <c r="AC10" i="103"/>
  <c r="AF9" i="103"/>
  <c r="AC9" i="103"/>
  <c r="AF8" i="103"/>
  <c r="AC8" i="103"/>
  <c r="AF7" i="103"/>
  <c r="AC7" i="103"/>
  <c r="AF6" i="103"/>
  <c r="AC6" i="103"/>
  <c r="AF5" i="103"/>
  <c r="AC5" i="103"/>
  <c r="AF4" i="103"/>
  <c r="AF3" i="103"/>
  <c r="AC3" i="103"/>
  <c r="AF2" i="103"/>
  <c r="AC2" i="103"/>
  <c r="AF49" i="102" l="1"/>
  <c r="AC49" i="102"/>
  <c r="AC48" i="102" l="1"/>
  <c r="AC47" i="102"/>
  <c r="AF48" i="102"/>
  <c r="AF47" i="102"/>
  <c r="AF46" i="102"/>
  <c r="AC46" i="102"/>
  <c r="AC44" i="102"/>
  <c r="AF44" i="102"/>
  <c r="AC45" i="102"/>
  <c r="AF45" i="102"/>
  <c r="AC43" i="102"/>
  <c r="AF43" i="102"/>
  <c r="AC42" i="102"/>
  <c r="AF42" i="102"/>
  <c r="AC41" i="102"/>
  <c r="AF41" i="102"/>
  <c r="AC40" i="102" l="1"/>
  <c r="AF40" i="102"/>
  <c r="AC39" i="102"/>
  <c r="AF39" i="102"/>
  <c r="AC38" i="102" l="1"/>
  <c r="AF38" i="102"/>
  <c r="AC37" i="102"/>
  <c r="AF37" i="102"/>
  <c r="AC36" i="102" l="1"/>
  <c r="AF36" i="102"/>
  <c r="AC32" i="102" l="1"/>
  <c r="AF32" i="102"/>
  <c r="AC35" i="102" l="1"/>
  <c r="AF35" i="102"/>
  <c r="AC34" i="102"/>
  <c r="AC33" i="102"/>
  <c r="AF34" i="102"/>
  <c r="AF33" i="102"/>
  <c r="AF31" i="102"/>
  <c r="AF30" i="102"/>
  <c r="AC31" i="102"/>
  <c r="AC30" i="102"/>
  <c r="AC29" i="102"/>
  <c r="AF29" i="102"/>
  <c r="AC28" i="102"/>
  <c r="AF28" i="102"/>
  <c r="AC27" i="102" l="1"/>
  <c r="AF27" i="102"/>
  <c r="AC26" i="102"/>
  <c r="AF26" i="102"/>
  <c r="AC25" i="102"/>
  <c r="AF25" i="102"/>
  <c r="AC24" i="102" l="1"/>
  <c r="AF24" i="102"/>
  <c r="AC23" i="102"/>
  <c r="AF23" i="102"/>
  <c r="AC22" i="102"/>
  <c r="AF22" i="102"/>
  <c r="AC21" i="102"/>
  <c r="AF21" i="102"/>
  <c r="AF5" i="102" l="1"/>
  <c r="AC5" i="102"/>
  <c r="AC20" i="102"/>
  <c r="AF20" i="102"/>
  <c r="AC19" i="102"/>
  <c r="AF19" i="102"/>
  <c r="AC18" i="102"/>
  <c r="AF18" i="102"/>
  <c r="AC17" i="102"/>
  <c r="AF17" i="102"/>
  <c r="AF16" i="102"/>
  <c r="AF15" i="102"/>
  <c r="AF14" i="102"/>
  <c r="AF13" i="102"/>
  <c r="AF12" i="102"/>
  <c r="AF11" i="102"/>
  <c r="AF10" i="102"/>
  <c r="AF9" i="102"/>
  <c r="AF8" i="102"/>
  <c r="AC16" i="102"/>
  <c r="AC15" i="102"/>
  <c r="AC14" i="102"/>
  <c r="AC13" i="102"/>
  <c r="AC12" i="102"/>
  <c r="AC11" i="102"/>
  <c r="AC10" i="102"/>
  <c r="AC9" i="102"/>
  <c r="AC8" i="102"/>
  <c r="AC7" i="102" l="1"/>
  <c r="AF7" i="102"/>
  <c r="AF6" i="102" l="1"/>
  <c r="AC6" i="102"/>
  <c r="AF3" i="102" l="1"/>
  <c r="AC3" i="102"/>
  <c r="AC2" i="102"/>
  <c r="AF2" i="102"/>
  <c r="AC4" i="102"/>
  <c r="AF4" i="102"/>
</calcChain>
</file>

<file path=xl/sharedStrings.xml><?xml version="1.0" encoding="utf-8"?>
<sst xmlns="http://schemas.openxmlformats.org/spreadsheetml/2006/main" count="13717" uniqueCount="2143">
  <si>
    <t>Unit Price</t>
  </si>
  <si>
    <t>Currency</t>
  </si>
  <si>
    <t>Remarks</t>
  </si>
  <si>
    <t>Invoice Date</t>
  </si>
  <si>
    <t>Clearance Date</t>
  </si>
  <si>
    <t>Local Agent Code</t>
  </si>
  <si>
    <t>Clearance No</t>
  </si>
  <si>
    <t>Clearance Charge</t>
  </si>
  <si>
    <t>Manufacture Name</t>
  </si>
  <si>
    <t>Exporter</t>
  </si>
  <si>
    <t>Country</t>
  </si>
  <si>
    <t>Invoice No</t>
  </si>
  <si>
    <t xml:space="preserve">Type of Consignment </t>
  </si>
  <si>
    <t xml:space="preserve">Date of Arrival </t>
  </si>
  <si>
    <t xml:space="preserve">MOH Registered </t>
  </si>
  <si>
    <t>MOH Reg. No</t>
  </si>
  <si>
    <t>HS Code</t>
  </si>
  <si>
    <t>Trade Name</t>
  </si>
  <si>
    <t>Generic Name</t>
  </si>
  <si>
    <t>Batch No</t>
  </si>
  <si>
    <t>Dosage</t>
  </si>
  <si>
    <t>Strength/Volume</t>
  </si>
  <si>
    <t>Pack Size</t>
  </si>
  <si>
    <t>Per Pack Quantity</t>
  </si>
  <si>
    <t>Manufacture Date</t>
  </si>
  <si>
    <t>Expiry Date</t>
  </si>
  <si>
    <t xml:space="preserve">Shelf Life </t>
  </si>
  <si>
    <t>Institution (Distribution)</t>
  </si>
  <si>
    <t>Institution Qty</t>
  </si>
  <si>
    <t>Unit</t>
  </si>
  <si>
    <t>Total Price</t>
  </si>
  <si>
    <t>Free Qty</t>
  </si>
  <si>
    <t>Net Qty</t>
  </si>
  <si>
    <t>India</t>
  </si>
  <si>
    <t>USD</t>
  </si>
  <si>
    <t>Y</t>
  </si>
  <si>
    <t>OPP</t>
  </si>
  <si>
    <t>Kg</t>
  </si>
  <si>
    <t>Synthokem Labs</t>
  </si>
  <si>
    <t>N</t>
  </si>
  <si>
    <t>Guaifenesin</t>
  </si>
  <si>
    <t>Smit Exports</t>
  </si>
  <si>
    <t>Amishi Drugs</t>
  </si>
  <si>
    <t>Pharmaceutical Excipient</t>
  </si>
  <si>
    <t>Signet Chemicals</t>
  </si>
  <si>
    <t>Mannitol</t>
  </si>
  <si>
    <t>Microcrystalline Cellulose</t>
  </si>
  <si>
    <t>Helm AG</t>
  </si>
  <si>
    <t>Germany</t>
  </si>
  <si>
    <t>EUR</t>
  </si>
  <si>
    <t>UAE</t>
  </si>
  <si>
    <t>Sodium Starch Glycolate</t>
  </si>
  <si>
    <t>Amijal Chemicals</t>
  </si>
  <si>
    <t>Desogestrel</t>
  </si>
  <si>
    <t>Methyl Hydroxy Benzoate</t>
  </si>
  <si>
    <t>Methyl Paraben</t>
  </si>
  <si>
    <t>Stearic Acid</t>
  </si>
  <si>
    <t>JRS Pharma</t>
  </si>
  <si>
    <t>Calcium Hydrogen Phosphate</t>
  </si>
  <si>
    <t>Active Pharmaceutical Ingredient</t>
  </si>
  <si>
    <t>Obegi Chemicals</t>
  </si>
  <si>
    <t>DL Alphatocopherol</t>
  </si>
  <si>
    <t>AED</t>
  </si>
  <si>
    <t>Savita Polymers</t>
  </si>
  <si>
    <t>White Soft Paraffin</t>
  </si>
  <si>
    <t>Bromhexine Hydrochloride</t>
  </si>
  <si>
    <t>Kasyap Sweetners</t>
  </si>
  <si>
    <t>Magnesium Stearate</t>
  </si>
  <si>
    <t>Povidone K25</t>
  </si>
  <si>
    <t>S Kant Healthcare</t>
  </si>
  <si>
    <t>Rasula Pharmachem</t>
  </si>
  <si>
    <t>Wax Oil</t>
  </si>
  <si>
    <t>Cetamacrogol Emulsifying Wax</t>
  </si>
  <si>
    <t>BASF, Germany</t>
  </si>
  <si>
    <t>JRS Pharma, USA</t>
  </si>
  <si>
    <t>Croscarmellose Sodium</t>
  </si>
  <si>
    <t>Ven Petrochem &amp; Pharma</t>
  </si>
  <si>
    <t>Maltitol</t>
  </si>
  <si>
    <t>FMC, Ireland</t>
  </si>
  <si>
    <t>Butylated Hydroxy Toluene</t>
  </si>
  <si>
    <t>Loba Chemie</t>
  </si>
  <si>
    <t>Vitamin E</t>
  </si>
  <si>
    <t>Saccharin Sodium</t>
  </si>
  <si>
    <t>Avicel PH-102</t>
  </si>
  <si>
    <t>Roquette, France</t>
  </si>
  <si>
    <t>Pearlitol 200 SD</t>
  </si>
  <si>
    <t>Sorbitol 70% Solution</t>
  </si>
  <si>
    <t>Savogel CCS</t>
  </si>
  <si>
    <t>Aspen, The Netherlands</t>
  </si>
  <si>
    <t>Lycasin 75/75</t>
  </si>
  <si>
    <t>KSL/396/AUG/17-18</t>
  </si>
  <si>
    <t>1718P145</t>
  </si>
  <si>
    <t>EXP-U1:043/17-18</t>
  </si>
  <si>
    <t>A/GGE/966/08/2017</t>
  </si>
  <si>
    <t>G/096</t>
  </si>
  <si>
    <t>BRX1882201708</t>
  </si>
  <si>
    <t>Anhydrous Emcompresse</t>
  </si>
  <si>
    <t>02400977L0</t>
  </si>
  <si>
    <t>SEPL-1219</t>
  </si>
  <si>
    <t>Kolliwax Fine S</t>
  </si>
  <si>
    <t>PVPK 25</t>
  </si>
  <si>
    <t>1706028M</t>
  </si>
  <si>
    <t>ASGP/07/16071</t>
  </si>
  <si>
    <t>ACRMC/06/050617</t>
  </si>
  <si>
    <t>Ms-T-17084</t>
  </si>
  <si>
    <t>L224251703</t>
  </si>
  <si>
    <t>ENN-108/17</t>
  </si>
  <si>
    <t>0016983584</t>
  </si>
  <si>
    <t>01805736W0</t>
  </si>
  <si>
    <t>EXP/0100</t>
  </si>
  <si>
    <t>BP-105/05/17</t>
  </si>
  <si>
    <t>DE1718/072</t>
  </si>
  <si>
    <t>71637C</t>
  </si>
  <si>
    <t>DE1718/073</t>
  </si>
  <si>
    <t>EB11G</t>
  </si>
  <si>
    <t>DE1718/071</t>
  </si>
  <si>
    <t>E806L</t>
  </si>
  <si>
    <t>L00045360</t>
  </si>
  <si>
    <t>Colorcon</t>
  </si>
  <si>
    <t>England</t>
  </si>
  <si>
    <t>Opadry AMB TAN</t>
  </si>
  <si>
    <t>DT665749</t>
  </si>
  <si>
    <t>Opadry White</t>
  </si>
  <si>
    <t>DT664213</t>
  </si>
  <si>
    <t>kg</t>
  </si>
  <si>
    <t xml:space="preserve">Jiali Bio Group </t>
  </si>
  <si>
    <t>China</t>
  </si>
  <si>
    <t>JL-QD-17121</t>
  </si>
  <si>
    <t>Citric Acid</t>
  </si>
  <si>
    <t>31708356B</t>
  </si>
  <si>
    <t>Covalent laboratories</t>
  </si>
  <si>
    <t>Cefixime</t>
  </si>
  <si>
    <t>Ceixime</t>
  </si>
  <si>
    <t>CFEM170033</t>
  </si>
  <si>
    <t>Seppic</t>
  </si>
  <si>
    <t>France</t>
  </si>
  <si>
    <t>INV0043945</t>
  </si>
  <si>
    <t>Tylopur 606</t>
  </si>
  <si>
    <t>DEAT285884</t>
  </si>
  <si>
    <t>DFE Pharma</t>
  </si>
  <si>
    <t>Pharmatose 200M</t>
  </si>
  <si>
    <t>101K99Z</t>
  </si>
  <si>
    <t>Pharmatose 150M</t>
  </si>
  <si>
    <t>101K9B2</t>
  </si>
  <si>
    <t>Seppic, Germany</t>
  </si>
  <si>
    <t>Hydroxy Propyl Methyl Cellulose</t>
  </si>
  <si>
    <t>Netherlands</t>
  </si>
  <si>
    <t>Lactose Monohydrate</t>
  </si>
  <si>
    <t>JL-QD-17119</t>
  </si>
  <si>
    <t>Hebei Economic Pharmaceutical Co.Ltd</t>
  </si>
  <si>
    <t>Sodium Bicarbonate</t>
  </si>
  <si>
    <t>Symega Flavours India (P) Ltd</t>
  </si>
  <si>
    <t>EXP/008/2017-18</t>
  </si>
  <si>
    <t>Strawberry Flavour</t>
  </si>
  <si>
    <t>Vanilla Flavour</t>
  </si>
  <si>
    <t>Pineapple Spray Dried Flavour</t>
  </si>
  <si>
    <t>Aastrid International Pvt.Ltd</t>
  </si>
  <si>
    <t>GST/076/17-18</t>
  </si>
  <si>
    <t>Metformin Hydrochloride</t>
  </si>
  <si>
    <t>Danashmand Organic Pvt.Ltd</t>
  </si>
  <si>
    <t>MH/168/2017</t>
  </si>
  <si>
    <t>EXP/0102</t>
  </si>
  <si>
    <t>White Soft Paraffin BP</t>
  </si>
  <si>
    <t>BP-104/05/17</t>
  </si>
  <si>
    <t>DE 1718/075</t>
  </si>
  <si>
    <t>Maize Starch</t>
  </si>
  <si>
    <t>E4512</t>
  </si>
  <si>
    <t>Ashland Industries Europe Gmbh</t>
  </si>
  <si>
    <t>Switzerland</t>
  </si>
  <si>
    <t>Polyplasdone XL Drum</t>
  </si>
  <si>
    <t>Crospovidone</t>
  </si>
  <si>
    <t>0002169766</t>
  </si>
  <si>
    <t>Hetero Drugs Limited (Unit-1)</t>
  </si>
  <si>
    <t>Hetero drugs Limited</t>
  </si>
  <si>
    <t>Montelukast Sodium</t>
  </si>
  <si>
    <t>MT17080100</t>
  </si>
  <si>
    <t>Sun Pharmaceutical, Australia</t>
  </si>
  <si>
    <t>Australia</t>
  </si>
  <si>
    <t>Codeine Phosphate</t>
  </si>
  <si>
    <t>CPO5224</t>
  </si>
  <si>
    <t>25/09/2017</t>
  </si>
  <si>
    <t>America</t>
  </si>
  <si>
    <t>PD International LLC</t>
  </si>
  <si>
    <t>#001050</t>
  </si>
  <si>
    <t>Magnesium Carbonate</t>
  </si>
  <si>
    <t>Sun Pharmaceutical</t>
  </si>
  <si>
    <t>Clarithromycin USP</t>
  </si>
  <si>
    <t>Hypromellose (Methocel E5)</t>
  </si>
  <si>
    <t>P9S7541</t>
  </si>
  <si>
    <t>Silicified Microcrystalline Cellulose</t>
  </si>
  <si>
    <t>Sodium Stearyl Fumarate</t>
  </si>
  <si>
    <t>0002171285</t>
  </si>
  <si>
    <t>0002124506</t>
  </si>
  <si>
    <t>Symbiotica Speciality Ingredients SDN.BHD</t>
  </si>
  <si>
    <t>Malaysia</t>
  </si>
  <si>
    <t>I 17/0</t>
  </si>
  <si>
    <t>Betamethasone Valerate BP</t>
  </si>
  <si>
    <t>BV001/0317</t>
  </si>
  <si>
    <t>Clobetasone Butyrate BP</t>
  </si>
  <si>
    <t>RD-CSB003/1216</t>
  </si>
  <si>
    <t>Mometasone Furoate USP</t>
  </si>
  <si>
    <t>MOM003/0317</t>
  </si>
  <si>
    <t>Aurobindo Pharma Ltd</t>
  </si>
  <si>
    <t>U01/17-18/228</t>
  </si>
  <si>
    <t>Bisoprolol Fumarate USP</t>
  </si>
  <si>
    <t>Etoricoxib IH</t>
  </si>
  <si>
    <t>EX17070002,4,7</t>
  </si>
  <si>
    <t>Covalent laboratories Pvt Ltd</t>
  </si>
  <si>
    <t>covalent laboratories Pvt Ltd</t>
  </si>
  <si>
    <t>Cefixime BP</t>
  </si>
  <si>
    <t>CFEM170063</t>
  </si>
  <si>
    <t>ACG Asociated Capsules Pvt Ltd</t>
  </si>
  <si>
    <t>Empty hard gelatin capsules</t>
  </si>
  <si>
    <t>Stabicon Life Sciences Pvt Ltd</t>
  </si>
  <si>
    <t>SLS/EXP/PI-005</t>
  </si>
  <si>
    <t>Calcium Chewable tablets 500 mg</t>
  </si>
  <si>
    <t>PT-97</t>
  </si>
  <si>
    <t>Calcium &amp; Vit D3 Chewable tablet 500mg/500iu</t>
  </si>
  <si>
    <t>PT-105</t>
  </si>
  <si>
    <t>PT-105B</t>
  </si>
  <si>
    <t>Vitamin C + Coenzme Q10 Chewable tablet (500mg &amp; 0.25 mg(</t>
  </si>
  <si>
    <t>PT-135</t>
  </si>
  <si>
    <t>Vitamin C Chewable tablets</t>
  </si>
  <si>
    <t>PT-147</t>
  </si>
  <si>
    <t>Biotin 5mg fast melt tablets</t>
  </si>
  <si>
    <t>PT-133</t>
  </si>
  <si>
    <t>Biotin 5mg lozenges</t>
  </si>
  <si>
    <t>PT-120</t>
  </si>
  <si>
    <t>Biotin Effervescent tablets</t>
  </si>
  <si>
    <t>PT-109B</t>
  </si>
  <si>
    <t>Vit B12 Lozenges</t>
  </si>
  <si>
    <t>Glutathone Capsules</t>
  </si>
  <si>
    <t>PT-141</t>
  </si>
  <si>
    <t>Cetylpyridinium lozenges 1.4 mg</t>
  </si>
  <si>
    <t>PT-68A</t>
  </si>
  <si>
    <t>Lysozyme Hcl, Dequalinium Chloride20/0.25 mg</t>
  </si>
  <si>
    <t>PT-134</t>
  </si>
  <si>
    <t>Dequalinium Chloride Loz 0.25 mg</t>
  </si>
  <si>
    <t>PT-137</t>
  </si>
  <si>
    <t>Pain management Creamogel Formula 1</t>
  </si>
  <si>
    <t>PMF/001</t>
  </si>
  <si>
    <t>PMF/002</t>
  </si>
  <si>
    <t>Teething gel</t>
  </si>
  <si>
    <t>TGF-001</t>
  </si>
  <si>
    <t>Pain reliefgel formula 4</t>
  </si>
  <si>
    <t>PMG-003</t>
  </si>
  <si>
    <t>Pain reliefgel formula 4C</t>
  </si>
  <si>
    <t>PMG/003C</t>
  </si>
  <si>
    <t>Mouth sore lotion</t>
  </si>
  <si>
    <t>LMS/001</t>
  </si>
  <si>
    <t>Pain management gel formula 3</t>
  </si>
  <si>
    <t>PMG/002</t>
  </si>
  <si>
    <t>Pain management lotion formula 1</t>
  </si>
  <si>
    <t>PML/001</t>
  </si>
  <si>
    <t>Pain management lotion formula 1b</t>
  </si>
  <si>
    <t>PML/002</t>
  </si>
  <si>
    <t>Pain management lotion formula 2</t>
  </si>
  <si>
    <t>PML/004</t>
  </si>
  <si>
    <t>Pain management spray</t>
  </si>
  <si>
    <t>PML/005</t>
  </si>
  <si>
    <t>Pain relief lotion</t>
  </si>
  <si>
    <t>PML/006</t>
  </si>
  <si>
    <t>Pain relief spray</t>
  </si>
  <si>
    <t>PML/009</t>
  </si>
  <si>
    <t>Zhejiang Huahai Pharmaceutical</t>
  </si>
  <si>
    <t>HH20172123</t>
  </si>
  <si>
    <t>Valsatan Cep</t>
  </si>
  <si>
    <t>C5355-17-285M, 259M</t>
  </si>
  <si>
    <t>JL-QD-17128</t>
  </si>
  <si>
    <t>JL-QD-17129</t>
  </si>
  <si>
    <t>31709264B</t>
  </si>
  <si>
    <t>Tabcoat TC clear</t>
  </si>
  <si>
    <t>DT666225</t>
  </si>
  <si>
    <t>Morepen Laboratories Limited</t>
  </si>
  <si>
    <t>M/ME/1718/0098</t>
  </si>
  <si>
    <t>Desloratadine Micronized USP</t>
  </si>
  <si>
    <t>DCS7063</t>
  </si>
  <si>
    <t>Finished Pharmaceuticals</t>
  </si>
  <si>
    <t>Nectar Lifesciences</t>
  </si>
  <si>
    <t>NLLS/17/670</t>
  </si>
  <si>
    <t>Cefdinir Micronised</t>
  </si>
  <si>
    <t>M1CDN01003817N</t>
  </si>
  <si>
    <t>Pfizer Overseas LLC</t>
  </si>
  <si>
    <t>United States</t>
  </si>
  <si>
    <t>Neomycin sulfate USP Micronized</t>
  </si>
  <si>
    <t>T68035</t>
  </si>
  <si>
    <t>Nos.</t>
  </si>
  <si>
    <t>CFEN170222</t>
  </si>
  <si>
    <t>Nandu Chemical Industries</t>
  </si>
  <si>
    <t>EXP/29</t>
  </si>
  <si>
    <t>Sodium Carbonate Anhydrous BP</t>
  </si>
  <si>
    <t>Granules India Limited</t>
  </si>
  <si>
    <t>Paracetamol BP</t>
  </si>
  <si>
    <t>APAP/17091955</t>
  </si>
  <si>
    <t>APAP/17091956</t>
  </si>
  <si>
    <t>APAP/17091957</t>
  </si>
  <si>
    <t>APAP/17091958</t>
  </si>
  <si>
    <t>Dewas BSR Plant</t>
  </si>
  <si>
    <t>Sun Pharmaceutical Indistries Ltd</t>
  </si>
  <si>
    <t>Geltec Pharmacare FZCO</t>
  </si>
  <si>
    <t>Geltec Pvt Ltd</t>
  </si>
  <si>
    <t>Dubai</t>
  </si>
  <si>
    <t>GP/OMN-17/04</t>
  </si>
  <si>
    <t>Zycal Soflets</t>
  </si>
  <si>
    <t>ZY00617</t>
  </si>
  <si>
    <t>Gevita capsules</t>
  </si>
  <si>
    <t>GV00717</t>
  </si>
  <si>
    <t>Flexiplus tablets</t>
  </si>
  <si>
    <t>FP00217</t>
  </si>
  <si>
    <t>Omefa 1000mg  Capsules</t>
  </si>
  <si>
    <t>OM00317</t>
  </si>
  <si>
    <t>Godrej Industries Limited</t>
  </si>
  <si>
    <t>Glycerine BP</t>
  </si>
  <si>
    <t>08-17B007</t>
  </si>
  <si>
    <t>Signet Chemical Corporation Pvt.Ltd</t>
  </si>
  <si>
    <t>FMC, Health and Nutrition</t>
  </si>
  <si>
    <t>SE-1718-19-002</t>
  </si>
  <si>
    <t>ARMCC08</t>
  </si>
  <si>
    <t>SE-1718-19-006</t>
  </si>
  <si>
    <t>Avicel PH 101</t>
  </si>
  <si>
    <t>ARMCC09</t>
  </si>
  <si>
    <t>SE-1718-09-012</t>
  </si>
  <si>
    <t>Neosorb P 100T</t>
  </si>
  <si>
    <t>Sorbitol Powder</t>
  </si>
  <si>
    <t>ARSOP03</t>
  </si>
  <si>
    <t>SE-1718-09-013</t>
  </si>
  <si>
    <t>Pearlitol 25 C (USA)</t>
  </si>
  <si>
    <t>Manntol, Crystalline</t>
  </si>
  <si>
    <t>ARMAN01</t>
  </si>
  <si>
    <t>Amlodipine Besylate</t>
  </si>
  <si>
    <t>AB17090135</t>
  </si>
  <si>
    <t>M/BE/17-18/0156</t>
  </si>
  <si>
    <t>Rosuvastatin Calcium</t>
  </si>
  <si>
    <t>RTI7513</t>
  </si>
  <si>
    <t>Industriale Chimica S.R.L</t>
  </si>
  <si>
    <t>Chemco S.A</t>
  </si>
  <si>
    <t>Italy</t>
  </si>
  <si>
    <t>CS-17/09146</t>
  </si>
  <si>
    <t>Drospirenone Micronized</t>
  </si>
  <si>
    <t>PR171526</t>
  </si>
  <si>
    <t>Arihant Innochem Pvt Ltd</t>
  </si>
  <si>
    <t>2017-18/15</t>
  </si>
  <si>
    <t>Ceolus KG 1000</t>
  </si>
  <si>
    <t>k715</t>
  </si>
  <si>
    <t>Glimepiride USP</t>
  </si>
  <si>
    <t>GP17080085</t>
  </si>
  <si>
    <t>EXP/30</t>
  </si>
  <si>
    <t>1712, 1714</t>
  </si>
  <si>
    <t>Medist FZE</t>
  </si>
  <si>
    <t>FM172403</t>
  </si>
  <si>
    <t>Lactose Anhydrous NF DT</t>
  </si>
  <si>
    <t>Wanbury Limited</t>
  </si>
  <si>
    <t>EXP/92001346/17-18</t>
  </si>
  <si>
    <t>Diphenhydramine HCL</t>
  </si>
  <si>
    <t>DH02270917</t>
  </si>
  <si>
    <t>Riocare India Pvt Ltd</t>
  </si>
  <si>
    <t>EXP-032/2017-18</t>
  </si>
  <si>
    <t>RFLX17/178</t>
  </si>
  <si>
    <t>Simeticone BP</t>
  </si>
  <si>
    <t>Ind-Swift Laboratories Limited</t>
  </si>
  <si>
    <t>Fexofenadine Hydrochloride</t>
  </si>
  <si>
    <t>I007040108</t>
  </si>
  <si>
    <t>I007040132</t>
  </si>
  <si>
    <t>I007040135</t>
  </si>
  <si>
    <t>Sun Pharmceutical ind (Aus) Pvt Ltd</t>
  </si>
  <si>
    <t>CPO5197</t>
  </si>
  <si>
    <t>CPO5225</t>
  </si>
  <si>
    <t>CPO5233</t>
  </si>
  <si>
    <t>CPO5234</t>
  </si>
  <si>
    <t>U01/17-18/1038</t>
  </si>
  <si>
    <t>Cefuroxime Axetil EP</t>
  </si>
  <si>
    <t>Cadila Pharmaceuticals Ltd</t>
  </si>
  <si>
    <t>CPL/BD/342/17-18</t>
  </si>
  <si>
    <t>Fluoxetine Hydrochloride BP</t>
  </si>
  <si>
    <t>17FH079</t>
  </si>
  <si>
    <t>Ercros</t>
  </si>
  <si>
    <t>Spanish</t>
  </si>
  <si>
    <t>Fusidic Acid Micronised EP</t>
  </si>
  <si>
    <t>FS668M</t>
  </si>
  <si>
    <t>JL-QD-17159</t>
  </si>
  <si>
    <t>Aspartame</t>
  </si>
  <si>
    <t>Amoli Organics Pvt Ltd</t>
  </si>
  <si>
    <t>17-18/EVX/00609</t>
  </si>
  <si>
    <t>Clotrimazole USP</t>
  </si>
  <si>
    <t>CLT/1709/0072A</t>
  </si>
  <si>
    <t>DT667299</t>
  </si>
  <si>
    <t>OCT-017</t>
  </si>
  <si>
    <t>INV0046358</t>
  </si>
  <si>
    <t>DEAT305830</t>
  </si>
  <si>
    <t>JL-QD-17145</t>
  </si>
  <si>
    <t>Smit Export Pvt Ltd</t>
  </si>
  <si>
    <t>Savita Oil Tech</t>
  </si>
  <si>
    <t>SEPL-1242</t>
  </si>
  <si>
    <t>Light Liquid Paraffin</t>
  </si>
  <si>
    <t>LD30217</t>
  </si>
  <si>
    <t>Macrogel (PEG 400)</t>
  </si>
  <si>
    <t>A170913017</t>
  </si>
  <si>
    <t>Citric Acid monohydrate BP</t>
  </si>
  <si>
    <t xml:space="preserve">Saccharin Sodium </t>
  </si>
  <si>
    <t>Butylated Hydroxy Toluene (BHT)</t>
  </si>
  <si>
    <t>L224251702</t>
  </si>
  <si>
    <t>Viswaat Chemicals</t>
  </si>
  <si>
    <t>Canton Lab</t>
  </si>
  <si>
    <t>EXP/014/2017-18</t>
  </si>
  <si>
    <t>EXP/014/2017-19</t>
  </si>
  <si>
    <t>EXP/014/2017-20</t>
  </si>
  <si>
    <t>Forest Fruit Flavour</t>
  </si>
  <si>
    <t>Rasberry Flavour</t>
  </si>
  <si>
    <t>M.B.Sugars &amp; Pharmaceuticals Ltd</t>
  </si>
  <si>
    <t>E-0010</t>
  </si>
  <si>
    <t>Sucrose BP</t>
  </si>
  <si>
    <t>MB-17/0592/10</t>
  </si>
  <si>
    <t>Vasudha Chemicals Pvt.Ltd</t>
  </si>
  <si>
    <t>Va-Sudha Chemicals Pvt Ltd</t>
  </si>
  <si>
    <t>PEG 3350</t>
  </si>
  <si>
    <t>Saraca laboratories Ltd</t>
  </si>
  <si>
    <t>EXP/1/096/17-18</t>
  </si>
  <si>
    <t>Ranitidine HCL BP</t>
  </si>
  <si>
    <t>RH/10/20171310</t>
  </si>
  <si>
    <t>BASF Personal Care and Nutrition GMBH</t>
  </si>
  <si>
    <t>Obegi Chemicals LLC</t>
  </si>
  <si>
    <t>Sodium Lauryl Sulphate BP</t>
  </si>
  <si>
    <t>0017241459</t>
  </si>
  <si>
    <t>Pharmatose 200m (EU)</t>
  </si>
  <si>
    <t>101SR7G</t>
  </si>
  <si>
    <t>DT666816</t>
  </si>
  <si>
    <t>TC-1000 Tabcoat TC White</t>
  </si>
  <si>
    <t>Amishi Drugs &amp; Chem</t>
  </si>
  <si>
    <t>SEPL-1251</t>
  </si>
  <si>
    <t>ASGP/08/120817</t>
  </si>
  <si>
    <t>SEPL-1252</t>
  </si>
  <si>
    <t>SEPL-1253</t>
  </si>
  <si>
    <t>SEPL-1254</t>
  </si>
  <si>
    <t>SEPL-1255</t>
  </si>
  <si>
    <t>SEPL-1256</t>
  </si>
  <si>
    <t>SEPL-1257</t>
  </si>
  <si>
    <t>SEPL-1258</t>
  </si>
  <si>
    <t>Croscarmellose sodium</t>
  </si>
  <si>
    <t>ACRMC/09/090917</t>
  </si>
  <si>
    <t>Camlin</t>
  </si>
  <si>
    <t>BHA BP (Butylated Hydroxy Anisole)</t>
  </si>
  <si>
    <t>ABH0171001</t>
  </si>
  <si>
    <t>Cetomacrogol Emulsifying Wax</t>
  </si>
  <si>
    <t>ENN-121/17</t>
  </si>
  <si>
    <t xml:space="preserve">bash, Germany </t>
  </si>
  <si>
    <t>Povidone (K25)</t>
  </si>
  <si>
    <t>ARPDO03</t>
  </si>
  <si>
    <t>Gufic Biosciences Limited</t>
  </si>
  <si>
    <t>Lidocaine BP</t>
  </si>
  <si>
    <t>Rasula</t>
  </si>
  <si>
    <t>Propyl Hydroxybenzoate</t>
  </si>
  <si>
    <t>1709026P</t>
  </si>
  <si>
    <t>2001 Starch 1500 partially Pregelatinized Maize Starch</t>
  </si>
  <si>
    <t>IN535215</t>
  </si>
  <si>
    <t>HELM AG</t>
  </si>
  <si>
    <t>Hamburg</t>
  </si>
  <si>
    <t>Industrial Chemica s.r.l -Italy</t>
  </si>
  <si>
    <t>Desogestrel EP, Micronized Chemo</t>
  </si>
  <si>
    <t>PR171609, PR171610</t>
  </si>
  <si>
    <t>Betamethasome Valerate</t>
  </si>
  <si>
    <t>Orbit Life Science</t>
  </si>
  <si>
    <t>045/2017-18</t>
  </si>
  <si>
    <t>Cefodoxime Proxetil USP</t>
  </si>
  <si>
    <t>CPMG170033</t>
  </si>
  <si>
    <t>M/BE/17-18/0229</t>
  </si>
  <si>
    <t>Fexofenadine Hydrochloride EP</t>
  </si>
  <si>
    <t>FXD7034</t>
  </si>
  <si>
    <t>Anhydrous lactose</t>
  </si>
  <si>
    <t>101V9B3</t>
  </si>
  <si>
    <t>Pharmatose 150M (EU)</t>
  </si>
  <si>
    <t>APAP/17102105</t>
  </si>
  <si>
    <t>APAP/17102106</t>
  </si>
  <si>
    <t>APAP/17102107</t>
  </si>
  <si>
    <t>Oct-017</t>
  </si>
  <si>
    <t>Pharmathen Pharmaceutcal Industry</t>
  </si>
  <si>
    <t>Greece</t>
  </si>
  <si>
    <t>E40009304</t>
  </si>
  <si>
    <t>Samples</t>
  </si>
  <si>
    <t>Olanzapine OD Tab10MG Sandoz ca (bulk)</t>
  </si>
  <si>
    <t>0704904A</t>
  </si>
  <si>
    <t>PC</t>
  </si>
  <si>
    <t>0704905A</t>
  </si>
  <si>
    <t>0704906A</t>
  </si>
  <si>
    <t>0704907A</t>
  </si>
  <si>
    <t>0704908A</t>
  </si>
  <si>
    <t>0704909A</t>
  </si>
  <si>
    <t>0704910A</t>
  </si>
  <si>
    <t>0704936A</t>
  </si>
  <si>
    <t>Olanzapine OD Tabs 5MG/Tab (bulk)</t>
  </si>
  <si>
    <t>0704937A</t>
  </si>
  <si>
    <t>0704938A</t>
  </si>
  <si>
    <t>0704939A</t>
  </si>
  <si>
    <t>0704940A</t>
  </si>
  <si>
    <t>0704941A</t>
  </si>
  <si>
    <t>0704942A</t>
  </si>
  <si>
    <t>0704943A</t>
  </si>
  <si>
    <t>Olanzapine OD Tab15MG Sandoz ca (bulk)</t>
  </si>
  <si>
    <t>0704914A</t>
  </si>
  <si>
    <t>0704915A</t>
  </si>
  <si>
    <t>Olanzapine OD Tab20MG Sandoz ca (bulk)</t>
  </si>
  <si>
    <t>0704944A</t>
  </si>
  <si>
    <t>Hetero Drugs Limited</t>
  </si>
  <si>
    <t>Covalent Laboratories Pvt Ltd</t>
  </si>
  <si>
    <t>JL-QD-17161</t>
  </si>
  <si>
    <t>Sodium Saccharin EP</t>
  </si>
  <si>
    <t>Synthokem Labs Pvt Ltd</t>
  </si>
  <si>
    <t>EXP-U1:065/17-18</t>
  </si>
  <si>
    <t>Guaifenesin BP</t>
  </si>
  <si>
    <t>A/GGE/994/11/2017</t>
  </si>
  <si>
    <t>United Farmer &amp; Industry Co.Ltd</t>
  </si>
  <si>
    <t>Emad Trade House</t>
  </si>
  <si>
    <t>IMP-740/10-17</t>
  </si>
  <si>
    <t xml:space="preserve">Sucrose </t>
  </si>
  <si>
    <t>sucrose</t>
  </si>
  <si>
    <t>U01/17-18/1160</t>
  </si>
  <si>
    <t>KASYAP SWEETNERS Limited</t>
  </si>
  <si>
    <t>KSL/639/OCT/17-18</t>
  </si>
  <si>
    <t>Sorbitol</t>
  </si>
  <si>
    <t>1718P356</t>
  </si>
  <si>
    <t>Ashland Industries Europe GmbH</t>
  </si>
  <si>
    <t>Polyplasdone XL</t>
  </si>
  <si>
    <t>0002174191</t>
  </si>
  <si>
    <t xml:space="preserve">Dewas BSR Plant </t>
  </si>
  <si>
    <t>Sun Pharmaceutical Industries Ltd</t>
  </si>
  <si>
    <t>2903456, 2905239</t>
  </si>
  <si>
    <t>CFEC170308</t>
  </si>
  <si>
    <t>E40009294</t>
  </si>
  <si>
    <t>Clopidogrel Cadila</t>
  </si>
  <si>
    <t>Dr.Reddy's laboratories Ltd</t>
  </si>
  <si>
    <t>OS3610014020</t>
  </si>
  <si>
    <t xml:space="preserve">Terbinafine Hydrochloride </t>
  </si>
  <si>
    <t>ACKH004172</t>
  </si>
  <si>
    <t>OS3610014019</t>
  </si>
  <si>
    <t>Sun Pharmaceutical Ind (Aus) Pty Ltd</t>
  </si>
  <si>
    <t>CPO5258</t>
  </si>
  <si>
    <t>CPO5271</t>
  </si>
  <si>
    <t>Tiefenbacher</t>
  </si>
  <si>
    <t>VR18-900380</t>
  </si>
  <si>
    <t>Vildagliptin</t>
  </si>
  <si>
    <t>F-140089</t>
  </si>
  <si>
    <t>Medichem Manufacturing Ltd, Malta</t>
  </si>
  <si>
    <t>Aarti Drugs Limited</t>
  </si>
  <si>
    <t>EXP/1587/17-18</t>
  </si>
  <si>
    <t>Diclofenac Potassium</t>
  </si>
  <si>
    <t>DFK/17100057</t>
  </si>
  <si>
    <t>Nandu Chemicals Industries</t>
  </si>
  <si>
    <t>Nandhu Chemicals Pvt Ltd</t>
  </si>
  <si>
    <t>17GIN000124</t>
  </si>
  <si>
    <t>Sodium Chloride BP</t>
  </si>
  <si>
    <t>Raj Petro Specialities Pvt Ltd</t>
  </si>
  <si>
    <t>White Petroleum jelly BP</t>
  </si>
  <si>
    <t>Savitha Ploymers Limited</t>
  </si>
  <si>
    <t>EXP/0163</t>
  </si>
  <si>
    <t>White soft paraffin BP</t>
  </si>
  <si>
    <t>Signet Chemical Corporation Pvt Ltd</t>
  </si>
  <si>
    <t>SE-1718-11-004</t>
  </si>
  <si>
    <t>ARMES01</t>
  </si>
  <si>
    <t>FMC, Health &amp; Nutrition</t>
  </si>
  <si>
    <t>SE-1718-11-006</t>
  </si>
  <si>
    <t>Avicel CL-611</t>
  </si>
  <si>
    <t>MCC &amp; Sodium CMC</t>
  </si>
  <si>
    <t>ARMCC04</t>
  </si>
  <si>
    <t>SE-1718-11-007</t>
  </si>
  <si>
    <t>ARMES02</t>
  </si>
  <si>
    <t>SE-1718-11-008</t>
  </si>
  <si>
    <t>Avicel PH-101</t>
  </si>
  <si>
    <t>Microcrystaline Cellulose</t>
  </si>
  <si>
    <t>USV Ltd, India</t>
  </si>
  <si>
    <t>VR18-900385</t>
  </si>
  <si>
    <t>Metformin HCL</t>
  </si>
  <si>
    <t>ARMHC02</t>
  </si>
  <si>
    <t>Hetero labs Limited</t>
  </si>
  <si>
    <t>Nolip 48</t>
  </si>
  <si>
    <t>E170938</t>
  </si>
  <si>
    <t>Nos</t>
  </si>
  <si>
    <t>Nolip 145</t>
  </si>
  <si>
    <t>Fenofibrate 145 mg tabs</t>
  </si>
  <si>
    <t>Fenofibrate 48 mg tabs</t>
  </si>
  <si>
    <t>E170917A</t>
  </si>
  <si>
    <t>Aspen Oss B.V</t>
  </si>
  <si>
    <t>Ethinylestradiol EP</t>
  </si>
  <si>
    <t>L00045164</t>
  </si>
  <si>
    <t>Alvin</t>
  </si>
  <si>
    <t>SEPL-1273</t>
  </si>
  <si>
    <t>Colour Caramel</t>
  </si>
  <si>
    <t>AL/9100</t>
  </si>
  <si>
    <t>Sudeep Pharma</t>
  </si>
  <si>
    <t xml:space="preserve">Di basic calcium </t>
  </si>
  <si>
    <t>171/231</t>
  </si>
  <si>
    <t>Ganesh benzo</t>
  </si>
  <si>
    <t>Sodium benzoate</t>
  </si>
  <si>
    <t>BPR-11</t>
  </si>
  <si>
    <t>Npv-2017</t>
  </si>
  <si>
    <t>BASF ,Germany</t>
  </si>
  <si>
    <t>Kolliwax S Fine</t>
  </si>
  <si>
    <t>Stearic Acid USP/NF</t>
  </si>
  <si>
    <t>0017812758</t>
  </si>
  <si>
    <t>Peter Grevens</t>
  </si>
  <si>
    <t>C737080</t>
  </si>
  <si>
    <t>Zhe Jiang Huahai Pharmaceutical Co.Ltd</t>
  </si>
  <si>
    <t>HH20172876</t>
  </si>
  <si>
    <t>Valsartan</t>
  </si>
  <si>
    <t>C5355-17-140M</t>
  </si>
  <si>
    <t>C5355-17-259M</t>
  </si>
  <si>
    <t>2017-18/18</t>
  </si>
  <si>
    <t>E.C.G 505</t>
  </si>
  <si>
    <t>Calcium carboxymethyl cellulose</t>
  </si>
  <si>
    <t>E7H340</t>
  </si>
  <si>
    <t>JL-QD-17155</t>
  </si>
  <si>
    <t>citric Acid</t>
  </si>
  <si>
    <t>31710260B</t>
  </si>
  <si>
    <t>JL-QD-17162</t>
  </si>
  <si>
    <t>Molkerei Meggle Wasserburh GmbH &amp; Co.KG</t>
  </si>
  <si>
    <t>Flowlac</t>
  </si>
  <si>
    <t>DT668403</t>
  </si>
  <si>
    <t>L101503617A537</t>
  </si>
  <si>
    <t>Chemo</t>
  </si>
  <si>
    <t>CS-17/10837</t>
  </si>
  <si>
    <t>Desogestrel Milled</t>
  </si>
  <si>
    <t>PR171937</t>
  </si>
  <si>
    <t>ACG Associated Capsules Pvt Ltd</t>
  </si>
  <si>
    <t>Empty hard Gelatin Capsules</t>
  </si>
  <si>
    <t>Hikal Limited</t>
  </si>
  <si>
    <t>Gabapentin</t>
  </si>
  <si>
    <t>G71460617/021</t>
  </si>
  <si>
    <t>G71460617/018</t>
  </si>
  <si>
    <t>DSM Nutritional Products Europe Ltd</t>
  </si>
  <si>
    <t>Dexpanthenol</t>
  </si>
  <si>
    <t>TL01709089</t>
  </si>
  <si>
    <t>0002177608</t>
  </si>
  <si>
    <t>0002194852</t>
  </si>
  <si>
    <t>Orbit Lifescince Pvt Ltd</t>
  </si>
  <si>
    <t>048/2017-18</t>
  </si>
  <si>
    <t>Parabolic drugs Ltd</t>
  </si>
  <si>
    <t>Cefpodoxime Proxetil USP</t>
  </si>
  <si>
    <t>CPMG170034</t>
  </si>
  <si>
    <t>Amlodipine Besilate</t>
  </si>
  <si>
    <t>AB17110182</t>
  </si>
  <si>
    <t>U01/17-18/1485</t>
  </si>
  <si>
    <t>Cefuroxime Axtil EP</t>
  </si>
  <si>
    <t>1701210603,1701210604, 1701210605</t>
  </si>
  <si>
    <t>CFEM170086</t>
  </si>
  <si>
    <t>Godrej Industries Ltd</t>
  </si>
  <si>
    <t xml:space="preserve">JRS Pharma </t>
  </si>
  <si>
    <t>Hypromellose</t>
  </si>
  <si>
    <t>P9S7547</t>
  </si>
  <si>
    <t>Sodium Stearyl Fumerate</t>
  </si>
  <si>
    <t>Dishman Carbogen AMCIS Ltd</t>
  </si>
  <si>
    <t>Cetrimide BP</t>
  </si>
  <si>
    <t>317CAA0003</t>
  </si>
  <si>
    <t>Cedarburg Pharmaceuticals</t>
  </si>
  <si>
    <t>Exemestane HIS</t>
  </si>
  <si>
    <t>16/008</t>
  </si>
  <si>
    <t>ANQIU LU'AN Pharmaceuticals Co Ltd</t>
  </si>
  <si>
    <t>LO/17/DEC3</t>
  </si>
  <si>
    <t xml:space="preserve">Paracetamol </t>
  </si>
  <si>
    <t>Desogestrel EP</t>
  </si>
  <si>
    <t>PR171903, 904, 936</t>
  </si>
  <si>
    <t>U01/17-18/1455</t>
  </si>
  <si>
    <t>Hetero Labs Limited</t>
  </si>
  <si>
    <t>Pantoprazole Sodium 20MG Tab</t>
  </si>
  <si>
    <t>PAN17236A</t>
  </si>
  <si>
    <t>Pantoprazole Sodium 40MG Tab</t>
  </si>
  <si>
    <t>PAN17105A</t>
  </si>
  <si>
    <t>Pantozyn 20</t>
  </si>
  <si>
    <t>Pantozyn 40</t>
  </si>
  <si>
    <t>Levocetrizine DI HCL</t>
  </si>
  <si>
    <t>2SHL0581117</t>
  </si>
  <si>
    <t>Jiali Bio Group ( Qingdao) Ltd</t>
  </si>
  <si>
    <t>Qingdao Samin Chemical Co.Ltd</t>
  </si>
  <si>
    <t>JL-QD-17179</t>
  </si>
  <si>
    <t>Siegfried Evionnaz SA</t>
  </si>
  <si>
    <t xml:space="preserve">Caffeine </t>
  </si>
  <si>
    <t>EXP/92001463/17-18</t>
  </si>
  <si>
    <t>MT18421117</t>
  </si>
  <si>
    <t>EXP/92001462/17-18</t>
  </si>
  <si>
    <t>MT18441117</t>
  </si>
  <si>
    <t>EXP/018/2017-18</t>
  </si>
  <si>
    <t>Raspberry Flavour</t>
  </si>
  <si>
    <t>SEPL-1284</t>
  </si>
  <si>
    <t>MS-T-17122</t>
  </si>
  <si>
    <t>Methyl Paraben BP</t>
  </si>
  <si>
    <t>1710052m</t>
  </si>
  <si>
    <t>Saccarin Sodium BP</t>
  </si>
  <si>
    <t>ACRMC/10/061017</t>
  </si>
  <si>
    <t>Magnesium Stearate (MF-2-V)</t>
  </si>
  <si>
    <t>C743168</t>
  </si>
  <si>
    <t>SE-1718-11-051</t>
  </si>
  <si>
    <t>Neosorb P 100 T</t>
  </si>
  <si>
    <t>Kronos, Germany</t>
  </si>
  <si>
    <t>Kronos 1171</t>
  </si>
  <si>
    <t xml:space="preserve">Titanium Dioxide </t>
  </si>
  <si>
    <t>ARTMD01</t>
  </si>
  <si>
    <t>SE-1718-11-052</t>
  </si>
  <si>
    <t>Pearlitol 25C</t>
  </si>
  <si>
    <t>Mannitol, Crstalline</t>
  </si>
  <si>
    <t>ARMAN03</t>
  </si>
  <si>
    <t>M.B.Sugars &amp; Pharmaceuitacls Ltd</t>
  </si>
  <si>
    <t>E-0014</t>
  </si>
  <si>
    <t>MB-17/0763/11</t>
  </si>
  <si>
    <t>Hetero labs Limited (EOU)</t>
  </si>
  <si>
    <t xml:space="preserve">Esomeprazole Magnesium </t>
  </si>
  <si>
    <t>E171199</t>
  </si>
  <si>
    <t>B71460617/014</t>
  </si>
  <si>
    <t>Farmabios</t>
  </si>
  <si>
    <t>Megestrol Acetate Fine Powder</t>
  </si>
  <si>
    <t>2175A08  A0281631</t>
  </si>
  <si>
    <t>CFEC170352</t>
  </si>
  <si>
    <t>Lactose3 Monohydrate USP</t>
  </si>
  <si>
    <t>Supertab 11SD</t>
  </si>
  <si>
    <t>101WXT8</t>
  </si>
  <si>
    <t>Milled lactose Monohydrate</t>
  </si>
  <si>
    <t>101TS68</t>
  </si>
  <si>
    <t>Imerys, Italy</t>
  </si>
  <si>
    <t>SE-1718-12-007</t>
  </si>
  <si>
    <t>Talc</t>
  </si>
  <si>
    <t>ARTAC01</t>
  </si>
  <si>
    <t>FMC Health &amp; Nutrition, Ireland</t>
  </si>
  <si>
    <t>SE-1718-12-006</t>
  </si>
  <si>
    <t>SE-1718-12-005</t>
  </si>
  <si>
    <t>SE-1718-12-004</t>
  </si>
  <si>
    <t>Farmson Pharmaceutical Gujarat Pvt Ltd</t>
  </si>
  <si>
    <t>P/EXP/136/2017-18</t>
  </si>
  <si>
    <t>FP-172562</t>
  </si>
  <si>
    <t>FP-172565</t>
  </si>
  <si>
    <t>FP-172567</t>
  </si>
  <si>
    <t>FP-172569</t>
  </si>
  <si>
    <t>Jubilant Generics Limited</t>
  </si>
  <si>
    <t xml:space="preserve">Azithromycin </t>
  </si>
  <si>
    <t>AZD1711197</t>
  </si>
  <si>
    <t>EXP/92001505/17-18</t>
  </si>
  <si>
    <t>Metrormin HCL</t>
  </si>
  <si>
    <t>MT19761217</t>
  </si>
  <si>
    <t>Plasdone K-29/32</t>
  </si>
  <si>
    <t>0002175501</t>
  </si>
  <si>
    <t>Indstriale Chimica, Italy</t>
  </si>
  <si>
    <t>D06964A</t>
  </si>
  <si>
    <t>D06963A</t>
  </si>
  <si>
    <t>Symed Labs</t>
  </si>
  <si>
    <t>20mg</t>
  </si>
  <si>
    <t>40mg</t>
  </si>
  <si>
    <t>10's</t>
  </si>
  <si>
    <t>Hetero Drugs Limited Unit - IX</t>
  </si>
  <si>
    <t>Acyclovir PH.EUR</t>
  </si>
  <si>
    <t>AC17080185</t>
  </si>
  <si>
    <t>Colorcon Limited</t>
  </si>
  <si>
    <t>Opadry Clear</t>
  </si>
  <si>
    <t>DT669514</t>
  </si>
  <si>
    <t>Opadry II Blue</t>
  </si>
  <si>
    <t>DT669513</t>
  </si>
  <si>
    <t>CP Kelco</t>
  </si>
  <si>
    <t>SE-1718-12-016</t>
  </si>
  <si>
    <t>Xantural 75</t>
  </si>
  <si>
    <t>ARXTG01</t>
  </si>
  <si>
    <t>Xanthan gum</t>
  </si>
  <si>
    <t>SE-1718-12-020</t>
  </si>
  <si>
    <t>VA-Sudha Chemicals Pvt Ltd</t>
  </si>
  <si>
    <t>PEG 6000</t>
  </si>
  <si>
    <t>Polythylene Glycol  6000</t>
  </si>
  <si>
    <t>Friesiandcampina DMV BV, Netharland</t>
  </si>
  <si>
    <t>101M0Z5</t>
  </si>
  <si>
    <t>Nandhu Chemical Industries</t>
  </si>
  <si>
    <t>17GIN000187</t>
  </si>
  <si>
    <t xml:space="preserve">Sodium Carbonates </t>
  </si>
  <si>
    <t>1717, 1724</t>
  </si>
  <si>
    <t xml:space="preserve">Sodium Citrate </t>
  </si>
  <si>
    <t>Symbiotica Speciality Ingredients Sdn Bhd</t>
  </si>
  <si>
    <t>118/0052</t>
  </si>
  <si>
    <t>Betamethasone Dipropionate</t>
  </si>
  <si>
    <t>BDP208/1117</t>
  </si>
  <si>
    <t>Betamethasone Valerate</t>
  </si>
  <si>
    <t>BV003/1117</t>
  </si>
  <si>
    <t>EXP-074/2017-18</t>
  </si>
  <si>
    <t>RFLX17/222</t>
  </si>
  <si>
    <t>Rasino Herbs Pvt Ltd</t>
  </si>
  <si>
    <t>071/EXP/2017-18</t>
  </si>
  <si>
    <t>Ammonium Chloride BP</t>
  </si>
  <si>
    <t>NH822817</t>
  </si>
  <si>
    <t>Godrej Industries</t>
  </si>
  <si>
    <t>SEPL-1308</t>
  </si>
  <si>
    <t>Cetostearyl Alcohol BP</t>
  </si>
  <si>
    <t>E17120150</t>
  </si>
  <si>
    <t>Polysorbate 80 BP</t>
  </si>
  <si>
    <t>Vasudha Chem</t>
  </si>
  <si>
    <t>3475739V0</t>
  </si>
  <si>
    <t>Opadry II Pink</t>
  </si>
  <si>
    <t>DT668567</t>
  </si>
  <si>
    <t>DT669977</t>
  </si>
  <si>
    <t>SI3617122158</t>
  </si>
  <si>
    <t>Levocetrizine</t>
  </si>
  <si>
    <t>2SHL0731117</t>
  </si>
  <si>
    <t xml:space="preserve">Desogestrel </t>
  </si>
  <si>
    <t>PR171972, PR171973</t>
  </si>
  <si>
    <t>Olanzapine-Ph Eur</t>
  </si>
  <si>
    <t>OZP1712092</t>
  </si>
  <si>
    <t>Pharmathen Pharmaceutical Industry</t>
  </si>
  <si>
    <t>E4 0009798</t>
  </si>
  <si>
    <t>Olanzapine OD Tab15MG Sandoz CA (Bulk)</t>
  </si>
  <si>
    <t>0706463A</t>
  </si>
  <si>
    <t>0706464A</t>
  </si>
  <si>
    <t>Olanzapine OD Tabs 5MG /Tab Bulk</t>
  </si>
  <si>
    <t>0706434A</t>
  </si>
  <si>
    <t>0706435A</t>
  </si>
  <si>
    <t>0706436A</t>
  </si>
  <si>
    <t>Olanzapine OD Tab10MG Sandoz CA (Bulk)</t>
  </si>
  <si>
    <t>0706375A</t>
  </si>
  <si>
    <t>0706376A</t>
  </si>
  <si>
    <t>0706377A</t>
  </si>
  <si>
    <t>0706378A</t>
  </si>
  <si>
    <t>0706379A</t>
  </si>
  <si>
    <t>15mg</t>
  </si>
  <si>
    <t>5mg</t>
  </si>
  <si>
    <t>10mg</t>
  </si>
  <si>
    <t>Symed Laboratories</t>
  </si>
  <si>
    <t>Sl3617122187</t>
  </si>
  <si>
    <t>Moxifloxacin Hydrochloride</t>
  </si>
  <si>
    <t>MX17070037, MX17090054</t>
  </si>
  <si>
    <t>Kopran Research Laboratories Limited</t>
  </si>
  <si>
    <t>BEXP-1718-364</t>
  </si>
  <si>
    <t>Atenolol EP</t>
  </si>
  <si>
    <t>ALA/P1712111, ALA/P1801004</t>
  </si>
  <si>
    <t>Opadry Yellow</t>
  </si>
  <si>
    <t>DT670546</t>
  </si>
  <si>
    <t>Sanjay Chemicals</t>
  </si>
  <si>
    <t>2017-18/SC0126</t>
  </si>
  <si>
    <t>Polysorbate 80 (Grade-BP)</t>
  </si>
  <si>
    <t>A171013187</t>
  </si>
  <si>
    <t>IN535811</t>
  </si>
  <si>
    <t>Hebei Huachen Pharmaceutical Co Ltd</t>
  </si>
  <si>
    <t>JL-QD-17182-1</t>
  </si>
  <si>
    <t>Sodium Bicarbobate</t>
  </si>
  <si>
    <t>Dow Europe GMBH, Germany</t>
  </si>
  <si>
    <t>KHG General Trading (FZE)</t>
  </si>
  <si>
    <t>18-0012</t>
  </si>
  <si>
    <t>Mono propylene Glycol MPG</t>
  </si>
  <si>
    <t>F820HB8PD3</t>
  </si>
  <si>
    <t>2017-18/29</t>
  </si>
  <si>
    <t>E.C.G 505 (Calcium Carboxymethyl Cellulose)</t>
  </si>
  <si>
    <t>E7M506</t>
  </si>
  <si>
    <t>Mallinckrodt</t>
  </si>
  <si>
    <t>Mallinckrodt Chemical Limited</t>
  </si>
  <si>
    <t>USA</t>
  </si>
  <si>
    <t>COMPAP COARSEL ACETOMINOPHEN</t>
  </si>
  <si>
    <t>011417M305</t>
  </si>
  <si>
    <t>011417M306</t>
  </si>
  <si>
    <t>011417M307</t>
  </si>
  <si>
    <t>011417M308</t>
  </si>
  <si>
    <t>011417M309</t>
  </si>
  <si>
    <t>Medichem manufacturing Ltd</t>
  </si>
  <si>
    <t>VR18-900718</t>
  </si>
  <si>
    <t>Rivaroxaban</t>
  </si>
  <si>
    <t>F-180002</t>
  </si>
  <si>
    <t>Geltec Private Limited</t>
  </si>
  <si>
    <t>GP/OMN-18/01</t>
  </si>
  <si>
    <t>Gevita Capsules</t>
  </si>
  <si>
    <t>PCS</t>
  </si>
  <si>
    <t>U01/17-18/2098</t>
  </si>
  <si>
    <t>Tabcoat TC White</t>
  </si>
  <si>
    <t>DT670729</t>
  </si>
  <si>
    <t>Cadila Pharmaceuticals Limited</t>
  </si>
  <si>
    <t>Tadalafil Tablets USP</t>
  </si>
  <si>
    <t>TED-20</t>
  </si>
  <si>
    <t>ET086E8001</t>
  </si>
  <si>
    <t>Qingdao Samin Chemical Co Ltd</t>
  </si>
  <si>
    <t>JL-QD-18016</t>
  </si>
  <si>
    <t>ERCROS SA</t>
  </si>
  <si>
    <t>ERCROS, S.A</t>
  </si>
  <si>
    <t>Spain</t>
  </si>
  <si>
    <t>FS 684-M</t>
  </si>
  <si>
    <t xml:space="preserve">Clarithromycin </t>
  </si>
  <si>
    <t>2920822, 824, 2921395, 2939524</t>
  </si>
  <si>
    <t>Sun Pharmaceuticals Industries (Aus) Pty Ltd</t>
  </si>
  <si>
    <t>CPO5306</t>
  </si>
  <si>
    <t>CPO5309</t>
  </si>
  <si>
    <t>CPO5312</t>
  </si>
  <si>
    <t>Hetero Drugs Limited Unit-1</t>
  </si>
  <si>
    <t>SI3617122249</t>
  </si>
  <si>
    <t>Levoflaxacin Hemihydrate USP</t>
  </si>
  <si>
    <t>LF17080046</t>
  </si>
  <si>
    <t>SI3617122250</t>
  </si>
  <si>
    <t>I 18/0146</t>
  </si>
  <si>
    <t>BDP 209/1117</t>
  </si>
  <si>
    <t>Friesiand campina DMV BV</t>
  </si>
  <si>
    <t>Netherland</t>
  </si>
  <si>
    <t>Pharmatose</t>
  </si>
  <si>
    <t>101S714</t>
  </si>
  <si>
    <t>JRS Pharma GMBH &amp; Co.KG</t>
  </si>
  <si>
    <t>Vivapur 112</t>
  </si>
  <si>
    <t>Microcrystalline Cellulose (PH112)</t>
  </si>
  <si>
    <t>Vivapur 102</t>
  </si>
  <si>
    <t>Microcrystalline Cellulose (PH102)</t>
  </si>
  <si>
    <t>Alembic Pharmaceuticals Limited</t>
  </si>
  <si>
    <t>Azithromycin Dihydrate</t>
  </si>
  <si>
    <t>Savitha Polymers Limited</t>
  </si>
  <si>
    <t>EXP/0265</t>
  </si>
  <si>
    <t>BP-28/02/18</t>
  </si>
  <si>
    <t>EXP/0264</t>
  </si>
  <si>
    <t>Wanbury Ltd</t>
  </si>
  <si>
    <t>EXP/92001588/17-18</t>
  </si>
  <si>
    <t>MT00920118</t>
  </si>
  <si>
    <t>CFEC180058</t>
  </si>
  <si>
    <t>EXP/026/2017-18</t>
  </si>
  <si>
    <t>Pepper Mint natural Flavour</t>
  </si>
  <si>
    <t>Randwin Exim Pvt Ltd</t>
  </si>
  <si>
    <t>REPL/073/17-18</t>
  </si>
  <si>
    <t>Chlorocresol 4 Chloro 3</t>
  </si>
  <si>
    <t>03/1/2018</t>
  </si>
  <si>
    <t>FMC Health &amp; Nutrition</t>
  </si>
  <si>
    <t>SE-1718-01-031</t>
  </si>
  <si>
    <t>BASF Company</t>
  </si>
  <si>
    <t>SE-1718-02-005</t>
  </si>
  <si>
    <t>Kollidon 30</t>
  </si>
  <si>
    <t>Povidone</t>
  </si>
  <si>
    <t>Povidone (PVPK30)</t>
  </si>
  <si>
    <t>ARPDO01</t>
  </si>
  <si>
    <t>SEPL-1322</t>
  </si>
  <si>
    <t xml:space="preserve">Light Liquid paraffin </t>
  </si>
  <si>
    <t>LD61717</t>
  </si>
  <si>
    <t>E18010164</t>
  </si>
  <si>
    <t>Cetomacrogel Emulseying Wax</t>
  </si>
  <si>
    <t>ENN009/18</t>
  </si>
  <si>
    <t xml:space="preserve">Methyl paraben </t>
  </si>
  <si>
    <t>1711059M</t>
  </si>
  <si>
    <t>Methyl Paraben Sodium</t>
  </si>
  <si>
    <t>1711165MS</t>
  </si>
  <si>
    <t>S.Kant Healthcare Ltd</t>
  </si>
  <si>
    <t>AL/9221</t>
  </si>
  <si>
    <t>MS-T-17155</t>
  </si>
  <si>
    <t>49160236W0</t>
  </si>
  <si>
    <t>BHA BP</t>
  </si>
  <si>
    <t>L244751710</t>
  </si>
  <si>
    <t>E-0023</t>
  </si>
  <si>
    <t>MB-18/1063/02</t>
  </si>
  <si>
    <t>09277124U0</t>
  </si>
  <si>
    <t>Aurobindo Pharma Ltd, Unit-1</t>
  </si>
  <si>
    <t>U01/17-18/2408</t>
  </si>
  <si>
    <t>Bisoprolol Fumerate USP</t>
  </si>
  <si>
    <t>02-18B001</t>
  </si>
  <si>
    <t>Molkerei Meggle Wasserburg GmbH &amp; Co.KG</t>
  </si>
  <si>
    <t>Flowlac100</t>
  </si>
  <si>
    <t>Monohydrate</t>
  </si>
  <si>
    <t xml:space="preserve">Granulac200 </t>
  </si>
  <si>
    <t>Jiali Bio Group</t>
  </si>
  <si>
    <t>JL-QD-17182-2</t>
  </si>
  <si>
    <t>JL-QD-17181-1</t>
  </si>
  <si>
    <t>11801272B</t>
  </si>
  <si>
    <t>Industriale Chimica s.r.l.</t>
  </si>
  <si>
    <t>Chemo S.A</t>
  </si>
  <si>
    <t>CS-18/02619</t>
  </si>
  <si>
    <t>PR180154</t>
  </si>
  <si>
    <t>Colorcon LTD</t>
  </si>
  <si>
    <t>YS-1-7003 Opadry White</t>
  </si>
  <si>
    <t>DT671870</t>
  </si>
  <si>
    <t>31F32643 Opadry II Pink</t>
  </si>
  <si>
    <t>DT671610</t>
  </si>
  <si>
    <t>SL3617122656</t>
  </si>
  <si>
    <t>Sildenafil Citrate</t>
  </si>
  <si>
    <t>SD18010007</t>
  </si>
  <si>
    <t>Pregelatinised Starch</t>
  </si>
  <si>
    <t>GV00817</t>
  </si>
  <si>
    <t>GV00917</t>
  </si>
  <si>
    <t>GV01017</t>
  </si>
  <si>
    <t>ZY00118</t>
  </si>
  <si>
    <t>ZY00218</t>
  </si>
  <si>
    <t>Multivitamin Capsules</t>
  </si>
  <si>
    <t>Calcium Tablets</t>
  </si>
  <si>
    <t>Savita Polymers Limited</t>
  </si>
  <si>
    <t>HP00824</t>
  </si>
  <si>
    <t>HP00833</t>
  </si>
  <si>
    <t>Levofloxacin Hemihydrate USP</t>
  </si>
  <si>
    <t>Evonik Rohm GmbH</t>
  </si>
  <si>
    <t>EUDRAGIT RS PO</t>
  </si>
  <si>
    <t>Ammonio Methacrylate Copolymer</t>
  </si>
  <si>
    <t>G170938630</t>
  </si>
  <si>
    <t>Opadry Orange</t>
  </si>
  <si>
    <t>DT672013</t>
  </si>
  <si>
    <t>DT672014</t>
  </si>
  <si>
    <t>OPadry Yellow</t>
  </si>
  <si>
    <t>DT672012</t>
  </si>
  <si>
    <t>Avetsa Pharma Pvt Ltd</t>
  </si>
  <si>
    <t>EXP/APPL-28/17-18</t>
  </si>
  <si>
    <t>Macrogol-400 Ph.Eur</t>
  </si>
  <si>
    <t>DT672015</t>
  </si>
  <si>
    <t>AP0317003</t>
  </si>
  <si>
    <t>Milled Lactose Monohydrate</t>
  </si>
  <si>
    <t>1021J4L</t>
  </si>
  <si>
    <t>HMS Impalpable</t>
  </si>
  <si>
    <t>101XJL8</t>
  </si>
  <si>
    <t>Nandu Chemicals Pvt Ltd</t>
  </si>
  <si>
    <t>17GIN000223</t>
  </si>
  <si>
    <t>1805, 1807</t>
  </si>
  <si>
    <t>Sodium Citrate</t>
  </si>
  <si>
    <t>Fusidic acid micronised EP</t>
  </si>
  <si>
    <t>FS691-M</t>
  </si>
  <si>
    <t>Sicor Societa Italiana Corticosteroidi S.R.L</t>
  </si>
  <si>
    <t>Drospirenone EP/USP</t>
  </si>
  <si>
    <t>9037MO02717</t>
  </si>
  <si>
    <t>P/EXP/189/2017-18</t>
  </si>
  <si>
    <t>Paracetamol BP/Ph.EUR(P-101)</t>
  </si>
  <si>
    <t>FP-180399, 402, 403</t>
  </si>
  <si>
    <t>SL3617122685</t>
  </si>
  <si>
    <t>Citalopram Hydrobromide USP</t>
  </si>
  <si>
    <t>CT18020001</t>
  </si>
  <si>
    <t>Maize Products</t>
  </si>
  <si>
    <t>G/MEX/477</t>
  </si>
  <si>
    <t>Liquid Sorbitol</t>
  </si>
  <si>
    <t>SBBPN1802129</t>
  </si>
  <si>
    <t>AEKH014517</t>
  </si>
  <si>
    <t>2175A08 A0361731</t>
  </si>
  <si>
    <t>2175A08 A0371731</t>
  </si>
  <si>
    <t>Karkhadi BSR Plant</t>
  </si>
  <si>
    <t>Sun Pharmaceutcal Industries Ltd</t>
  </si>
  <si>
    <t>Cefuroxime Axetil Ph.Eur</t>
  </si>
  <si>
    <t>HQCAAFL021</t>
  </si>
  <si>
    <t>D-Panthenol</t>
  </si>
  <si>
    <t>TL01801007</t>
  </si>
  <si>
    <t>Hydroxypropyl Methylcellulose</t>
  </si>
  <si>
    <t>D011HCAL01</t>
  </si>
  <si>
    <t>Pharmathen S.A</t>
  </si>
  <si>
    <t>E40010118</t>
  </si>
  <si>
    <t>OLANZAPINE OD TAB 20MG SANDOZ CA</t>
  </si>
  <si>
    <t>0801051A</t>
  </si>
  <si>
    <t>1  18/0219</t>
  </si>
  <si>
    <t>BV 003/1117</t>
  </si>
  <si>
    <t>MOM 011/0118</t>
  </si>
  <si>
    <t>Friesland Campina DMV BV</t>
  </si>
  <si>
    <t>Pharmatose 200M (U)</t>
  </si>
  <si>
    <t>1022SHK</t>
  </si>
  <si>
    <t>Sri Krishna Pharmaceuticals Ltd</t>
  </si>
  <si>
    <t>Paracetamol Granules DC</t>
  </si>
  <si>
    <t>1017/054/90C/PII</t>
  </si>
  <si>
    <t>RD.069.085.A</t>
  </si>
  <si>
    <t>SL3617122749</t>
  </si>
  <si>
    <t>LF17080047</t>
  </si>
  <si>
    <t>Symed Labs Limited Unit-II</t>
  </si>
  <si>
    <t>SL3617122773</t>
  </si>
  <si>
    <t>Levocetrizine DI HCL IH</t>
  </si>
  <si>
    <t>2SHL0170218</t>
  </si>
  <si>
    <t>L.Liladhar &amp; Co</t>
  </si>
  <si>
    <t>EXP-060</t>
  </si>
  <si>
    <t>Honey Flavour</t>
  </si>
  <si>
    <t>E4 0009985</t>
  </si>
  <si>
    <t>Saurav</t>
  </si>
  <si>
    <t>Pregabalin</t>
  </si>
  <si>
    <t>DT672536</t>
  </si>
  <si>
    <t>DMV-Fonterra Excipients GmbH &amp; Co</t>
  </si>
  <si>
    <t>Lactose</t>
  </si>
  <si>
    <t>10268F4</t>
  </si>
  <si>
    <t>Jiali Bio Group (Qingdao) Ltd</t>
  </si>
  <si>
    <t>JL-QD-17181-2</t>
  </si>
  <si>
    <t>11802283B</t>
  </si>
  <si>
    <t>CPL/BD/615/17-18</t>
  </si>
  <si>
    <t>Fluoxetine Hydrochloride</t>
  </si>
  <si>
    <t>18FHM1012</t>
  </si>
  <si>
    <t>Cefdinir UPS Micronised</t>
  </si>
  <si>
    <t>CDSX180017,21,22</t>
  </si>
  <si>
    <t>MIL</t>
  </si>
  <si>
    <t>MITR PHL Sugar Corp.Ltd</t>
  </si>
  <si>
    <t>Emad Trade House FZCO</t>
  </si>
  <si>
    <t>#IMP-763/11-18</t>
  </si>
  <si>
    <t>Refined Sugar</t>
  </si>
  <si>
    <t>091217</t>
  </si>
  <si>
    <t>G71460618/008</t>
  </si>
  <si>
    <t>G71460618/009</t>
  </si>
  <si>
    <t>G71460618/012</t>
  </si>
  <si>
    <t>G71460618/013</t>
  </si>
  <si>
    <t>G71460618/016</t>
  </si>
  <si>
    <t>G71460618/021</t>
  </si>
  <si>
    <t>OS3610028645</t>
  </si>
  <si>
    <t>Terbinafine Hydrochloride Ph.Eur</t>
  </si>
  <si>
    <t>USV Ltd</t>
  </si>
  <si>
    <t>VR18-900998</t>
  </si>
  <si>
    <t>Colorcon Ltd</t>
  </si>
  <si>
    <t>Opadry yellow</t>
  </si>
  <si>
    <t>DT672406</t>
  </si>
  <si>
    <t>DT672407</t>
  </si>
  <si>
    <t>BEXP-1718-479</t>
  </si>
  <si>
    <t>Atenolol</t>
  </si>
  <si>
    <t>ALA/P1803041</t>
  </si>
  <si>
    <t>Polyplasdone XL-10 DR</t>
  </si>
  <si>
    <t>0002214982</t>
  </si>
  <si>
    <t>Liquid paraffin</t>
  </si>
  <si>
    <t>2017-18/35</t>
  </si>
  <si>
    <t>Microcrystalline Celluolose</t>
  </si>
  <si>
    <t>K7A3</t>
  </si>
  <si>
    <t>SE-1718-03-003</t>
  </si>
  <si>
    <t>61701C</t>
  </si>
  <si>
    <t>SE-1718-03-007</t>
  </si>
  <si>
    <t>AC-DI-SOL SD-711</t>
  </si>
  <si>
    <t>T1740C</t>
  </si>
  <si>
    <t>KG</t>
  </si>
  <si>
    <t>SE-1718-03-008</t>
  </si>
  <si>
    <t>Avicel PH-200</t>
  </si>
  <si>
    <t>M1732C</t>
  </si>
  <si>
    <t>Roquette</t>
  </si>
  <si>
    <t>SE-1718-03-009</t>
  </si>
  <si>
    <t>Mannitol, Crystalline</t>
  </si>
  <si>
    <t>UV089</t>
  </si>
  <si>
    <t>SE-1718-03-010</t>
  </si>
  <si>
    <t>Mannitol, Spray Dried</t>
  </si>
  <si>
    <t>EC77G</t>
  </si>
  <si>
    <t>Tiefenbacher API</t>
  </si>
  <si>
    <t>VR18-900972</t>
  </si>
  <si>
    <t>F-180012</t>
  </si>
  <si>
    <t>Medichem Manufacturing Ltd</t>
  </si>
  <si>
    <t>F-180019</t>
  </si>
  <si>
    <t>F-180021</t>
  </si>
  <si>
    <t>EXP/2588/17-18</t>
  </si>
  <si>
    <t>F-180020</t>
  </si>
  <si>
    <t>DFK/18030015</t>
  </si>
  <si>
    <t>Indoco Remedies Limited</t>
  </si>
  <si>
    <t>API/EX/236/17-18</t>
  </si>
  <si>
    <t>Allopurinol BP</t>
  </si>
  <si>
    <t>ALP-18020/01, ALP-18022/01</t>
  </si>
  <si>
    <t>IN535781</t>
  </si>
  <si>
    <t>Hetero labs Limited  (Unit VII)</t>
  </si>
  <si>
    <t>SI3617225568</t>
  </si>
  <si>
    <t>Omeprazole E.C Pellets</t>
  </si>
  <si>
    <t>OMP0118007</t>
  </si>
  <si>
    <t>P/EXP/207/2017-18</t>
  </si>
  <si>
    <t>FP-180630</t>
  </si>
  <si>
    <t>FP-180633</t>
  </si>
  <si>
    <t>FP-180634</t>
  </si>
  <si>
    <t>FP-180637</t>
  </si>
  <si>
    <t>FP-180638</t>
  </si>
  <si>
    <t>FP-180639</t>
  </si>
  <si>
    <t>SI3617122831</t>
  </si>
  <si>
    <t xml:space="preserve">Moxifloxacin Hydrochloride </t>
  </si>
  <si>
    <t>MX18020030</t>
  </si>
  <si>
    <t>Nectar Lifesciences LTD</t>
  </si>
  <si>
    <t xml:space="preserve">Cefixime </t>
  </si>
  <si>
    <t>M1CFX11000917</t>
  </si>
  <si>
    <t>CFX11000218RS</t>
  </si>
  <si>
    <t>Evonik Nutrition &amp; Care GmbH</t>
  </si>
  <si>
    <t>Hetero labs Limited  (Unit VA)</t>
  </si>
  <si>
    <t>SI9218290025</t>
  </si>
  <si>
    <t>Pantoprazole sodium 20MG Tabs</t>
  </si>
  <si>
    <t>PAN18015C</t>
  </si>
  <si>
    <t>Desogestrel EP, Micronised Chemo</t>
  </si>
  <si>
    <t>PR171972</t>
  </si>
  <si>
    <t xml:space="preserve"> PR171973</t>
  </si>
  <si>
    <t>PR172033</t>
  </si>
  <si>
    <t>Sun Pharmaceutical Industries (Aus) Pty Ltd</t>
  </si>
  <si>
    <t>CPO5334</t>
  </si>
  <si>
    <t>CPO5338</t>
  </si>
  <si>
    <t>CFEN180105</t>
  </si>
  <si>
    <t>Qingdao Samin Chemic Al Co Ltd</t>
  </si>
  <si>
    <t>JL-QD-18048</t>
  </si>
  <si>
    <t>Sodium Saccharine</t>
  </si>
  <si>
    <t>130531709015</t>
  </si>
  <si>
    <t>DMV-Fonterra Excipients B.V</t>
  </si>
  <si>
    <t>Lactopress</t>
  </si>
  <si>
    <t>102D4S3</t>
  </si>
  <si>
    <t>04-18B004</t>
  </si>
  <si>
    <t>MEX-018</t>
  </si>
  <si>
    <t>SBBPN1804004</t>
  </si>
  <si>
    <t>Anqiu Lu'an Pharmaceuticals Co Ltd</t>
  </si>
  <si>
    <t>LO/18/APR19</t>
  </si>
  <si>
    <t>Paracetamol DC90-9</t>
  </si>
  <si>
    <t>1801212, 1801222</t>
  </si>
  <si>
    <t>Ind-swift Laboratories Ltd</t>
  </si>
  <si>
    <t>Clarithromycin</t>
  </si>
  <si>
    <t>J108049049</t>
  </si>
  <si>
    <t>CFEC180162</t>
  </si>
  <si>
    <t>Vasudha Pharma Chem Limited</t>
  </si>
  <si>
    <t>0009/U1/E/18-19</t>
  </si>
  <si>
    <t>Domperidone maleate PH.EUR</t>
  </si>
  <si>
    <t>VDM/1804007</t>
  </si>
  <si>
    <t>EXP/92001658/17-18</t>
  </si>
  <si>
    <t>Dipenhydramine HCL</t>
  </si>
  <si>
    <t>DH00150318</t>
  </si>
  <si>
    <t>G71460618/025</t>
  </si>
  <si>
    <t>EXP/92001696/17-18</t>
  </si>
  <si>
    <t>MT02450318</t>
  </si>
  <si>
    <t>Smit Export Ltd</t>
  </si>
  <si>
    <t>SEPL-1351</t>
  </si>
  <si>
    <t>ASGP/12/151217</t>
  </si>
  <si>
    <t>ACRMC/03/090318</t>
  </si>
  <si>
    <t>Sodium Dihydrogen Phospate</t>
  </si>
  <si>
    <t>17P0243</t>
  </si>
  <si>
    <t>Colour caramel</t>
  </si>
  <si>
    <t>AL/9251</t>
  </si>
  <si>
    <t>Free</t>
  </si>
  <si>
    <t>E-001</t>
  </si>
  <si>
    <t>MB-18/1199/03</t>
  </si>
  <si>
    <t>SE-1718-03-040</t>
  </si>
  <si>
    <t>Maltitol Solution</t>
  </si>
  <si>
    <t>ARMAL01</t>
  </si>
  <si>
    <t>Symega Food Ingredients Ltd</t>
  </si>
  <si>
    <t>EXP/001/2018-19</t>
  </si>
  <si>
    <t>Banana Durarome Flavour</t>
  </si>
  <si>
    <t>EXP/034/2017-18</t>
  </si>
  <si>
    <t>Rasperry Flavour</t>
  </si>
  <si>
    <t>Vannilla Flavour</t>
  </si>
  <si>
    <t>Riocare india Pvt Ltd</t>
  </si>
  <si>
    <t>EXP-121/2017-18</t>
  </si>
  <si>
    <t>RFLX17/257</t>
  </si>
  <si>
    <t>SE-1718-03-047</t>
  </si>
  <si>
    <t>Lycatab C</t>
  </si>
  <si>
    <t>Partially Pregelatinized Strach</t>
  </si>
  <si>
    <t>E5935</t>
  </si>
  <si>
    <t>Hetero Drugs limited (Unit-I)</t>
  </si>
  <si>
    <t>SI3618120114</t>
  </si>
  <si>
    <t>Montelucast Sodium</t>
  </si>
  <si>
    <t>MT17080086</t>
  </si>
  <si>
    <t>Sicor Societa Italiana Corticosteroidi s.r.l</t>
  </si>
  <si>
    <t>Humburd</t>
  </si>
  <si>
    <t>Drospirenone</t>
  </si>
  <si>
    <t>9037MO01416R, 9037MO01516R</t>
  </si>
  <si>
    <t>JL-QD-18024-1</t>
  </si>
  <si>
    <t>JL-QD-18023-1</t>
  </si>
  <si>
    <t>11803266B</t>
  </si>
  <si>
    <t>Flamma Group</t>
  </si>
  <si>
    <t>Melatonin F</t>
  </si>
  <si>
    <t>MBE20181900039</t>
  </si>
  <si>
    <t>RTI8001</t>
  </si>
  <si>
    <t>2018-19/SC0014</t>
  </si>
  <si>
    <t>PEG 400</t>
  </si>
  <si>
    <t>SE-1718-03-049</t>
  </si>
  <si>
    <t>AVICEL PH-101</t>
  </si>
  <si>
    <t>Micro Crystalline Cellulose</t>
  </si>
  <si>
    <t>SE-1718-03-048</t>
  </si>
  <si>
    <t>AVICEL PH-102</t>
  </si>
  <si>
    <t>SE-1718-03-050</t>
  </si>
  <si>
    <t>Maize Starch B</t>
  </si>
  <si>
    <t>E40010393</t>
  </si>
  <si>
    <t>Empty Capsules</t>
  </si>
  <si>
    <t>Olanzapine OD Tabs 5MG/Tab Bulk</t>
  </si>
  <si>
    <t>0801796A</t>
  </si>
  <si>
    <t>0801797A</t>
  </si>
  <si>
    <t>0801798A</t>
  </si>
  <si>
    <t>0801799A</t>
  </si>
  <si>
    <t>0801800A</t>
  </si>
  <si>
    <t>0801801A</t>
  </si>
  <si>
    <t>0801802A</t>
  </si>
  <si>
    <t>0801803A</t>
  </si>
  <si>
    <t>0801804A</t>
  </si>
  <si>
    <t>0801805A</t>
  </si>
  <si>
    <t>DT673571</t>
  </si>
  <si>
    <t>TC-1000  Tabcoat TC White</t>
  </si>
  <si>
    <t>DT673495</t>
  </si>
  <si>
    <t>Hetero Labs Limited (EOU)</t>
  </si>
  <si>
    <t>SI3618220632</t>
  </si>
  <si>
    <t>Esome.DR Pellets</t>
  </si>
  <si>
    <t>E180432</t>
  </si>
  <si>
    <t>18GIN00017</t>
  </si>
  <si>
    <t>SE-1819-04-021</t>
  </si>
  <si>
    <t>Xanthan Gum</t>
  </si>
  <si>
    <t>Potato Starch Supra NP</t>
  </si>
  <si>
    <t>ARPASF01</t>
  </si>
  <si>
    <t>U01/18-19/216</t>
  </si>
  <si>
    <t xml:space="preserve">Olanzapine </t>
  </si>
  <si>
    <t>OZP1804020</t>
  </si>
  <si>
    <t>Gufic Biosciences imited</t>
  </si>
  <si>
    <t>SEPL-011/18-19</t>
  </si>
  <si>
    <t>1804024M</t>
  </si>
  <si>
    <t>Sodium Propyl Paraben</t>
  </si>
  <si>
    <t>1804028PS</t>
  </si>
  <si>
    <t>MS-T-18033</t>
  </si>
  <si>
    <t>AL/9293</t>
  </si>
  <si>
    <t>ASGP/02/250218</t>
  </si>
  <si>
    <t>Vasudha Chemical</t>
  </si>
  <si>
    <t>Macrogel 3350</t>
  </si>
  <si>
    <t>0018122417</t>
  </si>
  <si>
    <t>DEF</t>
  </si>
  <si>
    <t>Lactose Monohydrate 200M</t>
  </si>
  <si>
    <t>101F301</t>
  </si>
  <si>
    <t>DEF,Germany</t>
  </si>
  <si>
    <t>Lactose Anhydrous</t>
  </si>
  <si>
    <t>102060V</t>
  </si>
  <si>
    <t>Ashland Industries Europe GMBH</t>
  </si>
  <si>
    <t>Klucel EXF Pharm Drum</t>
  </si>
  <si>
    <t>FrieslandCampina DMV BV</t>
  </si>
  <si>
    <t>1028VZ3</t>
  </si>
  <si>
    <t>Sun Pharmaceutical Industries (Australia) Pty Ltd</t>
  </si>
  <si>
    <t>CPO5338, CPO5340, CPO5341, CPO5346</t>
  </si>
  <si>
    <t>Ashland (USA)</t>
  </si>
  <si>
    <t>SEPL-031/18-19</t>
  </si>
  <si>
    <t>Hudroxy Propyl Cellulose</t>
  </si>
  <si>
    <t>FDC Limited</t>
  </si>
  <si>
    <t>FDC Limited International Division</t>
  </si>
  <si>
    <t xml:space="preserve">Miconazole Nitrate </t>
  </si>
  <si>
    <t>028D051</t>
  </si>
  <si>
    <t>DSM Nutritional Products</t>
  </si>
  <si>
    <t>TL01802021</t>
  </si>
  <si>
    <t>FS 856-M</t>
  </si>
  <si>
    <t>I 18/0407</t>
  </si>
  <si>
    <t>BDP 203/0218</t>
  </si>
  <si>
    <t>Dr.Reddy's Laboratories Ltd</t>
  </si>
  <si>
    <t>Chemo, Italy</t>
  </si>
  <si>
    <t>CS-18/05108</t>
  </si>
  <si>
    <t>Tibolone Form 1</t>
  </si>
  <si>
    <t>PR180587</t>
  </si>
  <si>
    <t>EXP/92001764/18-19</t>
  </si>
  <si>
    <t>DH00380418</t>
  </si>
  <si>
    <t>SE-1819-05-005</t>
  </si>
  <si>
    <t>E709P</t>
  </si>
  <si>
    <t>Super tab 21AN</t>
  </si>
  <si>
    <t>102DKN9</t>
  </si>
  <si>
    <t>1028F5J</t>
  </si>
  <si>
    <t>2018-19/01 EXP</t>
  </si>
  <si>
    <t>ECG-505</t>
  </si>
  <si>
    <t>Calcium carboxy Methyl Cellulose</t>
  </si>
  <si>
    <t>E7M511</t>
  </si>
  <si>
    <t>SE-1819-04-035</t>
  </si>
  <si>
    <t>ED67G</t>
  </si>
  <si>
    <t>DT674542</t>
  </si>
  <si>
    <t>AZD1803058</t>
  </si>
  <si>
    <t>E40010646</t>
  </si>
  <si>
    <t>0802358A</t>
  </si>
  <si>
    <t>0802359A</t>
  </si>
  <si>
    <t>0802360A</t>
  </si>
  <si>
    <t>0802361A</t>
  </si>
  <si>
    <t>0802362A</t>
  </si>
  <si>
    <t>0802327A</t>
  </si>
  <si>
    <t>Ceto Stearyl Alcohol</t>
  </si>
  <si>
    <t>E18050020</t>
  </si>
  <si>
    <t>Refined Glycerine</t>
  </si>
  <si>
    <t>PG1803686</t>
  </si>
  <si>
    <t>SEPL-039/18-19</t>
  </si>
  <si>
    <t>ENN-033/18</t>
  </si>
  <si>
    <t>ACRMC/05/060518</t>
  </si>
  <si>
    <t>Sodium Acetate Trihydrate</t>
  </si>
  <si>
    <t>17P0212</t>
  </si>
  <si>
    <t>Ganesh Berzo</t>
  </si>
  <si>
    <t>Sodium Benzoate</t>
  </si>
  <si>
    <t>BPS03</t>
  </si>
  <si>
    <t>Butylated Hydroxy Anisole</t>
  </si>
  <si>
    <t>L244751802</t>
  </si>
  <si>
    <t>JL-QD-18024-2</t>
  </si>
  <si>
    <t>Industriale Chimica s.r.l</t>
  </si>
  <si>
    <t xml:space="preserve">Chemo </t>
  </si>
  <si>
    <t>CS-18/05450</t>
  </si>
  <si>
    <t>Desogestrel milled</t>
  </si>
  <si>
    <t>PR172034, PR180274</t>
  </si>
  <si>
    <t>Aspen OSS B.V</t>
  </si>
  <si>
    <t>HELM</t>
  </si>
  <si>
    <t>Desogestrel Micronized</t>
  </si>
  <si>
    <t>L00045913</t>
  </si>
  <si>
    <t>VR18-901272</t>
  </si>
  <si>
    <t>Sun Pharmaceutcals Industries (Australia) Pty ltd</t>
  </si>
  <si>
    <t>CPO5346, 47,50,51</t>
  </si>
  <si>
    <t>Ven Petrochem &amp; Pharma (India) Pvt Ltd</t>
  </si>
  <si>
    <t>088/2018-19</t>
  </si>
  <si>
    <t>BRX1936201805</t>
  </si>
  <si>
    <t>CFEN180164</t>
  </si>
  <si>
    <t>MME181900101</t>
  </si>
  <si>
    <t>MKT8019</t>
  </si>
  <si>
    <t>M.B Sugars &amp; Pharmaceuticals Ltd</t>
  </si>
  <si>
    <t>E-0006</t>
  </si>
  <si>
    <t>MB-18/0114/05</t>
  </si>
  <si>
    <t>Savita Oil Technologies Limited</t>
  </si>
  <si>
    <t>EXP/0211</t>
  </si>
  <si>
    <t xml:space="preserve">Light Liquid Paraffin </t>
  </si>
  <si>
    <t>LD15218T, LD28918T</t>
  </si>
  <si>
    <t>Fermenta Biotech Limited</t>
  </si>
  <si>
    <t>RV1001000199</t>
  </si>
  <si>
    <t>Cholecalciferol</t>
  </si>
  <si>
    <t>CHL0418051</t>
  </si>
  <si>
    <t>JL-QD-18049</t>
  </si>
  <si>
    <t>CPO5351,54,55</t>
  </si>
  <si>
    <t>JL-QD-18095</t>
  </si>
  <si>
    <t>SEPL-057/18-19</t>
  </si>
  <si>
    <t>Methyl paraben Sodium BP</t>
  </si>
  <si>
    <t>1805108MS</t>
  </si>
  <si>
    <t>MS-T-18043</t>
  </si>
  <si>
    <t>ASGP/05/040518</t>
  </si>
  <si>
    <t>Imerys Talc Italy</t>
  </si>
  <si>
    <t>SE-1819-05-028</t>
  </si>
  <si>
    <t>Luzenac Pharma</t>
  </si>
  <si>
    <t>S837/17</t>
  </si>
  <si>
    <t xml:space="preserve">U01/18-19/555 </t>
  </si>
  <si>
    <t>Cefuroxime</t>
  </si>
  <si>
    <t>MVP1819/GEP01223</t>
  </si>
  <si>
    <t>CLE/1801/0012A</t>
  </si>
  <si>
    <t>Indoco Remedies Ltd</t>
  </si>
  <si>
    <t>API/EX/037/18-19</t>
  </si>
  <si>
    <t>Allopurinol</t>
  </si>
  <si>
    <t>ALP-18028/01</t>
  </si>
  <si>
    <t>Symega Foods Ingredients Ltd</t>
  </si>
  <si>
    <t>EXP/010/2018-19</t>
  </si>
  <si>
    <t>EXP/005/2018-19</t>
  </si>
  <si>
    <t>102MSXD</t>
  </si>
  <si>
    <t>EXP/92001852/18-19</t>
  </si>
  <si>
    <t>DH00740618</t>
  </si>
  <si>
    <t>Mylan Laboratories Limited</t>
  </si>
  <si>
    <t>TG9121800392</t>
  </si>
  <si>
    <t>ACYCLOVIR</t>
  </si>
  <si>
    <t>IMP-784/4-18</t>
  </si>
  <si>
    <t>MITR PHOL Sugar Corp.Ltd, Thailand</t>
  </si>
  <si>
    <t>CFENI80203</t>
  </si>
  <si>
    <t>I 18/0543</t>
  </si>
  <si>
    <t>BDP 204/0218</t>
  </si>
  <si>
    <t>Molkerei MEGGLE Wasserburg GmbH &amp; Co</t>
  </si>
  <si>
    <t>Flowlac 100</t>
  </si>
  <si>
    <t>L101502118</t>
  </si>
  <si>
    <t>JL-QD-18023-2</t>
  </si>
  <si>
    <t>11806216B</t>
  </si>
  <si>
    <t>Kasyap Sweetners Limited</t>
  </si>
  <si>
    <t>KSL/302/JUNE/18-19</t>
  </si>
  <si>
    <t>1819P105</t>
  </si>
  <si>
    <t>SI3618121050</t>
  </si>
  <si>
    <t>Levofloxacin</t>
  </si>
  <si>
    <t>LF18060061</t>
  </si>
  <si>
    <t>BASF</t>
  </si>
  <si>
    <t>SE-1819-06-007</t>
  </si>
  <si>
    <t>Povidone (PVPK 30)</t>
  </si>
  <si>
    <t>23740847G0</t>
  </si>
  <si>
    <t>SE-1819-06-013</t>
  </si>
  <si>
    <t>Protanal CR 8223</t>
  </si>
  <si>
    <t>Sodium Alginate, High Viscosity</t>
  </si>
  <si>
    <t>GQC0400903</t>
  </si>
  <si>
    <t>Dow Chemical Co, USA</t>
  </si>
  <si>
    <t>D011I3HL01</t>
  </si>
  <si>
    <t>SE-1819-06-014</t>
  </si>
  <si>
    <t>Protanal PH1033</t>
  </si>
  <si>
    <t>Sodium Alginate</t>
  </si>
  <si>
    <t>GQC0109102</t>
  </si>
  <si>
    <t>SE-1819-06-033</t>
  </si>
  <si>
    <t>71814C</t>
  </si>
  <si>
    <t>SE-1819-06-034</t>
  </si>
  <si>
    <t>61736C</t>
  </si>
  <si>
    <t>P/EXP/038/2018-19</t>
  </si>
  <si>
    <t>Paracetamol</t>
  </si>
  <si>
    <t>FP-181271</t>
  </si>
  <si>
    <t>FP-181272</t>
  </si>
  <si>
    <t>FP-181274</t>
  </si>
  <si>
    <t>FP-181277</t>
  </si>
  <si>
    <t>FP-181276</t>
  </si>
  <si>
    <t>FP-181280</t>
  </si>
  <si>
    <t>F.I.S - Fabbrica Italiana Sintectci SPA</t>
  </si>
  <si>
    <t>1801264RL</t>
  </si>
  <si>
    <t>Clomiphene Citrate</t>
  </si>
  <si>
    <t>CFEN180222</t>
  </si>
  <si>
    <t>M.B.Sugars &amp; Pharmaceticals Ltd</t>
  </si>
  <si>
    <t>E-0013</t>
  </si>
  <si>
    <t>Sucrose</t>
  </si>
  <si>
    <t>MB-18/0321/06</t>
  </si>
  <si>
    <t>EXP/92001888/18-9</t>
  </si>
  <si>
    <t>MT06700618</t>
  </si>
  <si>
    <t>CPO5355</t>
  </si>
  <si>
    <t>CPO5359</t>
  </si>
  <si>
    <t>CPO5358</t>
  </si>
  <si>
    <t>Symed Labs Limited (Unit-1)</t>
  </si>
  <si>
    <t>SI3618121168</t>
  </si>
  <si>
    <t>2SHL052018</t>
  </si>
  <si>
    <t>Colorcn Ltd</t>
  </si>
  <si>
    <t>UK</t>
  </si>
  <si>
    <t>DT676838</t>
  </si>
  <si>
    <t>DT676840</t>
  </si>
  <si>
    <t>DT676839</t>
  </si>
  <si>
    <t>SpecGX LLC</t>
  </si>
  <si>
    <t>Acetaminophen Paracetamol</t>
  </si>
  <si>
    <t>011418E882</t>
  </si>
  <si>
    <t>011418E883</t>
  </si>
  <si>
    <t>011418E884</t>
  </si>
  <si>
    <t>011418E885</t>
  </si>
  <si>
    <t>011418E886</t>
  </si>
  <si>
    <t>18GIN00095</t>
  </si>
  <si>
    <t>Sodium carbonate</t>
  </si>
  <si>
    <t>Soidum Citrate</t>
  </si>
  <si>
    <t>Industriale Chimica s.r.l, Italy</t>
  </si>
  <si>
    <t>PR180840</t>
  </si>
  <si>
    <t>PR180841</t>
  </si>
  <si>
    <t>PR180842</t>
  </si>
  <si>
    <t>API/EX/063/18-19</t>
  </si>
  <si>
    <t>ALP-18056/01</t>
  </si>
  <si>
    <t>SI9218291114</t>
  </si>
  <si>
    <t>Finished Goods</t>
  </si>
  <si>
    <t xml:space="preserve">Pantozyn 20 </t>
  </si>
  <si>
    <t>Pantoprazole Sodium 20MG Tabs</t>
  </si>
  <si>
    <t>PAN18128</t>
  </si>
  <si>
    <t>SI9218291089</t>
  </si>
  <si>
    <t>Pantoprazole Sodium 40MG Tabs</t>
  </si>
  <si>
    <t>PAN18079</t>
  </si>
  <si>
    <t>DMV Fontera Excipients GmbH &amp; Co</t>
  </si>
  <si>
    <t>102JCX4</t>
  </si>
  <si>
    <t>Orchid Pharma Limited</t>
  </si>
  <si>
    <t>Cefuroxime Axetil DC</t>
  </si>
  <si>
    <t>CAGE180003</t>
  </si>
  <si>
    <t>CAGE180004</t>
  </si>
  <si>
    <t>Salbutamol Sulfate BP</t>
  </si>
  <si>
    <t>EXP/0104</t>
  </si>
  <si>
    <t>028E031</t>
  </si>
  <si>
    <t>BP-99/06/18</t>
  </si>
  <si>
    <t>EXP/014/2018-19</t>
  </si>
  <si>
    <t>Signet Chemcial Corporation Pvt Ltd</t>
  </si>
  <si>
    <t>SE-1819-07-014</t>
  </si>
  <si>
    <t>E1154</t>
  </si>
  <si>
    <t>EXP-053/2018-19</t>
  </si>
  <si>
    <t>Simeticone BP-100%</t>
  </si>
  <si>
    <t>RFLX18/307</t>
  </si>
  <si>
    <t>SI3618121279</t>
  </si>
  <si>
    <t>LF18060070</t>
  </si>
  <si>
    <t>MITR Phol Sugar Corp.Ltd, Thailand</t>
  </si>
  <si>
    <t>EMAD Trade House</t>
  </si>
  <si>
    <t>IMP-784/6-18</t>
  </si>
  <si>
    <t>9603377LC</t>
  </si>
  <si>
    <t>TLC Pharmaceuticals Standards Ltd</t>
  </si>
  <si>
    <t>Canada</t>
  </si>
  <si>
    <t>1683-022A1</t>
  </si>
  <si>
    <t>Gms</t>
  </si>
  <si>
    <t>R-Rivaroxaban</t>
  </si>
  <si>
    <t>2356-006A4</t>
  </si>
  <si>
    <t>MG</t>
  </si>
  <si>
    <t>Rivaroxaban Impurity 40</t>
  </si>
  <si>
    <t>1670-04441</t>
  </si>
  <si>
    <t>Rivaroxaban Impurity 11 HCL</t>
  </si>
  <si>
    <t>2553-037A1</t>
  </si>
  <si>
    <t>IN537336</t>
  </si>
  <si>
    <t>JL-QD-18094</t>
  </si>
  <si>
    <t>I 18/0670</t>
  </si>
  <si>
    <t>BV 004/1117</t>
  </si>
  <si>
    <t>Exemestane API</t>
  </si>
  <si>
    <t>2018-19/08 EXP</t>
  </si>
  <si>
    <t>Microcrystalline cellolose NF</t>
  </si>
  <si>
    <t>K843</t>
  </si>
  <si>
    <t>SEPL-077/18-19</t>
  </si>
  <si>
    <t>ENN-041/18</t>
  </si>
  <si>
    <t>1806039M</t>
  </si>
  <si>
    <t>Sodium Methyl paraben BP</t>
  </si>
  <si>
    <t>1806125MS</t>
  </si>
  <si>
    <t>L254761801</t>
  </si>
  <si>
    <t>Molkerei MEGGLE Wasserburg GmbH &amp; Co.KG</t>
  </si>
  <si>
    <t>L101502018</t>
  </si>
  <si>
    <t>Stearyl Alcohol</t>
  </si>
  <si>
    <t>E18080056</t>
  </si>
  <si>
    <t>Glycerin</t>
  </si>
  <si>
    <t>PG1807776</t>
  </si>
  <si>
    <t>PG1807777</t>
  </si>
  <si>
    <t>D180HB6004</t>
  </si>
  <si>
    <t>D180I15021</t>
  </si>
  <si>
    <t>Cefpodoxime</t>
  </si>
  <si>
    <t>CPDM180230</t>
  </si>
  <si>
    <t>GP/OMN-18/02</t>
  </si>
  <si>
    <t>GV00118</t>
  </si>
  <si>
    <t>PKS</t>
  </si>
  <si>
    <t>ZY00318</t>
  </si>
  <si>
    <t>Flexiplus Tablets</t>
  </si>
  <si>
    <t>FP00118</t>
  </si>
  <si>
    <t>Omefa 1000MG Capsules</t>
  </si>
  <si>
    <t>OM00118</t>
  </si>
  <si>
    <t>Jubilant Life Sciences Limited</t>
  </si>
  <si>
    <t>Azithromycin</t>
  </si>
  <si>
    <t>AZD1805115</t>
  </si>
  <si>
    <t>EXP/019/2018-19</t>
  </si>
  <si>
    <t>SE-18919-08-018</t>
  </si>
  <si>
    <t>Maltotol Solution</t>
  </si>
  <si>
    <t>E929P</t>
  </si>
  <si>
    <t>Raj petro Specialities Pvt Ltd</t>
  </si>
  <si>
    <t>Rajol-WP80 Light Liquid</t>
  </si>
  <si>
    <t>Paraffin/Light Mineral Oil</t>
  </si>
  <si>
    <t>Rajell-WP7AE3 White petroleum Jelly</t>
  </si>
  <si>
    <t>Avesta Pharma Pvt Ltd</t>
  </si>
  <si>
    <t>EXP/APPL-28/18-19</t>
  </si>
  <si>
    <t>Macrogol-400</t>
  </si>
  <si>
    <t>AP0318002</t>
  </si>
  <si>
    <t>Hydroxypropyl Cellulose</t>
  </si>
  <si>
    <t>DT678257</t>
  </si>
  <si>
    <t>KHG General Trading(fze)</t>
  </si>
  <si>
    <t>18-0166</t>
  </si>
  <si>
    <t>Mono Propylene Glycol MPG</t>
  </si>
  <si>
    <t>F820I6SPD1</t>
  </si>
  <si>
    <t>EXP-U1:053/18-19</t>
  </si>
  <si>
    <t>Guafenesin</t>
  </si>
  <si>
    <t>A/GGE/173/08/2018</t>
  </si>
  <si>
    <t>SI3618223361</t>
  </si>
  <si>
    <t>Oseltamivir Phosphate 75MG Capsule</t>
  </si>
  <si>
    <t>E181121A</t>
  </si>
  <si>
    <t>SI3618223360</t>
  </si>
  <si>
    <t>Ercros SA</t>
  </si>
  <si>
    <t>Fusidic Acid Micronised</t>
  </si>
  <si>
    <t>FS876-M</t>
  </si>
  <si>
    <t>Bal Pharma Ltd</t>
  </si>
  <si>
    <t>COM-237</t>
  </si>
  <si>
    <t>Gliclazide</t>
  </si>
  <si>
    <t>SEPL-104/18-19</t>
  </si>
  <si>
    <t>ENN-048/18</t>
  </si>
  <si>
    <t>Methylhydroxybenzoate</t>
  </si>
  <si>
    <t>1808048M</t>
  </si>
  <si>
    <t>Amishi drugs &amp; Chem</t>
  </si>
  <si>
    <t>ASGP/07/180718</t>
  </si>
  <si>
    <t>Ganesh Benzo</t>
  </si>
  <si>
    <t>ARSBE01</t>
  </si>
  <si>
    <t>17P0207</t>
  </si>
  <si>
    <t xml:space="preserve">Alvin </t>
  </si>
  <si>
    <t>AL/10044</t>
  </si>
  <si>
    <t>18P0068</t>
  </si>
  <si>
    <t>Byutylated Hydroxy Toluene (BHT)</t>
  </si>
  <si>
    <t>L265591805</t>
  </si>
  <si>
    <t>97212788Q0</t>
  </si>
  <si>
    <t xml:space="preserve">Stearic Acid </t>
  </si>
  <si>
    <t>SE-18919-08-028</t>
  </si>
  <si>
    <t>71819C</t>
  </si>
  <si>
    <t>E027/18-19</t>
  </si>
  <si>
    <t>Ammonuim Chloride</t>
  </si>
  <si>
    <t>NHP18092</t>
  </si>
  <si>
    <t>L00046188</t>
  </si>
  <si>
    <t>VR19-900025</t>
  </si>
  <si>
    <t>Metformin</t>
  </si>
  <si>
    <t>B71460618/005</t>
  </si>
  <si>
    <t>B71460618/007</t>
  </si>
  <si>
    <t>DT678440</t>
  </si>
  <si>
    <t>Tabcoat TC Brown</t>
  </si>
  <si>
    <t>DT678597</t>
  </si>
  <si>
    <t>Zhe Jiang Huahau Pharmaceuticals Co Ltd</t>
  </si>
  <si>
    <t>HH20182123</t>
  </si>
  <si>
    <t>Candesartan Cilexetil</t>
  </si>
  <si>
    <t>5253-18-031</t>
  </si>
  <si>
    <t xml:space="preserve">Sodium Lauryl Sulphate </t>
  </si>
  <si>
    <t>Kollidon VA 64 Fine</t>
  </si>
  <si>
    <t>25551116K0</t>
  </si>
  <si>
    <t>ACG FZE</t>
  </si>
  <si>
    <t>Empty hard gelatin capules</t>
  </si>
  <si>
    <t>Hetero Labs Limited (Unit VII)</t>
  </si>
  <si>
    <t>SI3618223718</t>
  </si>
  <si>
    <t>Omeprazole E.C.Pellets</t>
  </si>
  <si>
    <t>OMP0818091</t>
  </si>
  <si>
    <t>Kerry Ingredients &amp; Flavours, USA</t>
  </si>
  <si>
    <t>FM182811</t>
  </si>
  <si>
    <t>Sheffcoat Pink 1052</t>
  </si>
  <si>
    <t>E40011672</t>
  </si>
  <si>
    <t>Finished Products</t>
  </si>
  <si>
    <t>Olanzapine OD Tab15mg Sandoz CA (Bulk)</t>
  </si>
  <si>
    <t>0804527A</t>
  </si>
  <si>
    <t>Pcs</t>
  </si>
  <si>
    <t>Olanzapine OD TabS 5mg /Tab Bulk</t>
  </si>
  <si>
    <t>0804791A</t>
  </si>
  <si>
    <t>0804792A</t>
  </si>
  <si>
    <t>0804793A</t>
  </si>
  <si>
    <t>0804794A</t>
  </si>
  <si>
    <t>0804795A</t>
  </si>
  <si>
    <t>Olanzapine OD Tab10mg Sandoz CA (Bulk)</t>
  </si>
  <si>
    <t>0804786A</t>
  </si>
  <si>
    <t>0804787A</t>
  </si>
  <si>
    <t>Opadry II Orange</t>
  </si>
  <si>
    <t>DT679129</t>
  </si>
  <si>
    <t>Opadry II Yellow</t>
  </si>
  <si>
    <t>DT679130</t>
  </si>
  <si>
    <t>L101503118</t>
  </si>
  <si>
    <t>L101872718</t>
  </si>
  <si>
    <t>L101852918</t>
  </si>
  <si>
    <t>102H092</t>
  </si>
  <si>
    <t>GP/OMN-18/03</t>
  </si>
  <si>
    <t>Betavit</t>
  </si>
  <si>
    <t>BE00118</t>
  </si>
  <si>
    <t>Packs</t>
  </si>
  <si>
    <t>CFEN180301</t>
  </si>
  <si>
    <t>Hetero Labs Limited (Unit 1)</t>
  </si>
  <si>
    <t>SI3618121910</t>
  </si>
  <si>
    <t>LF18080078</t>
  </si>
  <si>
    <t>CS-18/09420</t>
  </si>
  <si>
    <t>PR181524</t>
  </si>
  <si>
    <t>D011I88L04</t>
  </si>
  <si>
    <t>SI3618223715</t>
  </si>
  <si>
    <t>SE-1819-09-008</t>
  </si>
  <si>
    <t>61819C</t>
  </si>
  <si>
    <t>JRS Pharma GMBH &amp; CO.KG</t>
  </si>
  <si>
    <t>ARSSF02</t>
  </si>
  <si>
    <t>JRS , Germany</t>
  </si>
  <si>
    <t>SEPL-124/18-19</t>
  </si>
  <si>
    <t>C839269</t>
  </si>
  <si>
    <t>Sodium Lauryl Sulphate</t>
  </si>
  <si>
    <t>AMSLS01</t>
  </si>
  <si>
    <t>United Farmer &amp; Industry Co.Ltd, Thailand</t>
  </si>
  <si>
    <t>IMP-806/5-18</t>
  </si>
  <si>
    <t>030718</t>
  </si>
  <si>
    <t>VR19-900154</t>
  </si>
  <si>
    <t>F-180073</t>
  </si>
  <si>
    <t>SI3618121920</t>
  </si>
  <si>
    <t>AL18060001</t>
  </si>
  <si>
    <t>I 18/0838</t>
  </si>
  <si>
    <t>BV 001/0818</t>
  </si>
  <si>
    <t>Mometasine Furoate</t>
  </si>
  <si>
    <t>MOM 003/0818</t>
  </si>
  <si>
    <t>SI3618224017</t>
  </si>
  <si>
    <t>Oseltamivir Phosphate 75</t>
  </si>
  <si>
    <t>Oseltamivir 75MG Caps</t>
  </si>
  <si>
    <t>E181680A</t>
  </si>
  <si>
    <t>SE-1819-10-001</t>
  </si>
  <si>
    <t>E1186</t>
  </si>
  <si>
    <t>Microcellulose Weibenbom GmbH &amp; Co, Germany</t>
  </si>
  <si>
    <t>Arbocel P 290</t>
  </si>
  <si>
    <t>Powdered Cellulose</t>
  </si>
  <si>
    <t>M.B Sugars 7 Pharmaceuticals Ltd</t>
  </si>
  <si>
    <t>E-0025</t>
  </si>
  <si>
    <t>MB-18/0594/09</t>
  </si>
  <si>
    <t>API/EX/110/18-19</t>
  </si>
  <si>
    <t>ALP-18032/01</t>
  </si>
  <si>
    <t>Liquid Paraffin</t>
  </si>
  <si>
    <t>BASF SE, Germany</t>
  </si>
  <si>
    <t>14822697V0</t>
  </si>
  <si>
    <t>EXP/AV-42/18-19</t>
  </si>
  <si>
    <t>AP0318802</t>
  </si>
  <si>
    <t>Sicor Societa' Italiana Corticosterodi S.R.L</t>
  </si>
  <si>
    <t>9037MO01216R</t>
  </si>
  <si>
    <t>9037MO01316R</t>
  </si>
  <si>
    <t>9037MO01416R</t>
  </si>
  <si>
    <t>9037MO01516R</t>
  </si>
  <si>
    <t>9037MO01616R</t>
  </si>
  <si>
    <t>9037MO01916R</t>
  </si>
  <si>
    <t>9037MO02016R</t>
  </si>
  <si>
    <t>DT679721</t>
  </si>
  <si>
    <t>EXP/025/2018-19</t>
  </si>
  <si>
    <t>321/2018-19</t>
  </si>
  <si>
    <t xml:space="preserve">Bromhexine Hydrochloride </t>
  </si>
  <si>
    <t>BRX1965201810</t>
  </si>
  <si>
    <t>Divi's Laboratories Limited</t>
  </si>
  <si>
    <t>2-ST-0370818</t>
  </si>
  <si>
    <t>FS 888-M</t>
  </si>
  <si>
    <t>Amoli Organics Pvt.Ltd</t>
  </si>
  <si>
    <t>MVP1819/GEP01526</t>
  </si>
  <si>
    <t>Clotrimazole</t>
  </si>
  <si>
    <t>CLE/1810/0064A</t>
  </si>
  <si>
    <t>Diphenhydramine</t>
  </si>
  <si>
    <t>DH02051018</t>
  </si>
  <si>
    <t>Jiali Bio Group (Qingdao) Limited</t>
  </si>
  <si>
    <t>JL-QD-18177</t>
  </si>
  <si>
    <t>10/30/2018/</t>
  </si>
  <si>
    <t>180829-56LP</t>
  </si>
  <si>
    <t>CFEC180440</t>
  </si>
  <si>
    <t>TG9121800788</t>
  </si>
  <si>
    <t>Acyclovir</t>
  </si>
  <si>
    <t>TG9121800787</t>
  </si>
  <si>
    <t>Innophos, USA</t>
  </si>
  <si>
    <t xml:space="preserve">Calcium Hydrogen Phosphate </t>
  </si>
  <si>
    <t>Aspen OSS BV, Nierderlande</t>
  </si>
  <si>
    <t>PR181395</t>
  </si>
  <si>
    <t>Industriale Chimica, Italy</t>
  </si>
  <si>
    <t>CHARGEN-Nr L00046188</t>
  </si>
  <si>
    <t>PR181396</t>
  </si>
  <si>
    <t>PR181736</t>
  </si>
  <si>
    <t>MSN Pharmachem Private limited</t>
  </si>
  <si>
    <t>Ranolazine</t>
  </si>
  <si>
    <t>RL0080318</t>
  </si>
  <si>
    <t>RL0090318</t>
  </si>
  <si>
    <t>RL0100318</t>
  </si>
  <si>
    <t>CAGE 180007</t>
  </si>
  <si>
    <t>DMV-Fonterra Excipients GmbH &amp; Co.KG</t>
  </si>
  <si>
    <t>102NKSL</t>
  </si>
  <si>
    <t>DT681081</t>
  </si>
  <si>
    <t>Synthokem Labs Private Limited</t>
  </si>
  <si>
    <t>EXP-U1.086/18-19</t>
  </si>
  <si>
    <t>A/GGE/239/10/2018</t>
  </si>
  <si>
    <t>Esomeprazole Magnesium</t>
  </si>
  <si>
    <t>E181858</t>
  </si>
  <si>
    <t>SI3618224655</t>
  </si>
  <si>
    <t>RLM0050117</t>
  </si>
  <si>
    <t>Medichem manufacturing Ltd, Malta</t>
  </si>
  <si>
    <t>VR19-900348</t>
  </si>
  <si>
    <t>F-180082</t>
  </si>
  <si>
    <t>18FH147</t>
  </si>
  <si>
    <t>2018-19/21EXP</t>
  </si>
  <si>
    <t>Calcium Methyl Cellulose</t>
  </si>
  <si>
    <t>E8H810</t>
  </si>
  <si>
    <t>SEPL-152/18-19</t>
  </si>
  <si>
    <t>MS-T-18086</t>
  </si>
  <si>
    <t>BPS-19</t>
  </si>
  <si>
    <t>ACRMC/09/280918</t>
  </si>
  <si>
    <t>ASGP/08/180818</t>
  </si>
  <si>
    <t>1808159MS</t>
  </si>
  <si>
    <t>C840069</t>
  </si>
  <si>
    <t>EXP-114/2018-19</t>
  </si>
  <si>
    <t>Simeticone</t>
  </si>
  <si>
    <t>RFLX18/342</t>
  </si>
  <si>
    <t>Sichuan Haisco Pharmaceutical</t>
  </si>
  <si>
    <t>151018-SHP</t>
  </si>
  <si>
    <t>Impurity Reference</t>
  </si>
  <si>
    <t>Dabigatran</t>
  </si>
  <si>
    <t>PBP-181009</t>
  </si>
  <si>
    <t>Cefexime</t>
  </si>
  <si>
    <t>CFEN180341</t>
  </si>
  <si>
    <t>G71460618/027</t>
  </si>
  <si>
    <t>718190500289</t>
  </si>
  <si>
    <t>I 18/0960</t>
  </si>
  <si>
    <t>Exemestane</t>
  </si>
  <si>
    <t>EXM-BLT 005/0618</t>
  </si>
  <si>
    <t>USV Private Ltd</t>
  </si>
  <si>
    <t>Tiefenbacher API Ingredients GmbH &amp; Co.KG</t>
  </si>
  <si>
    <t>VR19-900384</t>
  </si>
  <si>
    <t>43348468E0</t>
  </si>
  <si>
    <t>Imerys</t>
  </si>
  <si>
    <t>SE-1819-11-008</t>
  </si>
  <si>
    <t>S702/18</t>
  </si>
  <si>
    <t>Jiali Bio Group (Qingdao0 Limited</t>
  </si>
  <si>
    <t>JL-QD-18179-1</t>
  </si>
  <si>
    <t>MSD (Pty) Ltd</t>
  </si>
  <si>
    <t>Trinity Pharma (Pty) Ltd</t>
  </si>
  <si>
    <t>South Africa</t>
  </si>
  <si>
    <t>OTL14112018</t>
  </si>
  <si>
    <t>Livifem Samples</t>
  </si>
  <si>
    <t>C110040</t>
  </si>
  <si>
    <t>Saurav Chemicals Limited, India</t>
  </si>
  <si>
    <t>E40012539</t>
  </si>
  <si>
    <t>gms</t>
  </si>
  <si>
    <t>E40012541</t>
  </si>
  <si>
    <t>Parabolic Drugs Ltd</t>
  </si>
  <si>
    <t>EXS/11/002</t>
  </si>
  <si>
    <t>CFXK180013</t>
  </si>
  <si>
    <t>CFXK180015</t>
  </si>
  <si>
    <t>Dishman Carbogen Amics Limited</t>
  </si>
  <si>
    <t>Cetrimide</t>
  </si>
  <si>
    <t>318CAA0011</t>
  </si>
  <si>
    <t>Saraca Laboratories ltd</t>
  </si>
  <si>
    <t>EXP/T/264/18-19</t>
  </si>
  <si>
    <t>Ranitidine</t>
  </si>
  <si>
    <t>RH/11 2018 1597</t>
  </si>
  <si>
    <t>CPO5396</t>
  </si>
  <si>
    <t>CPO5397</t>
  </si>
  <si>
    <t>CPO5398</t>
  </si>
  <si>
    <t>CPO5410</t>
  </si>
  <si>
    <t>CPO5418</t>
  </si>
  <si>
    <t>Salbutamol Sulfate</t>
  </si>
  <si>
    <t>0281004</t>
  </si>
  <si>
    <t>DFE (Germany)</t>
  </si>
  <si>
    <t>SEPL-157/18-19</t>
  </si>
  <si>
    <t>102L57L</t>
  </si>
  <si>
    <t>ACRMC/10/041018</t>
  </si>
  <si>
    <t xml:space="preserve">Propyl Paraben </t>
  </si>
  <si>
    <t>1807028P</t>
  </si>
  <si>
    <t>ABH018J012</t>
  </si>
  <si>
    <t>United Farmer &amp; Industry Co Ltd, Thailand</t>
  </si>
  <si>
    <t>IMP-806/12/18</t>
  </si>
  <si>
    <t>U.S.Pharmaceutical Convention</t>
  </si>
  <si>
    <t>Benzoquinone</t>
  </si>
  <si>
    <t>Ethinyl Estradiol Related Compound B</t>
  </si>
  <si>
    <t>Levocetrizine Dihydrochloride</t>
  </si>
  <si>
    <t>Omeprazole Related Compund A</t>
  </si>
  <si>
    <t>Mannose</t>
  </si>
  <si>
    <t>EXS/12/004</t>
  </si>
  <si>
    <t>CPMG180026</t>
  </si>
  <si>
    <t>I 18/0</t>
  </si>
  <si>
    <t>Beamethasone Dipropionate</t>
  </si>
  <si>
    <t>BV 002/1018</t>
  </si>
  <si>
    <t xml:space="preserve">Fusidic Acid Micronised </t>
  </si>
  <si>
    <t>FS896-M</t>
  </si>
  <si>
    <t>E40012747</t>
  </si>
  <si>
    <t>Pharmathen Pharmaceuticals Industry</t>
  </si>
  <si>
    <t>E40012753</t>
  </si>
  <si>
    <t>Olanzapine OD Tabs 5mg/Tab Bulk</t>
  </si>
  <si>
    <t>0806967A</t>
  </si>
  <si>
    <t>0806968A</t>
  </si>
  <si>
    <t>0806969A</t>
  </si>
  <si>
    <t>0806970A</t>
  </si>
  <si>
    <t>080671A</t>
  </si>
  <si>
    <t>Olanzapine OD Tab15MG Sandoz CA(Bulk)</t>
  </si>
  <si>
    <t>0806972A</t>
  </si>
  <si>
    <t>Olanzapine OD Tab10MG Sandoz CA(Bulk)</t>
  </si>
  <si>
    <t>0807013A</t>
  </si>
  <si>
    <t>0807014A</t>
  </si>
  <si>
    <t>0807015A</t>
  </si>
  <si>
    <t>0807016A</t>
  </si>
  <si>
    <t>0807017A</t>
  </si>
  <si>
    <t>Olanzapine OD Tab20MG Sandoz CA(Bulk)</t>
  </si>
  <si>
    <t>0806584A</t>
  </si>
  <si>
    <t>Magnesia Mineral Compunds</t>
  </si>
  <si>
    <t>Magnesium Strearate</t>
  </si>
  <si>
    <t>Union Derivan S.A, Spain</t>
  </si>
  <si>
    <t>Jignesh Agency Pvt Ltd</t>
  </si>
  <si>
    <t>EXV1819076</t>
  </si>
  <si>
    <t>Laboratory Reagent</t>
  </si>
  <si>
    <t>LRAB7855</t>
  </si>
  <si>
    <t>Pack</t>
  </si>
  <si>
    <t>SEPL-169/18-19</t>
  </si>
  <si>
    <t>ENN-088/18</t>
  </si>
  <si>
    <t>AL/10158</t>
  </si>
  <si>
    <t xml:space="preserve">Sodium Dihydrogen Phosphate Dihydrate </t>
  </si>
  <si>
    <t>18P0389</t>
  </si>
  <si>
    <t>2018-19/22 EXP</t>
  </si>
  <si>
    <t xml:space="preserve">Microcrystalline Cellulose </t>
  </si>
  <si>
    <t>k873</t>
  </si>
  <si>
    <t>ACG Associated Capsules, India</t>
  </si>
  <si>
    <t>Cepfodoxime</t>
  </si>
  <si>
    <t>SI3618225241</t>
  </si>
  <si>
    <t>Oseltamvir Phosphate Caps</t>
  </si>
  <si>
    <t>E182110B</t>
  </si>
  <si>
    <t>E18110108</t>
  </si>
  <si>
    <t>PG1812880</t>
  </si>
  <si>
    <t>MEX-550</t>
  </si>
  <si>
    <t>SBBPN1812164</t>
  </si>
  <si>
    <t>JL-QD-18180-1</t>
  </si>
  <si>
    <t>118010112B</t>
  </si>
  <si>
    <t>SI3618225291</t>
  </si>
  <si>
    <t>OMP1118139</t>
  </si>
  <si>
    <t>SI3618225294</t>
  </si>
  <si>
    <t>404/2018-19</t>
  </si>
  <si>
    <t>BRX1976201812</t>
  </si>
  <si>
    <t>SE-1819-12-007</t>
  </si>
  <si>
    <t>E1263</t>
  </si>
  <si>
    <t>SE-1819-12-006</t>
  </si>
  <si>
    <t>FMC, Health and Nutrition, Ireland</t>
  </si>
  <si>
    <t>EXP/033/2018-19</t>
  </si>
  <si>
    <t>Orchid Pharma Ltd</t>
  </si>
  <si>
    <t>CAGE180012</t>
  </si>
  <si>
    <t>CAGE180013</t>
  </si>
  <si>
    <t>CAGE180014</t>
  </si>
  <si>
    <t>CAGE180015</t>
  </si>
  <si>
    <t>USP I.S Pharmacopeial Convention</t>
  </si>
  <si>
    <t>Reference Standards</t>
  </si>
  <si>
    <t>Clomiphene Related Compound A</t>
  </si>
  <si>
    <t>Jignesh Agency Private Limited</t>
  </si>
  <si>
    <t>EXV1819070</t>
  </si>
  <si>
    <t>1-Hexane Sulfonic Acid, Sodium Salt,98+%, Ion pair Cromatography</t>
  </si>
  <si>
    <t>Dimethyl Sulfoxide Pharmaceutical Scondary Standard</t>
  </si>
  <si>
    <t>LRAA9105</t>
  </si>
  <si>
    <t>Ammonium Sulphate</t>
  </si>
  <si>
    <t>B233871806</t>
  </si>
  <si>
    <t>Boric Acid</t>
  </si>
  <si>
    <t>B248711801</t>
  </si>
  <si>
    <t>Citric acid anhydrous</t>
  </si>
  <si>
    <t>A252921802</t>
  </si>
  <si>
    <t>Potassium  Sulphate</t>
  </si>
  <si>
    <t>A65271810</t>
  </si>
  <si>
    <t>Horse Serum Donor Herd Gamma irradiated</t>
  </si>
  <si>
    <t>0000360386</t>
  </si>
  <si>
    <t>Potassium Pyrophosphate</t>
  </si>
  <si>
    <t>STBH0268</t>
  </si>
  <si>
    <t>Propyl-4-hydroxybenzoate Sodium salt 99% extra pure</t>
  </si>
  <si>
    <t>A274131808</t>
  </si>
  <si>
    <t>Potassium Iodide 99.5% AR</t>
  </si>
  <si>
    <t>L257651802</t>
  </si>
  <si>
    <t>Quinine Sulphate Dihydrate 99.5% AR</t>
  </si>
  <si>
    <t>A153241801</t>
  </si>
  <si>
    <t>Rhodamine B AR</t>
  </si>
  <si>
    <t>L216161802</t>
  </si>
  <si>
    <t>Sodium bromide 99% AR</t>
  </si>
  <si>
    <t>B261791804</t>
  </si>
  <si>
    <t>Silica gel self-indicating (blue) (coarse) 5-8 mesh</t>
  </si>
  <si>
    <t>L275711808</t>
  </si>
  <si>
    <t>D-xylose</t>
  </si>
  <si>
    <t>L260241803</t>
  </si>
  <si>
    <t>Capric Acid (Decanoic acid) 98% for synthesis</t>
  </si>
  <si>
    <t>LL08301801</t>
  </si>
  <si>
    <t>Calcium hydroxide 96% AR</t>
  </si>
  <si>
    <t>A26919Z1810</t>
  </si>
  <si>
    <t>Calcium hydrogen phosphate anhydrous 98% extra pure</t>
  </si>
  <si>
    <t>L251301801</t>
  </si>
  <si>
    <t>Diethyl amine benzaldehyde 99% AR</t>
  </si>
  <si>
    <t>L229301802</t>
  </si>
  <si>
    <t>p-Dimthyl amino benzaldehyde 99% AR</t>
  </si>
  <si>
    <t>A209801809</t>
  </si>
  <si>
    <t>Sodium metabisulphite 97% AR/ACS</t>
  </si>
  <si>
    <t>B26961Z1806</t>
  </si>
  <si>
    <t>Diphenyl carbinol 98% for synthesis</t>
  </si>
  <si>
    <t>L162481808</t>
  </si>
  <si>
    <t>Dimthyl Sulphoxide 99.9% GC</t>
  </si>
  <si>
    <t>G250631712</t>
  </si>
  <si>
    <t>EXV1819078</t>
  </si>
  <si>
    <t>Heptane HPLC Plus</t>
  </si>
  <si>
    <t>MKCF5675</t>
  </si>
  <si>
    <t>Litre</t>
  </si>
  <si>
    <t>EXV1819079</t>
  </si>
  <si>
    <t>EXV1819080</t>
  </si>
  <si>
    <t>EXV1819081</t>
  </si>
  <si>
    <t>EXV1819086</t>
  </si>
  <si>
    <t>Tert-Butyl methyls ether</t>
  </si>
  <si>
    <t>G246441711</t>
  </si>
  <si>
    <t>N-Heptane</t>
  </si>
  <si>
    <t>C302000</t>
  </si>
  <si>
    <t>Acetone</t>
  </si>
  <si>
    <t>G173021801</t>
  </si>
  <si>
    <t>n-Butyl acetate</t>
  </si>
  <si>
    <t>GL22341802</t>
  </si>
  <si>
    <t>Ethyl formate</t>
  </si>
  <si>
    <t>STBH6320</t>
  </si>
  <si>
    <t>Tert-Butyl ethyl ether</t>
  </si>
  <si>
    <t>MKCF9593</t>
  </si>
  <si>
    <t>2,6-Lutidine reagentplus</t>
  </si>
  <si>
    <t>STBH5966</t>
  </si>
  <si>
    <t>Triethylamine</t>
  </si>
  <si>
    <t>A305916</t>
  </si>
  <si>
    <t>EXV1819077</t>
  </si>
  <si>
    <t>Hydrofluric acid</t>
  </si>
  <si>
    <t>LM0762AZ1802</t>
  </si>
  <si>
    <t>N-Hexane</t>
  </si>
  <si>
    <t>C401087</t>
  </si>
  <si>
    <t>Trimethylchlorosilane</t>
  </si>
  <si>
    <t>L303508</t>
  </si>
  <si>
    <t>n-Hexane</t>
  </si>
  <si>
    <t>LR208J18</t>
  </si>
  <si>
    <t>Di-iso-Propyl ether</t>
  </si>
  <si>
    <t>C306531</t>
  </si>
  <si>
    <t>Iso-Propyl alcohol</t>
  </si>
  <si>
    <t>A273451807</t>
  </si>
  <si>
    <t>1-(Trimethylsily) imidazole for GC Derivatization</t>
  </si>
  <si>
    <t>MKCC0662</t>
  </si>
  <si>
    <t>Propranolol hydrochloride</t>
  </si>
  <si>
    <t>BCBV9430</t>
  </si>
  <si>
    <t>Sodium n-Dodecyl sulfate</t>
  </si>
  <si>
    <t>Ammonium hydrogen carbonate</t>
  </si>
  <si>
    <t>A27730Z1809</t>
  </si>
  <si>
    <t>Ammonium thiocyanate</t>
  </si>
  <si>
    <t>B246881807</t>
  </si>
  <si>
    <t>Benzolic acid</t>
  </si>
  <si>
    <t>B255081801</t>
  </si>
  <si>
    <t xml:space="preserve">Buffer solution </t>
  </si>
  <si>
    <t>298/02 &amp;218/02</t>
  </si>
  <si>
    <t>Diethylene glycol puriss</t>
  </si>
  <si>
    <t>BCBV7882</t>
  </si>
  <si>
    <t>Ammonium ferric sulphate dodecahydrate</t>
  </si>
  <si>
    <t>B26170Z1806</t>
  </si>
  <si>
    <t>Glycerol reagentplus</t>
  </si>
  <si>
    <t>BCBV4329</t>
  </si>
  <si>
    <t>Glyoxal bis-(2-hydroxyanil) AR</t>
  </si>
  <si>
    <t>GM0119A1804</t>
  </si>
  <si>
    <t>8-Hydroxyquinoline</t>
  </si>
  <si>
    <t>B152331802</t>
  </si>
  <si>
    <t>Hypoxanthine</t>
  </si>
  <si>
    <t>SLBH5921V</t>
  </si>
  <si>
    <t>Lamthanum oxide</t>
  </si>
  <si>
    <t>A1333Z1710</t>
  </si>
  <si>
    <t>Nitrilotriacetic acid</t>
  </si>
  <si>
    <t>A246971804</t>
  </si>
  <si>
    <t>2-Phenoxyethanol</t>
  </si>
  <si>
    <t>L266731806</t>
  </si>
  <si>
    <t>Potassium carbonate anhydrous</t>
  </si>
  <si>
    <t>B274941808</t>
  </si>
  <si>
    <t>Squalane</t>
  </si>
  <si>
    <t>58A2K</t>
  </si>
  <si>
    <t>Starch soluble</t>
  </si>
  <si>
    <t>GM0182B1804</t>
  </si>
  <si>
    <t>Tin metal granular</t>
  </si>
  <si>
    <t>A102451802</t>
  </si>
  <si>
    <t>1-Hexadecanol Reagentplus</t>
  </si>
  <si>
    <t>BCBV5058</t>
  </si>
  <si>
    <t>L-Isoleucine</t>
  </si>
  <si>
    <t>L250791805</t>
  </si>
  <si>
    <t>Paraffin liquid colourless</t>
  </si>
  <si>
    <t>L271271807</t>
  </si>
  <si>
    <t>1-Naphtholbenzein</t>
  </si>
  <si>
    <t>L249181805</t>
  </si>
  <si>
    <t>Tween-80 Extra pure</t>
  </si>
  <si>
    <t>L253581801</t>
  </si>
  <si>
    <t>Span 85</t>
  </si>
  <si>
    <t>MKCG1354</t>
  </si>
  <si>
    <t>1-Octadecanol Reagentplus</t>
  </si>
  <si>
    <t>BCBW9037</t>
  </si>
  <si>
    <t>Tween-20 Extra pure</t>
  </si>
  <si>
    <t>L277741809</t>
  </si>
  <si>
    <t>Chlorform</t>
  </si>
  <si>
    <t>LM03361704</t>
  </si>
  <si>
    <t>Dichloromethane</t>
  </si>
  <si>
    <t>G221491701</t>
  </si>
  <si>
    <t>Caffeine anhydrous</t>
  </si>
  <si>
    <t>A241431802</t>
  </si>
  <si>
    <t>Chromium trioxide</t>
  </si>
  <si>
    <t>A2576721809</t>
  </si>
  <si>
    <t>Ammonium Metavanadate</t>
  </si>
  <si>
    <t>B25614Z1804</t>
  </si>
  <si>
    <t>Chloral hydrate</t>
  </si>
  <si>
    <t>BCBX6060</t>
  </si>
  <si>
    <t>Palladium Chloride</t>
  </si>
  <si>
    <t>PC0218001</t>
  </si>
  <si>
    <t>Kalignost</t>
  </si>
  <si>
    <t>B237551806</t>
  </si>
  <si>
    <t>Potassium Pyroantimonate</t>
  </si>
  <si>
    <t>A253561802</t>
  </si>
  <si>
    <t xml:space="preserve">Methanol </t>
  </si>
  <si>
    <t>I0950311</t>
  </si>
  <si>
    <t>A255761803</t>
  </si>
  <si>
    <t>2,4-Dinitrophenyl Hydrazine</t>
  </si>
  <si>
    <t>GM0152A1701</t>
  </si>
  <si>
    <t>Potassium bromate</t>
  </si>
  <si>
    <t>B277651810</t>
  </si>
  <si>
    <t>Potassium Nitrate</t>
  </si>
  <si>
    <t>A240111802</t>
  </si>
  <si>
    <t>Tetrabutyl ammonium hydroxide</t>
  </si>
  <si>
    <t>LM01951802</t>
  </si>
  <si>
    <t>Cyclohexane</t>
  </si>
  <si>
    <t>A25722Z1802</t>
  </si>
  <si>
    <t>Isopar G</t>
  </si>
  <si>
    <t>US67366</t>
  </si>
  <si>
    <t>p-Toluenesulphonic Acid Monohydrate</t>
  </si>
  <si>
    <t>A20431Z1801</t>
  </si>
  <si>
    <t>Caprylic acid</t>
  </si>
  <si>
    <t>L204271701</t>
  </si>
  <si>
    <t>Crystal violet</t>
  </si>
  <si>
    <t>B26869Z1806</t>
  </si>
  <si>
    <t>Chloramine</t>
  </si>
  <si>
    <t>A268031806</t>
  </si>
  <si>
    <t>Manganese (ii) Sulphate</t>
  </si>
  <si>
    <t>B271541806</t>
  </si>
  <si>
    <t>4-Nitrobenzoylchloride</t>
  </si>
  <si>
    <t>C305017</t>
  </si>
  <si>
    <t>LM06381808</t>
  </si>
  <si>
    <t>Stannous chloride dihydrate</t>
  </si>
  <si>
    <t>B23713Z1706</t>
  </si>
  <si>
    <t>O-Tolidine</t>
  </si>
  <si>
    <t>GM0051Z1803</t>
  </si>
  <si>
    <t>Trion X-100</t>
  </si>
  <si>
    <t>L274291808</t>
  </si>
  <si>
    <t>Bayer Pharma AG, Germany</t>
  </si>
  <si>
    <t>Sandoz (China) Pharmaceutical Company Ltd</t>
  </si>
  <si>
    <t>Xarelto 10 mg</t>
  </si>
  <si>
    <t>BXHUKJ1</t>
  </si>
  <si>
    <t>BXHUKJ2</t>
  </si>
  <si>
    <t>BXHXG61</t>
  </si>
  <si>
    <t>Sandoz A Novartis Division</t>
  </si>
  <si>
    <t>Brazil</t>
  </si>
  <si>
    <t>006-18</t>
  </si>
  <si>
    <t>Xarelto Tablets</t>
  </si>
  <si>
    <t>BXJ11K1</t>
  </si>
  <si>
    <t>BXJ11N2</t>
  </si>
  <si>
    <t>BXJ1KV1</t>
  </si>
  <si>
    <t>BXHVU61</t>
  </si>
  <si>
    <t>-</t>
  </si>
  <si>
    <t>Oseltamivir Phosphate Caps</t>
  </si>
  <si>
    <t>In Transit</t>
  </si>
  <si>
    <t>CPO5419</t>
  </si>
  <si>
    <t>CPO5428</t>
  </si>
  <si>
    <t>CPO5471</t>
  </si>
  <si>
    <t>Semi Finished Products - Bulk Tablets</t>
  </si>
  <si>
    <t>2018-19/SC0173</t>
  </si>
  <si>
    <t>PEG 400 (Grade-BP)</t>
  </si>
  <si>
    <t>Sabari Chemicals Pvt Ltd</t>
  </si>
  <si>
    <t>Benzyl Alcohol BP</t>
  </si>
  <si>
    <t>BALBP201811012</t>
  </si>
  <si>
    <t xml:space="preserve">Chemo S.A </t>
  </si>
  <si>
    <t>CS-19/00634</t>
  </si>
  <si>
    <t>PR182102</t>
  </si>
  <si>
    <t>EXP/2013/18-19</t>
  </si>
  <si>
    <t>DFK/18120095</t>
  </si>
  <si>
    <t>18GIN000246</t>
  </si>
  <si>
    <t>Sodium Chloride</t>
  </si>
  <si>
    <t>DH02801218</t>
  </si>
  <si>
    <t>DT682835</t>
  </si>
  <si>
    <t>SEPL-190/18-19</t>
  </si>
  <si>
    <t>Mangnesium Stearate</t>
  </si>
  <si>
    <t>MS-T-18110</t>
  </si>
  <si>
    <t>ARCRS01</t>
  </si>
  <si>
    <t>ARSSG01</t>
  </si>
  <si>
    <t>CAGE190001</t>
  </si>
  <si>
    <t>CAGE190002</t>
  </si>
  <si>
    <t>CAGE190003</t>
  </si>
  <si>
    <t>CAGE190005</t>
  </si>
  <si>
    <t>Hetero Labs Limited (Unit-VA)</t>
  </si>
  <si>
    <t>SI9218292907</t>
  </si>
  <si>
    <t>PAN18337A</t>
  </si>
  <si>
    <t>PAN18318A</t>
  </si>
  <si>
    <t>EXP-U1.108/18-19</t>
  </si>
  <si>
    <t xml:space="preserve">Guaifenesin </t>
  </si>
  <si>
    <t>A/GGE/322/01/2019</t>
  </si>
  <si>
    <t>KLK Tenesachem S.A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</si>
</sst>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00"/>
    <numFmt numFmtId="165" formatCode="0.0000"/>
    <numFmt numFmtId="166" formatCode="0.00000"/>
    <numFmt numFmtId="167" formatCode="[$-14009]dd/mm/yyyy;@"/>
    <numFmt numFmtId="168" formatCode="0;[Red]0"/>
    <numFmt numFmtId="169" formatCode="0.0E+00"/>
    <numFmt numFmtId="170" formatCode="0.0"/>
  </numFmts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69">
    <xf numFmtId="0" fontId="0" fillId="0" borderId="0" xfId="0"/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 textRotation="90"/>
    </xf>
    <xf numFmtId="0" fontId="2" fillId="0" borderId="0" xfId="0" applyFont="1" applyBorder="1" applyAlignment="1">
      <alignment horizontal="center" vertical="center"/>
    </xf>
    <xf numFmtId="14" fontId="2" fillId="0" borderId="0" xfId="0" applyNumberFormat="1" applyFont="1" applyBorder="1" applyAlignment="1">
      <alignment horizontal="center" vertical="center"/>
    </xf>
    <xf numFmtId="14" fontId="2" fillId="0" borderId="0" xfId="0" applyNumberFormat="1" applyFont="1" applyBorder="1" applyAlignment="1">
      <alignment vertical="center"/>
    </xf>
    <xf numFmtId="17" fontId="2" fillId="0" borderId="0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top" wrapText="1"/>
    </xf>
    <xf numFmtId="0" fontId="2" fillId="0" borderId="0" xfId="0" applyFont="1" applyBorder="1" applyAlignment="1">
      <alignment vertical="top"/>
    </xf>
    <xf numFmtId="14" fontId="2" fillId="0" borderId="0" xfId="0" applyNumberFormat="1" applyFont="1" applyBorder="1" applyAlignment="1">
      <alignment horizontal="center" vertical="top" wrapText="1"/>
    </xf>
    <xf numFmtId="17" fontId="2" fillId="0" borderId="0" xfId="0" applyNumberFormat="1" applyFont="1" applyBorder="1" applyAlignment="1">
      <alignment horizontal="center" vertical="top" wrapText="1"/>
    </xf>
    <xf numFmtId="0" fontId="2" fillId="0" borderId="0" xfId="0" applyFont="1" applyBorder="1" applyAlignment="1">
      <alignment horizontal="right" vertical="top" wrapText="1"/>
    </xf>
    <xf numFmtId="2" fontId="2" fillId="0" borderId="0" xfId="0" applyNumberFormat="1" applyFont="1" applyBorder="1" applyAlignment="1">
      <alignment horizontal="right" vertical="top" wrapText="1"/>
    </xf>
    <xf numFmtId="2" fontId="2" fillId="0" borderId="0" xfId="0" applyNumberFormat="1" applyFont="1" applyBorder="1" applyAlignment="1">
      <alignment horizontal="right" vertical="center"/>
    </xf>
    <xf numFmtId="0" fontId="2" fillId="0" borderId="0" xfId="0" applyFont="1" applyBorder="1" applyAlignment="1">
      <alignment horizontal="center" vertical="top"/>
    </xf>
    <xf numFmtId="14" fontId="2" fillId="0" borderId="0" xfId="0" applyNumberFormat="1" applyFont="1" applyBorder="1" applyAlignment="1">
      <alignment horizontal="center" vertical="top"/>
    </xf>
    <xf numFmtId="17" fontId="2" fillId="0" borderId="0" xfId="0" applyNumberFormat="1" applyFont="1" applyBorder="1" applyAlignment="1">
      <alignment horizontal="center" vertical="top"/>
    </xf>
    <xf numFmtId="1" fontId="2" fillId="0" borderId="0" xfId="0" applyNumberFormat="1" applyFont="1" applyBorder="1" applyAlignment="1">
      <alignment horizontal="center" vertical="top"/>
    </xf>
    <xf numFmtId="2" fontId="2" fillId="0" borderId="0" xfId="0" applyNumberFormat="1" applyFont="1" applyBorder="1" applyAlignment="1">
      <alignment horizontal="center" vertical="top" wrapText="1"/>
    </xf>
    <xf numFmtId="0" fontId="2" fillId="0" borderId="0" xfId="0" quotePrefix="1" applyFont="1" applyBorder="1" applyAlignment="1">
      <alignment horizontal="center" vertical="top"/>
    </xf>
    <xf numFmtId="164" fontId="2" fillId="0" borderId="0" xfId="0" applyNumberFormat="1" applyFont="1" applyBorder="1" applyAlignment="1">
      <alignment horizontal="center" vertical="top"/>
    </xf>
    <xf numFmtId="164" fontId="2" fillId="0" borderId="0" xfId="0" applyNumberFormat="1" applyFont="1" applyBorder="1" applyAlignment="1">
      <alignment horizontal="center" vertical="top" wrapText="1"/>
    </xf>
    <xf numFmtId="165" fontId="2" fillId="0" borderId="0" xfId="0" applyNumberFormat="1" applyFont="1" applyBorder="1" applyAlignment="1">
      <alignment horizontal="center" vertical="top" wrapText="1"/>
    </xf>
    <xf numFmtId="166" fontId="2" fillId="0" borderId="0" xfId="0" applyNumberFormat="1" applyFont="1" applyBorder="1" applyAlignment="1">
      <alignment horizontal="center" vertical="top" wrapText="1"/>
    </xf>
    <xf numFmtId="166" fontId="2" fillId="0" borderId="0" xfId="0" applyNumberFormat="1" applyFont="1" applyBorder="1" applyAlignment="1">
      <alignment horizontal="center" vertical="top"/>
    </xf>
    <xf numFmtId="2" fontId="2" fillId="2" borderId="0" xfId="0" applyNumberFormat="1" applyFont="1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 vertical="center"/>
    </xf>
    <xf numFmtId="167" fontId="2" fillId="2" borderId="0" xfId="0" applyNumberFormat="1" applyFont="1" applyFill="1" applyBorder="1" applyAlignment="1">
      <alignment horizontal="center" vertical="center"/>
    </xf>
    <xf numFmtId="168" fontId="2" fillId="0" borderId="0" xfId="0" applyNumberFormat="1" applyFont="1" applyBorder="1" applyAlignment="1">
      <alignment horizontal="center" vertical="top" wrapText="1"/>
    </xf>
    <xf numFmtId="0" fontId="2" fillId="0" borderId="0" xfId="0" quotePrefix="1" applyFont="1" applyBorder="1" applyAlignment="1">
      <alignment horizontal="center" vertical="center"/>
    </xf>
    <xf numFmtId="1" fontId="2" fillId="0" borderId="0" xfId="0" applyNumberFormat="1" applyFont="1" applyBorder="1" applyAlignment="1">
      <alignment horizontal="center" vertical="top" wrapText="1"/>
    </xf>
    <xf numFmtId="0" fontId="2" fillId="0" borderId="0" xfId="0" quotePrefix="1" applyFont="1" applyBorder="1" applyAlignment="1">
      <alignment horizontal="center" vertical="top" wrapText="1"/>
    </xf>
    <xf numFmtId="0" fontId="2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center" vertical="center" wrapText="1"/>
    </xf>
    <xf numFmtId="13" fontId="2" fillId="0" borderId="0" xfId="0" applyNumberFormat="1" applyFont="1" applyBorder="1" applyAlignment="1">
      <alignment horizontal="center" vertical="center"/>
    </xf>
    <xf numFmtId="164" fontId="2" fillId="0" borderId="0" xfId="0" applyNumberFormat="1" applyFont="1" applyBorder="1" applyAlignment="1">
      <alignment vertical="center"/>
    </xf>
    <xf numFmtId="16" fontId="2" fillId="0" borderId="0" xfId="0" applyNumberFormat="1" applyFont="1" applyBorder="1" applyAlignment="1">
      <alignment horizontal="center" vertical="center"/>
    </xf>
    <xf numFmtId="168" fontId="2" fillId="0" borderId="0" xfId="0" applyNumberFormat="1" applyFont="1" applyBorder="1" applyAlignment="1">
      <alignment horizontal="center" vertical="center"/>
    </xf>
    <xf numFmtId="1" fontId="2" fillId="0" borderId="0" xfId="0" applyNumberFormat="1" applyFont="1" applyBorder="1" applyAlignment="1">
      <alignment vertical="center"/>
    </xf>
    <xf numFmtId="2" fontId="2" fillId="0" borderId="0" xfId="0" applyNumberFormat="1" applyFont="1" applyBorder="1" applyAlignment="1">
      <alignment horizontal="center" vertical="center"/>
    </xf>
    <xf numFmtId="2" fontId="2" fillId="0" borderId="0" xfId="0" applyNumberFormat="1" applyFont="1" applyBorder="1" applyAlignment="1">
      <alignment vertical="center"/>
    </xf>
    <xf numFmtId="14" fontId="2" fillId="0" borderId="0" xfId="0" quotePrefix="1" applyNumberFormat="1" applyFont="1" applyBorder="1" applyAlignment="1">
      <alignment horizontal="center" vertical="center"/>
    </xf>
    <xf numFmtId="169" fontId="2" fillId="0" borderId="0" xfId="0" quotePrefix="1" applyNumberFormat="1" applyFont="1" applyBorder="1" applyAlignment="1">
      <alignment horizontal="center" vertical="center"/>
    </xf>
    <xf numFmtId="165" fontId="2" fillId="0" borderId="0" xfId="0" applyNumberFormat="1" applyFont="1" applyBorder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/>
    </xf>
    <xf numFmtId="170" fontId="2" fillId="0" borderId="0" xfId="0" applyNumberFormat="1" applyFont="1" applyBorder="1" applyAlignment="1">
      <alignment vertical="center"/>
    </xf>
    <xf numFmtId="1" fontId="2" fillId="0" borderId="0" xfId="0" applyNumberFormat="1" applyFont="1" applyBorder="1" applyAlignment="1">
      <alignment horizontal="center" vertical="center"/>
    </xf>
    <xf numFmtId="0" fontId="2" fillId="0" borderId="0" xfId="0" quotePrefix="1" applyNumberFormat="1" applyFont="1" applyBorder="1" applyAlignment="1">
      <alignment horizontal="center" vertical="center"/>
    </xf>
    <xf numFmtId="168" fontId="2" fillId="0" borderId="0" xfId="0" quotePrefix="1" applyNumberFormat="1" applyFont="1" applyBorder="1" applyAlignment="1">
      <alignment horizontal="center" vertical="center"/>
    </xf>
    <xf numFmtId="1" fontId="2" fillId="0" borderId="0" xfId="0" quotePrefix="1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Border="1" applyAlignment="1" applyProtection="1">
      <alignment vertical="center"/>
      <protection locked="0"/>
    </xf>
    <xf numFmtId="14" fontId="2" fillId="0" borderId="0" xfId="0" applyNumberFormat="1" applyFont="1" applyBorder="1" applyAlignment="1" applyProtection="1">
      <alignment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14" fontId="2" fillId="0" borderId="0" xfId="0" applyNumberFormat="1" applyFont="1" applyBorder="1" applyAlignment="1" applyProtection="1">
      <alignment horizontal="center" vertical="center"/>
      <protection locked="0"/>
    </xf>
    <xf numFmtId="17" fontId="2" fillId="0" borderId="0" xfId="0" applyNumberFormat="1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vertical="center" textRotation="90"/>
      <protection locked="0"/>
    </xf>
    <xf numFmtId="0" fontId="2" fillId="0" borderId="0" xfId="0" applyFont="1" applyBorder="1" applyAlignment="1" applyProtection="1">
      <alignment horizontal="center" vertical="top" wrapText="1"/>
      <protection locked="0"/>
    </xf>
    <xf numFmtId="0" fontId="2" fillId="0" borderId="0" xfId="0" applyFont="1" applyBorder="1" applyAlignment="1" applyProtection="1">
      <alignment horizontal="center" vertical="top"/>
      <protection locked="0"/>
    </xf>
    <xf numFmtId="14" fontId="2" fillId="0" borderId="0" xfId="0" applyNumberFormat="1" applyFont="1" applyBorder="1" applyAlignment="1" applyProtection="1">
      <alignment horizontal="center" vertical="top" wrapText="1"/>
      <protection locked="0"/>
    </xf>
    <xf numFmtId="14" fontId="2" fillId="0" borderId="0" xfId="0" applyNumberFormat="1" applyFont="1" applyBorder="1" applyAlignment="1" applyProtection="1">
      <alignment horizontal="center" vertical="top"/>
      <protection locked="0"/>
    </xf>
    <xf numFmtId="17" fontId="2" fillId="0" borderId="0" xfId="0" applyNumberFormat="1" applyFont="1" applyBorder="1" applyAlignment="1" applyProtection="1">
      <alignment horizontal="center" vertical="top"/>
      <protection locked="0"/>
    </xf>
    <xf numFmtId="166" fontId="2" fillId="0" borderId="0" xfId="0" applyNumberFormat="1" applyFont="1" applyBorder="1" applyAlignment="1" applyProtection="1">
      <alignment horizontal="center" vertical="top"/>
      <protection locked="0"/>
    </xf>
    <xf numFmtId="2" fontId="2" fillId="0" borderId="0" xfId="0" applyNumberFormat="1" applyFont="1" applyBorder="1" applyAlignment="1" applyProtection="1">
      <alignment horizontal="right" vertical="top" wrapText="1"/>
      <protection locked="0"/>
    </xf>
    <xf numFmtId="0" fontId="2" fillId="0" borderId="0" xfId="0" applyFont="1" applyBorder="1" applyAlignment="1" applyProtection="1">
      <alignment vertical="top"/>
      <protection locked="0"/>
    </xf>
    <xf numFmtId="0" fontId="2" fillId="0" borderId="0" xfId="0" applyFont="1" applyBorder="1" applyAlignment="1" applyProtection="1">
      <alignment horizontal="right" vertical="top" wrapText="1"/>
      <protection locked="0"/>
    </xf>
    <xf numFmtId="164" fontId="2" fillId="0" borderId="0" xfId="0" applyNumberFormat="1" applyFont="1" applyBorder="1" applyAlignment="1" applyProtection="1">
      <alignment horizontal="center" vertical="top" wrapText="1"/>
      <protection locked="0"/>
    </xf>
    <xf numFmtId="0" fontId="2" fillId="0" borderId="0" xfId="0" quotePrefix="1" applyFont="1" applyBorder="1" applyAlignment="1" applyProtection="1">
      <alignment horizontal="center" vertical="center"/>
      <protection locked="0"/>
    </xf>
    <xf numFmtId="2" fontId="2" fillId="0" borderId="0" xfId="0" applyNumberFormat="1" applyFont="1" applyBorder="1" applyAlignment="1" applyProtection="1">
      <alignment vertical="center"/>
      <protection locked="0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047995"/>
  <sheetViews>
    <sheetView topLeftCell="E1" zoomScaleNormal="100" workbookViewId="0">
      <pane ySplit="2" topLeftCell="A3" activePane="bottomLeft" state="frozen"/>
      <selection pane="bottomLeft"/>
    </sheetView>
  </sheetViews>
  <sheetFormatPr defaultRowHeight="12" x14ac:dyDescent="0.25"/>
  <cols>
    <col min="1" max="1" width="4.42578125" style="1" bestFit="1" customWidth="1"/>
    <col min="2" max="2" width="5.28515625" style="1" bestFit="1" customWidth="1"/>
    <col min="3" max="3" width="9.42578125" style="1" bestFit="1" customWidth="1"/>
    <col min="4" max="4" width="3.28515625" style="3" bestFit="1" customWidth="1"/>
    <col min="5" max="5" width="39.7109375" style="3" customWidth="1"/>
    <col min="6" max="6" width="39.5703125" style="3" customWidth="1"/>
    <col min="7" max="7" width="11.7109375" style="3" customWidth="1"/>
    <col min="8" max="8" width="21" style="3" customWidth="1"/>
    <col min="9" max="9" width="10.42578125" style="3" bestFit="1" customWidth="1"/>
    <col min="10" max="10" width="33.140625" style="3" bestFit="1" customWidth="1"/>
    <col min="11" max="11" width="10.42578125" style="3" bestFit="1" customWidth="1"/>
    <col min="12" max="12" width="4.42578125" style="3" bestFit="1" customWidth="1"/>
    <col min="13" max="13" width="7.85546875" style="3" bestFit="1" customWidth="1"/>
    <col min="14" max="14" width="10.42578125" style="1" bestFit="1" customWidth="1"/>
    <col min="15" max="16" width="35.28515625" style="3" customWidth="1"/>
    <col min="17" max="17" width="29.42578125" style="3" customWidth="1"/>
    <col min="18" max="18" width="6.140625" style="3" bestFit="1" customWidth="1"/>
    <col min="19" max="19" width="9.85546875" style="3" bestFit="1" customWidth="1"/>
    <col min="20" max="21" width="6.42578125" style="3" bestFit="1" customWidth="1"/>
    <col min="22" max="22" width="6.85546875" style="3" bestFit="1" customWidth="1"/>
    <col min="23" max="23" width="7" style="3" bestFit="1" customWidth="1"/>
    <col min="24" max="24" width="5.28515625" style="3" bestFit="1" customWidth="1"/>
    <col min="25" max="25" width="5.42578125" style="3" bestFit="1" customWidth="1"/>
    <col min="26" max="26" width="10" style="3" bestFit="1" customWidth="1"/>
    <col min="27" max="27" width="7" style="3" bestFit="1" customWidth="1"/>
    <col min="28" max="28" width="8.28515625" style="3" bestFit="1" customWidth="1"/>
    <col min="29" max="29" width="9" style="1" bestFit="1" customWidth="1"/>
    <col min="30" max="30" width="4.140625" style="1" bestFit="1" customWidth="1"/>
    <col min="31" max="31" width="3.28515625" style="1" bestFit="1" customWidth="1"/>
    <col min="32" max="32" width="10" style="1" bestFit="1" customWidth="1"/>
    <col min="33" max="33" width="7.85546875" style="1" bestFit="1" customWidth="1"/>
    <col min="34" max="16384" width="9.140625" style="1"/>
  </cols>
  <sheetData>
    <row r="1" spans="1:33" ht="50.1" customHeight="1" x14ac:dyDescent="0.25">
      <c r="A1" s="33" t="s">
        <v>5</v>
      </c>
      <c r="B1" s="33" t="s">
        <v>6</v>
      </c>
      <c r="C1" s="33" t="s">
        <v>4</v>
      </c>
      <c r="D1" s="33" t="s">
        <v>7</v>
      </c>
      <c r="E1" s="33" t="s">
        <v>8</v>
      </c>
      <c r="F1" s="33" t="s">
        <v>9</v>
      </c>
      <c r="G1" s="33" t="s">
        <v>10</v>
      </c>
      <c r="H1" s="33" t="s">
        <v>11</v>
      </c>
      <c r="I1" s="33" t="s">
        <v>3</v>
      </c>
      <c r="J1" s="33" t="s">
        <v>12</v>
      </c>
      <c r="K1" s="33" t="s">
        <v>13</v>
      </c>
      <c r="L1" s="33" t="s">
        <v>14</v>
      </c>
      <c r="M1" s="33" t="s">
        <v>15</v>
      </c>
      <c r="N1" s="33" t="s">
        <v>16</v>
      </c>
      <c r="O1" s="33" t="s">
        <v>17</v>
      </c>
      <c r="P1" s="33" t="s">
        <v>18</v>
      </c>
      <c r="Q1" s="33" t="s">
        <v>19</v>
      </c>
      <c r="R1" s="33" t="s">
        <v>20</v>
      </c>
      <c r="S1" s="33" t="s">
        <v>21</v>
      </c>
      <c r="T1" s="33" t="s">
        <v>22</v>
      </c>
      <c r="U1" s="33" t="s">
        <v>23</v>
      </c>
      <c r="V1" s="33" t="s">
        <v>24</v>
      </c>
      <c r="W1" s="33" t="s">
        <v>25</v>
      </c>
      <c r="X1" s="33" t="s">
        <v>26</v>
      </c>
      <c r="Y1" s="33" t="s">
        <v>27</v>
      </c>
      <c r="Z1" s="33" t="s">
        <v>28</v>
      </c>
      <c r="AA1" s="33" t="s">
        <v>29</v>
      </c>
      <c r="AB1" s="33" t="s">
        <v>0</v>
      </c>
      <c r="AC1" s="33" t="s">
        <v>30</v>
      </c>
      <c r="AD1" s="33" t="s">
        <v>1</v>
      </c>
      <c r="AE1" s="33" t="s">
        <v>31</v>
      </c>
      <c r="AF1" s="33" t="s">
        <v>32</v>
      </c>
      <c r="AG1" s="33" t="s">
        <v>2</v>
      </c>
    </row>
    <row r="2" spans="1:33" s="56" customFormat="1" ht="24.95" customHeight="1" x14ac:dyDescent="0.25">
      <c r="A2" s="51" t="s">
        <v>36</v>
      </c>
      <c r="B2" s="51">
        <v>27</v>
      </c>
      <c r="C2" s="52">
        <v>43467</v>
      </c>
      <c r="D2" s="53"/>
      <c r="E2" s="53" t="s">
        <v>1342</v>
      </c>
      <c r="F2" s="53" t="s">
        <v>1342</v>
      </c>
      <c r="G2" s="53" t="s">
        <v>33</v>
      </c>
      <c r="H2" s="53" t="s">
        <v>1885</v>
      </c>
      <c r="I2" s="54">
        <v>43462</v>
      </c>
      <c r="J2" s="53" t="s">
        <v>59</v>
      </c>
      <c r="K2" s="53"/>
      <c r="L2" s="53" t="s">
        <v>35</v>
      </c>
      <c r="M2" s="53"/>
      <c r="N2" s="51">
        <v>29420090</v>
      </c>
      <c r="O2" s="53" t="s">
        <v>65</v>
      </c>
      <c r="P2" s="53" t="s">
        <v>65</v>
      </c>
      <c r="Q2" s="53" t="s">
        <v>1886</v>
      </c>
      <c r="R2" s="53"/>
      <c r="S2" s="53"/>
      <c r="T2" s="53"/>
      <c r="U2" s="53"/>
      <c r="V2" s="55">
        <v>43435</v>
      </c>
      <c r="W2" s="55">
        <v>45261</v>
      </c>
      <c r="X2" s="53">
        <v>60</v>
      </c>
      <c r="Y2" s="53">
        <v>0</v>
      </c>
      <c r="Z2" s="53">
        <v>20</v>
      </c>
      <c r="AA2" s="53" t="s">
        <v>124</v>
      </c>
      <c r="AB2" s="53">
        <v>56</v>
      </c>
      <c r="AC2" s="51">
        <f t="shared" ref="AC2:AC9" si="0">Z2*AB2</f>
        <v>1120</v>
      </c>
      <c r="AD2" s="51" t="s">
        <v>34</v>
      </c>
      <c r="AE2" s="51">
        <v>0</v>
      </c>
      <c r="AF2" s="51">
        <f t="shared" ref="AF2:AF9" si="1">Z2</f>
        <v>20</v>
      </c>
      <c r="AG2" s="51"/>
    </row>
    <row r="3" spans="1:33" ht="24.95" customHeight="1" x14ac:dyDescent="0.25">
      <c r="A3" s="1" t="s">
        <v>36</v>
      </c>
      <c r="B3" s="1">
        <v>66</v>
      </c>
      <c r="C3" s="5">
        <v>43471</v>
      </c>
      <c r="E3" s="3" t="s">
        <v>1094</v>
      </c>
      <c r="F3" s="3" t="s">
        <v>554</v>
      </c>
      <c r="G3" s="3" t="s">
        <v>33</v>
      </c>
      <c r="H3" s="3" t="s">
        <v>1887</v>
      </c>
      <c r="I3" s="4">
        <v>43441</v>
      </c>
      <c r="J3" s="3" t="s">
        <v>43</v>
      </c>
      <c r="L3" s="3" t="s">
        <v>39</v>
      </c>
      <c r="M3" s="3" t="s">
        <v>39</v>
      </c>
      <c r="N3" s="1">
        <v>11081200</v>
      </c>
      <c r="O3" s="3" t="s">
        <v>1224</v>
      </c>
      <c r="P3" s="3" t="s">
        <v>1224</v>
      </c>
      <c r="Q3" s="3" t="s">
        <v>1888</v>
      </c>
      <c r="V3" s="6">
        <v>43221</v>
      </c>
      <c r="W3" s="6">
        <v>45047</v>
      </c>
      <c r="X3" s="3">
        <v>60</v>
      </c>
      <c r="Y3" s="3">
        <v>0</v>
      </c>
      <c r="Z3" s="3">
        <f>60*25</f>
        <v>1500</v>
      </c>
      <c r="AA3" s="3" t="s">
        <v>124</v>
      </c>
      <c r="AB3" s="3">
        <v>1.65</v>
      </c>
      <c r="AC3" s="1">
        <f t="shared" si="0"/>
        <v>2475</v>
      </c>
      <c r="AD3" s="1" t="s">
        <v>34</v>
      </c>
      <c r="AE3" s="1">
        <v>0</v>
      </c>
      <c r="AF3" s="1">
        <f t="shared" si="1"/>
        <v>1500</v>
      </c>
    </row>
    <row r="4" spans="1:33" ht="24.95" customHeight="1" x14ac:dyDescent="0.25">
      <c r="A4" s="1" t="s">
        <v>36</v>
      </c>
      <c r="B4" s="1">
        <v>67</v>
      </c>
      <c r="C4" s="5">
        <v>43471</v>
      </c>
      <c r="E4" s="3" t="s">
        <v>1890</v>
      </c>
      <c r="F4" s="3" t="s">
        <v>554</v>
      </c>
      <c r="G4" s="3" t="s">
        <v>33</v>
      </c>
      <c r="H4" s="3" t="s">
        <v>1889</v>
      </c>
      <c r="I4" s="4">
        <v>43441</v>
      </c>
      <c r="J4" s="3" t="s">
        <v>43</v>
      </c>
      <c r="L4" s="3" t="s">
        <v>39</v>
      </c>
      <c r="M4" s="3" t="s">
        <v>39</v>
      </c>
      <c r="N4" s="1">
        <v>39129090</v>
      </c>
      <c r="O4" s="3" t="s">
        <v>83</v>
      </c>
      <c r="P4" s="3" t="s">
        <v>46</v>
      </c>
      <c r="Q4" s="3" t="s">
        <v>1419</v>
      </c>
      <c r="V4" s="6">
        <v>43191</v>
      </c>
      <c r="W4" s="6">
        <v>44652</v>
      </c>
      <c r="X4" s="3">
        <v>48</v>
      </c>
      <c r="Y4" s="3">
        <v>0</v>
      </c>
      <c r="Z4" s="3">
        <v>150</v>
      </c>
      <c r="AA4" s="3" t="s">
        <v>124</v>
      </c>
      <c r="AB4" s="3">
        <v>7.35</v>
      </c>
      <c r="AC4" s="1">
        <f t="shared" si="0"/>
        <v>1102.5</v>
      </c>
      <c r="AD4" s="1" t="s">
        <v>34</v>
      </c>
      <c r="AE4" s="1">
        <v>0</v>
      </c>
      <c r="AF4" s="1">
        <f t="shared" si="1"/>
        <v>150</v>
      </c>
    </row>
    <row r="5" spans="1:33" ht="24.95" customHeight="1" x14ac:dyDescent="0.25">
      <c r="A5" s="1" t="s">
        <v>36</v>
      </c>
      <c r="B5" s="1">
        <v>67</v>
      </c>
      <c r="C5" s="5">
        <v>43471</v>
      </c>
      <c r="E5" s="3" t="s">
        <v>1890</v>
      </c>
      <c r="F5" s="3" t="s">
        <v>554</v>
      </c>
      <c r="G5" s="3" t="s">
        <v>33</v>
      </c>
      <c r="H5" s="3" t="s">
        <v>1889</v>
      </c>
      <c r="I5" s="4">
        <v>43441</v>
      </c>
      <c r="J5" s="3" t="s">
        <v>43</v>
      </c>
      <c r="L5" s="3" t="s">
        <v>39</v>
      </c>
      <c r="M5" s="3" t="s">
        <v>39</v>
      </c>
      <c r="N5" s="1">
        <v>39129090</v>
      </c>
      <c r="O5" s="3" t="s">
        <v>83</v>
      </c>
      <c r="P5" s="3" t="s">
        <v>46</v>
      </c>
      <c r="Q5" s="3" t="s">
        <v>1419</v>
      </c>
      <c r="V5" s="6">
        <v>43191</v>
      </c>
      <c r="W5" s="6">
        <v>44652</v>
      </c>
      <c r="X5" s="3">
        <v>48</v>
      </c>
      <c r="Y5" s="3">
        <v>0</v>
      </c>
      <c r="Z5" s="3">
        <v>250</v>
      </c>
      <c r="AA5" s="3" t="s">
        <v>124</v>
      </c>
      <c r="AB5" s="3">
        <v>7.35</v>
      </c>
      <c r="AC5" s="1">
        <f t="shared" si="0"/>
        <v>1837.5</v>
      </c>
      <c r="AD5" s="1" t="s">
        <v>34</v>
      </c>
      <c r="AE5" s="1">
        <v>0</v>
      </c>
      <c r="AF5" s="1">
        <f t="shared" si="1"/>
        <v>250</v>
      </c>
    </row>
    <row r="6" spans="1:33" ht="24.95" customHeight="1" x14ac:dyDescent="0.25">
      <c r="A6" s="1" t="s">
        <v>36</v>
      </c>
      <c r="B6" s="1">
        <v>68</v>
      </c>
      <c r="C6" s="5">
        <v>43471</v>
      </c>
      <c r="E6" s="3" t="s">
        <v>1188</v>
      </c>
      <c r="F6" s="3" t="s">
        <v>1188</v>
      </c>
      <c r="G6" s="3" t="s">
        <v>33</v>
      </c>
      <c r="H6" s="3" t="s">
        <v>1891</v>
      </c>
      <c r="I6" s="4">
        <v>43446</v>
      </c>
      <c r="J6" s="3" t="s">
        <v>43</v>
      </c>
      <c r="L6" s="3" t="s">
        <v>39</v>
      </c>
      <c r="M6" s="3" t="s">
        <v>39</v>
      </c>
      <c r="N6" s="1">
        <v>33021010</v>
      </c>
      <c r="O6" s="3" t="s">
        <v>678</v>
      </c>
      <c r="P6" s="3" t="s">
        <v>678</v>
      </c>
      <c r="Q6" s="3">
        <v>183941</v>
      </c>
      <c r="V6" s="6">
        <v>43435</v>
      </c>
      <c r="W6" s="6">
        <v>44166</v>
      </c>
      <c r="X6" s="3">
        <v>24</v>
      </c>
      <c r="Y6" s="3">
        <v>0</v>
      </c>
      <c r="Z6" s="3">
        <v>400</v>
      </c>
      <c r="AA6" s="3" t="s">
        <v>124</v>
      </c>
      <c r="AB6" s="3">
        <v>5.5</v>
      </c>
      <c r="AC6" s="1">
        <f t="shared" si="0"/>
        <v>2200</v>
      </c>
      <c r="AD6" s="1" t="s">
        <v>34</v>
      </c>
      <c r="AE6" s="1">
        <v>0</v>
      </c>
      <c r="AF6" s="1">
        <f t="shared" si="1"/>
        <v>400</v>
      </c>
    </row>
    <row r="7" spans="1:33" ht="24.95" customHeight="1" x14ac:dyDescent="0.25">
      <c r="A7" s="1" t="s">
        <v>36</v>
      </c>
      <c r="B7" s="1">
        <v>68</v>
      </c>
      <c r="C7" s="5">
        <v>43471</v>
      </c>
      <c r="E7" s="3" t="s">
        <v>1188</v>
      </c>
      <c r="F7" s="3" t="s">
        <v>1188</v>
      </c>
      <c r="G7" s="3" t="s">
        <v>33</v>
      </c>
      <c r="H7" s="3" t="s">
        <v>1891</v>
      </c>
      <c r="I7" s="4">
        <v>43446</v>
      </c>
      <c r="J7" s="3" t="s">
        <v>43</v>
      </c>
      <c r="L7" s="3" t="s">
        <v>39</v>
      </c>
      <c r="M7" s="3" t="s">
        <v>39</v>
      </c>
      <c r="N7" s="1">
        <v>33021010</v>
      </c>
      <c r="O7" s="3" t="s">
        <v>155</v>
      </c>
      <c r="P7" s="3" t="s">
        <v>155</v>
      </c>
      <c r="Q7" s="3">
        <v>184092</v>
      </c>
      <c r="V7" s="6">
        <v>43435</v>
      </c>
      <c r="W7" s="6">
        <v>43800</v>
      </c>
      <c r="X7" s="3">
        <v>12</v>
      </c>
      <c r="Y7" s="3">
        <v>0</v>
      </c>
      <c r="Z7" s="3">
        <v>75</v>
      </c>
      <c r="AA7" s="3" t="s">
        <v>124</v>
      </c>
      <c r="AB7" s="3">
        <v>17.600000000000001</v>
      </c>
      <c r="AC7" s="1">
        <f t="shared" si="0"/>
        <v>1320</v>
      </c>
      <c r="AD7" s="1" t="s">
        <v>34</v>
      </c>
      <c r="AE7" s="1">
        <v>0</v>
      </c>
      <c r="AF7" s="1">
        <f t="shared" si="1"/>
        <v>75</v>
      </c>
    </row>
    <row r="8" spans="1:33" ht="24.95" customHeight="1" x14ac:dyDescent="0.25">
      <c r="A8" s="1" t="s">
        <v>36</v>
      </c>
      <c r="B8" s="1">
        <v>68</v>
      </c>
      <c r="C8" s="5">
        <v>43471</v>
      </c>
      <c r="E8" s="3" t="s">
        <v>1188</v>
      </c>
      <c r="F8" s="3" t="s">
        <v>1188</v>
      </c>
      <c r="G8" s="3" t="s">
        <v>33</v>
      </c>
      <c r="H8" s="3" t="s">
        <v>1891</v>
      </c>
      <c r="I8" s="4">
        <v>43446</v>
      </c>
      <c r="J8" s="3" t="s">
        <v>43</v>
      </c>
      <c r="L8" s="3" t="s">
        <v>39</v>
      </c>
      <c r="M8" s="3" t="s">
        <v>39</v>
      </c>
      <c r="N8" s="1">
        <v>33021010</v>
      </c>
      <c r="O8" s="3" t="s">
        <v>154</v>
      </c>
      <c r="P8" s="3" t="s">
        <v>154</v>
      </c>
      <c r="Q8" s="3">
        <v>183942</v>
      </c>
      <c r="V8" s="6">
        <v>43435</v>
      </c>
      <c r="W8" s="6">
        <v>44166</v>
      </c>
      <c r="X8" s="3">
        <v>24</v>
      </c>
      <c r="Y8" s="3">
        <v>0</v>
      </c>
      <c r="Z8" s="3">
        <v>250</v>
      </c>
      <c r="AA8" s="3" t="s">
        <v>124</v>
      </c>
      <c r="AB8" s="3">
        <v>4.5</v>
      </c>
      <c r="AC8" s="1">
        <f t="shared" si="0"/>
        <v>1125</v>
      </c>
      <c r="AD8" s="1" t="s">
        <v>34</v>
      </c>
      <c r="AE8" s="1">
        <v>0</v>
      </c>
      <c r="AF8" s="1">
        <f t="shared" si="1"/>
        <v>250</v>
      </c>
    </row>
    <row r="9" spans="1:33" ht="24.95" customHeight="1" x14ac:dyDescent="0.25">
      <c r="A9" s="1" t="s">
        <v>36</v>
      </c>
      <c r="B9" s="1">
        <v>69</v>
      </c>
      <c r="C9" s="5">
        <v>43471</v>
      </c>
      <c r="E9" s="3" t="s">
        <v>1892</v>
      </c>
      <c r="F9" s="3" t="s">
        <v>1892</v>
      </c>
      <c r="G9" s="3" t="s">
        <v>33</v>
      </c>
      <c r="H9" s="3">
        <v>90018427</v>
      </c>
      <c r="I9" s="4">
        <v>43465</v>
      </c>
      <c r="J9" s="3" t="s">
        <v>59</v>
      </c>
      <c r="L9" s="3" t="s">
        <v>35</v>
      </c>
      <c r="N9" s="1">
        <v>29419090</v>
      </c>
      <c r="O9" s="3" t="s">
        <v>1478</v>
      </c>
      <c r="P9" s="3" t="s">
        <v>1478</v>
      </c>
      <c r="Q9" s="3" t="s">
        <v>1893</v>
      </c>
      <c r="V9" s="6">
        <v>43435</v>
      </c>
      <c r="W9" s="6">
        <v>44501</v>
      </c>
      <c r="X9" s="3">
        <v>36</v>
      </c>
      <c r="Y9" s="3">
        <v>0</v>
      </c>
      <c r="Z9" s="3">
        <v>250</v>
      </c>
      <c r="AA9" s="3" t="s">
        <v>124</v>
      </c>
      <c r="AB9" s="3">
        <v>158</v>
      </c>
      <c r="AC9" s="1">
        <f t="shared" si="0"/>
        <v>39500</v>
      </c>
      <c r="AD9" s="1" t="s">
        <v>34</v>
      </c>
      <c r="AE9" s="1">
        <v>0</v>
      </c>
      <c r="AF9" s="1">
        <f t="shared" si="1"/>
        <v>250</v>
      </c>
    </row>
    <row r="10" spans="1:33" ht="24.95" customHeight="1" x14ac:dyDescent="0.25">
      <c r="A10" s="1" t="s">
        <v>36</v>
      </c>
      <c r="B10" s="1">
        <v>69</v>
      </c>
      <c r="C10" s="5">
        <v>43471</v>
      </c>
      <c r="E10" s="3" t="s">
        <v>1892</v>
      </c>
      <c r="F10" s="3" t="s">
        <v>1892</v>
      </c>
      <c r="G10" s="3" t="s">
        <v>33</v>
      </c>
      <c r="H10" s="3">
        <v>90018427</v>
      </c>
      <c r="I10" s="4">
        <v>43465</v>
      </c>
      <c r="J10" s="3" t="s">
        <v>59</v>
      </c>
      <c r="L10" s="3" t="s">
        <v>35</v>
      </c>
      <c r="N10" s="1">
        <v>29419090</v>
      </c>
      <c r="O10" s="3" t="s">
        <v>1478</v>
      </c>
      <c r="P10" s="3" t="s">
        <v>1478</v>
      </c>
      <c r="Q10" s="3" t="s">
        <v>1894</v>
      </c>
      <c r="V10" s="6">
        <v>43435</v>
      </c>
      <c r="W10" s="6">
        <v>44501</v>
      </c>
      <c r="X10" s="3">
        <v>36</v>
      </c>
      <c r="Y10" s="3">
        <v>0</v>
      </c>
      <c r="Z10" s="3">
        <v>250</v>
      </c>
      <c r="AA10" s="3" t="s">
        <v>124</v>
      </c>
      <c r="AB10" s="3">
        <v>158</v>
      </c>
      <c r="AC10" s="1">
        <f t="shared" ref="AC10:AC13" si="2">Z10*AB10</f>
        <v>39500</v>
      </c>
      <c r="AD10" s="1" t="s">
        <v>34</v>
      </c>
      <c r="AE10" s="1">
        <v>0</v>
      </c>
      <c r="AF10" s="1">
        <f t="shared" ref="AF10:AF13" si="3">Z10</f>
        <v>250</v>
      </c>
    </row>
    <row r="11" spans="1:33" ht="24.95" customHeight="1" x14ac:dyDescent="0.25">
      <c r="A11" s="1" t="s">
        <v>36</v>
      </c>
      <c r="B11" s="1">
        <v>69</v>
      </c>
      <c r="C11" s="5">
        <v>43471</v>
      </c>
      <c r="E11" s="3" t="s">
        <v>1892</v>
      </c>
      <c r="F11" s="3" t="s">
        <v>1892</v>
      </c>
      <c r="G11" s="3" t="s">
        <v>33</v>
      </c>
      <c r="H11" s="3">
        <v>90018427</v>
      </c>
      <c r="I11" s="4">
        <v>43465</v>
      </c>
      <c r="J11" s="3" t="s">
        <v>59</v>
      </c>
      <c r="L11" s="3" t="s">
        <v>35</v>
      </c>
      <c r="N11" s="1">
        <v>29419090</v>
      </c>
      <c r="O11" s="3" t="s">
        <v>1478</v>
      </c>
      <c r="P11" s="3" t="s">
        <v>1478</v>
      </c>
      <c r="Q11" s="3" t="s">
        <v>1895</v>
      </c>
      <c r="V11" s="6">
        <v>43435</v>
      </c>
      <c r="W11" s="6">
        <v>44501</v>
      </c>
      <c r="X11" s="3">
        <v>36</v>
      </c>
      <c r="Y11" s="3">
        <v>0</v>
      </c>
      <c r="Z11" s="3">
        <v>250</v>
      </c>
      <c r="AA11" s="3" t="s">
        <v>124</v>
      </c>
      <c r="AB11" s="3">
        <v>158</v>
      </c>
      <c r="AC11" s="1">
        <f t="shared" si="2"/>
        <v>39500</v>
      </c>
      <c r="AD11" s="1" t="s">
        <v>34</v>
      </c>
      <c r="AE11" s="1">
        <v>0</v>
      </c>
      <c r="AF11" s="1">
        <f t="shared" si="3"/>
        <v>250</v>
      </c>
    </row>
    <row r="12" spans="1:33" ht="24.95" customHeight="1" x14ac:dyDescent="0.25">
      <c r="A12" s="1" t="s">
        <v>36</v>
      </c>
      <c r="B12" s="1">
        <v>69</v>
      </c>
      <c r="C12" s="5">
        <v>43471</v>
      </c>
      <c r="E12" s="3" t="s">
        <v>1892</v>
      </c>
      <c r="F12" s="3" t="s">
        <v>1892</v>
      </c>
      <c r="G12" s="3" t="s">
        <v>33</v>
      </c>
      <c r="H12" s="3">
        <v>90018427</v>
      </c>
      <c r="I12" s="4">
        <v>43465</v>
      </c>
      <c r="J12" s="3" t="s">
        <v>59</v>
      </c>
      <c r="L12" s="3" t="s">
        <v>35</v>
      </c>
      <c r="N12" s="1">
        <v>29419090</v>
      </c>
      <c r="O12" s="3" t="s">
        <v>1478</v>
      </c>
      <c r="P12" s="3" t="s">
        <v>1478</v>
      </c>
      <c r="Q12" s="3" t="s">
        <v>1896</v>
      </c>
      <c r="V12" s="6">
        <v>43435</v>
      </c>
      <c r="W12" s="6">
        <v>44501</v>
      </c>
      <c r="X12" s="3">
        <v>36</v>
      </c>
      <c r="Y12" s="3">
        <v>0</v>
      </c>
      <c r="Z12" s="3">
        <v>250</v>
      </c>
      <c r="AA12" s="3" t="s">
        <v>124</v>
      </c>
      <c r="AB12" s="3">
        <v>158</v>
      </c>
      <c r="AC12" s="1">
        <f t="shared" si="2"/>
        <v>39500</v>
      </c>
      <c r="AD12" s="1" t="s">
        <v>34</v>
      </c>
      <c r="AE12" s="1">
        <v>0</v>
      </c>
      <c r="AF12" s="1">
        <f t="shared" si="3"/>
        <v>250</v>
      </c>
    </row>
    <row r="13" spans="1:33" ht="24.95" customHeight="1" x14ac:dyDescent="0.25">
      <c r="A13" s="1" t="s">
        <v>36</v>
      </c>
      <c r="B13" s="1">
        <v>215</v>
      </c>
      <c r="C13" s="5">
        <v>43475</v>
      </c>
      <c r="E13" s="3" t="s">
        <v>1274</v>
      </c>
      <c r="F13" s="3" t="s">
        <v>1274</v>
      </c>
      <c r="G13" s="3" t="s">
        <v>177</v>
      </c>
      <c r="H13" s="3">
        <v>17532</v>
      </c>
      <c r="I13" s="4">
        <v>43467</v>
      </c>
      <c r="J13" s="3" t="s">
        <v>59</v>
      </c>
      <c r="L13" s="3" t="s">
        <v>35</v>
      </c>
      <c r="N13" s="1">
        <v>29391100</v>
      </c>
      <c r="O13" s="3" t="s">
        <v>178</v>
      </c>
      <c r="P13" s="3" t="s">
        <v>178</v>
      </c>
      <c r="Q13" s="3" t="s">
        <v>1811</v>
      </c>
      <c r="V13" s="6">
        <v>43282</v>
      </c>
      <c r="W13" s="6">
        <v>45078</v>
      </c>
      <c r="X13" s="3">
        <v>60</v>
      </c>
      <c r="Y13" s="3">
        <v>0</v>
      </c>
      <c r="Z13" s="3">
        <v>200</v>
      </c>
      <c r="AA13" s="3" t="s">
        <v>124</v>
      </c>
      <c r="AB13" s="3">
        <v>290</v>
      </c>
      <c r="AC13" s="1">
        <f t="shared" si="2"/>
        <v>58000</v>
      </c>
      <c r="AD13" s="1" t="s">
        <v>34</v>
      </c>
      <c r="AE13" s="1">
        <v>0</v>
      </c>
      <c r="AF13" s="1">
        <f t="shared" si="3"/>
        <v>200</v>
      </c>
    </row>
    <row r="14" spans="1:33" ht="24.95" customHeight="1" x14ac:dyDescent="0.25">
      <c r="A14" s="1" t="s">
        <v>36</v>
      </c>
      <c r="B14" s="1">
        <v>215</v>
      </c>
      <c r="C14" s="5">
        <v>43475</v>
      </c>
      <c r="E14" s="3" t="s">
        <v>1274</v>
      </c>
      <c r="F14" s="3" t="s">
        <v>1274</v>
      </c>
      <c r="G14" s="3" t="s">
        <v>177</v>
      </c>
      <c r="H14" s="3">
        <v>17532</v>
      </c>
      <c r="I14" s="4">
        <v>43467</v>
      </c>
      <c r="J14" s="3" t="s">
        <v>59</v>
      </c>
      <c r="L14" s="3" t="s">
        <v>35</v>
      </c>
      <c r="N14" s="1">
        <v>29391100</v>
      </c>
      <c r="O14" s="3" t="s">
        <v>178</v>
      </c>
      <c r="P14" s="3" t="s">
        <v>178</v>
      </c>
      <c r="Q14" s="3" t="s">
        <v>2108</v>
      </c>
      <c r="V14" s="6">
        <v>43282</v>
      </c>
      <c r="W14" s="6">
        <v>45078</v>
      </c>
      <c r="X14" s="3">
        <v>60</v>
      </c>
      <c r="Y14" s="3">
        <v>0</v>
      </c>
      <c r="Z14" s="3">
        <v>200</v>
      </c>
      <c r="AA14" s="3" t="s">
        <v>124</v>
      </c>
      <c r="AB14" s="3">
        <v>290</v>
      </c>
      <c r="AC14" s="1">
        <f t="shared" ref="AC14:AC29" si="4">Z14*AB14</f>
        <v>58000</v>
      </c>
      <c r="AD14" s="1" t="s">
        <v>34</v>
      </c>
      <c r="AE14" s="1">
        <v>0</v>
      </c>
      <c r="AF14" s="1">
        <f t="shared" ref="AF14:AF29" si="5">Z14</f>
        <v>200</v>
      </c>
    </row>
    <row r="15" spans="1:33" ht="24.95" customHeight="1" x14ac:dyDescent="0.25">
      <c r="A15" s="1" t="s">
        <v>36</v>
      </c>
      <c r="B15" s="1">
        <v>215</v>
      </c>
      <c r="C15" s="5">
        <v>43475</v>
      </c>
      <c r="E15" s="3" t="s">
        <v>1274</v>
      </c>
      <c r="F15" s="3" t="s">
        <v>1274</v>
      </c>
      <c r="G15" s="3" t="s">
        <v>177</v>
      </c>
      <c r="H15" s="3">
        <v>17532</v>
      </c>
      <c r="I15" s="4">
        <v>43467</v>
      </c>
      <c r="J15" s="3" t="s">
        <v>59</v>
      </c>
      <c r="L15" s="3" t="s">
        <v>35</v>
      </c>
      <c r="N15" s="1">
        <v>29391100</v>
      </c>
      <c r="O15" s="3" t="s">
        <v>178</v>
      </c>
      <c r="P15" s="3" t="s">
        <v>178</v>
      </c>
      <c r="Q15" s="3" t="s">
        <v>2109</v>
      </c>
      <c r="V15" s="6">
        <v>43313</v>
      </c>
      <c r="W15" s="6">
        <v>43669</v>
      </c>
      <c r="X15" s="3">
        <v>60</v>
      </c>
      <c r="Y15" s="3">
        <v>0</v>
      </c>
      <c r="Z15" s="3">
        <v>200</v>
      </c>
      <c r="AA15" s="3" t="s">
        <v>124</v>
      </c>
      <c r="AB15" s="3">
        <v>290</v>
      </c>
      <c r="AC15" s="1">
        <f t="shared" si="4"/>
        <v>58000</v>
      </c>
      <c r="AD15" s="1" t="s">
        <v>34</v>
      </c>
      <c r="AE15" s="1">
        <v>0</v>
      </c>
      <c r="AF15" s="1">
        <f t="shared" si="5"/>
        <v>200</v>
      </c>
    </row>
    <row r="16" spans="1:33" ht="24.95" customHeight="1" x14ac:dyDescent="0.25">
      <c r="A16" s="1" t="s">
        <v>36</v>
      </c>
      <c r="B16" s="1">
        <v>215</v>
      </c>
      <c r="C16" s="5">
        <v>43475</v>
      </c>
      <c r="E16" s="3" t="s">
        <v>1274</v>
      </c>
      <c r="F16" s="3" t="s">
        <v>1274</v>
      </c>
      <c r="G16" s="3" t="s">
        <v>177</v>
      </c>
      <c r="H16" s="3">
        <v>17532</v>
      </c>
      <c r="I16" s="4">
        <v>43467</v>
      </c>
      <c r="J16" s="3" t="s">
        <v>59</v>
      </c>
      <c r="L16" s="3" t="s">
        <v>35</v>
      </c>
      <c r="N16" s="1">
        <v>29391100</v>
      </c>
      <c r="O16" s="3" t="s">
        <v>178</v>
      </c>
      <c r="P16" s="3" t="s">
        <v>178</v>
      </c>
      <c r="Q16" s="3" t="s">
        <v>2110</v>
      </c>
      <c r="V16" s="6">
        <v>43374</v>
      </c>
      <c r="W16" s="6">
        <v>45170</v>
      </c>
      <c r="X16" s="3">
        <v>60</v>
      </c>
      <c r="Y16" s="3">
        <v>0</v>
      </c>
      <c r="Z16" s="3">
        <v>200</v>
      </c>
      <c r="AA16" s="3" t="s">
        <v>124</v>
      </c>
      <c r="AB16" s="3">
        <v>290</v>
      </c>
      <c r="AC16" s="1">
        <f t="shared" si="4"/>
        <v>58000</v>
      </c>
      <c r="AD16" s="1" t="s">
        <v>34</v>
      </c>
      <c r="AE16" s="1">
        <v>0</v>
      </c>
      <c r="AF16" s="1">
        <f t="shared" si="5"/>
        <v>200</v>
      </c>
    </row>
    <row r="17" spans="1:32" ht="24.95" customHeight="1" x14ac:dyDescent="0.25">
      <c r="A17" s="1" t="s">
        <v>36</v>
      </c>
      <c r="B17" s="1">
        <v>274</v>
      </c>
      <c r="C17" s="5">
        <v>43478</v>
      </c>
      <c r="E17" s="3" t="s">
        <v>756</v>
      </c>
      <c r="F17" s="3" t="s">
        <v>823</v>
      </c>
      <c r="G17" s="3" t="s">
        <v>33</v>
      </c>
      <c r="H17" s="3" t="s">
        <v>2112</v>
      </c>
      <c r="I17" s="4">
        <v>43458</v>
      </c>
      <c r="J17" s="3" t="s">
        <v>43</v>
      </c>
      <c r="L17" s="3" t="s">
        <v>39</v>
      </c>
      <c r="M17" s="3" t="s">
        <v>39</v>
      </c>
      <c r="N17" s="1">
        <v>29094900</v>
      </c>
      <c r="O17" s="3" t="s">
        <v>2113</v>
      </c>
      <c r="P17" s="3" t="s">
        <v>2113</v>
      </c>
      <c r="Q17" s="3">
        <v>527</v>
      </c>
      <c r="V17" s="6">
        <v>43405</v>
      </c>
      <c r="W17" s="6">
        <v>44501</v>
      </c>
      <c r="X17" s="3">
        <v>36</v>
      </c>
      <c r="Y17" s="3">
        <v>0</v>
      </c>
      <c r="Z17" s="3">
        <v>230</v>
      </c>
      <c r="AA17" s="3" t="s">
        <v>124</v>
      </c>
      <c r="AB17" s="3">
        <v>2.9</v>
      </c>
      <c r="AC17" s="1">
        <f t="shared" si="4"/>
        <v>667</v>
      </c>
      <c r="AD17" s="1" t="s">
        <v>34</v>
      </c>
      <c r="AE17" s="1">
        <v>0</v>
      </c>
      <c r="AF17" s="1">
        <f t="shared" si="5"/>
        <v>230</v>
      </c>
    </row>
    <row r="18" spans="1:32" ht="24.95" customHeight="1" x14ac:dyDescent="0.25">
      <c r="A18" s="1" t="s">
        <v>36</v>
      </c>
      <c r="B18" s="1">
        <v>274</v>
      </c>
      <c r="C18" s="5">
        <v>43478</v>
      </c>
      <c r="E18" s="3" t="s">
        <v>2114</v>
      </c>
      <c r="F18" s="3" t="s">
        <v>823</v>
      </c>
      <c r="G18" s="3" t="s">
        <v>33</v>
      </c>
      <c r="H18" s="3" t="s">
        <v>2112</v>
      </c>
      <c r="I18" s="4">
        <v>43458</v>
      </c>
      <c r="J18" s="3" t="s">
        <v>43</v>
      </c>
      <c r="L18" s="3" t="s">
        <v>39</v>
      </c>
      <c r="M18" s="3" t="s">
        <v>39</v>
      </c>
      <c r="N18" s="1">
        <v>29062100</v>
      </c>
      <c r="O18" s="3" t="s">
        <v>2115</v>
      </c>
      <c r="P18" s="3" t="s">
        <v>2115</v>
      </c>
      <c r="Q18" s="3" t="s">
        <v>2116</v>
      </c>
      <c r="V18" s="6">
        <v>43405</v>
      </c>
      <c r="W18" s="6">
        <v>44835</v>
      </c>
      <c r="X18" s="3">
        <v>48</v>
      </c>
      <c r="Y18" s="3">
        <v>0</v>
      </c>
      <c r="Z18" s="3">
        <v>210</v>
      </c>
      <c r="AA18" s="3" t="s">
        <v>124</v>
      </c>
      <c r="AB18" s="3">
        <v>3.3</v>
      </c>
      <c r="AC18" s="1">
        <f t="shared" si="4"/>
        <v>693</v>
      </c>
      <c r="AD18" s="1" t="s">
        <v>34</v>
      </c>
      <c r="AE18" s="1">
        <v>0</v>
      </c>
      <c r="AF18" s="1">
        <f t="shared" si="5"/>
        <v>210</v>
      </c>
    </row>
    <row r="19" spans="1:32" ht="24.95" customHeight="1" x14ac:dyDescent="0.25">
      <c r="A19" s="1" t="s">
        <v>36</v>
      </c>
      <c r="B19" s="1">
        <v>336</v>
      </c>
      <c r="C19" s="5">
        <v>43480</v>
      </c>
      <c r="E19" s="3" t="s">
        <v>334</v>
      </c>
      <c r="F19" s="3" t="s">
        <v>2117</v>
      </c>
      <c r="G19" s="3" t="s">
        <v>168</v>
      </c>
      <c r="H19" s="3" t="s">
        <v>2118</v>
      </c>
      <c r="I19" s="4">
        <v>43476</v>
      </c>
      <c r="J19" s="3" t="s">
        <v>59</v>
      </c>
      <c r="L19" s="3" t="s">
        <v>35</v>
      </c>
      <c r="N19" s="1">
        <v>29372300</v>
      </c>
      <c r="O19" s="3" t="s">
        <v>618</v>
      </c>
      <c r="P19" s="3" t="s">
        <v>618</v>
      </c>
      <c r="Q19" s="3" t="s">
        <v>2119</v>
      </c>
      <c r="V19" s="6">
        <v>43405</v>
      </c>
      <c r="W19" s="6">
        <v>45231</v>
      </c>
      <c r="X19" s="3">
        <v>60</v>
      </c>
      <c r="Y19" s="3">
        <v>0</v>
      </c>
      <c r="Z19" s="3">
        <v>1000</v>
      </c>
      <c r="AA19" s="3" t="s">
        <v>124</v>
      </c>
      <c r="AB19" s="3">
        <v>68</v>
      </c>
      <c r="AC19" s="1">
        <f t="shared" si="4"/>
        <v>68000</v>
      </c>
      <c r="AD19" s="1" t="s">
        <v>49</v>
      </c>
      <c r="AE19" s="1">
        <v>0</v>
      </c>
      <c r="AF19" s="1">
        <f t="shared" si="5"/>
        <v>1000</v>
      </c>
    </row>
    <row r="20" spans="1:32" ht="24.95" customHeight="1" x14ac:dyDescent="0.25">
      <c r="A20" s="1" t="s">
        <v>36</v>
      </c>
      <c r="B20" s="1">
        <v>367</v>
      </c>
      <c r="C20" s="5">
        <v>43481</v>
      </c>
      <c r="E20" s="3" t="s">
        <v>541</v>
      </c>
      <c r="F20" s="3" t="s">
        <v>541</v>
      </c>
      <c r="G20" s="3" t="s">
        <v>33</v>
      </c>
      <c r="H20" s="3" t="s">
        <v>2120</v>
      </c>
      <c r="I20" s="4">
        <v>43469</v>
      </c>
      <c r="J20" s="3" t="s">
        <v>59</v>
      </c>
      <c r="L20" s="3" t="s">
        <v>35</v>
      </c>
      <c r="N20" s="1">
        <v>29225090</v>
      </c>
      <c r="O20" s="3" t="s">
        <v>543</v>
      </c>
      <c r="P20" s="3" t="s">
        <v>543</v>
      </c>
      <c r="Q20" s="3" t="s">
        <v>2121</v>
      </c>
      <c r="V20" s="6">
        <v>43435</v>
      </c>
      <c r="W20" s="6">
        <v>45231</v>
      </c>
      <c r="X20" s="3">
        <v>60</v>
      </c>
      <c r="Y20" s="3">
        <v>0</v>
      </c>
      <c r="Z20" s="3">
        <v>50</v>
      </c>
      <c r="AA20" s="3" t="s">
        <v>124</v>
      </c>
      <c r="AB20" s="3">
        <v>22</v>
      </c>
      <c r="AC20" s="1">
        <f t="shared" si="4"/>
        <v>1100</v>
      </c>
      <c r="AD20" s="1" t="s">
        <v>34</v>
      </c>
      <c r="AE20" s="1">
        <v>0</v>
      </c>
      <c r="AF20" s="1">
        <f t="shared" si="5"/>
        <v>50</v>
      </c>
    </row>
    <row r="21" spans="1:32" ht="24.95" customHeight="1" x14ac:dyDescent="0.25">
      <c r="A21" s="1" t="s">
        <v>36</v>
      </c>
      <c r="B21" s="1">
        <v>403</v>
      </c>
      <c r="C21" s="5">
        <v>43482</v>
      </c>
      <c r="E21" s="3" t="s">
        <v>988</v>
      </c>
      <c r="F21" s="3" t="s">
        <v>545</v>
      </c>
      <c r="G21" s="3" t="s">
        <v>33</v>
      </c>
      <c r="H21" s="3" t="s">
        <v>2122</v>
      </c>
      <c r="I21" s="4">
        <v>43462</v>
      </c>
      <c r="J21" s="3" t="s">
        <v>43</v>
      </c>
      <c r="L21" s="3" t="s">
        <v>39</v>
      </c>
      <c r="M21" s="3" t="s">
        <v>39</v>
      </c>
      <c r="N21" s="1">
        <v>25010090</v>
      </c>
      <c r="O21" s="3" t="s">
        <v>2123</v>
      </c>
      <c r="P21" s="3" t="s">
        <v>2123</v>
      </c>
      <c r="Q21" s="3">
        <v>6534</v>
      </c>
      <c r="V21" s="6">
        <v>43435</v>
      </c>
      <c r="W21" s="6">
        <v>45231</v>
      </c>
      <c r="X21" s="3">
        <v>60</v>
      </c>
      <c r="Y21" s="3">
        <v>0</v>
      </c>
      <c r="Z21" s="3">
        <v>200</v>
      </c>
      <c r="AA21" s="3" t="s">
        <v>124</v>
      </c>
      <c r="AB21" s="3">
        <v>3.1</v>
      </c>
      <c r="AC21" s="1">
        <f t="shared" si="4"/>
        <v>620</v>
      </c>
      <c r="AD21" s="1" t="s">
        <v>34</v>
      </c>
      <c r="AE21" s="1">
        <v>0</v>
      </c>
      <c r="AF21" s="1">
        <f t="shared" si="5"/>
        <v>200</v>
      </c>
    </row>
    <row r="22" spans="1:32" ht="24.95" customHeight="1" x14ac:dyDescent="0.25">
      <c r="A22" s="1" t="s">
        <v>36</v>
      </c>
      <c r="B22" s="1">
        <v>403</v>
      </c>
      <c r="C22" s="5">
        <v>43482</v>
      </c>
      <c r="E22" s="3" t="s">
        <v>988</v>
      </c>
      <c r="F22" s="3" t="s">
        <v>545</v>
      </c>
      <c r="G22" s="3" t="s">
        <v>33</v>
      </c>
      <c r="H22" s="3" t="s">
        <v>2122</v>
      </c>
      <c r="I22" s="4">
        <v>43462</v>
      </c>
      <c r="J22" s="3" t="s">
        <v>43</v>
      </c>
      <c r="L22" s="3" t="s">
        <v>39</v>
      </c>
      <c r="M22" s="3" t="s">
        <v>39</v>
      </c>
      <c r="N22" s="1">
        <v>29181520</v>
      </c>
      <c r="O22" s="3" t="s">
        <v>991</v>
      </c>
      <c r="P22" s="3" t="s">
        <v>991</v>
      </c>
      <c r="Q22" s="3">
        <v>1852</v>
      </c>
      <c r="V22" s="6">
        <v>43435</v>
      </c>
      <c r="W22" s="6">
        <v>45231</v>
      </c>
      <c r="X22" s="3">
        <v>60</v>
      </c>
      <c r="Y22" s="3">
        <v>0</v>
      </c>
      <c r="Z22" s="3">
        <v>700</v>
      </c>
      <c r="AA22" s="3" t="s">
        <v>124</v>
      </c>
      <c r="AB22" s="3">
        <v>4.25</v>
      </c>
      <c r="AC22" s="1">
        <f t="shared" si="4"/>
        <v>2975</v>
      </c>
      <c r="AD22" s="1" t="s">
        <v>34</v>
      </c>
      <c r="AE22" s="1">
        <v>0</v>
      </c>
      <c r="AF22" s="1">
        <f t="shared" si="5"/>
        <v>700</v>
      </c>
    </row>
    <row r="23" spans="1:32" ht="24.95" customHeight="1" x14ac:dyDescent="0.25">
      <c r="A23" s="1" t="s">
        <v>36</v>
      </c>
      <c r="B23" s="1">
        <v>486</v>
      </c>
      <c r="C23" s="5">
        <v>43485</v>
      </c>
      <c r="E23" s="3" t="s">
        <v>351</v>
      </c>
      <c r="F23" s="3" t="s">
        <v>351</v>
      </c>
      <c r="G23" s="3" t="s">
        <v>33</v>
      </c>
      <c r="H23" s="3">
        <v>92002248</v>
      </c>
      <c r="I23" s="4">
        <v>43462</v>
      </c>
      <c r="J23" s="3" t="s">
        <v>59</v>
      </c>
      <c r="L23" s="3" t="s">
        <v>35</v>
      </c>
      <c r="N23" s="1">
        <v>29420090</v>
      </c>
      <c r="O23" s="3" t="s">
        <v>353</v>
      </c>
      <c r="P23" s="3" t="s">
        <v>353</v>
      </c>
      <c r="Q23" s="3" t="s">
        <v>2124</v>
      </c>
      <c r="V23" s="6">
        <v>43435</v>
      </c>
      <c r="W23" s="6">
        <v>45231</v>
      </c>
      <c r="X23" s="3">
        <v>60</v>
      </c>
      <c r="Y23" s="3">
        <v>0</v>
      </c>
      <c r="Z23" s="3">
        <v>100</v>
      </c>
      <c r="AA23" s="3" t="s">
        <v>124</v>
      </c>
      <c r="AB23" s="3">
        <v>24</v>
      </c>
      <c r="AC23" s="1">
        <f t="shared" si="4"/>
        <v>2400</v>
      </c>
      <c r="AD23" s="1" t="s">
        <v>34</v>
      </c>
      <c r="AE23" s="1">
        <v>0</v>
      </c>
      <c r="AF23" s="1">
        <f t="shared" si="5"/>
        <v>100</v>
      </c>
    </row>
    <row r="24" spans="1:32" ht="24.95" customHeight="1" x14ac:dyDescent="0.25">
      <c r="A24" s="1" t="s">
        <v>36</v>
      </c>
      <c r="B24" s="1">
        <v>487</v>
      </c>
      <c r="C24" s="5">
        <v>43485</v>
      </c>
      <c r="E24" s="3" t="s">
        <v>745</v>
      </c>
      <c r="F24" s="3" t="s">
        <v>745</v>
      </c>
      <c r="G24" s="3" t="s">
        <v>119</v>
      </c>
      <c r="H24" s="3">
        <v>596439</v>
      </c>
      <c r="I24" s="4">
        <v>43481</v>
      </c>
      <c r="J24" s="3" t="s">
        <v>43</v>
      </c>
      <c r="L24" s="3" t="s">
        <v>39</v>
      </c>
      <c r="M24" s="3" t="s">
        <v>39</v>
      </c>
      <c r="N24" s="1">
        <v>32061900</v>
      </c>
      <c r="O24" s="3" t="s">
        <v>122</v>
      </c>
      <c r="P24" s="3" t="s">
        <v>122</v>
      </c>
      <c r="Q24" s="3" t="s">
        <v>2125</v>
      </c>
      <c r="V24" s="6">
        <v>43466</v>
      </c>
      <c r="W24" s="6">
        <v>44197</v>
      </c>
      <c r="X24" s="3">
        <v>24</v>
      </c>
      <c r="Y24" s="3">
        <v>0</v>
      </c>
      <c r="Z24" s="3">
        <v>25</v>
      </c>
      <c r="AA24" s="3" t="s">
        <v>124</v>
      </c>
      <c r="AB24" s="3">
        <v>40.68</v>
      </c>
      <c r="AC24" s="1">
        <f t="shared" si="4"/>
        <v>1017</v>
      </c>
      <c r="AD24" s="1" t="s">
        <v>49</v>
      </c>
      <c r="AE24" s="1">
        <v>0</v>
      </c>
      <c r="AF24" s="1">
        <f t="shared" si="5"/>
        <v>25</v>
      </c>
    </row>
    <row r="25" spans="1:32" ht="24.95" customHeight="1" x14ac:dyDescent="0.25">
      <c r="A25" s="1" t="s">
        <v>36</v>
      </c>
      <c r="B25" s="1">
        <v>488</v>
      </c>
      <c r="C25" s="5">
        <v>43485</v>
      </c>
      <c r="E25" s="3" t="s">
        <v>925</v>
      </c>
      <c r="F25" s="3" t="s">
        <v>390</v>
      </c>
      <c r="G25" s="3" t="s">
        <v>33</v>
      </c>
      <c r="H25" s="3" t="s">
        <v>2126</v>
      </c>
      <c r="I25" s="4">
        <v>43472</v>
      </c>
      <c r="J25" s="3" t="s">
        <v>43</v>
      </c>
      <c r="L25" s="3" t="s">
        <v>39</v>
      </c>
      <c r="M25" s="3" t="s">
        <v>39</v>
      </c>
      <c r="N25" s="1">
        <v>29157090</v>
      </c>
      <c r="O25" s="3" t="s">
        <v>2127</v>
      </c>
      <c r="P25" s="3" t="s">
        <v>2127</v>
      </c>
      <c r="Q25" s="3" t="s">
        <v>2128</v>
      </c>
      <c r="V25" s="6">
        <v>43435</v>
      </c>
      <c r="W25" s="6">
        <v>45231</v>
      </c>
      <c r="X25" s="3">
        <v>60</v>
      </c>
      <c r="Y25" s="3">
        <v>0</v>
      </c>
      <c r="Z25" s="3">
        <v>50</v>
      </c>
      <c r="AA25" s="3" t="s">
        <v>124</v>
      </c>
      <c r="AB25" s="3">
        <v>2.88</v>
      </c>
      <c r="AC25" s="1">
        <f t="shared" si="4"/>
        <v>144</v>
      </c>
      <c r="AD25" s="1" t="s">
        <v>34</v>
      </c>
      <c r="AE25" s="1">
        <v>0</v>
      </c>
      <c r="AF25" s="1">
        <f t="shared" si="5"/>
        <v>50</v>
      </c>
    </row>
    <row r="26" spans="1:32" ht="24.95" customHeight="1" x14ac:dyDescent="0.25">
      <c r="A26" s="1" t="s">
        <v>36</v>
      </c>
      <c r="B26" s="1">
        <v>488</v>
      </c>
      <c r="C26" s="5">
        <v>43485</v>
      </c>
      <c r="E26" s="3" t="s">
        <v>1582</v>
      </c>
      <c r="F26" s="3" t="s">
        <v>390</v>
      </c>
      <c r="G26" s="3" t="s">
        <v>33</v>
      </c>
      <c r="H26" s="3" t="s">
        <v>2126</v>
      </c>
      <c r="I26" s="4">
        <v>43472</v>
      </c>
      <c r="J26" s="3" t="s">
        <v>43</v>
      </c>
      <c r="L26" s="3" t="s">
        <v>39</v>
      </c>
      <c r="M26" s="3" t="s">
        <v>39</v>
      </c>
      <c r="N26" s="1">
        <v>29163120</v>
      </c>
      <c r="O26" s="3" t="s">
        <v>1325</v>
      </c>
      <c r="P26" s="3" t="s">
        <v>1325</v>
      </c>
      <c r="Q26" s="3" t="s">
        <v>1583</v>
      </c>
      <c r="V26" s="6">
        <v>43435</v>
      </c>
      <c r="W26" s="6">
        <v>45231</v>
      </c>
      <c r="X26" s="3">
        <v>60</v>
      </c>
      <c r="Y26" s="3">
        <v>0</v>
      </c>
      <c r="Z26" s="3">
        <v>25</v>
      </c>
      <c r="AA26" s="3" t="s">
        <v>124</v>
      </c>
      <c r="AB26" s="3">
        <v>3.5</v>
      </c>
      <c r="AC26" s="1">
        <f t="shared" si="4"/>
        <v>87.5</v>
      </c>
      <c r="AD26" s="1" t="s">
        <v>34</v>
      </c>
      <c r="AE26" s="1">
        <v>0</v>
      </c>
      <c r="AF26" s="1">
        <f t="shared" si="5"/>
        <v>25</v>
      </c>
    </row>
    <row r="27" spans="1:32" ht="24.95" customHeight="1" x14ac:dyDescent="0.25">
      <c r="A27" s="1" t="s">
        <v>36</v>
      </c>
      <c r="B27" s="1">
        <v>488</v>
      </c>
      <c r="C27" s="5">
        <v>43485</v>
      </c>
      <c r="E27" s="3" t="s">
        <v>427</v>
      </c>
      <c r="F27" s="3" t="s">
        <v>390</v>
      </c>
      <c r="G27" s="3" t="s">
        <v>33</v>
      </c>
      <c r="H27" s="3" t="s">
        <v>2126</v>
      </c>
      <c r="I27" s="4">
        <v>43472</v>
      </c>
      <c r="J27" s="3" t="s">
        <v>43</v>
      </c>
      <c r="L27" s="3" t="s">
        <v>39</v>
      </c>
      <c r="M27" s="3" t="s">
        <v>39</v>
      </c>
      <c r="N27" s="1">
        <v>39121100</v>
      </c>
      <c r="O27" s="3" t="s">
        <v>75</v>
      </c>
      <c r="P27" s="3" t="s">
        <v>75</v>
      </c>
      <c r="Q27" s="3" t="s">
        <v>2129</v>
      </c>
      <c r="V27" s="6">
        <v>43344</v>
      </c>
      <c r="W27" s="6">
        <v>44805</v>
      </c>
      <c r="X27" s="3">
        <v>48</v>
      </c>
      <c r="Y27" s="3">
        <v>0</v>
      </c>
      <c r="Z27" s="3">
        <v>100</v>
      </c>
      <c r="AA27" s="3" t="s">
        <v>124</v>
      </c>
      <c r="AB27" s="3">
        <v>6.5</v>
      </c>
      <c r="AC27" s="1">
        <f t="shared" si="4"/>
        <v>650</v>
      </c>
      <c r="AD27" s="1" t="s">
        <v>34</v>
      </c>
      <c r="AE27" s="1">
        <v>0</v>
      </c>
      <c r="AF27" s="1">
        <f t="shared" si="5"/>
        <v>100</v>
      </c>
    </row>
    <row r="28" spans="1:32" ht="24.95" customHeight="1" x14ac:dyDescent="0.25">
      <c r="A28" s="1" t="s">
        <v>36</v>
      </c>
      <c r="B28" s="1">
        <v>488</v>
      </c>
      <c r="C28" s="5">
        <v>43485</v>
      </c>
      <c r="E28" s="3" t="s">
        <v>427</v>
      </c>
      <c r="F28" s="3" t="s">
        <v>390</v>
      </c>
      <c r="G28" s="3" t="s">
        <v>33</v>
      </c>
      <c r="H28" s="3" t="s">
        <v>2126</v>
      </c>
      <c r="I28" s="4">
        <v>43472</v>
      </c>
      <c r="J28" s="3" t="s">
        <v>43</v>
      </c>
      <c r="L28" s="3" t="s">
        <v>39</v>
      </c>
      <c r="M28" s="3" t="s">
        <v>39</v>
      </c>
      <c r="N28" s="1">
        <v>29420000</v>
      </c>
      <c r="O28" s="3" t="s">
        <v>51</v>
      </c>
      <c r="P28" s="3" t="s">
        <v>51</v>
      </c>
      <c r="Q28" s="3" t="s">
        <v>2130</v>
      </c>
      <c r="V28" s="6">
        <v>43374</v>
      </c>
      <c r="W28" s="6">
        <v>44835</v>
      </c>
      <c r="X28" s="3">
        <v>48</v>
      </c>
      <c r="Y28" s="3">
        <v>0</v>
      </c>
      <c r="Z28" s="3">
        <v>100</v>
      </c>
      <c r="AA28" s="3" t="s">
        <v>124</v>
      </c>
      <c r="AB28" s="3">
        <v>4.95</v>
      </c>
      <c r="AC28" s="1">
        <f t="shared" si="4"/>
        <v>495</v>
      </c>
      <c r="AD28" s="1" t="s">
        <v>34</v>
      </c>
      <c r="AE28" s="1">
        <v>0</v>
      </c>
      <c r="AF28" s="1">
        <f t="shared" si="5"/>
        <v>100</v>
      </c>
    </row>
    <row r="29" spans="1:32" ht="24.95" customHeight="1" x14ac:dyDescent="0.25">
      <c r="A29" s="1" t="s">
        <v>36</v>
      </c>
      <c r="B29" s="1">
        <v>643</v>
      </c>
      <c r="C29" s="5">
        <v>43492</v>
      </c>
      <c r="E29" s="3" t="s">
        <v>1892</v>
      </c>
      <c r="F29" s="3" t="s">
        <v>1892</v>
      </c>
      <c r="G29" s="3" t="s">
        <v>33</v>
      </c>
      <c r="H29" s="3">
        <v>90018455</v>
      </c>
      <c r="I29" s="4">
        <v>43489</v>
      </c>
      <c r="J29" s="3" t="s">
        <v>59</v>
      </c>
      <c r="L29" s="3" t="s">
        <v>35</v>
      </c>
      <c r="N29" s="1">
        <v>29419090</v>
      </c>
      <c r="O29" s="3" t="s">
        <v>1478</v>
      </c>
      <c r="P29" s="3" t="s">
        <v>1478</v>
      </c>
      <c r="Q29" s="3" t="s">
        <v>2131</v>
      </c>
      <c r="V29" s="6">
        <v>43466</v>
      </c>
      <c r="W29" s="6">
        <v>44531</v>
      </c>
      <c r="X29" s="3">
        <v>36</v>
      </c>
      <c r="Y29" s="3">
        <v>0</v>
      </c>
      <c r="Z29" s="3">
        <v>250</v>
      </c>
      <c r="AA29" s="3" t="s">
        <v>124</v>
      </c>
      <c r="AB29" s="3">
        <v>158</v>
      </c>
      <c r="AC29" s="1">
        <f t="shared" si="4"/>
        <v>39500</v>
      </c>
      <c r="AD29" s="1" t="s">
        <v>34</v>
      </c>
      <c r="AE29" s="1">
        <v>0</v>
      </c>
      <c r="AF29" s="1">
        <f t="shared" si="5"/>
        <v>250</v>
      </c>
    </row>
    <row r="30" spans="1:32" ht="24.95" customHeight="1" x14ac:dyDescent="0.25">
      <c r="A30" s="1" t="s">
        <v>36</v>
      </c>
      <c r="B30" s="1">
        <v>643</v>
      </c>
      <c r="C30" s="5">
        <v>43492</v>
      </c>
      <c r="E30" s="3" t="s">
        <v>1892</v>
      </c>
      <c r="F30" s="3" t="s">
        <v>1892</v>
      </c>
      <c r="G30" s="3" t="s">
        <v>33</v>
      </c>
      <c r="H30" s="3">
        <v>90018455</v>
      </c>
      <c r="I30" s="4">
        <v>43489</v>
      </c>
      <c r="J30" s="3" t="s">
        <v>59</v>
      </c>
      <c r="L30" s="3" t="s">
        <v>35</v>
      </c>
      <c r="N30" s="1">
        <v>29419090</v>
      </c>
      <c r="O30" s="3" t="s">
        <v>1478</v>
      </c>
      <c r="P30" s="3" t="s">
        <v>1478</v>
      </c>
      <c r="Q30" s="3" t="s">
        <v>2132</v>
      </c>
      <c r="V30" s="6">
        <v>43466</v>
      </c>
      <c r="W30" s="6">
        <v>44531</v>
      </c>
      <c r="X30" s="3">
        <v>36</v>
      </c>
      <c r="Y30" s="3">
        <v>0</v>
      </c>
      <c r="Z30" s="3">
        <v>250</v>
      </c>
      <c r="AA30" s="3" t="s">
        <v>124</v>
      </c>
      <c r="AB30" s="3">
        <v>158</v>
      </c>
      <c r="AC30" s="1">
        <f t="shared" ref="AC30:AC36" si="6">Z30*AB30</f>
        <v>39500</v>
      </c>
      <c r="AD30" s="1" t="s">
        <v>34</v>
      </c>
      <c r="AE30" s="1">
        <v>0</v>
      </c>
      <c r="AF30" s="1">
        <f t="shared" ref="AF30:AF36" si="7">Z30</f>
        <v>250</v>
      </c>
    </row>
    <row r="31" spans="1:32" ht="24.95" customHeight="1" x14ac:dyDescent="0.25">
      <c r="A31" s="1" t="s">
        <v>36</v>
      </c>
      <c r="B31" s="1">
        <v>643</v>
      </c>
      <c r="C31" s="5">
        <v>43492</v>
      </c>
      <c r="E31" s="3" t="s">
        <v>1892</v>
      </c>
      <c r="F31" s="3" t="s">
        <v>1892</v>
      </c>
      <c r="G31" s="3" t="s">
        <v>33</v>
      </c>
      <c r="H31" s="3">
        <v>90018455</v>
      </c>
      <c r="I31" s="4">
        <v>43489</v>
      </c>
      <c r="J31" s="3" t="s">
        <v>59</v>
      </c>
      <c r="L31" s="3" t="s">
        <v>35</v>
      </c>
      <c r="N31" s="1">
        <v>29419090</v>
      </c>
      <c r="O31" s="3" t="s">
        <v>1478</v>
      </c>
      <c r="P31" s="3" t="s">
        <v>1478</v>
      </c>
      <c r="Q31" s="3" t="s">
        <v>2133</v>
      </c>
      <c r="V31" s="6">
        <v>43466</v>
      </c>
      <c r="W31" s="6">
        <v>44531</v>
      </c>
      <c r="X31" s="3">
        <v>36</v>
      </c>
      <c r="Y31" s="3">
        <v>0</v>
      </c>
      <c r="Z31" s="3">
        <v>250</v>
      </c>
      <c r="AA31" s="3" t="s">
        <v>124</v>
      </c>
      <c r="AB31" s="3">
        <v>158</v>
      </c>
      <c r="AC31" s="1">
        <f t="shared" si="6"/>
        <v>39500</v>
      </c>
      <c r="AD31" s="1" t="s">
        <v>34</v>
      </c>
      <c r="AE31" s="1">
        <v>0</v>
      </c>
      <c r="AF31" s="1">
        <f t="shared" si="7"/>
        <v>250</v>
      </c>
    </row>
    <row r="32" spans="1:32" ht="24.95" customHeight="1" x14ac:dyDescent="0.25">
      <c r="A32" s="1" t="s">
        <v>36</v>
      </c>
      <c r="B32" s="1">
        <v>643</v>
      </c>
      <c r="C32" s="5">
        <v>43492</v>
      </c>
      <c r="E32" s="3" t="s">
        <v>1892</v>
      </c>
      <c r="F32" s="3" t="s">
        <v>1892</v>
      </c>
      <c r="G32" s="3" t="s">
        <v>33</v>
      </c>
      <c r="H32" s="3">
        <v>90018455</v>
      </c>
      <c r="I32" s="4">
        <v>43489</v>
      </c>
      <c r="J32" s="3" t="s">
        <v>59</v>
      </c>
      <c r="L32" s="3" t="s">
        <v>35</v>
      </c>
      <c r="N32" s="1">
        <v>29419090</v>
      </c>
      <c r="O32" s="3" t="s">
        <v>1478</v>
      </c>
      <c r="P32" s="3" t="s">
        <v>1478</v>
      </c>
      <c r="Q32" s="3" t="s">
        <v>2134</v>
      </c>
      <c r="V32" s="6">
        <v>43466</v>
      </c>
      <c r="W32" s="6">
        <v>44531</v>
      </c>
      <c r="X32" s="3">
        <v>36</v>
      </c>
      <c r="Y32" s="3">
        <v>0</v>
      </c>
      <c r="Z32" s="3">
        <v>250</v>
      </c>
      <c r="AA32" s="3" t="s">
        <v>124</v>
      </c>
      <c r="AB32" s="3">
        <v>158</v>
      </c>
      <c r="AC32" s="1">
        <f t="shared" si="6"/>
        <v>39500</v>
      </c>
      <c r="AD32" s="1" t="s">
        <v>34</v>
      </c>
      <c r="AE32" s="1">
        <v>0</v>
      </c>
      <c r="AF32" s="1">
        <f t="shared" si="7"/>
        <v>250</v>
      </c>
    </row>
    <row r="33" spans="1:32" ht="24.95" customHeight="1" x14ac:dyDescent="0.25">
      <c r="A33" s="1" t="s">
        <v>36</v>
      </c>
      <c r="B33" s="1">
        <v>694</v>
      </c>
      <c r="C33" s="5">
        <v>43493</v>
      </c>
      <c r="E33" s="3" t="s">
        <v>2135</v>
      </c>
      <c r="F33" s="3" t="s">
        <v>659</v>
      </c>
      <c r="G33" s="3" t="s">
        <v>33</v>
      </c>
      <c r="H33" s="3" t="s">
        <v>2136</v>
      </c>
      <c r="I33" s="4">
        <v>43487</v>
      </c>
      <c r="J33" s="3" t="s">
        <v>2111</v>
      </c>
      <c r="L33" s="3" t="s">
        <v>35</v>
      </c>
      <c r="M33" s="3" t="s">
        <v>39</v>
      </c>
      <c r="N33" s="1">
        <v>30049099</v>
      </c>
      <c r="O33" s="3" t="s">
        <v>664</v>
      </c>
      <c r="P33" s="3" t="s">
        <v>1470</v>
      </c>
      <c r="Q33" s="3" t="s">
        <v>2137</v>
      </c>
      <c r="V33" s="6">
        <v>43405</v>
      </c>
      <c r="W33" s="6">
        <v>44105</v>
      </c>
      <c r="X33" s="3">
        <v>24</v>
      </c>
      <c r="Y33" s="3">
        <v>0</v>
      </c>
      <c r="Z33" s="3">
        <v>28980</v>
      </c>
      <c r="AA33" s="3" t="s">
        <v>574</v>
      </c>
      <c r="AB33" s="3">
        <v>0.49</v>
      </c>
      <c r="AC33" s="1">
        <f t="shared" si="6"/>
        <v>14200.199999999999</v>
      </c>
      <c r="AD33" s="1" t="s">
        <v>34</v>
      </c>
      <c r="AE33" s="1">
        <v>0</v>
      </c>
      <c r="AF33" s="1">
        <f t="shared" si="7"/>
        <v>28980</v>
      </c>
    </row>
    <row r="34" spans="1:32" ht="24.95" customHeight="1" x14ac:dyDescent="0.25">
      <c r="A34" s="1" t="s">
        <v>36</v>
      </c>
      <c r="B34" s="1">
        <v>694</v>
      </c>
      <c r="C34" s="5">
        <v>43493</v>
      </c>
      <c r="E34" s="3" t="s">
        <v>2135</v>
      </c>
      <c r="F34" s="3" t="s">
        <v>659</v>
      </c>
      <c r="G34" s="3" t="s">
        <v>33</v>
      </c>
      <c r="H34" s="3" t="s">
        <v>2136</v>
      </c>
      <c r="I34" s="4">
        <v>43487</v>
      </c>
      <c r="J34" s="3" t="s">
        <v>2111</v>
      </c>
      <c r="L34" s="3" t="s">
        <v>35</v>
      </c>
      <c r="M34" s="3" t="s">
        <v>39</v>
      </c>
      <c r="N34" s="1">
        <v>30049099</v>
      </c>
      <c r="O34" s="3" t="s">
        <v>665</v>
      </c>
      <c r="P34" s="3" t="s">
        <v>1473</v>
      </c>
      <c r="Q34" s="3" t="s">
        <v>2138</v>
      </c>
      <c r="V34" s="6">
        <v>43374</v>
      </c>
      <c r="W34" s="6">
        <v>44075</v>
      </c>
      <c r="X34" s="3">
        <v>24</v>
      </c>
      <c r="Y34" s="3">
        <v>0</v>
      </c>
      <c r="Z34" s="3">
        <v>29080</v>
      </c>
      <c r="AA34" s="3" t="s">
        <v>574</v>
      </c>
      <c r="AB34" s="3">
        <v>0.67</v>
      </c>
      <c r="AC34" s="1">
        <f t="shared" si="6"/>
        <v>19483.600000000002</v>
      </c>
      <c r="AD34" s="1" t="s">
        <v>34</v>
      </c>
      <c r="AE34" s="1">
        <v>0</v>
      </c>
      <c r="AF34" s="1">
        <f t="shared" si="7"/>
        <v>29080</v>
      </c>
    </row>
    <row r="35" spans="1:32" ht="24.95" customHeight="1" x14ac:dyDescent="0.25">
      <c r="A35" s="1" t="s">
        <v>36</v>
      </c>
      <c r="B35" s="1">
        <v>705</v>
      </c>
      <c r="C35" s="5">
        <v>43493</v>
      </c>
      <c r="E35" s="3" t="s">
        <v>1741</v>
      </c>
      <c r="F35" s="3" t="s">
        <v>1741</v>
      </c>
      <c r="G35" s="3" t="s">
        <v>33</v>
      </c>
      <c r="H35" s="3" t="s">
        <v>2139</v>
      </c>
      <c r="I35" s="4">
        <v>43486</v>
      </c>
      <c r="J35" s="3" t="s">
        <v>59</v>
      </c>
      <c r="L35" s="3" t="s">
        <v>35</v>
      </c>
      <c r="N35" s="1">
        <v>29095090</v>
      </c>
      <c r="O35" s="3" t="s">
        <v>2140</v>
      </c>
      <c r="P35" s="3" t="s">
        <v>2140</v>
      </c>
      <c r="Q35" s="3" t="s">
        <v>2141</v>
      </c>
      <c r="V35" s="6">
        <v>43466</v>
      </c>
      <c r="W35" s="6">
        <v>45261</v>
      </c>
      <c r="X35" s="3">
        <v>60</v>
      </c>
      <c r="Y35" s="3">
        <v>0</v>
      </c>
      <c r="Z35" s="3">
        <v>500</v>
      </c>
      <c r="AA35" s="3" t="s">
        <v>124</v>
      </c>
      <c r="AB35" s="3">
        <v>17.5</v>
      </c>
      <c r="AC35" s="1">
        <f t="shared" si="6"/>
        <v>8750</v>
      </c>
      <c r="AD35" s="1" t="s">
        <v>34</v>
      </c>
      <c r="AE35" s="1">
        <v>0</v>
      </c>
      <c r="AF35" s="1">
        <f t="shared" si="7"/>
        <v>500</v>
      </c>
    </row>
    <row r="36" spans="1:32" ht="24.95" customHeight="1" x14ac:dyDescent="0.25">
      <c r="A36" s="1" t="s">
        <v>36</v>
      </c>
      <c r="B36" s="1">
        <v>706</v>
      </c>
      <c r="C36" s="5">
        <v>43493</v>
      </c>
      <c r="E36" s="3" t="s">
        <v>2142</v>
      </c>
      <c r="F36" s="3" t="s">
        <v>2142</v>
      </c>
      <c r="G36" s="3" t="s">
        <v>33</v>
      </c>
      <c r="H36" s="3">
        <v>9220009309</v>
      </c>
      <c r="I36" s="4">
        <v>43474</v>
      </c>
      <c r="J36" s="3" t="s">
        <v>43</v>
      </c>
      <c r="L36" s="3" t="s">
        <v>39</v>
      </c>
      <c r="M36" s="3" t="s">
        <v>39</v>
      </c>
      <c r="N36" s="1">
        <v>34021190</v>
      </c>
      <c r="O36" s="3" t="s">
        <v>1609</v>
      </c>
      <c r="P36" s="3" t="s">
        <v>1609</v>
      </c>
      <c r="Q36" s="50">
        <v>10759</v>
      </c>
      <c r="V36" s="6">
        <v>43466</v>
      </c>
      <c r="W36" s="6">
        <v>44562</v>
      </c>
      <c r="X36" s="3">
        <v>36</v>
      </c>
      <c r="Y36" s="3">
        <v>0</v>
      </c>
      <c r="Z36" s="3">
        <v>25</v>
      </c>
      <c r="AA36" s="3" t="s">
        <v>124</v>
      </c>
      <c r="AB36" s="3">
        <v>110</v>
      </c>
      <c r="AC36" s="1">
        <f t="shared" si="6"/>
        <v>2750</v>
      </c>
      <c r="AD36" s="1" t="s">
        <v>49</v>
      </c>
      <c r="AE36" s="1">
        <v>0</v>
      </c>
      <c r="AF36" s="1">
        <f t="shared" si="7"/>
        <v>25</v>
      </c>
    </row>
    <row r="37" spans="1:32" ht="24.95" customHeight="1" x14ac:dyDescent="0.25"/>
    <row r="38" spans="1:32" ht="24.95" customHeight="1" x14ac:dyDescent="0.25"/>
    <row r="39" spans="1:32" ht="24.95" customHeight="1" x14ac:dyDescent="0.25"/>
    <row r="40" spans="1:32" ht="24.95" customHeight="1" x14ac:dyDescent="0.25"/>
    <row r="41" spans="1:32" ht="24.95" customHeight="1" x14ac:dyDescent="0.25"/>
    <row r="42" spans="1:32" ht="24.95" customHeight="1" x14ac:dyDescent="0.25"/>
    <row r="43" spans="1:32" ht="24.95" customHeight="1" x14ac:dyDescent="0.25"/>
    <row r="44" spans="1:32" ht="24.95" customHeight="1" x14ac:dyDescent="0.25"/>
    <row r="45" spans="1:32" ht="24.95" customHeight="1" x14ac:dyDescent="0.25"/>
    <row r="46" spans="1:32" ht="24.95" customHeight="1" x14ac:dyDescent="0.25"/>
    <row r="47" spans="1:32" ht="24.95" customHeight="1" x14ac:dyDescent="0.25"/>
    <row r="48" spans="1:32" ht="24.95" customHeight="1" x14ac:dyDescent="0.25"/>
    <row r="49" ht="24.95" customHeight="1" x14ac:dyDescent="0.25"/>
    <row r="50" ht="24.95" customHeight="1" x14ac:dyDescent="0.25"/>
    <row r="51" ht="24.95" customHeight="1" x14ac:dyDescent="0.25"/>
    <row r="52" ht="24.95" customHeight="1" x14ac:dyDescent="0.25"/>
    <row r="53" ht="24.95" customHeight="1" x14ac:dyDescent="0.25"/>
    <row r="54" ht="24.95" customHeight="1" x14ac:dyDescent="0.25"/>
    <row r="55" ht="24.95" customHeight="1" x14ac:dyDescent="0.25"/>
    <row r="56" ht="24.95" customHeight="1" x14ac:dyDescent="0.25"/>
    <row r="57" ht="24.95" customHeight="1" x14ac:dyDescent="0.25"/>
    <row r="58" ht="24.95" customHeight="1" x14ac:dyDescent="0.25"/>
    <row r="59" ht="24.95" customHeight="1" x14ac:dyDescent="0.25"/>
    <row r="60" ht="24.95" customHeight="1" x14ac:dyDescent="0.25"/>
    <row r="61" ht="24.95" customHeight="1" x14ac:dyDescent="0.25"/>
    <row r="62" ht="24.95" customHeight="1" x14ac:dyDescent="0.25"/>
    <row r="63" ht="24.95" customHeight="1" x14ac:dyDescent="0.25"/>
    <row r="64" ht="24.95" customHeight="1" x14ac:dyDescent="0.25"/>
    <row r="65" ht="24.95" customHeight="1" x14ac:dyDescent="0.25"/>
    <row r="66" ht="24.95" customHeight="1" x14ac:dyDescent="0.25"/>
    <row r="67" ht="24.95" customHeight="1" x14ac:dyDescent="0.25"/>
    <row r="68" ht="24.95" customHeight="1" x14ac:dyDescent="0.25"/>
    <row r="69" ht="24.95" customHeight="1" x14ac:dyDescent="0.25"/>
    <row r="70" ht="24.95" customHeight="1" x14ac:dyDescent="0.25"/>
    <row r="71" ht="24.95" customHeight="1" x14ac:dyDescent="0.25"/>
    <row r="72" ht="24.95" customHeight="1" x14ac:dyDescent="0.25"/>
    <row r="73" ht="24.95" customHeight="1" x14ac:dyDescent="0.25"/>
    <row r="74" ht="24.95" customHeight="1" x14ac:dyDescent="0.25"/>
    <row r="75" ht="24.95" customHeight="1" x14ac:dyDescent="0.25"/>
    <row r="76" ht="24.95" customHeight="1" x14ac:dyDescent="0.25"/>
    <row r="77" ht="24.95" customHeight="1" x14ac:dyDescent="0.25"/>
    <row r="78" ht="24.95" customHeight="1" x14ac:dyDescent="0.25"/>
    <row r="79" ht="24.95" customHeight="1" x14ac:dyDescent="0.25"/>
    <row r="80" ht="24.95" customHeight="1" x14ac:dyDescent="0.25"/>
    <row r="81" ht="24.95" customHeight="1" x14ac:dyDescent="0.25"/>
    <row r="82" ht="24.95" customHeight="1" x14ac:dyDescent="0.25"/>
    <row r="83" ht="24.95" customHeight="1" x14ac:dyDescent="0.25"/>
    <row r="84" ht="24.95" customHeight="1" x14ac:dyDescent="0.25"/>
    <row r="85" ht="24.95" customHeight="1" x14ac:dyDescent="0.25"/>
    <row r="86" ht="24.95" customHeight="1" x14ac:dyDescent="0.25"/>
    <row r="87" ht="24.95" customHeight="1" x14ac:dyDescent="0.25"/>
    <row r="88" ht="24.95" customHeight="1" x14ac:dyDescent="0.25"/>
    <row r="89" ht="24.95" customHeight="1" x14ac:dyDescent="0.25"/>
    <row r="90" ht="24.95" customHeight="1" x14ac:dyDescent="0.25"/>
    <row r="91" ht="24.95" customHeight="1" x14ac:dyDescent="0.25"/>
    <row r="92" ht="24.95" customHeight="1" x14ac:dyDescent="0.25"/>
    <row r="93" ht="24.95" customHeight="1" x14ac:dyDescent="0.25"/>
    <row r="94" ht="24.95" customHeight="1" x14ac:dyDescent="0.25"/>
    <row r="95" ht="24.95" customHeight="1" x14ac:dyDescent="0.25"/>
    <row r="96" ht="24.95" customHeight="1" x14ac:dyDescent="0.25"/>
    <row r="97" ht="24.95" customHeight="1" x14ac:dyDescent="0.25"/>
    <row r="98" ht="24.95" customHeight="1" x14ac:dyDescent="0.25"/>
    <row r="99" ht="24.95" customHeight="1" x14ac:dyDescent="0.25"/>
    <row r="100" ht="24.95" customHeight="1" x14ac:dyDescent="0.25"/>
    <row r="101" ht="24.95" customHeight="1" x14ac:dyDescent="0.25"/>
    <row r="102" ht="24.95" customHeight="1" x14ac:dyDescent="0.25"/>
    <row r="103" ht="24.95" customHeight="1" x14ac:dyDescent="0.25"/>
    <row r="104" ht="24.95" customHeight="1" x14ac:dyDescent="0.25"/>
    <row r="105" ht="24.95" customHeight="1" x14ac:dyDescent="0.25"/>
    <row r="106" ht="24.95" customHeight="1" x14ac:dyDescent="0.25"/>
    <row r="107" ht="24.95" customHeight="1" x14ac:dyDescent="0.25"/>
    <row r="108" ht="24.95" customHeight="1" x14ac:dyDescent="0.25"/>
    <row r="109" ht="24.95" customHeight="1" x14ac:dyDescent="0.25"/>
    <row r="110" ht="24.95" customHeight="1" x14ac:dyDescent="0.25"/>
    <row r="111" ht="24.95" customHeight="1" x14ac:dyDescent="0.25"/>
    <row r="112" ht="24.95" customHeight="1" x14ac:dyDescent="0.25"/>
    <row r="113" ht="24.95" customHeight="1" x14ac:dyDescent="0.25"/>
    <row r="114" ht="24.95" customHeight="1" x14ac:dyDescent="0.25"/>
    <row r="115" ht="24.95" customHeight="1" x14ac:dyDescent="0.25"/>
    <row r="116" ht="24.95" customHeight="1" x14ac:dyDescent="0.25"/>
    <row r="117" ht="24.95" customHeight="1" x14ac:dyDescent="0.25"/>
    <row r="118" ht="24.95" customHeight="1" x14ac:dyDescent="0.25"/>
    <row r="119" ht="24.95" customHeight="1" x14ac:dyDescent="0.25"/>
    <row r="120" ht="24.95" customHeight="1" x14ac:dyDescent="0.25"/>
    <row r="121" ht="24.95" customHeight="1" x14ac:dyDescent="0.25"/>
    <row r="122" ht="24.95" customHeight="1" x14ac:dyDescent="0.25"/>
    <row r="123" ht="24.95" customHeight="1" x14ac:dyDescent="0.25"/>
    <row r="124" ht="24.95" customHeight="1" x14ac:dyDescent="0.25"/>
    <row r="125" ht="24.95" customHeight="1" x14ac:dyDescent="0.25"/>
    <row r="126" ht="24.95" customHeight="1" x14ac:dyDescent="0.25"/>
    <row r="127" ht="24.95" customHeight="1" x14ac:dyDescent="0.25"/>
    <row r="128" ht="24.95" customHeight="1" x14ac:dyDescent="0.25"/>
    <row r="129" ht="24.95" customHeight="1" x14ac:dyDescent="0.25"/>
    <row r="130" ht="24.95" customHeight="1" x14ac:dyDescent="0.25"/>
    <row r="131" ht="24.95" customHeight="1" x14ac:dyDescent="0.25"/>
    <row r="132" ht="24.95" customHeight="1" x14ac:dyDescent="0.25"/>
    <row r="133" ht="24.95" customHeight="1" x14ac:dyDescent="0.25"/>
    <row r="134" ht="24.95" customHeight="1" x14ac:dyDescent="0.25"/>
    <row r="135" ht="24.95" customHeight="1" x14ac:dyDescent="0.25"/>
    <row r="136" ht="24.95" customHeight="1" x14ac:dyDescent="0.25"/>
    <row r="137" ht="24.95" customHeight="1" x14ac:dyDescent="0.25"/>
    <row r="138" ht="24.95" customHeight="1" x14ac:dyDescent="0.25"/>
    <row r="139" ht="24.95" customHeight="1" x14ac:dyDescent="0.25"/>
    <row r="140" ht="24.95" customHeight="1" x14ac:dyDescent="0.25"/>
    <row r="141" ht="24.95" customHeight="1" x14ac:dyDescent="0.25"/>
    <row r="142" ht="24.95" customHeight="1" x14ac:dyDescent="0.25"/>
    <row r="143" ht="24.95" customHeight="1" x14ac:dyDescent="0.25"/>
    <row r="144" ht="24.95" customHeight="1" x14ac:dyDescent="0.25"/>
    <row r="145" ht="24.95" customHeight="1" x14ac:dyDescent="0.25"/>
    <row r="146" ht="24.95" customHeight="1" x14ac:dyDescent="0.25"/>
    <row r="147" ht="24.95" customHeight="1" x14ac:dyDescent="0.25"/>
    <row r="148" ht="24.95" customHeight="1" x14ac:dyDescent="0.25"/>
    <row r="149" ht="24.95" customHeight="1" x14ac:dyDescent="0.25"/>
    <row r="150" ht="24.95" customHeight="1" x14ac:dyDescent="0.25"/>
    <row r="151" ht="24.95" customHeight="1" x14ac:dyDescent="0.25"/>
    <row r="152" ht="24.95" customHeight="1" x14ac:dyDescent="0.25"/>
    <row r="153" ht="24.95" customHeight="1" x14ac:dyDescent="0.25"/>
    <row r="154" ht="24.95" customHeight="1" x14ac:dyDescent="0.25"/>
    <row r="155" ht="24.95" customHeight="1" x14ac:dyDescent="0.25"/>
    <row r="156" ht="24.95" customHeight="1" x14ac:dyDescent="0.25"/>
    <row r="157" ht="24.95" customHeight="1" x14ac:dyDescent="0.25"/>
    <row r="158" ht="24.95" customHeight="1" x14ac:dyDescent="0.25"/>
    <row r="159" ht="24.95" customHeight="1" x14ac:dyDescent="0.25"/>
    <row r="160" ht="24.95" customHeight="1" x14ac:dyDescent="0.25"/>
    <row r="161" ht="24.95" customHeight="1" x14ac:dyDescent="0.25"/>
    <row r="162" ht="24.95" customHeight="1" x14ac:dyDescent="0.25"/>
    <row r="163" ht="24.95" customHeight="1" x14ac:dyDescent="0.25"/>
    <row r="164" ht="24.95" customHeight="1" x14ac:dyDescent="0.25"/>
    <row r="165" ht="24.95" customHeight="1" x14ac:dyDescent="0.25"/>
    <row r="166" ht="24.95" customHeight="1" x14ac:dyDescent="0.25"/>
    <row r="167" ht="24.95" customHeight="1" x14ac:dyDescent="0.25"/>
    <row r="168" ht="24.95" customHeight="1" x14ac:dyDescent="0.25"/>
    <row r="169" ht="24.95" customHeight="1" x14ac:dyDescent="0.25"/>
    <row r="170" ht="24.95" customHeight="1" x14ac:dyDescent="0.25"/>
    <row r="171" ht="24.95" customHeight="1" x14ac:dyDescent="0.25"/>
    <row r="172" ht="24.95" customHeight="1" x14ac:dyDescent="0.25"/>
    <row r="173" ht="24.95" customHeight="1" x14ac:dyDescent="0.25"/>
    <row r="174" ht="24.95" customHeight="1" x14ac:dyDescent="0.25"/>
    <row r="175" ht="24.95" customHeight="1" x14ac:dyDescent="0.25"/>
    <row r="176" ht="24.95" customHeight="1" x14ac:dyDescent="0.25"/>
    <row r="177" ht="24.95" customHeight="1" x14ac:dyDescent="0.25"/>
    <row r="178" ht="24.95" customHeight="1" x14ac:dyDescent="0.25"/>
    <row r="1047995" spans="32:32" x14ac:dyDescent="0.25">
      <c r="AF1047995" s="1">
        <f t="shared" ref="AF1047995" si="8">Z1047995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G1048423"/>
  <sheetViews>
    <sheetView zoomScaleNormal="100" workbookViewId="0">
      <pane ySplit="2" topLeftCell="A3" activePane="bottomLeft" state="frozen"/>
      <selection pane="bottomLeft"/>
    </sheetView>
  </sheetViews>
  <sheetFormatPr defaultRowHeight="12" x14ac:dyDescent="0.25"/>
  <cols>
    <col min="1" max="1" width="3.85546875" style="1" bestFit="1" customWidth="1"/>
    <col min="2" max="2" width="5.28515625" style="1" bestFit="1" customWidth="1"/>
    <col min="3" max="3" width="9.42578125" style="1" bestFit="1" customWidth="1"/>
    <col min="4" max="4" width="3.28515625" style="3" bestFit="1" customWidth="1"/>
    <col min="5" max="5" width="35" style="3" customWidth="1"/>
    <col min="6" max="6" width="36.5703125" style="3" customWidth="1"/>
    <col min="7" max="7" width="11.7109375" style="3" customWidth="1"/>
    <col min="8" max="8" width="20.28515625" style="3" customWidth="1"/>
    <col min="9" max="9" width="10.42578125" style="3" bestFit="1" customWidth="1"/>
    <col min="10" max="10" width="33.140625" style="3" bestFit="1" customWidth="1"/>
    <col min="11" max="11" width="10.42578125" style="3" bestFit="1" customWidth="1"/>
    <col min="12" max="12" width="4.42578125" style="3" bestFit="1" customWidth="1"/>
    <col min="13" max="13" width="7.85546875" style="3" bestFit="1" customWidth="1"/>
    <col min="14" max="14" width="8.7109375" style="1" bestFit="1" customWidth="1"/>
    <col min="15" max="16" width="35.28515625" style="3" customWidth="1"/>
    <col min="17" max="17" width="26.7109375" style="3" customWidth="1"/>
    <col min="18" max="18" width="6.140625" style="3" bestFit="1" customWidth="1"/>
    <col min="19" max="19" width="9.85546875" style="3" bestFit="1" customWidth="1"/>
    <col min="20" max="21" width="6.42578125" style="3" bestFit="1" customWidth="1"/>
    <col min="22" max="22" width="6.85546875" style="3" bestFit="1" customWidth="1"/>
    <col min="23" max="23" width="7" style="3" bestFit="1" customWidth="1"/>
    <col min="24" max="24" width="3.5703125" style="3" bestFit="1" customWidth="1"/>
    <col min="25" max="25" width="5.42578125" style="3" bestFit="1" customWidth="1"/>
    <col min="26" max="26" width="10" style="3" bestFit="1" customWidth="1"/>
    <col min="27" max="27" width="7" style="3" bestFit="1" customWidth="1"/>
    <col min="28" max="28" width="8.28515625" style="3" bestFit="1" customWidth="1"/>
    <col min="29" max="29" width="9" style="1" bestFit="1" customWidth="1"/>
    <col min="30" max="30" width="4.140625" style="1" bestFit="1" customWidth="1"/>
    <col min="31" max="31" width="3.28515625" style="1" bestFit="1" customWidth="1"/>
    <col min="32" max="32" width="10" style="1" bestFit="1" customWidth="1"/>
    <col min="33" max="33" width="7.85546875" style="1" bestFit="1" customWidth="1"/>
    <col min="34" max="16384" width="9.140625" style="1"/>
  </cols>
  <sheetData>
    <row r="1" spans="1:33" ht="50.1" customHeight="1" x14ac:dyDescent="0.25">
      <c r="A1" s="33" t="s">
        <v>5</v>
      </c>
      <c r="B1" s="33" t="s">
        <v>6</v>
      </c>
      <c r="C1" s="33" t="s">
        <v>4</v>
      </c>
      <c r="D1" s="33" t="s">
        <v>7</v>
      </c>
      <c r="E1" s="33" t="s">
        <v>8</v>
      </c>
      <c r="F1" s="33" t="s">
        <v>9</v>
      </c>
      <c r="G1" s="33" t="s">
        <v>10</v>
      </c>
      <c r="H1" s="33" t="s">
        <v>11</v>
      </c>
      <c r="I1" s="33" t="s">
        <v>3</v>
      </c>
      <c r="J1" s="33" t="s">
        <v>12</v>
      </c>
      <c r="K1" s="33" t="s">
        <v>13</v>
      </c>
      <c r="L1" s="33" t="s">
        <v>14</v>
      </c>
      <c r="M1" s="33" t="s">
        <v>15</v>
      </c>
      <c r="N1" s="33" t="s">
        <v>16</v>
      </c>
      <c r="O1" s="33" t="s">
        <v>17</v>
      </c>
      <c r="P1" s="33" t="s">
        <v>18</v>
      </c>
      <c r="Q1" s="33" t="s">
        <v>19</v>
      </c>
      <c r="R1" s="33" t="s">
        <v>20</v>
      </c>
      <c r="S1" s="33" t="s">
        <v>21</v>
      </c>
      <c r="T1" s="33" t="s">
        <v>22</v>
      </c>
      <c r="U1" s="33" t="s">
        <v>23</v>
      </c>
      <c r="V1" s="33" t="s">
        <v>24</v>
      </c>
      <c r="W1" s="33" t="s">
        <v>25</v>
      </c>
      <c r="X1" s="33" t="s">
        <v>26</v>
      </c>
      <c r="Y1" s="33" t="s">
        <v>27</v>
      </c>
      <c r="Z1" s="33" t="s">
        <v>28</v>
      </c>
      <c r="AA1" s="33" t="s">
        <v>29</v>
      </c>
      <c r="AB1" s="33" t="s">
        <v>0</v>
      </c>
      <c r="AC1" s="33" t="s">
        <v>30</v>
      </c>
      <c r="AD1" s="33" t="s">
        <v>1</v>
      </c>
      <c r="AE1" s="33" t="s">
        <v>31</v>
      </c>
      <c r="AF1" s="33" t="s">
        <v>32</v>
      </c>
      <c r="AG1" s="33" t="s">
        <v>2</v>
      </c>
    </row>
    <row r="2" spans="1:33" s="56" customFormat="1" ht="24.95" customHeight="1" x14ac:dyDescent="0.25">
      <c r="A2" s="51" t="s">
        <v>36</v>
      </c>
      <c r="B2" s="51">
        <v>2852</v>
      </c>
      <c r="C2" s="52">
        <v>43191</v>
      </c>
      <c r="D2" s="53"/>
      <c r="E2" s="53" t="s">
        <v>1057</v>
      </c>
      <c r="F2" s="53" t="s">
        <v>1058</v>
      </c>
      <c r="G2" s="53" t="s">
        <v>301</v>
      </c>
      <c r="H2" s="53" t="s">
        <v>1059</v>
      </c>
      <c r="I2" s="54">
        <v>43184</v>
      </c>
      <c r="J2" s="53" t="s">
        <v>43</v>
      </c>
      <c r="K2" s="54">
        <v>43198</v>
      </c>
      <c r="L2" s="53" t="s">
        <v>39</v>
      </c>
      <c r="M2" s="53" t="s">
        <v>39</v>
      </c>
      <c r="N2" s="51">
        <v>17019911</v>
      </c>
      <c r="O2" s="53" t="s">
        <v>1060</v>
      </c>
      <c r="P2" s="53" t="s">
        <v>1060</v>
      </c>
      <c r="Q2" s="67" t="s">
        <v>1061</v>
      </c>
      <c r="R2" s="53"/>
      <c r="S2" s="53"/>
      <c r="T2" s="53"/>
      <c r="U2" s="53"/>
      <c r="V2" s="55">
        <v>43070</v>
      </c>
      <c r="W2" s="55">
        <v>43800</v>
      </c>
      <c r="X2" s="53">
        <v>25</v>
      </c>
      <c r="Y2" s="53">
        <v>0</v>
      </c>
      <c r="Z2" s="53">
        <v>5000</v>
      </c>
      <c r="AA2" s="53" t="s">
        <v>37</v>
      </c>
      <c r="AB2" s="53">
        <v>0.7</v>
      </c>
      <c r="AC2" s="51">
        <f t="shared" ref="AC2:AC3" si="0">Z2*AB2</f>
        <v>3500</v>
      </c>
      <c r="AD2" s="51" t="s">
        <v>34</v>
      </c>
      <c r="AE2" s="51">
        <v>0</v>
      </c>
      <c r="AF2" s="51">
        <f t="shared" ref="AF2:AF3" si="1">Z2</f>
        <v>5000</v>
      </c>
      <c r="AG2" s="51"/>
    </row>
    <row r="3" spans="1:33" ht="24.95" customHeight="1" x14ac:dyDescent="0.25">
      <c r="A3" s="1" t="s">
        <v>36</v>
      </c>
      <c r="B3" s="1">
        <v>2853</v>
      </c>
      <c r="C3" s="5">
        <v>43191</v>
      </c>
      <c r="E3" s="3" t="s">
        <v>622</v>
      </c>
      <c r="F3" s="3" t="s">
        <v>622</v>
      </c>
      <c r="G3" s="3" t="s">
        <v>33</v>
      </c>
      <c r="H3" s="3" t="s">
        <v>1059</v>
      </c>
      <c r="I3" s="4">
        <v>43179</v>
      </c>
      <c r="J3" s="3" t="s">
        <v>59</v>
      </c>
      <c r="K3" s="4">
        <v>43209</v>
      </c>
      <c r="L3" s="3" t="s">
        <v>35</v>
      </c>
      <c r="M3" s="3">
        <v>3529</v>
      </c>
      <c r="N3" s="1">
        <v>29224990</v>
      </c>
      <c r="O3" s="3" t="s">
        <v>623</v>
      </c>
      <c r="P3" s="3" t="s">
        <v>623</v>
      </c>
      <c r="Q3" s="3" t="s">
        <v>1062</v>
      </c>
      <c r="V3" s="6">
        <v>43160</v>
      </c>
      <c r="W3" s="6">
        <v>44228</v>
      </c>
      <c r="X3" s="3">
        <v>36</v>
      </c>
      <c r="Y3" s="3">
        <v>0</v>
      </c>
      <c r="Z3" s="3">
        <f>17*50</f>
        <v>850</v>
      </c>
      <c r="AA3" s="3" t="s">
        <v>37</v>
      </c>
      <c r="AB3" s="3">
        <v>44</v>
      </c>
      <c r="AC3" s="1">
        <f t="shared" si="0"/>
        <v>37400</v>
      </c>
      <c r="AD3" s="1" t="s">
        <v>34</v>
      </c>
      <c r="AE3" s="1">
        <v>0</v>
      </c>
      <c r="AF3" s="1">
        <f t="shared" si="1"/>
        <v>850</v>
      </c>
    </row>
    <row r="4" spans="1:33" ht="24.95" customHeight="1" x14ac:dyDescent="0.25">
      <c r="A4" s="1" t="s">
        <v>36</v>
      </c>
      <c r="B4" s="1">
        <v>2853</v>
      </c>
      <c r="C4" s="5">
        <v>43191</v>
      </c>
      <c r="E4" s="3" t="s">
        <v>622</v>
      </c>
      <c r="F4" s="3" t="s">
        <v>622</v>
      </c>
      <c r="G4" s="3" t="s">
        <v>33</v>
      </c>
      <c r="H4" s="3" t="s">
        <v>1059</v>
      </c>
      <c r="I4" s="4">
        <v>43179</v>
      </c>
      <c r="J4" s="3" t="s">
        <v>59</v>
      </c>
      <c r="K4" s="4">
        <v>43209</v>
      </c>
      <c r="L4" s="3" t="s">
        <v>35</v>
      </c>
      <c r="M4" s="3">
        <v>3529</v>
      </c>
      <c r="N4" s="1">
        <v>29224990</v>
      </c>
      <c r="O4" s="3" t="s">
        <v>623</v>
      </c>
      <c r="P4" s="3" t="s">
        <v>623</v>
      </c>
      <c r="Q4" s="3" t="s">
        <v>1062</v>
      </c>
      <c r="V4" s="6">
        <v>43160</v>
      </c>
      <c r="W4" s="6">
        <v>44228</v>
      </c>
      <c r="X4" s="3">
        <v>36</v>
      </c>
      <c r="Y4" s="3">
        <v>0</v>
      </c>
      <c r="Z4" s="3">
        <v>17</v>
      </c>
      <c r="AA4" s="3" t="s">
        <v>37</v>
      </c>
      <c r="AB4" s="3">
        <v>44</v>
      </c>
      <c r="AC4" s="1">
        <f t="shared" ref="AC4:AC48" si="2">Z4*AB4</f>
        <v>748</v>
      </c>
      <c r="AD4" s="1" t="s">
        <v>34</v>
      </c>
      <c r="AE4" s="1">
        <v>0</v>
      </c>
      <c r="AF4" s="1">
        <f t="shared" ref="AF4:AF48" si="3">Z4</f>
        <v>17</v>
      </c>
    </row>
    <row r="5" spans="1:33" ht="24.95" customHeight="1" x14ac:dyDescent="0.25">
      <c r="A5" s="1" t="s">
        <v>36</v>
      </c>
      <c r="B5" s="1">
        <v>2853</v>
      </c>
      <c r="C5" s="5">
        <v>43191</v>
      </c>
      <c r="E5" s="3" t="s">
        <v>622</v>
      </c>
      <c r="F5" s="3" t="s">
        <v>622</v>
      </c>
      <c r="G5" s="3" t="s">
        <v>33</v>
      </c>
      <c r="H5" s="3" t="s">
        <v>1059</v>
      </c>
      <c r="I5" s="4">
        <v>43179</v>
      </c>
      <c r="J5" s="3" t="s">
        <v>59</v>
      </c>
      <c r="K5" s="4">
        <v>43209</v>
      </c>
      <c r="L5" s="3" t="s">
        <v>35</v>
      </c>
      <c r="M5" s="3">
        <v>3529</v>
      </c>
      <c r="N5" s="1">
        <v>29224990</v>
      </c>
      <c r="O5" s="3" t="s">
        <v>623</v>
      </c>
      <c r="P5" s="3" t="s">
        <v>623</v>
      </c>
      <c r="Q5" s="3" t="s">
        <v>1063</v>
      </c>
      <c r="V5" s="6">
        <v>43160</v>
      </c>
      <c r="W5" s="6">
        <v>44228</v>
      </c>
      <c r="X5" s="3">
        <v>36</v>
      </c>
      <c r="Y5" s="3">
        <v>0</v>
      </c>
      <c r="Z5" s="3">
        <v>850</v>
      </c>
      <c r="AA5" s="3" t="s">
        <v>37</v>
      </c>
      <c r="AB5" s="3">
        <v>44</v>
      </c>
      <c r="AC5" s="1">
        <f t="shared" si="2"/>
        <v>37400</v>
      </c>
      <c r="AD5" s="1" t="s">
        <v>34</v>
      </c>
      <c r="AE5" s="1">
        <v>0</v>
      </c>
      <c r="AF5" s="1">
        <f t="shared" si="3"/>
        <v>850</v>
      </c>
    </row>
    <row r="6" spans="1:33" ht="24.95" customHeight="1" x14ac:dyDescent="0.25">
      <c r="A6" s="1" t="s">
        <v>36</v>
      </c>
      <c r="B6" s="1">
        <v>2853</v>
      </c>
      <c r="C6" s="5">
        <v>43191</v>
      </c>
      <c r="E6" s="3" t="s">
        <v>622</v>
      </c>
      <c r="F6" s="3" t="s">
        <v>622</v>
      </c>
      <c r="G6" s="3" t="s">
        <v>33</v>
      </c>
      <c r="H6" s="3" t="s">
        <v>1059</v>
      </c>
      <c r="I6" s="4">
        <v>43179</v>
      </c>
      <c r="J6" s="3" t="s">
        <v>59</v>
      </c>
      <c r="K6" s="4">
        <v>43209</v>
      </c>
      <c r="L6" s="3" t="s">
        <v>35</v>
      </c>
      <c r="M6" s="3">
        <v>3529</v>
      </c>
      <c r="N6" s="1">
        <v>29224990</v>
      </c>
      <c r="O6" s="3" t="s">
        <v>623</v>
      </c>
      <c r="P6" s="3" t="s">
        <v>623</v>
      </c>
      <c r="Q6" s="3" t="s">
        <v>1063</v>
      </c>
      <c r="V6" s="6">
        <v>43160</v>
      </c>
      <c r="W6" s="6">
        <v>44228</v>
      </c>
      <c r="X6" s="3">
        <v>36</v>
      </c>
      <c r="Y6" s="3">
        <v>0</v>
      </c>
      <c r="Z6" s="3">
        <v>18</v>
      </c>
      <c r="AA6" s="3" t="s">
        <v>37</v>
      </c>
      <c r="AB6" s="3">
        <v>44</v>
      </c>
      <c r="AC6" s="1">
        <f t="shared" si="2"/>
        <v>792</v>
      </c>
      <c r="AD6" s="1" t="s">
        <v>34</v>
      </c>
      <c r="AE6" s="1">
        <v>0</v>
      </c>
      <c r="AF6" s="1">
        <f t="shared" si="3"/>
        <v>18</v>
      </c>
    </row>
    <row r="7" spans="1:33" ht="24.95" customHeight="1" x14ac:dyDescent="0.25">
      <c r="A7" s="1" t="s">
        <v>36</v>
      </c>
      <c r="B7" s="1">
        <v>2853</v>
      </c>
      <c r="C7" s="5">
        <v>43191</v>
      </c>
      <c r="E7" s="3" t="s">
        <v>622</v>
      </c>
      <c r="F7" s="3" t="s">
        <v>622</v>
      </c>
      <c r="G7" s="3" t="s">
        <v>33</v>
      </c>
      <c r="H7" s="3" t="s">
        <v>1059</v>
      </c>
      <c r="I7" s="4">
        <v>43179</v>
      </c>
      <c r="J7" s="3" t="s">
        <v>59</v>
      </c>
      <c r="K7" s="4">
        <v>43209</v>
      </c>
      <c r="L7" s="3" t="s">
        <v>35</v>
      </c>
      <c r="M7" s="3">
        <v>3529</v>
      </c>
      <c r="N7" s="1">
        <v>29224990</v>
      </c>
      <c r="O7" s="3" t="s">
        <v>623</v>
      </c>
      <c r="P7" s="3" t="s">
        <v>623</v>
      </c>
      <c r="Q7" s="3" t="s">
        <v>1064</v>
      </c>
      <c r="V7" s="6">
        <v>43160</v>
      </c>
      <c r="W7" s="6">
        <v>44228</v>
      </c>
      <c r="X7" s="3">
        <v>36</v>
      </c>
      <c r="Y7" s="3">
        <v>0</v>
      </c>
      <c r="Z7" s="3">
        <v>850</v>
      </c>
      <c r="AA7" s="3" t="s">
        <v>37</v>
      </c>
      <c r="AB7" s="3">
        <v>44</v>
      </c>
      <c r="AC7" s="1">
        <f t="shared" si="2"/>
        <v>37400</v>
      </c>
      <c r="AD7" s="1" t="s">
        <v>34</v>
      </c>
      <c r="AE7" s="1">
        <v>0</v>
      </c>
      <c r="AF7" s="1">
        <f t="shared" si="3"/>
        <v>850</v>
      </c>
    </row>
    <row r="8" spans="1:33" ht="24.95" customHeight="1" x14ac:dyDescent="0.25">
      <c r="A8" s="1" t="s">
        <v>36</v>
      </c>
      <c r="B8" s="1">
        <v>2853</v>
      </c>
      <c r="C8" s="5">
        <v>43191</v>
      </c>
      <c r="E8" s="3" t="s">
        <v>622</v>
      </c>
      <c r="F8" s="3" t="s">
        <v>622</v>
      </c>
      <c r="G8" s="3" t="s">
        <v>33</v>
      </c>
      <c r="H8" s="3" t="s">
        <v>1059</v>
      </c>
      <c r="I8" s="4">
        <v>43179</v>
      </c>
      <c r="J8" s="3" t="s">
        <v>59</v>
      </c>
      <c r="K8" s="4">
        <v>43209</v>
      </c>
      <c r="L8" s="3" t="s">
        <v>35</v>
      </c>
      <c r="M8" s="3">
        <v>3529</v>
      </c>
      <c r="N8" s="1">
        <v>29224990</v>
      </c>
      <c r="O8" s="3" t="s">
        <v>623</v>
      </c>
      <c r="P8" s="3" t="s">
        <v>623</v>
      </c>
      <c r="Q8" s="3" t="s">
        <v>1064</v>
      </c>
      <c r="V8" s="6">
        <v>43160</v>
      </c>
      <c r="W8" s="6">
        <v>44228</v>
      </c>
      <c r="X8" s="3">
        <v>36</v>
      </c>
      <c r="Y8" s="3">
        <v>0</v>
      </c>
      <c r="Z8" s="3">
        <v>17</v>
      </c>
      <c r="AA8" s="3" t="s">
        <v>37</v>
      </c>
      <c r="AB8" s="3">
        <v>44</v>
      </c>
      <c r="AC8" s="1">
        <f t="shared" si="2"/>
        <v>748</v>
      </c>
      <c r="AD8" s="1" t="s">
        <v>34</v>
      </c>
      <c r="AE8" s="1">
        <v>0</v>
      </c>
      <c r="AF8" s="1">
        <f t="shared" si="3"/>
        <v>17</v>
      </c>
    </row>
    <row r="9" spans="1:33" ht="24.95" customHeight="1" x14ac:dyDescent="0.25">
      <c r="A9" s="1" t="s">
        <v>36</v>
      </c>
      <c r="B9" s="1">
        <v>2853</v>
      </c>
      <c r="C9" s="5">
        <v>43191</v>
      </c>
      <c r="E9" s="3" t="s">
        <v>622</v>
      </c>
      <c r="F9" s="3" t="s">
        <v>622</v>
      </c>
      <c r="G9" s="3" t="s">
        <v>33</v>
      </c>
      <c r="H9" s="3" t="s">
        <v>1059</v>
      </c>
      <c r="I9" s="4">
        <v>43179</v>
      </c>
      <c r="J9" s="3" t="s">
        <v>59</v>
      </c>
      <c r="K9" s="4">
        <v>43209</v>
      </c>
      <c r="L9" s="3" t="s">
        <v>35</v>
      </c>
      <c r="M9" s="3">
        <v>3529</v>
      </c>
      <c r="N9" s="1">
        <v>29224990</v>
      </c>
      <c r="O9" s="3" t="s">
        <v>623</v>
      </c>
      <c r="P9" s="3" t="s">
        <v>623</v>
      </c>
      <c r="Q9" s="3" t="s">
        <v>1065</v>
      </c>
      <c r="V9" s="6">
        <v>43160</v>
      </c>
      <c r="W9" s="6">
        <v>44228</v>
      </c>
      <c r="X9" s="3">
        <v>36</v>
      </c>
      <c r="Y9" s="3">
        <v>0</v>
      </c>
      <c r="Z9" s="3">
        <v>850</v>
      </c>
      <c r="AA9" s="3" t="s">
        <v>37</v>
      </c>
      <c r="AB9" s="3">
        <v>44</v>
      </c>
      <c r="AC9" s="1">
        <f t="shared" si="2"/>
        <v>37400</v>
      </c>
      <c r="AD9" s="1" t="s">
        <v>34</v>
      </c>
      <c r="AE9" s="1">
        <v>0</v>
      </c>
      <c r="AF9" s="1">
        <f t="shared" si="3"/>
        <v>850</v>
      </c>
    </row>
    <row r="10" spans="1:33" ht="24.95" customHeight="1" x14ac:dyDescent="0.25">
      <c r="A10" s="1" t="s">
        <v>36</v>
      </c>
      <c r="B10" s="1">
        <v>2853</v>
      </c>
      <c r="C10" s="5">
        <v>43191</v>
      </c>
      <c r="E10" s="3" t="s">
        <v>622</v>
      </c>
      <c r="F10" s="3" t="s">
        <v>622</v>
      </c>
      <c r="G10" s="3" t="s">
        <v>33</v>
      </c>
      <c r="H10" s="3" t="s">
        <v>1059</v>
      </c>
      <c r="I10" s="4">
        <v>43179</v>
      </c>
      <c r="J10" s="3" t="s">
        <v>59</v>
      </c>
      <c r="K10" s="4">
        <v>43209</v>
      </c>
      <c r="L10" s="3" t="s">
        <v>35</v>
      </c>
      <c r="M10" s="3">
        <v>3529</v>
      </c>
      <c r="N10" s="1">
        <v>29224990</v>
      </c>
      <c r="O10" s="3" t="s">
        <v>623</v>
      </c>
      <c r="P10" s="3" t="s">
        <v>623</v>
      </c>
      <c r="Q10" s="3" t="s">
        <v>1065</v>
      </c>
      <c r="V10" s="6">
        <v>43160</v>
      </c>
      <c r="W10" s="6">
        <v>44228</v>
      </c>
      <c r="X10" s="3">
        <v>36</v>
      </c>
      <c r="Y10" s="3">
        <v>0</v>
      </c>
      <c r="Z10" s="3">
        <v>15</v>
      </c>
      <c r="AA10" s="3" t="s">
        <v>37</v>
      </c>
      <c r="AB10" s="3">
        <v>44</v>
      </c>
      <c r="AC10" s="1">
        <f t="shared" si="2"/>
        <v>660</v>
      </c>
      <c r="AD10" s="1" t="s">
        <v>34</v>
      </c>
      <c r="AE10" s="1">
        <v>0</v>
      </c>
      <c r="AF10" s="1">
        <f t="shared" si="3"/>
        <v>15</v>
      </c>
    </row>
    <row r="11" spans="1:33" ht="24.95" customHeight="1" x14ac:dyDescent="0.25">
      <c r="A11" s="1" t="s">
        <v>36</v>
      </c>
      <c r="B11" s="1">
        <v>2853</v>
      </c>
      <c r="C11" s="5">
        <v>43191</v>
      </c>
      <c r="E11" s="3" t="s">
        <v>622</v>
      </c>
      <c r="F11" s="3" t="s">
        <v>622</v>
      </c>
      <c r="G11" s="3" t="s">
        <v>33</v>
      </c>
      <c r="H11" s="3" t="s">
        <v>1059</v>
      </c>
      <c r="I11" s="4">
        <v>43179</v>
      </c>
      <c r="J11" s="3" t="s">
        <v>59</v>
      </c>
      <c r="K11" s="4">
        <v>43209</v>
      </c>
      <c r="L11" s="3" t="s">
        <v>35</v>
      </c>
      <c r="M11" s="3">
        <v>3529</v>
      </c>
      <c r="N11" s="1">
        <v>29224990</v>
      </c>
      <c r="O11" s="3" t="s">
        <v>623</v>
      </c>
      <c r="P11" s="3" t="s">
        <v>623</v>
      </c>
      <c r="Q11" s="3" t="s">
        <v>1066</v>
      </c>
      <c r="V11" s="6">
        <v>43160</v>
      </c>
      <c r="W11" s="6">
        <v>44228</v>
      </c>
      <c r="X11" s="3">
        <v>36</v>
      </c>
      <c r="Y11" s="3">
        <v>0</v>
      </c>
      <c r="Z11" s="3">
        <v>850</v>
      </c>
      <c r="AA11" s="3" t="s">
        <v>37</v>
      </c>
      <c r="AB11" s="3">
        <v>44</v>
      </c>
      <c r="AC11" s="1">
        <f t="shared" si="2"/>
        <v>37400</v>
      </c>
      <c r="AD11" s="1" t="s">
        <v>34</v>
      </c>
      <c r="AE11" s="1">
        <v>0</v>
      </c>
      <c r="AF11" s="1">
        <f t="shared" si="3"/>
        <v>850</v>
      </c>
    </row>
    <row r="12" spans="1:33" ht="24.95" customHeight="1" x14ac:dyDescent="0.25">
      <c r="A12" s="1" t="s">
        <v>36</v>
      </c>
      <c r="B12" s="1">
        <v>2853</v>
      </c>
      <c r="C12" s="5">
        <v>43191</v>
      </c>
      <c r="E12" s="3" t="s">
        <v>622</v>
      </c>
      <c r="F12" s="3" t="s">
        <v>622</v>
      </c>
      <c r="G12" s="3" t="s">
        <v>33</v>
      </c>
      <c r="H12" s="3" t="s">
        <v>1059</v>
      </c>
      <c r="I12" s="4">
        <v>43179</v>
      </c>
      <c r="J12" s="3" t="s">
        <v>59</v>
      </c>
      <c r="K12" s="4">
        <v>43209</v>
      </c>
      <c r="L12" s="3" t="s">
        <v>35</v>
      </c>
      <c r="M12" s="3">
        <v>3529</v>
      </c>
      <c r="N12" s="1">
        <v>29224990</v>
      </c>
      <c r="O12" s="3" t="s">
        <v>623</v>
      </c>
      <c r="P12" s="3" t="s">
        <v>623</v>
      </c>
      <c r="Q12" s="3" t="s">
        <v>1066</v>
      </c>
      <c r="V12" s="6">
        <v>43160</v>
      </c>
      <c r="W12" s="6">
        <v>44228</v>
      </c>
      <c r="X12" s="3">
        <v>36</v>
      </c>
      <c r="Y12" s="3">
        <v>0</v>
      </c>
      <c r="Z12" s="3">
        <v>15</v>
      </c>
      <c r="AA12" s="3" t="s">
        <v>37</v>
      </c>
      <c r="AB12" s="3">
        <v>44</v>
      </c>
      <c r="AC12" s="1">
        <f t="shared" si="2"/>
        <v>660</v>
      </c>
      <c r="AD12" s="1" t="s">
        <v>34</v>
      </c>
      <c r="AE12" s="1">
        <v>0</v>
      </c>
      <c r="AF12" s="1">
        <f t="shared" si="3"/>
        <v>15</v>
      </c>
    </row>
    <row r="13" spans="1:33" ht="24.95" customHeight="1" x14ac:dyDescent="0.25">
      <c r="A13" s="1" t="s">
        <v>36</v>
      </c>
      <c r="B13" s="1">
        <v>2853</v>
      </c>
      <c r="C13" s="5">
        <v>43191</v>
      </c>
      <c r="E13" s="3" t="s">
        <v>622</v>
      </c>
      <c r="F13" s="3" t="s">
        <v>622</v>
      </c>
      <c r="G13" s="3" t="s">
        <v>33</v>
      </c>
      <c r="H13" s="3" t="s">
        <v>1059</v>
      </c>
      <c r="I13" s="4">
        <v>43179</v>
      </c>
      <c r="J13" s="3" t="s">
        <v>59</v>
      </c>
      <c r="K13" s="4">
        <v>43209</v>
      </c>
      <c r="L13" s="3" t="s">
        <v>35</v>
      </c>
      <c r="M13" s="3">
        <v>3529</v>
      </c>
      <c r="N13" s="1">
        <v>29224990</v>
      </c>
      <c r="O13" s="3" t="s">
        <v>623</v>
      </c>
      <c r="P13" s="3" t="s">
        <v>623</v>
      </c>
      <c r="Q13" s="3" t="s">
        <v>1067</v>
      </c>
      <c r="V13" s="6">
        <v>43160</v>
      </c>
      <c r="W13" s="6">
        <v>44228</v>
      </c>
      <c r="X13" s="3">
        <v>36</v>
      </c>
      <c r="Y13" s="3">
        <v>0</v>
      </c>
      <c r="Z13" s="3">
        <v>850</v>
      </c>
      <c r="AA13" s="3" t="s">
        <v>37</v>
      </c>
      <c r="AB13" s="3">
        <v>44</v>
      </c>
      <c r="AC13" s="1">
        <f t="shared" si="2"/>
        <v>37400</v>
      </c>
      <c r="AD13" s="1" t="s">
        <v>34</v>
      </c>
      <c r="AE13" s="1">
        <v>0</v>
      </c>
      <c r="AF13" s="1">
        <f t="shared" si="3"/>
        <v>850</v>
      </c>
    </row>
    <row r="14" spans="1:33" ht="24.95" customHeight="1" x14ac:dyDescent="0.25">
      <c r="A14" s="1" t="s">
        <v>36</v>
      </c>
      <c r="B14" s="1">
        <v>2853</v>
      </c>
      <c r="C14" s="5">
        <v>43191</v>
      </c>
      <c r="E14" s="3" t="s">
        <v>622</v>
      </c>
      <c r="F14" s="3" t="s">
        <v>622</v>
      </c>
      <c r="G14" s="3" t="s">
        <v>33</v>
      </c>
      <c r="H14" s="3" t="s">
        <v>1059</v>
      </c>
      <c r="I14" s="4">
        <v>43179</v>
      </c>
      <c r="J14" s="3" t="s">
        <v>59</v>
      </c>
      <c r="K14" s="4">
        <v>43209</v>
      </c>
      <c r="L14" s="3" t="s">
        <v>35</v>
      </c>
      <c r="M14" s="3">
        <v>3529</v>
      </c>
      <c r="N14" s="1">
        <v>29224990</v>
      </c>
      <c r="O14" s="3" t="s">
        <v>623</v>
      </c>
      <c r="P14" s="3" t="s">
        <v>623</v>
      </c>
      <c r="Q14" s="3" t="s">
        <v>1067</v>
      </c>
      <c r="V14" s="6">
        <v>43160</v>
      </c>
      <c r="W14" s="6">
        <v>44228</v>
      </c>
      <c r="X14" s="3">
        <v>36</v>
      </c>
      <c r="Y14" s="3">
        <v>0</v>
      </c>
      <c r="Z14" s="3">
        <v>17</v>
      </c>
      <c r="AA14" s="3" t="s">
        <v>37</v>
      </c>
      <c r="AB14" s="3">
        <v>44</v>
      </c>
      <c r="AC14" s="1">
        <f t="shared" si="2"/>
        <v>748</v>
      </c>
      <c r="AD14" s="1" t="s">
        <v>34</v>
      </c>
      <c r="AE14" s="1">
        <v>0</v>
      </c>
      <c r="AF14" s="1">
        <f t="shared" si="3"/>
        <v>17</v>
      </c>
    </row>
    <row r="15" spans="1:33" ht="24.95" customHeight="1" x14ac:dyDescent="0.25">
      <c r="A15" s="1" t="s">
        <v>36</v>
      </c>
      <c r="B15" s="1">
        <v>2854</v>
      </c>
      <c r="C15" s="5">
        <v>43191</v>
      </c>
      <c r="E15" s="3" t="s">
        <v>1288</v>
      </c>
      <c r="F15" s="3" t="s">
        <v>1288</v>
      </c>
      <c r="G15" s="3" t="s">
        <v>33</v>
      </c>
      <c r="H15" s="3" t="s">
        <v>1068</v>
      </c>
      <c r="I15" s="4">
        <v>43181</v>
      </c>
      <c r="J15" s="3" t="s">
        <v>59</v>
      </c>
      <c r="K15" s="4">
        <v>43192</v>
      </c>
      <c r="L15" s="3" t="s">
        <v>35</v>
      </c>
      <c r="M15" s="3">
        <v>1870</v>
      </c>
      <c r="N15" s="1">
        <v>29214990</v>
      </c>
      <c r="O15" s="3" t="s">
        <v>1069</v>
      </c>
      <c r="P15" s="3" t="s">
        <v>1069</v>
      </c>
      <c r="Q15" s="3" t="s">
        <v>531</v>
      </c>
      <c r="V15" s="6">
        <v>43009</v>
      </c>
      <c r="W15" s="6">
        <v>44440</v>
      </c>
      <c r="X15" s="3">
        <v>48</v>
      </c>
      <c r="Y15" s="3">
        <v>0</v>
      </c>
      <c r="Z15" s="3">
        <v>17.100000000000001</v>
      </c>
      <c r="AA15" s="3" t="s">
        <v>37</v>
      </c>
      <c r="AB15" s="3">
        <v>220</v>
      </c>
      <c r="AC15" s="1">
        <f t="shared" si="2"/>
        <v>3762.0000000000005</v>
      </c>
      <c r="AD15" s="1" t="s">
        <v>34</v>
      </c>
      <c r="AE15" s="1">
        <v>0</v>
      </c>
      <c r="AF15" s="1">
        <f t="shared" si="3"/>
        <v>17.100000000000001</v>
      </c>
    </row>
    <row r="16" spans="1:33" ht="24.95" customHeight="1" x14ac:dyDescent="0.25">
      <c r="A16" s="1" t="s">
        <v>36</v>
      </c>
      <c r="B16" s="1">
        <v>2879</v>
      </c>
      <c r="C16" s="5">
        <v>43191</v>
      </c>
      <c r="E16" s="3" t="s">
        <v>1070</v>
      </c>
      <c r="F16" s="3" t="s">
        <v>536</v>
      </c>
      <c r="G16" s="3" t="s">
        <v>455</v>
      </c>
      <c r="H16" s="3" t="s">
        <v>1071</v>
      </c>
      <c r="I16" s="4">
        <v>43187</v>
      </c>
      <c r="J16" s="3" t="s">
        <v>59</v>
      </c>
      <c r="K16" s="4">
        <v>43192</v>
      </c>
      <c r="L16" s="3" t="s">
        <v>35</v>
      </c>
      <c r="M16" s="3">
        <v>5091</v>
      </c>
      <c r="N16" s="1">
        <v>29252900</v>
      </c>
      <c r="O16" s="3" t="s">
        <v>569</v>
      </c>
      <c r="P16" s="3" t="s">
        <v>569</v>
      </c>
      <c r="Q16" s="3">
        <v>46008899</v>
      </c>
      <c r="V16" s="6">
        <v>43160</v>
      </c>
      <c r="W16" s="6">
        <v>44958</v>
      </c>
      <c r="X16" s="3">
        <v>60</v>
      </c>
      <c r="Y16" s="3">
        <v>0</v>
      </c>
      <c r="Z16" s="3">
        <v>2400</v>
      </c>
      <c r="AA16" s="3" t="s">
        <v>37</v>
      </c>
      <c r="AB16" s="3">
        <v>10.31</v>
      </c>
      <c r="AC16" s="1">
        <f t="shared" si="2"/>
        <v>24744</v>
      </c>
      <c r="AD16" s="1" t="s">
        <v>34</v>
      </c>
      <c r="AE16" s="1">
        <v>0</v>
      </c>
      <c r="AF16" s="1">
        <f t="shared" si="3"/>
        <v>2400</v>
      </c>
    </row>
    <row r="17" spans="1:32" ht="24.95" customHeight="1" x14ac:dyDescent="0.25">
      <c r="A17" s="1" t="s">
        <v>36</v>
      </c>
      <c r="B17" s="1">
        <v>2879</v>
      </c>
      <c r="C17" s="5">
        <v>43191</v>
      </c>
      <c r="E17" s="3" t="s">
        <v>1070</v>
      </c>
      <c r="F17" s="3" t="s">
        <v>536</v>
      </c>
      <c r="G17" s="3" t="s">
        <v>455</v>
      </c>
      <c r="H17" s="3" t="s">
        <v>1071</v>
      </c>
      <c r="I17" s="4">
        <v>43187</v>
      </c>
      <c r="J17" s="3" t="s">
        <v>59</v>
      </c>
      <c r="K17" s="4">
        <v>43192</v>
      </c>
      <c r="L17" s="3" t="s">
        <v>35</v>
      </c>
      <c r="M17" s="3">
        <v>5091</v>
      </c>
      <c r="N17" s="1">
        <v>29252900</v>
      </c>
      <c r="O17" s="3" t="s">
        <v>569</v>
      </c>
      <c r="P17" s="3" t="s">
        <v>569</v>
      </c>
      <c r="Q17" s="3">
        <v>46008900</v>
      </c>
      <c r="V17" s="6">
        <v>43160</v>
      </c>
      <c r="W17" s="6">
        <v>44958</v>
      </c>
      <c r="X17" s="3">
        <v>60</v>
      </c>
      <c r="Y17" s="3">
        <v>0</v>
      </c>
      <c r="Z17" s="3">
        <v>600</v>
      </c>
      <c r="AA17" s="3" t="s">
        <v>37</v>
      </c>
      <c r="AB17" s="3">
        <v>10.31</v>
      </c>
      <c r="AC17" s="1">
        <f t="shared" si="2"/>
        <v>6186</v>
      </c>
      <c r="AD17" s="1" t="s">
        <v>34</v>
      </c>
      <c r="AE17" s="1">
        <v>0</v>
      </c>
      <c r="AF17" s="1">
        <f t="shared" si="3"/>
        <v>600</v>
      </c>
    </row>
    <row r="18" spans="1:32" ht="24.95" customHeight="1" x14ac:dyDescent="0.25">
      <c r="A18" s="1" t="s">
        <v>36</v>
      </c>
      <c r="B18" s="1">
        <v>2880</v>
      </c>
      <c r="C18" s="5">
        <v>43191</v>
      </c>
      <c r="E18" s="3" t="s">
        <v>1072</v>
      </c>
      <c r="F18" s="3" t="s">
        <v>1072</v>
      </c>
      <c r="G18" s="3" t="s">
        <v>119</v>
      </c>
      <c r="H18" s="3">
        <v>582540</v>
      </c>
      <c r="I18" s="4">
        <v>43186</v>
      </c>
      <c r="J18" s="3" t="s">
        <v>43</v>
      </c>
      <c r="K18" s="4">
        <v>43189</v>
      </c>
      <c r="L18" s="3" t="s">
        <v>39</v>
      </c>
      <c r="M18" s="3" t="s">
        <v>39</v>
      </c>
      <c r="N18" s="1">
        <v>32064970</v>
      </c>
      <c r="O18" s="3" t="s">
        <v>1073</v>
      </c>
      <c r="P18" s="3" t="s">
        <v>1073</v>
      </c>
      <c r="Q18" s="3" t="s">
        <v>1074</v>
      </c>
      <c r="V18" s="6">
        <v>43160</v>
      </c>
      <c r="W18" s="6">
        <v>43891</v>
      </c>
      <c r="X18" s="3">
        <v>25</v>
      </c>
      <c r="Y18" s="3">
        <v>0</v>
      </c>
      <c r="Z18" s="3">
        <v>50</v>
      </c>
      <c r="AA18" s="3" t="s">
        <v>37</v>
      </c>
      <c r="AB18" s="3">
        <v>45.77</v>
      </c>
      <c r="AC18" s="1">
        <f t="shared" si="2"/>
        <v>2288.5</v>
      </c>
      <c r="AD18" s="1" t="s">
        <v>49</v>
      </c>
      <c r="AE18" s="1">
        <v>0</v>
      </c>
      <c r="AF18" s="1">
        <f t="shared" si="3"/>
        <v>50</v>
      </c>
    </row>
    <row r="19" spans="1:32" ht="24.95" customHeight="1" x14ac:dyDescent="0.25">
      <c r="A19" s="1" t="s">
        <v>36</v>
      </c>
      <c r="B19" s="1">
        <v>2880</v>
      </c>
      <c r="C19" s="5">
        <v>43191</v>
      </c>
      <c r="E19" s="3" t="s">
        <v>1072</v>
      </c>
      <c r="F19" s="3" t="s">
        <v>1072</v>
      </c>
      <c r="G19" s="3" t="s">
        <v>119</v>
      </c>
      <c r="H19" s="3">
        <v>582540</v>
      </c>
      <c r="I19" s="4">
        <v>43186</v>
      </c>
      <c r="J19" s="3" t="s">
        <v>43</v>
      </c>
      <c r="K19" s="4">
        <v>43189</v>
      </c>
      <c r="L19" s="3" t="s">
        <v>39</v>
      </c>
      <c r="M19" s="3" t="s">
        <v>39</v>
      </c>
      <c r="N19" s="1">
        <v>32064970</v>
      </c>
      <c r="O19" s="3" t="s">
        <v>1073</v>
      </c>
      <c r="P19" s="3" t="s">
        <v>1073</v>
      </c>
      <c r="Q19" s="3" t="s">
        <v>1075</v>
      </c>
      <c r="V19" s="6">
        <v>43160</v>
      </c>
      <c r="W19" s="6">
        <v>43891</v>
      </c>
      <c r="X19" s="3">
        <v>25</v>
      </c>
      <c r="Y19" s="3">
        <v>0</v>
      </c>
      <c r="Z19" s="3">
        <v>50</v>
      </c>
      <c r="AA19" s="3" t="s">
        <v>37</v>
      </c>
      <c r="AB19" s="3">
        <v>45.77</v>
      </c>
      <c r="AC19" s="1">
        <f t="shared" si="2"/>
        <v>2288.5</v>
      </c>
      <c r="AD19" s="1" t="s">
        <v>49</v>
      </c>
      <c r="AE19" s="1">
        <v>0</v>
      </c>
      <c r="AF19" s="1">
        <f t="shared" si="3"/>
        <v>50</v>
      </c>
    </row>
    <row r="20" spans="1:32" ht="24.95" customHeight="1" x14ac:dyDescent="0.25">
      <c r="A20" s="1" t="s">
        <v>36</v>
      </c>
      <c r="B20" s="1">
        <v>2881</v>
      </c>
      <c r="C20" s="5">
        <v>43191</v>
      </c>
      <c r="E20" s="3" t="s">
        <v>817</v>
      </c>
      <c r="F20" s="3" t="s">
        <v>817</v>
      </c>
      <c r="G20" s="3" t="s">
        <v>33</v>
      </c>
      <c r="H20" s="3" t="s">
        <v>1076</v>
      </c>
      <c r="I20" s="4">
        <v>43186</v>
      </c>
      <c r="J20" s="3" t="s">
        <v>59</v>
      </c>
      <c r="K20" s="4">
        <v>43193</v>
      </c>
      <c r="L20" s="3" t="s">
        <v>35</v>
      </c>
      <c r="M20" s="3">
        <v>6449</v>
      </c>
      <c r="N20" s="1">
        <v>29420027</v>
      </c>
      <c r="O20" s="3" t="s">
        <v>1077</v>
      </c>
      <c r="P20" s="3" t="s">
        <v>1077</v>
      </c>
      <c r="Q20" s="3" t="s">
        <v>1078</v>
      </c>
      <c r="V20" s="6">
        <v>43160</v>
      </c>
      <c r="W20" s="6">
        <v>44958</v>
      </c>
      <c r="X20" s="3">
        <v>60</v>
      </c>
      <c r="Y20" s="3">
        <v>0</v>
      </c>
      <c r="Z20" s="3">
        <v>50</v>
      </c>
      <c r="AA20" s="3" t="s">
        <v>37</v>
      </c>
      <c r="AB20" s="3">
        <v>25.5</v>
      </c>
      <c r="AC20" s="1">
        <f t="shared" si="2"/>
        <v>1275</v>
      </c>
      <c r="AD20" s="1" t="s">
        <v>34</v>
      </c>
      <c r="AE20" s="1">
        <v>0</v>
      </c>
      <c r="AF20" s="1">
        <f t="shared" si="3"/>
        <v>50</v>
      </c>
    </row>
    <row r="21" spans="1:32" ht="24.95" customHeight="1" x14ac:dyDescent="0.25">
      <c r="A21" s="1" t="s">
        <v>36</v>
      </c>
      <c r="B21" s="1">
        <v>2924</v>
      </c>
      <c r="C21" s="5">
        <v>43193</v>
      </c>
      <c r="E21" s="3" t="s">
        <v>519</v>
      </c>
      <c r="F21" s="3" t="s">
        <v>519</v>
      </c>
      <c r="G21" s="3" t="s">
        <v>168</v>
      </c>
      <c r="H21" s="3">
        <v>942999821</v>
      </c>
      <c r="I21" s="4">
        <v>43187</v>
      </c>
      <c r="J21" s="3" t="s">
        <v>43</v>
      </c>
      <c r="K21" s="4">
        <v>43199</v>
      </c>
      <c r="L21" s="3" t="s">
        <v>39</v>
      </c>
      <c r="M21" s="3" t="s">
        <v>39</v>
      </c>
      <c r="N21" s="1">
        <v>39059990</v>
      </c>
      <c r="O21" s="3" t="s">
        <v>1079</v>
      </c>
      <c r="P21" s="3" t="s">
        <v>1079</v>
      </c>
      <c r="Q21" s="29" t="s">
        <v>1080</v>
      </c>
      <c r="V21" s="6">
        <v>43070</v>
      </c>
      <c r="W21" s="6">
        <v>44166</v>
      </c>
      <c r="X21" s="3">
        <v>37</v>
      </c>
      <c r="Y21" s="3">
        <v>0</v>
      </c>
      <c r="Z21" s="3">
        <v>149.69999999999999</v>
      </c>
      <c r="AA21" s="3" t="s">
        <v>37</v>
      </c>
      <c r="AB21" s="3">
        <v>34.840000000000003</v>
      </c>
      <c r="AC21" s="40">
        <f t="shared" si="2"/>
        <v>5215.5479999999998</v>
      </c>
      <c r="AD21" s="1" t="s">
        <v>34</v>
      </c>
      <c r="AE21" s="1">
        <v>0</v>
      </c>
      <c r="AF21" s="1">
        <f t="shared" si="3"/>
        <v>149.69999999999999</v>
      </c>
    </row>
    <row r="22" spans="1:32" ht="24.95" customHeight="1" x14ac:dyDescent="0.25">
      <c r="A22" s="1" t="s">
        <v>36</v>
      </c>
      <c r="B22" s="1">
        <v>2925</v>
      </c>
      <c r="C22" s="5">
        <v>43193</v>
      </c>
      <c r="E22" s="3" t="s">
        <v>549</v>
      </c>
      <c r="F22" s="3" t="s">
        <v>549</v>
      </c>
      <c r="G22" s="3" t="s">
        <v>33</v>
      </c>
      <c r="H22" s="3">
        <v>1750001885</v>
      </c>
      <c r="I22" s="4">
        <v>43168</v>
      </c>
      <c r="J22" s="3" t="s">
        <v>43</v>
      </c>
      <c r="K22" s="4">
        <v>43199</v>
      </c>
      <c r="L22" s="3" t="s">
        <v>39</v>
      </c>
      <c r="M22" s="3" t="s">
        <v>39</v>
      </c>
      <c r="N22" s="1">
        <v>27101990</v>
      </c>
      <c r="O22" s="3" t="s">
        <v>1081</v>
      </c>
      <c r="P22" s="3" t="s">
        <v>1081</v>
      </c>
      <c r="Q22" s="3">
        <v>200170007</v>
      </c>
      <c r="Z22" s="3">
        <v>190</v>
      </c>
      <c r="AA22" s="3" t="s">
        <v>37</v>
      </c>
      <c r="AB22" s="3">
        <v>1.06</v>
      </c>
      <c r="AC22" s="1">
        <f t="shared" si="2"/>
        <v>201.4</v>
      </c>
      <c r="AD22" s="1" t="s">
        <v>34</v>
      </c>
      <c r="AE22" s="1">
        <v>0</v>
      </c>
      <c r="AF22" s="1">
        <f t="shared" si="3"/>
        <v>190</v>
      </c>
    </row>
    <row r="23" spans="1:32" ht="24.95" customHeight="1" x14ac:dyDescent="0.25">
      <c r="A23" s="1" t="s">
        <v>36</v>
      </c>
      <c r="B23" s="1">
        <v>2925</v>
      </c>
      <c r="C23" s="5">
        <v>43193</v>
      </c>
      <c r="E23" s="3" t="s">
        <v>549</v>
      </c>
      <c r="F23" s="3" t="s">
        <v>549</v>
      </c>
      <c r="G23" s="3" t="s">
        <v>33</v>
      </c>
      <c r="H23" s="3">
        <v>1750001885</v>
      </c>
      <c r="I23" s="4">
        <v>43168</v>
      </c>
      <c r="J23" s="3" t="s">
        <v>43</v>
      </c>
      <c r="K23" s="4">
        <v>43199</v>
      </c>
      <c r="L23" s="3" t="s">
        <v>39</v>
      </c>
      <c r="M23" s="3" t="s">
        <v>39</v>
      </c>
      <c r="N23" s="1">
        <v>27101990</v>
      </c>
      <c r="O23" s="3" t="s">
        <v>1081</v>
      </c>
      <c r="P23" s="3" t="s">
        <v>1081</v>
      </c>
      <c r="Q23" s="3">
        <v>2000170010</v>
      </c>
      <c r="Z23" s="3">
        <v>4080</v>
      </c>
      <c r="AA23" s="3" t="s">
        <v>37</v>
      </c>
      <c r="AB23" s="3">
        <v>1.375</v>
      </c>
      <c r="AC23" s="1">
        <f t="shared" si="2"/>
        <v>5610</v>
      </c>
      <c r="AD23" s="1" t="s">
        <v>34</v>
      </c>
      <c r="AE23" s="1">
        <v>0</v>
      </c>
      <c r="AF23" s="1">
        <f t="shared" si="3"/>
        <v>4080</v>
      </c>
    </row>
    <row r="24" spans="1:32" ht="24.95" customHeight="1" x14ac:dyDescent="0.25">
      <c r="A24" s="1" t="s">
        <v>36</v>
      </c>
      <c r="B24" s="1">
        <v>2926</v>
      </c>
      <c r="C24" s="5">
        <v>43193</v>
      </c>
      <c r="E24" s="3" t="s">
        <v>340</v>
      </c>
      <c r="F24" s="3" t="s">
        <v>340</v>
      </c>
      <c r="G24" s="3" t="s">
        <v>33</v>
      </c>
      <c r="H24" s="3" t="s">
        <v>1082</v>
      </c>
      <c r="I24" s="4">
        <v>43171</v>
      </c>
      <c r="J24" s="3" t="s">
        <v>43</v>
      </c>
      <c r="K24" s="4">
        <v>43199</v>
      </c>
      <c r="L24" s="3" t="s">
        <v>39</v>
      </c>
      <c r="M24" s="3" t="s">
        <v>39</v>
      </c>
      <c r="N24" s="1">
        <v>39123919</v>
      </c>
      <c r="O24" s="3" t="s">
        <v>1083</v>
      </c>
      <c r="P24" s="3" t="s">
        <v>1083</v>
      </c>
      <c r="Q24" s="3" t="s">
        <v>1084</v>
      </c>
      <c r="V24" s="6">
        <v>43009</v>
      </c>
      <c r="W24" s="6">
        <v>44287</v>
      </c>
      <c r="X24" s="3">
        <v>42</v>
      </c>
      <c r="Y24" s="3">
        <v>0</v>
      </c>
      <c r="Z24" s="3">
        <v>330</v>
      </c>
      <c r="AA24" s="3" t="s">
        <v>37</v>
      </c>
      <c r="AB24" s="3">
        <v>29.5</v>
      </c>
      <c r="AC24" s="1">
        <f t="shared" si="2"/>
        <v>9735</v>
      </c>
      <c r="AD24" s="1" t="s">
        <v>34</v>
      </c>
      <c r="AE24" s="1">
        <v>0</v>
      </c>
      <c r="AF24" s="1">
        <f t="shared" si="3"/>
        <v>330</v>
      </c>
    </row>
    <row r="25" spans="1:32" ht="24.95" customHeight="1" x14ac:dyDescent="0.25">
      <c r="A25" s="1" t="s">
        <v>36</v>
      </c>
      <c r="B25" s="1">
        <v>2927</v>
      </c>
      <c r="C25" s="5">
        <v>43193</v>
      </c>
      <c r="E25" s="3" t="s">
        <v>907</v>
      </c>
      <c r="F25" s="3" t="s">
        <v>554</v>
      </c>
      <c r="G25" s="3" t="s">
        <v>33</v>
      </c>
      <c r="H25" s="3" t="s">
        <v>1085</v>
      </c>
      <c r="I25" s="4">
        <v>43164</v>
      </c>
      <c r="J25" s="3" t="s">
        <v>43</v>
      </c>
      <c r="K25" s="4">
        <v>43199</v>
      </c>
      <c r="L25" s="3" t="s">
        <v>39</v>
      </c>
      <c r="M25" s="3" t="s">
        <v>39</v>
      </c>
      <c r="N25" s="1">
        <v>39129090</v>
      </c>
      <c r="O25" s="3" t="s">
        <v>565</v>
      </c>
      <c r="P25" s="3" t="s">
        <v>1083</v>
      </c>
      <c r="Q25" s="3" t="s">
        <v>1086</v>
      </c>
      <c r="V25" s="6">
        <v>42736</v>
      </c>
      <c r="W25" s="6">
        <v>44197</v>
      </c>
      <c r="X25" s="3">
        <v>48</v>
      </c>
      <c r="Y25" s="3">
        <v>0</v>
      </c>
      <c r="Z25" s="3">
        <v>1000</v>
      </c>
      <c r="AA25" s="3" t="s">
        <v>37</v>
      </c>
      <c r="AB25" s="3">
        <v>6.6</v>
      </c>
      <c r="AC25" s="1">
        <f t="shared" si="2"/>
        <v>6600</v>
      </c>
      <c r="AD25" s="1" t="s">
        <v>34</v>
      </c>
      <c r="AE25" s="1">
        <v>0</v>
      </c>
      <c r="AF25" s="1">
        <f t="shared" si="3"/>
        <v>1000</v>
      </c>
    </row>
    <row r="26" spans="1:32" ht="24.95" customHeight="1" x14ac:dyDescent="0.25">
      <c r="A26" s="1" t="s">
        <v>36</v>
      </c>
      <c r="B26" s="1">
        <v>2928</v>
      </c>
      <c r="C26" s="5">
        <v>43193</v>
      </c>
      <c r="E26" s="3" t="s">
        <v>907</v>
      </c>
      <c r="F26" s="3" t="s">
        <v>554</v>
      </c>
      <c r="G26" s="3" t="s">
        <v>33</v>
      </c>
      <c r="H26" s="3" t="s">
        <v>1087</v>
      </c>
      <c r="I26" s="4">
        <v>43165</v>
      </c>
      <c r="J26" s="3" t="s">
        <v>43</v>
      </c>
      <c r="K26" s="4">
        <v>43199</v>
      </c>
      <c r="L26" s="3" t="s">
        <v>39</v>
      </c>
      <c r="M26" s="3" t="s">
        <v>39</v>
      </c>
      <c r="N26" s="1">
        <v>39123100</v>
      </c>
      <c r="O26" s="3" t="s">
        <v>1088</v>
      </c>
      <c r="P26" s="3" t="s">
        <v>75</v>
      </c>
      <c r="Q26" s="3" t="s">
        <v>1089</v>
      </c>
      <c r="V26" s="6">
        <v>43009</v>
      </c>
      <c r="W26" s="6">
        <v>44105</v>
      </c>
      <c r="X26" s="3">
        <v>37</v>
      </c>
      <c r="Y26" s="3">
        <v>0</v>
      </c>
      <c r="Z26" s="3">
        <v>50</v>
      </c>
      <c r="AA26" s="3" t="s">
        <v>1090</v>
      </c>
      <c r="AB26" s="3">
        <v>21.6</v>
      </c>
      <c r="AC26" s="1">
        <f t="shared" si="2"/>
        <v>1080</v>
      </c>
      <c r="AD26" s="1" t="s">
        <v>34</v>
      </c>
      <c r="AE26" s="1">
        <v>0</v>
      </c>
      <c r="AF26" s="1">
        <f t="shared" si="3"/>
        <v>50</v>
      </c>
    </row>
    <row r="27" spans="1:32" ht="24.95" customHeight="1" x14ac:dyDescent="0.25">
      <c r="A27" s="1" t="s">
        <v>36</v>
      </c>
      <c r="B27" s="1">
        <v>2929</v>
      </c>
      <c r="C27" s="5">
        <v>43193</v>
      </c>
      <c r="E27" s="3" t="s">
        <v>907</v>
      </c>
      <c r="F27" s="3" t="s">
        <v>554</v>
      </c>
      <c r="G27" s="3" t="s">
        <v>33</v>
      </c>
      <c r="H27" s="3" t="s">
        <v>1091</v>
      </c>
      <c r="I27" s="4">
        <v>43165</v>
      </c>
      <c r="J27" s="3" t="s">
        <v>43</v>
      </c>
      <c r="K27" s="4">
        <v>43199</v>
      </c>
      <c r="L27" s="3" t="s">
        <v>39</v>
      </c>
      <c r="M27" s="3" t="s">
        <v>39</v>
      </c>
      <c r="N27" s="1">
        <v>39129090</v>
      </c>
      <c r="O27" s="3" t="s">
        <v>1092</v>
      </c>
      <c r="P27" s="3" t="s">
        <v>1083</v>
      </c>
      <c r="Q27" s="3" t="s">
        <v>1093</v>
      </c>
      <c r="V27" s="6">
        <v>42948</v>
      </c>
      <c r="W27" s="6">
        <v>44409</v>
      </c>
      <c r="X27" s="3">
        <v>49</v>
      </c>
      <c r="Y27" s="3">
        <v>0</v>
      </c>
      <c r="Z27" s="3">
        <v>100</v>
      </c>
      <c r="AA27" s="3" t="s">
        <v>37</v>
      </c>
      <c r="AB27" s="3">
        <v>14.25</v>
      </c>
      <c r="AC27" s="1">
        <f t="shared" si="2"/>
        <v>1425</v>
      </c>
      <c r="AD27" s="1" t="s">
        <v>34</v>
      </c>
      <c r="AE27" s="1">
        <v>0</v>
      </c>
      <c r="AF27" s="1">
        <f t="shared" si="3"/>
        <v>100</v>
      </c>
    </row>
    <row r="28" spans="1:32" ht="24.95" customHeight="1" x14ac:dyDescent="0.25">
      <c r="A28" s="1" t="s">
        <v>36</v>
      </c>
      <c r="B28" s="1">
        <v>2930</v>
      </c>
      <c r="C28" s="5">
        <v>43193</v>
      </c>
      <c r="E28" s="3" t="s">
        <v>1094</v>
      </c>
      <c r="F28" s="3" t="s">
        <v>554</v>
      </c>
      <c r="G28" s="3" t="s">
        <v>33</v>
      </c>
      <c r="H28" s="3" t="s">
        <v>1095</v>
      </c>
      <c r="I28" s="4">
        <v>43166</v>
      </c>
      <c r="J28" s="3" t="s">
        <v>43</v>
      </c>
      <c r="K28" s="4">
        <v>43199</v>
      </c>
      <c r="L28" s="3" t="s">
        <v>39</v>
      </c>
      <c r="M28" s="3" t="s">
        <v>39</v>
      </c>
      <c r="N28" s="1">
        <v>29054300</v>
      </c>
      <c r="O28" s="3" t="s">
        <v>326</v>
      </c>
      <c r="P28" s="3" t="s">
        <v>1096</v>
      </c>
      <c r="Q28" s="3" t="s">
        <v>1097</v>
      </c>
      <c r="V28" s="6">
        <v>43009</v>
      </c>
      <c r="W28" s="6">
        <v>44105</v>
      </c>
      <c r="X28" s="3">
        <v>37</v>
      </c>
      <c r="Y28" s="3">
        <v>0</v>
      </c>
      <c r="Z28" s="3">
        <v>200</v>
      </c>
      <c r="AA28" s="3" t="s">
        <v>37</v>
      </c>
      <c r="AB28" s="3">
        <v>8.3000000000000007</v>
      </c>
      <c r="AC28" s="1">
        <f t="shared" si="2"/>
        <v>1660.0000000000002</v>
      </c>
      <c r="AD28" s="1" t="s">
        <v>34</v>
      </c>
      <c r="AE28" s="1">
        <v>0</v>
      </c>
      <c r="AF28" s="1">
        <f t="shared" si="3"/>
        <v>200</v>
      </c>
    </row>
    <row r="29" spans="1:32" ht="24.95" customHeight="1" x14ac:dyDescent="0.25">
      <c r="A29" s="1" t="s">
        <v>36</v>
      </c>
      <c r="B29" s="1">
        <v>2931</v>
      </c>
      <c r="C29" s="5">
        <v>43193</v>
      </c>
      <c r="E29" s="3" t="s">
        <v>1094</v>
      </c>
      <c r="F29" s="3" t="s">
        <v>554</v>
      </c>
      <c r="G29" s="3" t="s">
        <v>33</v>
      </c>
      <c r="H29" s="3" t="s">
        <v>1098</v>
      </c>
      <c r="I29" s="4">
        <v>43166</v>
      </c>
      <c r="J29" s="3" t="s">
        <v>43</v>
      </c>
      <c r="K29" s="4">
        <v>43199</v>
      </c>
      <c r="L29" s="3" t="s">
        <v>39</v>
      </c>
      <c r="M29" s="3" t="s">
        <v>39</v>
      </c>
      <c r="N29" s="1">
        <v>29054300</v>
      </c>
      <c r="O29" s="3" t="s">
        <v>85</v>
      </c>
      <c r="P29" s="3" t="s">
        <v>1099</v>
      </c>
      <c r="Q29" s="3" t="s">
        <v>1100</v>
      </c>
      <c r="V29" s="6">
        <v>42979</v>
      </c>
      <c r="W29" s="6">
        <v>44805</v>
      </c>
      <c r="X29" s="3">
        <v>61</v>
      </c>
      <c r="Y29" s="3">
        <v>0</v>
      </c>
      <c r="Z29" s="3">
        <v>50</v>
      </c>
      <c r="AA29" s="3" t="s">
        <v>37</v>
      </c>
      <c r="AB29" s="3">
        <v>17.75</v>
      </c>
      <c r="AC29" s="1">
        <f t="shared" si="2"/>
        <v>887.5</v>
      </c>
      <c r="AD29" s="1" t="s">
        <v>34</v>
      </c>
      <c r="AE29" s="1">
        <v>0</v>
      </c>
      <c r="AF29" s="1">
        <f t="shared" si="3"/>
        <v>50</v>
      </c>
    </row>
    <row r="30" spans="1:32" ht="24.95" customHeight="1" x14ac:dyDescent="0.25">
      <c r="A30" s="1" t="s">
        <v>36</v>
      </c>
      <c r="B30" s="1">
        <v>2943</v>
      </c>
      <c r="C30" s="5">
        <v>43194</v>
      </c>
      <c r="E30" s="3" t="s">
        <v>1104</v>
      </c>
      <c r="F30" s="3" t="s">
        <v>1101</v>
      </c>
      <c r="G30" s="3" t="s">
        <v>455</v>
      </c>
      <c r="H30" s="3" t="s">
        <v>1102</v>
      </c>
      <c r="I30" s="4">
        <v>43181</v>
      </c>
      <c r="J30" s="3" t="s">
        <v>59</v>
      </c>
      <c r="K30" s="4">
        <v>43203</v>
      </c>
      <c r="L30" s="3" t="s">
        <v>35</v>
      </c>
      <c r="M30" s="3">
        <v>1566</v>
      </c>
      <c r="N30" s="1">
        <v>29339980</v>
      </c>
      <c r="O30" s="3" t="s">
        <v>538</v>
      </c>
      <c r="P30" s="3" t="s">
        <v>538</v>
      </c>
      <c r="Q30" s="3" t="s">
        <v>1103</v>
      </c>
      <c r="V30" s="6">
        <v>43101</v>
      </c>
      <c r="W30" s="6">
        <v>44562</v>
      </c>
      <c r="X30" s="3">
        <v>49</v>
      </c>
      <c r="Y30" s="3">
        <v>0</v>
      </c>
      <c r="Z30" s="3">
        <v>50.47</v>
      </c>
      <c r="AA30" s="3" t="s">
        <v>37</v>
      </c>
      <c r="AB30" s="3">
        <v>1376.29</v>
      </c>
      <c r="AC30" s="40">
        <f t="shared" si="2"/>
        <v>69461.356299999999</v>
      </c>
      <c r="AD30" s="1" t="s">
        <v>49</v>
      </c>
      <c r="AE30" s="1">
        <v>0</v>
      </c>
      <c r="AF30" s="1">
        <f t="shared" si="3"/>
        <v>50.47</v>
      </c>
    </row>
    <row r="31" spans="1:32" ht="24.95" customHeight="1" x14ac:dyDescent="0.25">
      <c r="A31" s="1" t="s">
        <v>36</v>
      </c>
      <c r="B31" s="1">
        <v>2943</v>
      </c>
      <c r="C31" s="5">
        <v>43194</v>
      </c>
      <c r="E31" s="3" t="s">
        <v>1104</v>
      </c>
      <c r="F31" s="3" t="s">
        <v>1101</v>
      </c>
      <c r="G31" s="3" t="s">
        <v>455</v>
      </c>
      <c r="H31" s="3" t="s">
        <v>1102</v>
      </c>
      <c r="I31" s="4">
        <v>43181</v>
      </c>
      <c r="J31" s="3" t="s">
        <v>59</v>
      </c>
      <c r="K31" s="4">
        <v>43203</v>
      </c>
      <c r="L31" s="3" t="s">
        <v>35</v>
      </c>
      <c r="M31" s="3">
        <v>1566</v>
      </c>
      <c r="N31" s="1">
        <v>29339980</v>
      </c>
      <c r="O31" s="3" t="s">
        <v>538</v>
      </c>
      <c r="P31" s="3" t="s">
        <v>538</v>
      </c>
      <c r="Q31" s="3" t="s">
        <v>1105</v>
      </c>
      <c r="V31" s="6">
        <v>43101</v>
      </c>
      <c r="W31" s="6">
        <v>44562</v>
      </c>
      <c r="X31" s="3">
        <v>49</v>
      </c>
      <c r="Y31" s="3">
        <v>0</v>
      </c>
      <c r="Z31" s="3">
        <v>46.11</v>
      </c>
      <c r="AA31" s="3" t="s">
        <v>37</v>
      </c>
      <c r="AB31" s="3">
        <v>1376.29</v>
      </c>
      <c r="AC31" s="40">
        <f t="shared" si="2"/>
        <v>63460.731899999999</v>
      </c>
      <c r="AD31" s="1" t="s">
        <v>49</v>
      </c>
      <c r="AE31" s="1">
        <v>0</v>
      </c>
      <c r="AF31" s="1">
        <f t="shared" si="3"/>
        <v>46.11</v>
      </c>
    </row>
    <row r="32" spans="1:32" ht="24.95" customHeight="1" x14ac:dyDescent="0.25">
      <c r="A32" s="1" t="s">
        <v>36</v>
      </c>
      <c r="B32" s="1">
        <v>2943</v>
      </c>
      <c r="C32" s="5">
        <v>43194</v>
      </c>
      <c r="E32" s="3" t="s">
        <v>1104</v>
      </c>
      <c r="F32" s="3" t="s">
        <v>1101</v>
      </c>
      <c r="G32" s="3" t="s">
        <v>455</v>
      </c>
      <c r="H32" s="3" t="s">
        <v>1102</v>
      </c>
      <c r="I32" s="4">
        <v>43181</v>
      </c>
      <c r="J32" s="3" t="s">
        <v>59</v>
      </c>
      <c r="K32" s="4">
        <v>43203</v>
      </c>
      <c r="L32" s="3" t="s">
        <v>35</v>
      </c>
      <c r="M32" s="3">
        <v>1566</v>
      </c>
      <c r="N32" s="1">
        <v>29339980</v>
      </c>
      <c r="O32" s="3" t="s">
        <v>538</v>
      </c>
      <c r="P32" s="3" t="s">
        <v>538</v>
      </c>
      <c r="Q32" s="3" t="s">
        <v>1108</v>
      </c>
      <c r="V32" s="6">
        <v>42917</v>
      </c>
      <c r="W32" s="6">
        <v>44378</v>
      </c>
      <c r="X32" s="3">
        <v>49</v>
      </c>
      <c r="Y32" s="3">
        <v>0</v>
      </c>
      <c r="Z32" s="3">
        <v>42.29</v>
      </c>
      <c r="AA32" s="3" t="s">
        <v>37</v>
      </c>
      <c r="AB32" s="3">
        <v>1376.29</v>
      </c>
      <c r="AC32" s="40">
        <f t="shared" si="2"/>
        <v>58203.304099999994</v>
      </c>
      <c r="AD32" s="1" t="s">
        <v>49</v>
      </c>
      <c r="AE32" s="1">
        <v>0</v>
      </c>
      <c r="AF32" s="1">
        <f t="shared" si="3"/>
        <v>42.29</v>
      </c>
    </row>
    <row r="33" spans="1:32" ht="24.95" customHeight="1" x14ac:dyDescent="0.25">
      <c r="A33" s="1" t="s">
        <v>36</v>
      </c>
      <c r="B33" s="1">
        <v>2943</v>
      </c>
      <c r="C33" s="5">
        <v>43194</v>
      </c>
      <c r="E33" s="3" t="s">
        <v>1104</v>
      </c>
      <c r="F33" s="3" t="s">
        <v>1101</v>
      </c>
      <c r="G33" s="3" t="s">
        <v>455</v>
      </c>
      <c r="H33" s="3" t="s">
        <v>1102</v>
      </c>
      <c r="I33" s="4">
        <v>43181</v>
      </c>
      <c r="J33" s="3" t="s">
        <v>59</v>
      </c>
      <c r="K33" s="4">
        <v>43203</v>
      </c>
      <c r="L33" s="3" t="s">
        <v>35</v>
      </c>
      <c r="M33" s="3">
        <v>1566</v>
      </c>
      <c r="N33" s="1">
        <v>29339980</v>
      </c>
      <c r="O33" s="3" t="s">
        <v>538</v>
      </c>
      <c r="P33" s="3" t="s">
        <v>538</v>
      </c>
      <c r="Q33" s="3" t="s">
        <v>1106</v>
      </c>
      <c r="V33" s="6">
        <v>43101</v>
      </c>
      <c r="W33" s="6">
        <v>44562</v>
      </c>
      <c r="X33" s="3">
        <v>49</v>
      </c>
      <c r="Y33" s="3">
        <v>0</v>
      </c>
      <c r="Z33" s="3">
        <v>28.3</v>
      </c>
      <c r="AA33" s="3" t="s">
        <v>37</v>
      </c>
      <c r="AB33" s="3">
        <v>1376.29</v>
      </c>
      <c r="AC33" s="40">
        <f t="shared" si="2"/>
        <v>38949.006999999998</v>
      </c>
      <c r="AD33" s="1" t="s">
        <v>49</v>
      </c>
      <c r="AE33" s="1">
        <v>0</v>
      </c>
      <c r="AF33" s="1">
        <f t="shared" si="3"/>
        <v>28.3</v>
      </c>
    </row>
    <row r="34" spans="1:32" ht="24.95" customHeight="1" x14ac:dyDescent="0.25">
      <c r="A34" s="1" t="s">
        <v>36</v>
      </c>
      <c r="B34" s="1">
        <v>2944</v>
      </c>
      <c r="C34" s="5">
        <v>43194</v>
      </c>
      <c r="E34" s="3" t="s">
        <v>541</v>
      </c>
      <c r="F34" s="3" t="s">
        <v>541</v>
      </c>
      <c r="G34" s="3" t="s">
        <v>33</v>
      </c>
      <c r="H34" s="3" t="s">
        <v>1107</v>
      </c>
      <c r="I34" s="4">
        <v>43186</v>
      </c>
      <c r="J34" s="3" t="s">
        <v>59</v>
      </c>
      <c r="K34" s="4">
        <v>43194</v>
      </c>
      <c r="L34" s="3" t="s">
        <v>35</v>
      </c>
      <c r="M34" s="3">
        <v>3569</v>
      </c>
      <c r="N34" s="1">
        <v>29225090</v>
      </c>
      <c r="O34" s="3" t="s">
        <v>543</v>
      </c>
      <c r="P34" s="3" t="s">
        <v>543</v>
      </c>
      <c r="Q34" s="3" t="s">
        <v>1109</v>
      </c>
      <c r="V34" s="6">
        <v>43160</v>
      </c>
      <c r="W34" s="6">
        <v>44958</v>
      </c>
      <c r="X34" s="3">
        <v>60</v>
      </c>
      <c r="Y34" s="3">
        <v>0</v>
      </c>
      <c r="Z34" s="3">
        <v>50</v>
      </c>
      <c r="AA34" s="3" t="s">
        <v>37</v>
      </c>
      <c r="AB34" s="3">
        <v>18</v>
      </c>
      <c r="AC34" s="1">
        <f t="shared" si="2"/>
        <v>900</v>
      </c>
      <c r="AD34" s="1" t="s">
        <v>34</v>
      </c>
      <c r="AE34" s="1">
        <v>0</v>
      </c>
      <c r="AF34" s="1">
        <f t="shared" si="3"/>
        <v>50</v>
      </c>
    </row>
    <row r="35" spans="1:32" ht="24.95" customHeight="1" x14ac:dyDescent="0.25">
      <c r="A35" s="1" t="s">
        <v>36</v>
      </c>
      <c r="B35" s="1">
        <v>3022</v>
      </c>
      <c r="C35" s="5">
        <v>43198</v>
      </c>
      <c r="E35" s="3" t="s">
        <v>1110</v>
      </c>
      <c r="F35" s="3" t="s">
        <v>1110</v>
      </c>
      <c r="G35" s="3" t="s">
        <v>33</v>
      </c>
      <c r="H35" s="3" t="s">
        <v>1111</v>
      </c>
      <c r="I35" s="4">
        <v>43182</v>
      </c>
      <c r="J35" s="3" t="s">
        <v>59</v>
      </c>
      <c r="K35" s="4">
        <v>43199</v>
      </c>
      <c r="L35" s="3" t="s">
        <v>35</v>
      </c>
      <c r="M35" s="3">
        <v>993</v>
      </c>
      <c r="N35" s="1">
        <v>29334900</v>
      </c>
      <c r="O35" s="3" t="s">
        <v>1112</v>
      </c>
      <c r="P35" s="3" t="s">
        <v>1112</v>
      </c>
      <c r="Q35" s="3" t="s">
        <v>1113</v>
      </c>
      <c r="V35" s="6">
        <v>43160</v>
      </c>
      <c r="W35" s="6">
        <v>44927</v>
      </c>
      <c r="X35" s="3">
        <v>59</v>
      </c>
      <c r="Y35" s="3">
        <v>0</v>
      </c>
      <c r="Z35" s="3">
        <v>1842</v>
      </c>
      <c r="AA35" s="3" t="s">
        <v>37</v>
      </c>
      <c r="AB35" s="3">
        <v>43</v>
      </c>
      <c r="AC35" s="1">
        <f t="shared" si="2"/>
        <v>79206</v>
      </c>
      <c r="AD35" s="1" t="s">
        <v>34</v>
      </c>
      <c r="AE35" s="1">
        <v>0</v>
      </c>
      <c r="AF35" s="1">
        <f t="shared" si="3"/>
        <v>1842</v>
      </c>
    </row>
    <row r="36" spans="1:32" ht="24.95" customHeight="1" x14ac:dyDescent="0.25">
      <c r="A36" s="1" t="s">
        <v>36</v>
      </c>
      <c r="B36" s="1">
        <v>3023</v>
      </c>
      <c r="C36" s="5">
        <v>43198</v>
      </c>
      <c r="E36" s="3" t="s">
        <v>1072</v>
      </c>
      <c r="F36" s="3" t="s">
        <v>1072</v>
      </c>
      <c r="G36" s="3" t="s">
        <v>119</v>
      </c>
      <c r="H36" s="3">
        <v>582738</v>
      </c>
      <c r="I36" s="4">
        <v>43188</v>
      </c>
      <c r="J36" s="3" t="s">
        <v>43</v>
      </c>
      <c r="K36" s="4">
        <v>43236</v>
      </c>
      <c r="L36" s="3" t="s">
        <v>39</v>
      </c>
      <c r="M36" s="3" t="s">
        <v>39</v>
      </c>
      <c r="N36" s="1">
        <v>35051090</v>
      </c>
      <c r="O36" s="3" t="s">
        <v>165</v>
      </c>
      <c r="P36" s="3" t="s">
        <v>165</v>
      </c>
      <c r="Q36" s="3" t="s">
        <v>1114</v>
      </c>
      <c r="V36" s="6">
        <v>42948</v>
      </c>
      <c r="W36" s="6">
        <v>44409</v>
      </c>
      <c r="X36" s="3">
        <v>49</v>
      </c>
      <c r="Y36" s="3">
        <v>0</v>
      </c>
      <c r="Z36" s="3">
        <v>1000</v>
      </c>
      <c r="AA36" s="3" t="s">
        <v>37</v>
      </c>
      <c r="AB36" s="3">
        <v>5.61</v>
      </c>
      <c r="AC36" s="1">
        <f t="shared" si="2"/>
        <v>5610</v>
      </c>
      <c r="AD36" s="1" t="s">
        <v>49</v>
      </c>
      <c r="AE36" s="1">
        <v>0</v>
      </c>
      <c r="AF36" s="1">
        <f t="shared" si="3"/>
        <v>1000</v>
      </c>
    </row>
    <row r="37" spans="1:32" ht="24.95" customHeight="1" x14ac:dyDescent="0.25">
      <c r="A37" s="1" t="s">
        <v>36</v>
      </c>
      <c r="B37" s="1">
        <v>3024</v>
      </c>
      <c r="C37" s="5">
        <v>43198</v>
      </c>
      <c r="E37" s="3" t="s">
        <v>1115</v>
      </c>
      <c r="F37" s="3" t="s">
        <v>501</v>
      </c>
      <c r="G37" s="3" t="s">
        <v>33</v>
      </c>
      <c r="H37" s="3" t="s">
        <v>1116</v>
      </c>
      <c r="I37" s="4">
        <v>43190</v>
      </c>
      <c r="J37" s="3" t="s">
        <v>59</v>
      </c>
      <c r="K37" s="4">
        <v>43198</v>
      </c>
      <c r="L37" s="3" t="s">
        <v>35</v>
      </c>
      <c r="M37" s="3">
        <v>5278</v>
      </c>
      <c r="N37" s="1">
        <v>29333990</v>
      </c>
      <c r="O37" s="3" t="s">
        <v>1117</v>
      </c>
      <c r="P37" s="3" t="s">
        <v>1117</v>
      </c>
      <c r="Q37" s="3" t="s">
        <v>1118</v>
      </c>
      <c r="V37" s="6">
        <v>43101</v>
      </c>
      <c r="W37" s="6">
        <v>44166</v>
      </c>
      <c r="X37" s="3">
        <v>36</v>
      </c>
      <c r="Y37" s="3">
        <v>0</v>
      </c>
      <c r="Z37" s="3">
        <v>750</v>
      </c>
      <c r="AA37" s="3" t="s">
        <v>37</v>
      </c>
      <c r="AB37" s="3">
        <v>13</v>
      </c>
      <c r="AC37" s="1">
        <f t="shared" si="2"/>
        <v>9750</v>
      </c>
      <c r="AD37" s="1" t="s">
        <v>34</v>
      </c>
      <c r="AE37" s="1">
        <v>0</v>
      </c>
      <c r="AF37" s="1">
        <f t="shared" si="3"/>
        <v>750</v>
      </c>
    </row>
    <row r="38" spans="1:32" ht="24.95" customHeight="1" x14ac:dyDescent="0.25">
      <c r="A38" s="1" t="s">
        <v>36</v>
      </c>
      <c r="B38" s="1">
        <v>2976</v>
      </c>
      <c r="C38" s="5">
        <v>43195</v>
      </c>
      <c r="E38" s="3" t="s">
        <v>721</v>
      </c>
      <c r="F38" s="3" t="s">
        <v>721</v>
      </c>
      <c r="G38" s="3" t="s">
        <v>33</v>
      </c>
      <c r="H38" s="3" t="s">
        <v>1119</v>
      </c>
      <c r="I38" s="4">
        <v>43187</v>
      </c>
      <c r="J38" s="3" t="s">
        <v>59</v>
      </c>
      <c r="K38" s="4">
        <v>43202</v>
      </c>
      <c r="L38" s="3" t="s">
        <v>35</v>
      </c>
      <c r="M38" s="3">
        <v>1734</v>
      </c>
      <c r="N38" s="1">
        <v>29222933</v>
      </c>
      <c r="O38" s="3" t="s">
        <v>292</v>
      </c>
      <c r="P38" s="3" t="s">
        <v>292</v>
      </c>
      <c r="Q38" s="3" t="s">
        <v>1120</v>
      </c>
      <c r="V38" s="6">
        <v>43160</v>
      </c>
      <c r="W38" s="6">
        <v>44958</v>
      </c>
      <c r="X38" s="3">
        <v>60</v>
      </c>
      <c r="Y38" s="3">
        <v>0</v>
      </c>
      <c r="Z38" s="3">
        <v>2000</v>
      </c>
      <c r="AA38" s="3" t="s">
        <v>37</v>
      </c>
      <c r="AB38" s="3">
        <v>4</v>
      </c>
      <c r="AC38" s="1">
        <f t="shared" si="2"/>
        <v>8000</v>
      </c>
      <c r="AD38" s="1" t="s">
        <v>34</v>
      </c>
      <c r="AE38" s="1">
        <v>0</v>
      </c>
      <c r="AF38" s="1">
        <f t="shared" si="3"/>
        <v>2000</v>
      </c>
    </row>
    <row r="39" spans="1:32" ht="24.95" customHeight="1" x14ac:dyDescent="0.25">
      <c r="A39" s="1" t="s">
        <v>36</v>
      </c>
      <c r="B39" s="1">
        <v>2976</v>
      </c>
      <c r="C39" s="5">
        <v>43195</v>
      </c>
      <c r="E39" s="3" t="s">
        <v>721</v>
      </c>
      <c r="F39" s="3" t="s">
        <v>721</v>
      </c>
      <c r="G39" s="3" t="s">
        <v>33</v>
      </c>
      <c r="H39" s="3" t="s">
        <v>1119</v>
      </c>
      <c r="I39" s="4">
        <v>43187</v>
      </c>
      <c r="J39" s="3" t="s">
        <v>59</v>
      </c>
      <c r="K39" s="4">
        <v>43202</v>
      </c>
      <c r="L39" s="3" t="s">
        <v>35</v>
      </c>
      <c r="M39" s="3">
        <v>1734</v>
      </c>
      <c r="N39" s="1">
        <v>29222933</v>
      </c>
      <c r="O39" s="3" t="s">
        <v>292</v>
      </c>
      <c r="P39" s="3" t="s">
        <v>292</v>
      </c>
      <c r="Q39" s="3" t="s">
        <v>1121</v>
      </c>
      <c r="V39" s="6">
        <v>43160</v>
      </c>
      <c r="W39" s="6">
        <v>44958</v>
      </c>
      <c r="X39" s="3">
        <v>60</v>
      </c>
      <c r="Y39" s="3">
        <v>0</v>
      </c>
      <c r="Z39" s="3">
        <v>4000</v>
      </c>
      <c r="AA39" s="3" t="s">
        <v>37</v>
      </c>
      <c r="AB39" s="3">
        <v>4</v>
      </c>
      <c r="AC39" s="1">
        <f t="shared" si="2"/>
        <v>16000</v>
      </c>
      <c r="AD39" s="1" t="s">
        <v>34</v>
      </c>
      <c r="AE39" s="1">
        <v>0</v>
      </c>
      <c r="AF39" s="1">
        <f t="shared" si="3"/>
        <v>4000</v>
      </c>
    </row>
    <row r="40" spans="1:32" ht="24.95" customHeight="1" x14ac:dyDescent="0.25">
      <c r="A40" s="1" t="s">
        <v>36</v>
      </c>
      <c r="B40" s="1">
        <v>2976</v>
      </c>
      <c r="C40" s="5">
        <v>43195</v>
      </c>
      <c r="E40" s="3" t="s">
        <v>721</v>
      </c>
      <c r="F40" s="3" t="s">
        <v>721</v>
      </c>
      <c r="G40" s="3" t="s">
        <v>33</v>
      </c>
      <c r="H40" s="3" t="s">
        <v>1119</v>
      </c>
      <c r="I40" s="4">
        <v>43187</v>
      </c>
      <c r="J40" s="3" t="s">
        <v>59</v>
      </c>
      <c r="K40" s="4">
        <v>43202</v>
      </c>
      <c r="L40" s="3" t="s">
        <v>35</v>
      </c>
      <c r="M40" s="3">
        <v>1734</v>
      </c>
      <c r="N40" s="1">
        <v>29222933</v>
      </c>
      <c r="O40" s="3" t="s">
        <v>292</v>
      </c>
      <c r="P40" s="3" t="s">
        <v>292</v>
      </c>
      <c r="Q40" s="3" t="s">
        <v>1122</v>
      </c>
      <c r="V40" s="6">
        <v>43160</v>
      </c>
      <c r="W40" s="6">
        <v>44958</v>
      </c>
      <c r="X40" s="3">
        <v>60</v>
      </c>
      <c r="Y40" s="3">
        <v>0</v>
      </c>
      <c r="Z40" s="3">
        <v>4000</v>
      </c>
      <c r="AA40" s="3" t="s">
        <v>37</v>
      </c>
      <c r="AB40" s="3">
        <v>4</v>
      </c>
      <c r="AC40" s="1">
        <f t="shared" si="2"/>
        <v>16000</v>
      </c>
      <c r="AD40" s="1" t="s">
        <v>34</v>
      </c>
      <c r="AE40" s="1">
        <v>0</v>
      </c>
      <c r="AF40" s="1">
        <f t="shared" si="3"/>
        <v>4000</v>
      </c>
    </row>
    <row r="41" spans="1:32" ht="24.95" customHeight="1" x14ac:dyDescent="0.25">
      <c r="A41" s="1" t="s">
        <v>36</v>
      </c>
      <c r="B41" s="1">
        <v>2976</v>
      </c>
      <c r="C41" s="5">
        <v>43195</v>
      </c>
      <c r="E41" s="3" t="s">
        <v>721</v>
      </c>
      <c r="F41" s="3" t="s">
        <v>721</v>
      </c>
      <c r="G41" s="3" t="s">
        <v>33</v>
      </c>
      <c r="H41" s="3" t="s">
        <v>1119</v>
      </c>
      <c r="I41" s="4">
        <v>43187</v>
      </c>
      <c r="J41" s="3" t="s">
        <v>59</v>
      </c>
      <c r="K41" s="4">
        <v>43202</v>
      </c>
      <c r="L41" s="3" t="s">
        <v>35</v>
      </c>
      <c r="M41" s="3">
        <v>1734</v>
      </c>
      <c r="N41" s="1">
        <v>29222933</v>
      </c>
      <c r="O41" s="3" t="s">
        <v>292</v>
      </c>
      <c r="P41" s="3" t="s">
        <v>292</v>
      </c>
      <c r="Q41" s="3" t="s">
        <v>1123</v>
      </c>
      <c r="V41" s="6">
        <v>43160</v>
      </c>
      <c r="W41" s="6">
        <v>44958</v>
      </c>
      <c r="X41" s="3">
        <v>60</v>
      </c>
      <c r="Y41" s="3">
        <v>0</v>
      </c>
      <c r="Z41" s="3">
        <v>4000</v>
      </c>
      <c r="AA41" s="3" t="s">
        <v>37</v>
      </c>
      <c r="AB41" s="3">
        <v>4</v>
      </c>
      <c r="AC41" s="1">
        <f t="shared" si="2"/>
        <v>16000</v>
      </c>
      <c r="AD41" s="1" t="s">
        <v>34</v>
      </c>
      <c r="AE41" s="1">
        <v>0</v>
      </c>
      <c r="AF41" s="1">
        <f t="shared" si="3"/>
        <v>4000</v>
      </c>
    </row>
    <row r="42" spans="1:32" ht="24.95" customHeight="1" x14ac:dyDescent="0.25">
      <c r="A42" s="1" t="s">
        <v>36</v>
      </c>
      <c r="B42" s="1">
        <v>2976</v>
      </c>
      <c r="C42" s="5">
        <v>43195</v>
      </c>
      <c r="E42" s="3" t="s">
        <v>721</v>
      </c>
      <c r="F42" s="3" t="s">
        <v>721</v>
      </c>
      <c r="G42" s="3" t="s">
        <v>33</v>
      </c>
      <c r="H42" s="3" t="s">
        <v>1119</v>
      </c>
      <c r="I42" s="4">
        <v>43187</v>
      </c>
      <c r="J42" s="3" t="s">
        <v>59</v>
      </c>
      <c r="K42" s="4">
        <v>43202</v>
      </c>
      <c r="L42" s="3" t="s">
        <v>35</v>
      </c>
      <c r="M42" s="3">
        <v>1734</v>
      </c>
      <c r="N42" s="1">
        <v>29222933</v>
      </c>
      <c r="O42" s="3" t="s">
        <v>292</v>
      </c>
      <c r="P42" s="3" t="s">
        <v>292</v>
      </c>
      <c r="Q42" s="3" t="s">
        <v>1124</v>
      </c>
      <c r="V42" s="6">
        <v>43160</v>
      </c>
      <c r="W42" s="6">
        <v>44958</v>
      </c>
      <c r="X42" s="3">
        <v>60</v>
      </c>
      <c r="Y42" s="3">
        <v>0</v>
      </c>
      <c r="Z42" s="3">
        <v>4000</v>
      </c>
      <c r="AA42" s="3" t="s">
        <v>37</v>
      </c>
      <c r="AB42" s="3">
        <v>4</v>
      </c>
      <c r="AC42" s="1">
        <f t="shared" si="2"/>
        <v>16000</v>
      </c>
      <c r="AD42" s="1" t="s">
        <v>34</v>
      </c>
      <c r="AE42" s="1">
        <v>0</v>
      </c>
      <c r="AF42" s="1">
        <f t="shared" si="3"/>
        <v>4000</v>
      </c>
    </row>
    <row r="43" spans="1:32" ht="24.95" customHeight="1" x14ac:dyDescent="0.25">
      <c r="A43" s="1" t="s">
        <v>36</v>
      </c>
      <c r="B43" s="1">
        <v>2976</v>
      </c>
      <c r="C43" s="5">
        <v>43195</v>
      </c>
      <c r="E43" s="3" t="s">
        <v>721</v>
      </c>
      <c r="F43" s="3" t="s">
        <v>721</v>
      </c>
      <c r="G43" s="3" t="s">
        <v>33</v>
      </c>
      <c r="H43" s="3" t="s">
        <v>1119</v>
      </c>
      <c r="I43" s="4">
        <v>43187</v>
      </c>
      <c r="J43" s="3" t="s">
        <v>59</v>
      </c>
      <c r="K43" s="4">
        <v>43202</v>
      </c>
      <c r="L43" s="3" t="s">
        <v>35</v>
      </c>
      <c r="M43" s="3">
        <v>1734</v>
      </c>
      <c r="N43" s="1">
        <v>29222933</v>
      </c>
      <c r="O43" s="3" t="s">
        <v>292</v>
      </c>
      <c r="P43" s="3" t="s">
        <v>292</v>
      </c>
      <c r="Q43" s="3" t="s">
        <v>1125</v>
      </c>
      <c r="V43" s="6">
        <v>43160</v>
      </c>
      <c r="W43" s="6">
        <v>44958</v>
      </c>
      <c r="X43" s="3">
        <v>60</v>
      </c>
      <c r="Y43" s="3">
        <v>0</v>
      </c>
      <c r="Z43" s="3">
        <v>4000</v>
      </c>
      <c r="AA43" s="3" t="s">
        <v>37</v>
      </c>
      <c r="AB43" s="3">
        <v>4</v>
      </c>
      <c r="AC43" s="1">
        <f t="shared" si="2"/>
        <v>16000</v>
      </c>
      <c r="AD43" s="1" t="s">
        <v>34</v>
      </c>
      <c r="AE43" s="1">
        <v>0</v>
      </c>
      <c r="AF43" s="1">
        <f t="shared" si="3"/>
        <v>4000</v>
      </c>
    </row>
    <row r="44" spans="1:32" ht="24.95" customHeight="1" x14ac:dyDescent="0.25">
      <c r="A44" s="1" t="s">
        <v>36</v>
      </c>
      <c r="B44" s="1">
        <v>2977</v>
      </c>
      <c r="C44" s="5">
        <v>43195</v>
      </c>
      <c r="E44" s="3" t="s">
        <v>1115</v>
      </c>
      <c r="F44" s="3" t="s">
        <v>501</v>
      </c>
      <c r="G44" s="3" t="s">
        <v>33</v>
      </c>
      <c r="H44" s="3" t="s">
        <v>1126</v>
      </c>
      <c r="I44" s="4">
        <v>43189</v>
      </c>
      <c r="J44" s="3" t="s">
        <v>59</v>
      </c>
      <c r="K44" s="4">
        <v>43198</v>
      </c>
      <c r="L44" s="3" t="s">
        <v>35</v>
      </c>
      <c r="M44" s="3">
        <v>3477</v>
      </c>
      <c r="N44" s="1">
        <v>29334990</v>
      </c>
      <c r="O44" s="3" t="s">
        <v>1127</v>
      </c>
      <c r="P44" s="3" t="s">
        <v>1127</v>
      </c>
      <c r="Q44" s="3" t="s">
        <v>1128</v>
      </c>
      <c r="V44" s="6">
        <v>43132</v>
      </c>
      <c r="W44" s="6">
        <v>44927</v>
      </c>
      <c r="X44" s="3">
        <v>60</v>
      </c>
      <c r="Y44" s="3">
        <v>0</v>
      </c>
      <c r="Z44" s="3">
        <v>30.93</v>
      </c>
      <c r="AA44" s="3" t="s">
        <v>37</v>
      </c>
      <c r="AB44" s="3">
        <v>475</v>
      </c>
      <c r="AC44" s="1">
        <f t="shared" si="2"/>
        <v>14691.75</v>
      </c>
      <c r="AD44" s="1" t="s">
        <v>34</v>
      </c>
      <c r="AE44" s="1">
        <v>0</v>
      </c>
      <c r="AF44" s="1">
        <f t="shared" si="3"/>
        <v>30.93</v>
      </c>
    </row>
    <row r="45" spans="1:32" ht="24.95" customHeight="1" x14ac:dyDescent="0.25">
      <c r="A45" s="1" t="s">
        <v>36</v>
      </c>
      <c r="B45" s="1">
        <v>3134</v>
      </c>
      <c r="C45" s="5">
        <v>43200</v>
      </c>
      <c r="E45" s="3" t="s">
        <v>1129</v>
      </c>
      <c r="F45" s="3" t="s">
        <v>1129</v>
      </c>
      <c r="G45" s="3" t="s">
        <v>33</v>
      </c>
      <c r="H45" s="3">
        <v>2173950</v>
      </c>
      <c r="I45" s="4">
        <v>43189</v>
      </c>
      <c r="J45" s="3" t="s">
        <v>59</v>
      </c>
      <c r="K45" s="4">
        <v>43205</v>
      </c>
      <c r="L45" s="3" t="s">
        <v>35</v>
      </c>
      <c r="M45" s="3">
        <v>1706</v>
      </c>
      <c r="N45" s="1">
        <v>29419090</v>
      </c>
      <c r="O45" s="3" t="s">
        <v>1130</v>
      </c>
      <c r="P45" s="3" t="s">
        <v>131</v>
      </c>
      <c r="Q45" s="3" t="s">
        <v>1131</v>
      </c>
      <c r="V45" s="6">
        <v>43040</v>
      </c>
      <c r="W45" s="6">
        <v>44105</v>
      </c>
      <c r="X45" s="3">
        <v>36</v>
      </c>
      <c r="Y45" s="3">
        <v>0</v>
      </c>
      <c r="Z45" s="3">
        <v>10</v>
      </c>
      <c r="AA45" s="3" t="s">
        <v>37</v>
      </c>
      <c r="AB45" s="3">
        <v>320</v>
      </c>
      <c r="AC45" s="1">
        <f t="shared" si="2"/>
        <v>3200</v>
      </c>
      <c r="AD45" s="1" t="s">
        <v>34</v>
      </c>
      <c r="AE45" s="1">
        <v>0</v>
      </c>
      <c r="AF45" s="1">
        <f t="shared" si="3"/>
        <v>10</v>
      </c>
    </row>
    <row r="46" spans="1:32" ht="24.95" customHeight="1" x14ac:dyDescent="0.25">
      <c r="A46" s="1" t="s">
        <v>36</v>
      </c>
      <c r="B46" s="1">
        <v>3134</v>
      </c>
      <c r="C46" s="5">
        <v>43200</v>
      </c>
      <c r="E46" s="3" t="s">
        <v>1129</v>
      </c>
      <c r="F46" s="3" t="s">
        <v>1129</v>
      </c>
      <c r="G46" s="3" t="s">
        <v>33</v>
      </c>
      <c r="H46" s="3">
        <v>2173950</v>
      </c>
      <c r="I46" s="4">
        <v>43189</v>
      </c>
      <c r="J46" s="3" t="s">
        <v>59</v>
      </c>
      <c r="K46" s="4">
        <v>43205</v>
      </c>
      <c r="L46" s="3" t="s">
        <v>35</v>
      </c>
      <c r="M46" s="3">
        <v>1706</v>
      </c>
      <c r="N46" s="1">
        <v>29419090</v>
      </c>
      <c r="O46" s="3" t="s">
        <v>1130</v>
      </c>
      <c r="P46" s="3" t="s">
        <v>131</v>
      </c>
      <c r="Q46" s="3" t="s">
        <v>1132</v>
      </c>
      <c r="V46" s="6">
        <v>43070</v>
      </c>
      <c r="W46" s="6">
        <v>44136</v>
      </c>
      <c r="X46" s="3">
        <v>36</v>
      </c>
      <c r="Y46" s="3">
        <v>0</v>
      </c>
      <c r="Z46" s="3">
        <v>25</v>
      </c>
      <c r="AA46" s="3" t="s">
        <v>37</v>
      </c>
      <c r="AB46" s="3">
        <v>320</v>
      </c>
      <c r="AC46" s="1">
        <f t="shared" si="2"/>
        <v>8000</v>
      </c>
      <c r="AD46" s="1" t="s">
        <v>34</v>
      </c>
      <c r="AE46" s="1">
        <v>0</v>
      </c>
      <c r="AF46" s="1">
        <f t="shared" si="3"/>
        <v>25</v>
      </c>
    </row>
    <row r="47" spans="1:32" ht="24.95" customHeight="1" x14ac:dyDescent="0.25">
      <c r="A47" s="1" t="s">
        <v>36</v>
      </c>
      <c r="B47" s="1">
        <v>3209</v>
      </c>
      <c r="C47" s="5">
        <v>43202</v>
      </c>
      <c r="E47" s="3" t="s">
        <v>1134</v>
      </c>
      <c r="F47" s="3" t="s">
        <v>659</v>
      </c>
      <c r="G47" s="3" t="s">
        <v>33</v>
      </c>
      <c r="H47" s="3" t="s">
        <v>1135</v>
      </c>
      <c r="I47" s="4">
        <v>43193</v>
      </c>
      <c r="J47" s="3" t="s">
        <v>59</v>
      </c>
      <c r="K47" s="4">
        <v>43203</v>
      </c>
      <c r="L47" s="3" t="s">
        <v>35</v>
      </c>
      <c r="M47" s="3" t="s">
        <v>736</v>
      </c>
      <c r="N47" s="1">
        <v>30049099</v>
      </c>
      <c r="O47" s="3" t="s">
        <v>1136</v>
      </c>
      <c r="P47" s="3" t="s">
        <v>1136</v>
      </c>
      <c r="Q47" s="3" t="s">
        <v>1137</v>
      </c>
      <c r="V47" s="6">
        <v>43101</v>
      </c>
      <c r="W47" s="6">
        <v>43800</v>
      </c>
      <c r="X47" s="3">
        <v>24</v>
      </c>
      <c r="Y47" s="3">
        <v>0</v>
      </c>
      <c r="Z47" s="3">
        <v>19750</v>
      </c>
      <c r="AA47" s="3" t="s">
        <v>741</v>
      </c>
      <c r="AB47" s="3">
        <v>0.48</v>
      </c>
      <c r="AC47" s="1">
        <f t="shared" si="2"/>
        <v>9480</v>
      </c>
      <c r="AD47" s="1" t="s">
        <v>34</v>
      </c>
      <c r="AE47" s="1">
        <v>0</v>
      </c>
      <c r="AF47" s="1">
        <f t="shared" si="3"/>
        <v>19750</v>
      </c>
    </row>
    <row r="48" spans="1:32" ht="24.95" customHeight="1" x14ac:dyDescent="0.25">
      <c r="A48" s="1" t="s">
        <v>36</v>
      </c>
      <c r="B48" s="1">
        <v>3210</v>
      </c>
      <c r="C48" s="5">
        <v>43202</v>
      </c>
      <c r="E48" s="3" t="s">
        <v>454</v>
      </c>
      <c r="F48" s="3" t="s">
        <v>454</v>
      </c>
      <c r="G48" s="3" t="s">
        <v>455</v>
      </c>
      <c r="H48" s="3">
        <v>1033042</v>
      </c>
      <c r="I48" s="4">
        <v>43196</v>
      </c>
      <c r="J48" s="3" t="s">
        <v>59</v>
      </c>
      <c r="K48" s="4">
        <v>43213</v>
      </c>
      <c r="L48" s="3" t="s">
        <v>35</v>
      </c>
      <c r="M48" s="3" t="s">
        <v>39</v>
      </c>
      <c r="N48" s="1">
        <v>29372300</v>
      </c>
      <c r="O48" s="3" t="s">
        <v>1138</v>
      </c>
      <c r="P48" s="3" t="s">
        <v>1138</v>
      </c>
      <c r="Q48" s="3" t="s">
        <v>1139</v>
      </c>
      <c r="V48" s="6">
        <v>43040</v>
      </c>
      <c r="W48" s="6">
        <v>44866</v>
      </c>
      <c r="X48" s="3">
        <v>61</v>
      </c>
      <c r="Y48" s="3">
        <v>0</v>
      </c>
      <c r="Z48" s="3">
        <v>3000</v>
      </c>
      <c r="AA48" s="3" t="s">
        <v>37</v>
      </c>
      <c r="AB48" s="3">
        <v>70</v>
      </c>
      <c r="AC48" s="1">
        <f t="shared" si="2"/>
        <v>210000</v>
      </c>
      <c r="AD48" s="1" t="s">
        <v>49</v>
      </c>
      <c r="AE48" s="1">
        <v>0</v>
      </c>
      <c r="AF48" s="1">
        <f t="shared" si="3"/>
        <v>3000</v>
      </c>
    </row>
    <row r="49" spans="1:32" ht="24.95" customHeight="1" x14ac:dyDescent="0.25">
      <c r="A49" s="1" t="s">
        <v>36</v>
      </c>
      <c r="B49" s="1">
        <v>3210</v>
      </c>
      <c r="C49" s="5">
        <v>43202</v>
      </c>
      <c r="E49" s="3" t="s">
        <v>454</v>
      </c>
      <c r="F49" s="3" t="s">
        <v>454</v>
      </c>
      <c r="G49" s="3" t="s">
        <v>455</v>
      </c>
      <c r="H49" s="3">
        <v>1033042</v>
      </c>
      <c r="I49" s="4">
        <v>43196</v>
      </c>
      <c r="J49" s="3" t="s">
        <v>59</v>
      </c>
      <c r="K49" s="4">
        <v>43213</v>
      </c>
      <c r="L49" s="3" t="s">
        <v>35</v>
      </c>
      <c r="M49" s="3" t="s">
        <v>39</v>
      </c>
      <c r="N49" s="1">
        <v>29372300</v>
      </c>
      <c r="O49" s="3" t="s">
        <v>1138</v>
      </c>
      <c r="P49" s="3" t="s">
        <v>1138</v>
      </c>
      <c r="Q49" s="3" t="s">
        <v>1140</v>
      </c>
      <c r="V49" s="6">
        <v>43040</v>
      </c>
      <c r="W49" s="6">
        <v>44866</v>
      </c>
      <c r="X49" s="3">
        <v>61</v>
      </c>
      <c r="Y49" s="3">
        <v>0</v>
      </c>
    </row>
    <row r="50" spans="1:32" ht="24.95" customHeight="1" x14ac:dyDescent="0.25">
      <c r="A50" s="1" t="s">
        <v>36</v>
      </c>
      <c r="B50" s="1">
        <v>3210</v>
      </c>
      <c r="C50" s="5">
        <v>43202</v>
      </c>
      <c r="E50" s="3" t="s">
        <v>454</v>
      </c>
      <c r="F50" s="3" t="s">
        <v>454</v>
      </c>
      <c r="G50" s="3" t="s">
        <v>455</v>
      </c>
      <c r="H50" s="3">
        <v>1033042</v>
      </c>
      <c r="I50" s="4">
        <v>43196</v>
      </c>
      <c r="J50" s="3" t="s">
        <v>59</v>
      </c>
      <c r="K50" s="4">
        <v>43213</v>
      </c>
      <c r="L50" s="3" t="s">
        <v>35</v>
      </c>
      <c r="M50" s="3" t="s">
        <v>39</v>
      </c>
      <c r="N50" s="1">
        <v>29372300</v>
      </c>
      <c r="O50" s="3" t="s">
        <v>1138</v>
      </c>
      <c r="P50" s="3" t="s">
        <v>1138</v>
      </c>
      <c r="Q50" s="3" t="s">
        <v>1141</v>
      </c>
      <c r="V50" s="6">
        <v>43070</v>
      </c>
      <c r="W50" s="6">
        <v>44896</v>
      </c>
      <c r="X50" s="3">
        <v>61</v>
      </c>
      <c r="Y50" s="3">
        <v>0</v>
      </c>
    </row>
    <row r="51" spans="1:32" ht="24.95" customHeight="1" x14ac:dyDescent="0.25">
      <c r="A51" s="1" t="s">
        <v>36</v>
      </c>
      <c r="B51" s="1">
        <v>3233</v>
      </c>
      <c r="C51" s="5">
        <v>43206</v>
      </c>
      <c r="E51" s="3" t="s">
        <v>1142</v>
      </c>
      <c r="F51" s="3" t="s">
        <v>1142</v>
      </c>
      <c r="G51" s="3" t="s">
        <v>177</v>
      </c>
      <c r="H51" s="3">
        <v>17285</v>
      </c>
      <c r="I51" s="4">
        <v>43195</v>
      </c>
      <c r="J51" s="3" t="s">
        <v>43</v>
      </c>
      <c r="K51" s="4">
        <v>43218</v>
      </c>
      <c r="L51" s="3" t="s">
        <v>35</v>
      </c>
      <c r="M51" s="3">
        <v>929</v>
      </c>
      <c r="N51" s="1">
        <v>29391100</v>
      </c>
      <c r="O51" s="3" t="s">
        <v>178</v>
      </c>
      <c r="P51" s="3" t="s">
        <v>178</v>
      </c>
      <c r="Q51" s="3" t="s">
        <v>1143</v>
      </c>
      <c r="V51" s="6">
        <v>43160</v>
      </c>
      <c r="W51" s="6">
        <v>44986</v>
      </c>
      <c r="X51" s="3">
        <v>61</v>
      </c>
      <c r="Y51" s="3">
        <v>0</v>
      </c>
      <c r="Z51" s="3">
        <v>300</v>
      </c>
      <c r="AA51" s="3" t="s">
        <v>37</v>
      </c>
      <c r="AB51" s="3">
        <v>305</v>
      </c>
      <c r="AC51" s="1">
        <f t="shared" ref="AC51:AC76" si="4">Z51*AB51</f>
        <v>91500</v>
      </c>
      <c r="AD51" s="1" t="s">
        <v>34</v>
      </c>
      <c r="AE51" s="1">
        <v>0</v>
      </c>
      <c r="AF51" s="1">
        <f t="shared" ref="AF51:AF82" si="5">Z51</f>
        <v>300</v>
      </c>
    </row>
    <row r="52" spans="1:32" ht="24.95" customHeight="1" x14ac:dyDescent="0.25">
      <c r="A52" s="1" t="s">
        <v>36</v>
      </c>
      <c r="B52" s="1">
        <v>3233</v>
      </c>
      <c r="C52" s="5">
        <v>43206</v>
      </c>
      <c r="E52" s="3" t="s">
        <v>1142</v>
      </c>
      <c r="F52" s="3" t="s">
        <v>1142</v>
      </c>
      <c r="G52" s="3" t="s">
        <v>177</v>
      </c>
      <c r="H52" s="3">
        <v>17285</v>
      </c>
      <c r="I52" s="4">
        <v>43195</v>
      </c>
      <c r="J52" s="3" t="s">
        <v>43</v>
      </c>
      <c r="K52" s="4">
        <v>43218</v>
      </c>
      <c r="L52" s="3" t="s">
        <v>35</v>
      </c>
      <c r="M52" s="3">
        <v>929</v>
      </c>
      <c r="N52" s="1">
        <v>29391100</v>
      </c>
      <c r="O52" s="3" t="s">
        <v>178</v>
      </c>
      <c r="P52" s="3" t="s">
        <v>178</v>
      </c>
      <c r="Q52" s="3" t="s">
        <v>1144</v>
      </c>
      <c r="V52" s="6">
        <v>43160</v>
      </c>
      <c r="W52" s="6">
        <v>44986</v>
      </c>
      <c r="X52" s="3">
        <v>61</v>
      </c>
      <c r="Y52" s="3">
        <v>0</v>
      </c>
      <c r="Z52" s="3">
        <v>200</v>
      </c>
      <c r="AA52" s="3" t="s">
        <v>37</v>
      </c>
      <c r="AB52" s="3">
        <v>305</v>
      </c>
      <c r="AC52" s="1">
        <f t="shared" si="4"/>
        <v>61000</v>
      </c>
      <c r="AD52" s="1" t="s">
        <v>34</v>
      </c>
      <c r="AE52" s="1">
        <v>0</v>
      </c>
      <c r="AF52" s="1">
        <f t="shared" si="5"/>
        <v>200</v>
      </c>
    </row>
    <row r="53" spans="1:32" ht="24.95" customHeight="1" x14ac:dyDescent="0.25">
      <c r="A53" s="1" t="s">
        <v>36</v>
      </c>
      <c r="B53" s="1">
        <v>3344</v>
      </c>
      <c r="C53" s="5">
        <v>43208</v>
      </c>
      <c r="E53" s="3" t="s">
        <v>502</v>
      </c>
      <c r="F53" s="3" t="s">
        <v>502</v>
      </c>
      <c r="G53" s="3" t="s">
        <v>33</v>
      </c>
      <c r="H53" s="3">
        <v>1201200019</v>
      </c>
      <c r="I53" s="4">
        <v>43203</v>
      </c>
      <c r="J53" s="3" t="s">
        <v>59</v>
      </c>
      <c r="K53" s="4">
        <v>43208</v>
      </c>
      <c r="L53" s="3" t="s">
        <v>35</v>
      </c>
      <c r="M53" s="3">
        <v>6657</v>
      </c>
      <c r="N53" s="1">
        <v>29419090</v>
      </c>
      <c r="O53" s="3" t="s">
        <v>1130</v>
      </c>
      <c r="P53" s="3" t="s">
        <v>131</v>
      </c>
      <c r="Q53" s="3" t="s">
        <v>1145</v>
      </c>
      <c r="V53" s="6">
        <v>43191</v>
      </c>
      <c r="W53" s="6">
        <v>44256</v>
      </c>
      <c r="X53" s="3">
        <v>36</v>
      </c>
      <c r="Y53" s="3">
        <v>0</v>
      </c>
      <c r="Z53" s="3">
        <v>200</v>
      </c>
      <c r="AA53" s="3" t="s">
        <v>37</v>
      </c>
      <c r="AB53" s="3">
        <v>165</v>
      </c>
      <c r="AC53" s="1">
        <f t="shared" si="4"/>
        <v>33000</v>
      </c>
      <c r="AD53" s="1" t="s">
        <v>34</v>
      </c>
      <c r="AE53" s="1">
        <v>0</v>
      </c>
      <c r="AF53" s="1">
        <f t="shared" si="5"/>
        <v>200</v>
      </c>
    </row>
    <row r="54" spans="1:32" ht="24.95" customHeight="1" x14ac:dyDescent="0.25">
      <c r="A54" s="1" t="s">
        <v>36</v>
      </c>
      <c r="B54" s="1">
        <v>3345</v>
      </c>
      <c r="C54" s="5">
        <v>43208</v>
      </c>
      <c r="E54" s="3" t="s">
        <v>1146</v>
      </c>
      <c r="F54" s="3" t="s">
        <v>942</v>
      </c>
      <c r="G54" s="3" t="s">
        <v>126</v>
      </c>
      <c r="H54" s="3" t="s">
        <v>1147</v>
      </c>
      <c r="I54" s="4">
        <v>43192</v>
      </c>
      <c r="J54" s="3" t="s">
        <v>43</v>
      </c>
      <c r="K54" s="4">
        <v>43205</v>
      </c>
      <c r="L54" s="3" t="s">
        <v>39</v>
      </c>
      <c r="M54" s="3" t="s">
        <v>39</v>
      </c>
      <c r="N54" s="1">
        <v>29242990</v>
      </c>
      <c r="O54" s="3" t="s">
        <v>380</v>
      </c>
      <c r="P54" s="3" t="s">
        <v>380</v>
      </c>
      <c r="Q54" s="3">
        <v>1803154</v>
      </c>
      <c r="V54" s="6">
        <v>43160</v>
      </c>
      <c r="W54" s="6">
        <v>43891</v>
      </c>
      <c r="X54" s="3">
        <v>25</v>
      </c>
      <c r="Y54" s="3">
        <v>0</v>
      </c>
      <c r="Z54" s="3">
        <v>250</v>
      </c>
      <c r="AA54" s="3" t="s">
        <v>37</v>
      </c>
      <c r="AB54" s="3">
        <v>19</v>
      </c>
      <c r="AC54" s="1">
        <f t="shared" si="4"/>
        <v>4750</v>
      </c>
      <c r="AD54" s="1" t="s">
        <v>34</v>
      </c>
      <c r="AE54" s="1">
        <v>0</v>
      </c>
      <c r="AF54" s="1">
        <f t="shared" si="5"/>
        <v>250</v>
      </c>
    </row>
    <row r="55" spans="1:32" ht="24.95" customHeight="1" x14ac:dyDescent="0.25">
      <c r="A55" s="1" t="s">
        <v>36</v>
      </c>
      <c r="B55" s="1">
        <v>3345</v>
      </c>
      <c r="C55" s="5">
        <v>43208</v>
      </c>
      <c r="E55" s="3" t="s">
        <v>1146</v>
      </c>
      <c r="F55" s="3" t="s">
        <v>942</v>
      </c>
      <c r="G55" s="3" t="s">
        <v>126</v>
      </c>
      <c r="H55" s="3" t="s">
        <v>1147</v>
      </c>
      <c r="I55" s="4">
        <v>43192</v>
      </c>
      <c r="J55" s="3" t="s">
        <v>43</v>
      </c>
      <c r="K55" s="4">
        <v>43205</v>
      </c>
      <c r="L55" s="3" t="s">
        <v>39</v>
      </c>
      <c r="M55" s="3" t="s">
        <v>39</v>
      </c>
      <c r="N55" s="1">
        <v>29251100</v>
      </c>
      <c r="O55" s="3" t="s">
        <v>1148</v>
      </c>
      <c r="P55" s="3" t="s">
        <v>1148</v>
      </c>
      <c r="Q55" s="42" t="s">
        <v>1149</v>
      </c>
      <c r="V55" s="6">
        <v>43160</v>
      </c>
      <c r="W55" s="6">
        <v>44256</v>
      </c>
      <c r="X55" s="3">
        <v>25</v>
      </c>
      <c r="Y55" s="3">
        <v>0</v>
      </c>
      <c r="Z55" s="3">
        <v>100</v>
      </c>
      <c r="AA55" s="3" t="s">
        <v>37</v>
      </c>
      <c r="AB55" s="3">
        <v>16</v>
      </c>
      <c r="AC55" s="1">
        <f t="shared" si="4"/>
        <v>1600</v>
      </c>
      <c r="AD55" s="1" t="s">
        <v>34</v>
      </c>
      <c r="AE55" s="1">
        <v>0</v>
      </c>
      <c r="AF55" s="1">
        <f t="shared" si="5"/>
        <v>100</v>
      </c>
    </row>
    <row r="56" spans="1:32" ht="24.95" customHeight="1" x14ac:dyDescent="0.25">
      <c r="A56" s="1" t="s">
        <v>36</v>
      </c>
      <c r="B56" s="1">
        <v>3457</v>
      </c>
      <c r="C56" s="5">
        <v>43212</v>
      </c>
      <c r="E56" s="3" t="s">
        <v>1150</v>
      </c>
      <c r="F56" s="3" t="s">
        <v>139</v>
      </c>
      <c r="G56" s="3" t="s">
        <v>48</v>
      </c>
      <c r="H56" s="3">
        <v>9003881600</v>
      </c>
      <c r="I56" s="4">
        <v>43204</v>
      </c>
      <c r="J56" s="3" t="s">
        <v>43</v>
      </c>
      <c r="K56" s="4">
        <v>43204</v>
      </c>
      <c r="L56" s="3" t="s">
        <v>39</v>
      </c>
      <c r="M56" s="3" t="s">
        <v>39</v>
      </c>
      <c r="N56" s="1">
        <v>17021100</v>
      </c>
      <c r="O56" s="3" t="s">
        <v>1151</v>
      </c>
      <c r="P56" s="3" t="s">
        <v>147</v>
      </c>
      <c r="Q56" s="3" t="s">
        <v>1152</v>
      </c>
      <c r="V56" s="6">
        <v>43160</v>
      </c>
      <c r="W56" s="6">
        <v>43709</v>
      </c>
      <c r="X56" s="3">
        <v>19</v>
      </c>
      <c r="Y56" s="3">
        <v>0</v>
      </c>
      <c r="Z56" s="3">
        <v>25</v>
      </c>
      <c r="AA56" s="3" t="s">
        <v>37</v>
      </c>
      <c r="AB56" s="3">
        <v>19.8</v>
      </c>
      <c r="AC56" s="1">
        <f t="shared" si="4"/>
        <v>495</v>
      </c>
      <c r="AD56" s="1" t="s">
        <v>34</v>
      </c>
      <c r="AE56" s="1">
        <v>0</v>
      </c>
      <c r="AF56" s="1">
        <f t="shared" si="5"/>
        <v>25</v>
      </c>
    </row>
    <row r="57" spans="1:32" ht="24.95" customHeight="1" x14ac:dyDescent="0.25">
      <c r="A57" s="1" t="s">
        <v>36</v>
      </c>
      <c r="B57" s="1">
        <v>3458</v>
      </c>
      <c r="C57" s="5">
        <v>43212</v>
      </c>
      <c r="E57" s="3" t="s">
        <v>642</v>
      </c>
      <c r="F57" s="3" t="s">
        <v>642</v>
      </c>
      <c r="G57" s="3" t="s">
        <v>33</v>
      </c>
      <c r="H57" s="3">
        <v>29180059</v>
      </c>
      <c r="I57" s="4">
        <v>43207</v>
      </c>
      <c r="J57" s="3" t="s">
        <v>43</v>
      </c>
      <c r="K57" s="4">
        <v>43220</v>
      </c>
      <c r="L57" s="3" t="s">
        <v>39</v>
      </c>
      <c r="M57" s="3" t="s">
        <v>39</v>
      </c>
      <c r="N57" s="1">
        <v>29054500</v>
      </c>
      <c r="O57" s="3" t="s">
        <v>312</v>
      </c>
      <c r="P57" s="3" t="s">
        <v>312</v>
      </c>
      <c r="Q57" s="3" t="s">
        <v>1153</v>
      </c>
      <c r="V57" s="6">
        <v>43191</v>
      </c>
      <c r="W57" s="6">
        <v>44652</v>
      </c>
      <c r="X57" s="3">
        <v>49</v>
      </c>
      <c r="Y57" s="3">
        <v>0</v>
      </c>
      <c r="Z57" s="3">
        <v>1200</v>
      </c>
      <c r="AA57" s="3" t="s">
        <v>37</v>
      </c>
      <c r="AB57" s="3">
        <v>13.3</v>
      </c>
      <c r="AC57" s="1">
        <f t="shared" si="4"/>
        <v>15960</v>
      </c>
      <c r="AD57" s="1" t="s">
        <v>34</v>
      </c>
      <c r="AE57" s="1">
        <v>0</v>
      </c>
      <c r="AF57" s="1">
        <f t="shared" si="5"/>
        <v>1200</v>
      </c>
    </row>
    <row r="58" spans="1:32" ht="24.95" customHeight="1" x14ac:dyDescent="0.25">
      <c r="A58" s="1" t="s">
        <v>36</v>
      </c>
      <c r="B58" s="1">
        <v>3459</v>
      </c>
      <c r="C58" s="5">
        <v>43212</v>
      </c>
      <c r="E58" s="3" t="s">
        <v>1003</v>
      </c>
      <c r="F58" s="3" t="s">
        <v>1003</v>
      </c>
      <c r="G58" s="3" t="s">
        <v>33</v>
      </c>
      <c r="H58" s="3" t="s">
        <v>1154</v>
      </c>
      <c r="I58" s="4">
        <v>43199</v>
      </c>
      <c r="J58" s="3" t="s">
        <v>43</v>
      </c>
      <c r="K58" s="4">
        <v>43220</v>
      </c>
      <c r="L58" s="3" t="s">
        <v>39</v>
      </c>
      <c r="M58" s="3" t="s">
        <v>39</v>
      </c>
      <c r="N58" s="1">
        <v>29054400</v>
      </c>
      <c r="O58" s="3" t="s">
        <v>1005</v>
      </c>
      <c r="P58" s="3" t="s">
        <v>1005</v>
      </c>
      <c r="Q58" s="3" t="s">
        <v>1155</v>
      </c>
      <c r="V58" s="6">
        <v>43191</v>
      </c>
      <c r="W58" s="6">
        <v>44986</v>
      </c>
      <c r="X58" s="3">
        <v>60</v>
      </c>
      <c r="Y58" s="3">
        <v>0</v>
      </c>
      <c r="Z58" s="3">
        <v>1200</v>
      </c>
      <c r="AA58" s="3" t="s">
        <v>37</v>
      </c>
      <c r="AB58" s="3">
        <v>6.65</v>
      </c>
      <c r="AC58" s="1">
        <f t="shared" si="4"/>
        <v>7980</v>
      </c>
      <c r="AD58" s="1" t="s">
        <v>34</v>
      </c>
      <c r="AE58" s="1">
        <v>0</v>
      </c>
      <c r="AF58" s="1">
        <f t="shared" si="5"/>
        <v>1200</v>
      </c>
    </row>
    <row r="59" spans="1:32" ht="24.95" customHeight="1" x14ac:dyDescent="0.25">
      <c r="A59" s="1" t="s">
        <v>36</v>
      </c>
      <c r="B59" s="1">
        <v>3584</v>
      </c>
      <c r="C59" s="5">
        <v>43214</v>
      </c>
      <c r="E59" s="3" t="s">
        <v>1156</v>
      </c>
      <c r="F59" s="3" t="s">
        <v>1156</v>
      </c>
      <c r="G59" s="3" t="s">
        <v>126</v>
      </c>
      <c r="H59" s="3" t="s">
        <v>1157</v>
      </c>
      <c r="I59" s="4">
        <v>43209</v>
      </c>
      <c r="J59" s="3" t="s">
        <v>59</v>
      </c>
      <c r="K59" s="4">
        <v>43220</v>
      </c>
      <c r="L59" s="3" t="s">
        <v>35</v>
      </c>
      <c r="M59" s="3">
        <v>2736</v>
      </c>
      <c r="N59" s="1">
        <v>30039000</v>
      </c>
      <c r="O59" s="3" t="s">
        <v>1158</v>
      </c>
      <c r="P59" s="3" t="s">
        <v>1158</v>
      </c>
      <c r="Q59" s="37">
        <v>2017111501</v>
      </c>
      <c r="V59" s="6">
        <v>43040</v>
      </c>
      <c r="W59" s="6">
        <v>44136</v>
      </c>
      <c r="X59" s="3">
        <v>37</v>
      </c>
      <c r="Y59" s="3">
        <v>0</v>
      </c>
      <c r="Z59" s="3">
        <v>800</v>
      </c>
      <c r="AA59" s="3" t="s">
        <v>37</v>
      </c>
      <c r="AB59" s="3">
        <v>10.77</v>
      </c>
      <c r="AC59" s="1">
        <f t="shared" si="4"/>
        <v>8616</v>
      </c>
      <c r="AD59" s="1" t="s">
        <v>34</v>
      </c>
      <c r="AE59" s="1">
        <v>0</v>
      </c>
      <c r="AF59" s="1">
        <f t="shared" si="5"/>
        <v>800</v>
      </c>
    </row>
    <row r="60" spans="1:32" ht="24.95" customHeight="1" x14ac:dyDescent="0.25">
      <c r="A60" s="1" t="s">
        <v>36</v>
      </c>
      <c r="B60" s="1">
        <v>3584</v>
      </c>
      <c r="C60" s="5">
        <v>43214</v>
      </c>
      <c r="E60" s="3" t="s">
        <v>1156</v>
      </c>
      <c r="F60" s="3" t="s">
        <v>1156</v>
      </c>
      <c r="G60" s="3" t="s">
        <v>126</v>
      </c>
      <c r="H60" s="3" t="s">
        <v>1157</v>
      </c>
      <c r="I60" s="4">
        <v>43209</v>
      </c>
      <c r="J60" s="3" t="s">
        <v>59</v>
      </c>
      <c r="K60" s="4">
        <v>43220</v>
      </c>
      <c r="L60" s="3" t="s">
        <v>35</v>
      </c>
      <c r="M60" s="3">
        <v>2736</v>
      </c>
      <c r="N60" s="1">
        <v>30039000</v>
      </c>
      <c r="O60" s="3" t="s">
        <v>1158</v>
      </c>
      <c r="P60" s="3" t="s">
        <v>1158</v>
      </c>
      <c r="Q60" s="3" t="s">
        <v>1159</v>
      </c>
      <c r="V60" s="6">
        <v>43160</v>
      </c>
      <c r="W60" s="6">
        <v>44256</v>
      </c>
      <c r="X60" s="3">
        <v>37</v>
      </c>
      <c r="Y60" s="3">
        <v>0</v>
      </c>
    </row>
    <row r="61" spans="1:32" ht="24.95" customHeight="1" x14ac:dyDescent="0.25">
      <c r="A61" s="1" t="s">
        <v>36</v>
      </c>
      <c r="B61" s="1">
        <v>3585</v>
      </c>
      <c r="C61" s="5">
        <v>43214</v>
      </c>
      <c r="E61" s="3" t="s">
        <v>1160</v>
      </c>
      <c r="F61" s="3" t="s">
        <v>1160</v>
      </c>
      <c r="G61" s="3" t="s">
        <v>33</v>
      </c>
      <c r="H61" s="3">
        <v>9100016338</v>
      </c>
      <c r="I61" s="4">
        <v>43209</v>
      </c>
      <c r="J61" s="3" t="s">
        <v>59</v>
      </c>
      <c r="K61" s="4">
        <v>43215</v>
      </c>
      <c r="L61" s="3" t="s">
        <v>35</v>
      </c>
      <c r="M61" s="3">
        <v>6944</v>
      </c>
      <c r="N61" s="1">
        <v>29415000</v>
      </c>
      <c r="O61" s="3" t="s">
        <v>1161</v>
      </c>
      <c r="P61" s="3" t="s">
        <v>1161</v>
      </c>
      <c r="Q61" s="3" t="s">
        <v>1162</v>
      </c>
      <c r="V61" s="6">
        <v>43160</v>
      </c>
      <c r="W61" s="6">
        <v>44958</v>
      </c>
      <c r="X61" s="3">
        <v>60</v>
      </c>
      <c r="Y61" s="3">
        <v>0</v>
      </c>
      <c r="Z61" s="3">
        <v>250</v>
      </c>
      <c r="AA61" s="3" t="s">
        <v>37</v>
      </c>
      <c r="AB61" s="3">
        <v>250</v>
      </c>
      <c r="AC61" s="1">
        <f t="shared" si="4"/>
        <v>62500</v>
      </c>
      <c r="AD61" s="1" t="s">
        <v>34</v>
      </c>
      <c r="AE61" s="1">
        <v>0</v>
      </c>
      <c r="AF61" s="1">
        <f t="shared" si="5"/>
        <v>250</v>
      </c>
    </row>
    <row r="62" spans="1:32" ht="24.95" customHeight="1" x14ac:dyDescent="0.25">
      <c r="A62" s="1" t="s">
        <v>36</v>
      </c>
      <c r="B62" s="1">
        <v>3586</v>
      </c>
      <c r="C62" s="5">
        <v>43214</v>
      </c>
      <c r="E62" s="3" t="s">
        <v>502</v>
      </c>
      <c r="F62" s="3" t="s">
        <v>502</v>
      </c>
      <c r="G62" s="3" t="s">
        <v>33</v>
      </c>
      <c r="H62" s="3">
        <v>1201200023</v>
      </c>
      <c r="I62" s="4">
        <v>43210</v>
      </c>
      <c r="J62" s="3" t="s">
        <v>59</v>
      </c>
      <c r="K62" s="4">
        <v>43218</v>
      </c>
      <c r="L62" s="3" t="s">
        <v>35</v>
      </c>
      <c r="M62" s="3">
        <v>6657</v>
      </c>
      <c r="N62" s="1">
        <v>29419090</v>
      </c>
      <c r="O62" s="3" t="s">
        <v>1130</v>
      </c>
      <c r="P62" s="3" t="s">
        <v>1130</v>
      </c>
      <c r="Q62" s="3" t="s">
        <v>1163</v>
      </c>
      <c r="V62" s="6">
        <v>43191</v>
      </c>
      <c r="W62" s="6">
        <v>44256</v>
      </c>
      <c r="X62" s="3">
        <v>36</v>
      </c>
      <c r="Y62" s="3">
        <v>0</v>
      </c>
      <c r="Z62" s="3">
        <v>300</v>
      </c>
      <c r="AA62" s="3" t="s">
        <v>37</v>
      </c>
      <c r="AB62" s="3">
        <v>161</v>
      </c>
      <c r="AC62" s="1">
        <f t="shared" si="4"/>
        <v>48300</v>
      </c>
      <c r="AD62" s="1" t="s">
        <v>34</v>
      </c>
      <c r="AE62" s="1">
        <v>0</v>
      </c>
      <c r="AF62" s="1">
        <f t="shared" si="5"/>
        <v>300</v>
      </c>
    </row>
    <row r="63" spans="1:32" ht="24.95" customHeight="1" x14ac:dyDescent="0.25">
      <c r="A63" s="1" t="s">
        <v>36</v>
      </c>
      <c r="B63" s="1">
        <v>3587</v>
      </c>
      <c r="C63" s="5">
        <v>43214</v>
      </c>
      <c r="E63" s="3" t="s">
        <v>1164</v>
      </c>
      <c r="F63" s="3" t="s">
        <v>1164</v>
      </c>
      <c r="G63" s="3" t="s">
        <v>33</v>
      </c>
      <c r="H63" s="29" t="s">
        <v>1165</v>
      </c>
      <c r="I63" s="4">
        <v>43210</v>
      </c>
      <c r="J63" s="3" t="s">
        <v>59</v>
      </c>
      <c r="K63" s="4">
        <v>43219</v>
      </c>
      <c r="L63" s="3" t="s">
        <v>35</v>
      </c>
      <c r="M63" s="3">
        <v>6264</v>
      </c>
      <c r="N63" s="1">
        <v>29225090</v>
      </c>
      <c r="O63" s="3" t="s">
        <v>1166</v>
      </c>
      <c r="P63" s="3" t="s">
        <v>1166</v>
      </c>
      <c r="Q63" s="3" t="s">
        <v>1167</v>
      </c>
      <c r="V63" s="6">
        <v>43191</v>
      </c>
      <c r="W63" s="6">
        <v>44986</v>
      </c>
      <c r="X63" s="3">
        <v>60</v>
      </c>
      <c r="Y63" s="3">
        <v>0</v>
      </c>
      <c r="Z63" s="3">
        <v>5</v>
      </c>
      <c r="AA63" s="3" t="s">
        <v>37</v>
      </c>
      <c r="AB63" s="3">
        <v>240</v>
      </c>
      <c r="AC63" s="1">
        <f t="shared" si="4"/>
        <v>1200</v>
      </c>
      <c r="AD63" s="1" t="s">
        <v>34</v>
      </c>
      <c r="AE63" s="1">
        <v>0</v>
      </c>
      <c r="AF63" s="1">
        <f t="shared" si="5"/>
        <v>5</v>
      </c>
    </row>
    <row r="64" spans="1:32" ht="24.95" customHeight="1" x14ac:dyDescent="0.25">
      <c r="A64" s="1" t="s">
        <v>36</v>
      </c>
      <c r="B64" s="1">
        <v>3589</v>
      </c>
      <c r="C64" s="5">
        <v>43214</v>
      </c>
      <c r="E64" s="3" t="s">
        <v>897</v>
      </c>
      <c r="F64" s="3" t="s">
        <v>897</v>
      </c>
      <c r="G64" s="3" t="s">
        <v>33</v>
      </c>
      <c r="H64" s="3" t="s">
        <v>1168</v>
      </c>
      <c r="I64" s="4">
        <v>43172</v>
      </c>
      <c r="J64" s="3" t="s">
        <v>59</v>
      </c>
      <c r="K64" s="4">
        <v>43215</v>
      </c>
      <c r="L64" s="3" t="s">
        <v>35</v>
      </c>
      <c r="M64" s="3">
        <v>1993</v>
      </c>
      <c r="N64" s="1">
        <v>29420090</v>
      </c>
      <c r="O64" s="3" t="s">
        <v>1169</v>
      </c>
      <c r="P64" s="3" t="s">
        <v>1169</v>
      </c>
      <c r="Q64" s="3" t="s">
        <v>1170</v>
      </c>
      <c r="V64" s="6">
        <v>43160</v>
      </c>
      <c r="W64" s="6">
        <v>44958</v>
      </c>
      <c r="X64" s="3">
        <v>60</v>
      </c>
      <c r="Y64" s="3">
        <v>0</v>
      </c>
      <c r="Z64" s="3">
        <v>125</v>
      </c>
      <c r="AA64" s="3" t="s">
        <v>37</v>
      </c>
      <c r="AB64" s="3">
        <v>24</v>
      </c>
      <c r="AC64" s="1">
        <f t="shared" si="4"/>
        <v>3000</v>
      </c>
      <c r="AD64" s="1" t="s">
        <v>34</v>
      </c>
      <c r="AE64" s="1">
        <v>0</v>
      </c>
      <c r="AF64" s="1">
        <f t="shared" si="5"/>
        <v>125</v>
      </c>
    </row>
    <row r="65" spans="1:32" ht="24.95" customHeight="1" x14ac:dyDescent="0.25">
      <c r="A65" s="1" t="s">
        <v>36</v>
      </c>
      <c r="B65" s="1">
        <v>3588</v>
      </c>
      <c r="C65" s="5">
        <v>43214</v>
      </c>
      <c r="E65" s="3" t="s">
        <v>622</v>
      </c>
      <c r="F65" s="3" t="s">
        <v>622</v>
      </c>
      <c r="G65" s="3" t="s">
        <v>33</v>
      </c>
      <c r="H65" s="37">
        <v>717180500079</v>
      </c>
      <c r="I65" s="4">
        <v>43183</v>
      </c>
      <c r="J65" s="3" t="s">
        <v>59</v>
      </c>
      <c r="K65" s="4">
        <v>43215</v>
      </c>
      <c r="L65" s="3" t="s">
        <v>35</v>
      </c>
      <c r="M65" s="3">
        <v>3529</v>
      </c>
      <c r="N65" s="1">
        <v>29224990</v>
      </c>
      <c r="O65" s="3" t="s">
        <v>623</v>
      </c>
      <c r="P65" s="3" t="s">
        <v>623</v>
      </c>
      <c r="Q65" s="3" t="s">
        <v>1171</v>
      </c>
      <c r="V65" s="6">
        <v>43160</v>
      </c>
      <c r="W65" s="6">
        <v>44228</v>
      </c>
      <c r="X65" s="3">
        <v>36</v>
      </c>
      <c r="Y65" s="3">
        <v>0</v>
      </c>
      <c r="Z65" s="3">
        <v>862</v>
      </c>
      <c r="AA65" s="3" t="s">
        <v>37</v>
      </c>
      <c r="AB65" s="3">
        <v>44</v>
      </c>
      <c r="AC65" s="1">
        <f t="shared" si="4"/>
        <v>37928</v>
      </c>
      <c r="AD65" s="1" t="s">
        <v>34</v>
      </c>
      <c r="AE65" s="1">
        <v>0</v>
      </c>
      <c r="AF65" s="1">
        <f t="shared" si="5"/>
        <v>862</v>
      </c>
    </row>
    <row r="66" spans="1:32" ht="24.95" customHeight="1" x14ac:dyDescent="0.25">
      <c r="A66" s="1" t="s">
        <v>36</v>
      </c>
      <c r="B66" s="1">
        <v>3590</v>
      </c>
      <c r="C66" s="5">
        <v>43214</v>
      </c>
      <c r="E66" s="3" t="s">
        <v>897</v>
      </c>
      <c r="F66" s="3" t="s">
        <v>897</v>
      </c>
      <c r="G66" s="3" t="s">
        <v>33</v>
      </c>
      <c r="H66" s="3" t="s">
        <v>1172</v>
      </c>
      <c r="I66" s="4">
        <v>43185</v>
      </c>
      <c r="J66" s="3" t="s">
        <v>59</v>
      </c>
      <c r="K66" s="4">
        <v>43215</v>
      </c>
      <c r="L66" s="3" t="s">
        <v>35</v>
      </c>
      <c r="M66" s="3">
        <v>1166</v>
      </c>
      <c r="N66" s="1">
        <v>29252990</v>
      </c>
      <c r="O66" s="3" t="s">
        <v>569</v>
      </c>
      <c r="P66" s="3" t="s">
        <v>569</v>
      </c>
      <c r="Q66" s="3" t="s">
        <v>1173</v>
      </c>
      <c r="V66" s="6">
        <v>43160</v>
      </c>
      <c r="W66" s="6">
        <v>44958</v>
      </c>
      <c r="X66" s="3">
        <v>60</v>
      </c>
      <c r="Y66" s="3">
        <v>0</v>
      </c>
      <c r="Z66" s="3">
        <v>1500</v>
      </c>
      <c r="AA66" s="3" t="s">
        <v>37</v>
      </c>
      <c r="AB66" s="3">
        <v>4.75</v>
      </c>
      <c r="AC66" s="1">
        <f t="shared" si="4"/>
        <v>7125</v>
      </c>
      <c r="AD66" s="1" t="s">
        <v>34</v>
      </c>
      <c r="AE66" s="1">
        <v>0</v>
      </c>
      <c r="AF66" s="1">
        <f t="shared" si="5"/>
        <v>1500</v>
      </c>
    </row>
    <row r="67" spans="1:32" ht="24.95" customHeight="1" x14ac:dyDescent="0.25">
      <c r="A67" s="1" t="s">
        <v>36</v>
      </c>
      <c r="B67" s="1">
        <v>3591</v>
      </c>
      <c r="C67" s="5">
        <v>43214</v>
      </c>
      <c r="E67" s="3" t="s">
        <v>427</v>
      </c>
      <c r="F67" s="3" t="s">
        <v>1174</v>
      </c>
      <c r="G67" s="3" t="s">
        <v>33</v>
      </c>
      <c r="H67" s="3" t="s">
        <v>1175</v>
      </c>
      <c r="I67" s="4">
        <v>43186</v>
      </c>
      <c r="J67" s="3" t="s">
        <v>43</v>
      </c>
      <c r="K67" s="4">
        <v>43215</v>
      </c>
      <c r="L67" s="3" t="s">
        <v>39</v>
      </c>
      <c r="M67" s="3" t="s">
        <v>39</v>
      </c>
      <c r="N67" s="1">
        <v>29420090</v>
      </c>
      <c r="O67" s="3" t="s">
        <v>51</v>
      </c>
      <c r="P67" s="3" t="s">
        <v>51</v>
      </c>
      <c r="Q67" s="3" t="s">
        <v>1176</v>
      </c>
      <c r="V67" s="6">
        <v>43070</v>
      </c>
      <c r="W67" s="6">
        <v>44531</v>
      </c>
      <c r="X67" s="3">
        <v>49</v>
      </c>
      <c r="Y67" s="3">
        <v>0</v>
      </c>
      <c r="Z67" s="3">
        <v>100</v>
      </c>
      <c r="AA67" s="3" t="s">
        <v>37</v>
      </c>
      <c r="AB67" s="3">
        <v>5.05</v>
      </c>
      <c r="AC67" s="1">
        <f t="shared" si="4"/>
        <v>505</v>
      </c>
      <c r="AD67" s="1" t="s">
        <v>34</v>
      </c>
      <c r="AE67" s="1">
        <v>0</v>
      </c>
      <c r="AF67" s="1">
        <f t="shared" si="5"/>
        <v>100</v>
      </c>
    </row>
    <row r="68" spans="1:32" ht="24.95" customHeight="1" x14ac:dyDescent="0.25">
      <c r="A68" s="1" t="s">
        <v>36</v>
      </c>
      <c r="B68" s="1">
        <v>3591</v>
      </c>
      <c r="C68" s="5">
        <v>43214</v>
      </c>
      <c r="E68" s="3" t="s">
        <v>427</v>
      </c>
      <c r="F68" s="3" t="s">
        <v>1174</v>
      </c>
      <c r="G68" s="3" t="s">
        <v>33</v>
      </c>
      <c r="H68" s="3" t="s">
        <v>1175</v>
      </c>
      <c r="I68" s="4">
        <v>43186</v>
      </c>
      <c r="J68" s="3" t="s">
        <v>43</v>
      </c>
      <c r="K68" s="4">
        <v>43215</v>
      </c>
      <c r="L68" s="3" t="s">
        <v>39</v>
      </c>
      <c r="M68" s="3" t="s">
        <v>39</v>
      </c>
      <c r="N68" s="1">
        <v>39121190</v>
      </c>
      <c r="O68" s="3" t="s">
        <v>75</v>
      </c>
      <c r="P68" s="3" t="s">
        <v>75</v>
      </c>
      <c r="Q68" s="3" t="s">
        <v>1177</v>
      </c>
      <c r="V68" s="6">
        <v>43160</v>
      </c>
      <c r="W68" s="6">
        <v>44621</v>
      </c>
      <c r="X68" s="3">
        <v>49</v>
      </c>
      <c r="Y68" s="3">
        <v>0</v>
      </c>
      <c r="Z68" s="3">
        <v>200</v>
      </c>
      <c r="AA68" s="3" t="s">
        <v>37</v>
      </c>
      <c r="AB68" s="3">
        <v>7</v>
      </c>
      <c r="AC68" s="1">
        <f t="shared" si="4"/>
        <v>1400</v>
      </c>
      <c r="AD68" s="1" t="s">
        <v>34</v>
      </c>
      <c r="AE68" s="1">
        <v>0</v>
      </c>
      <c r="AF68" s="1">
        <f t="shared" si="5"/>
        <v>200</v>
      </c>
    </row>
    <row r="69" spans="1:32" ht="24.95" customHeight="1" x14ac:dyDescent="0.25">
      <c r="A69" s="1" t="s">
        <v>36</v>
      </c>
      <c r="B69" s="1">
        <v>3591</v>
      </c>
      <c r="C69" s="5">
        <v>43214</v>
      </c>
      <c r="E69" s="3" t="s">
        <v>402</v>
      </c>
      <c r="F69" s="3" t="s">
        <v>1174</v>
      </c>
      <c r="G69" s="3" t="s">
        <v>33</v>
      </c>
      <c r="H69" s="3" t="s">
        <v>1175</v>
      </c>
      <c r="I69" s="4">
        <v>43186</v>
      </c>
      <c r="J69" s="3" t="s">
        <v>43</v>
      </c>
      <c r="K69" s="4">
        <v>43215</v>
      </c>
      <c r="L69" s="3" t="s">
        <v>39</v>
      </c>
      <c r="M69" s="3" t="s">
        <v>39</v>
      </c>
      <c r="N69" s="1">
        <v>28352990</v>
      </c>
      <c r="O69" s="3" t="s">
        <v>1178</v>
      </c>
      <c r="P69" s="3" t="s">
        <v>1178</v>
      </c>
      <c r="Q69" s="3" t="s">
        <v>1179</v>
      </c>
      <c r="V69" s="6">
        <v>43040</v>
      </c>
      <c r="W69" s="6">
        <v>44835</v>
      </c>
      <c r="X69" s="3">
        <v>60</v>
      </c>
      <c r="Y69" s="3">
        <v>0</v>
      </c>
      <c r="Z69" s="3">
        <v>50</v>
      </c>
      <c r="AA69" s="3" t="s">
        <v>37</v>
      </c>
      <c r="AB69" s="3">
        <v>4.6500000000000004</v>
      </c>
      <c r="AC69" s="1">
        <f t="shared" si="4"/>
        <v>232.50000000000003</v>
      </c>
      <c r="AD69" s="1" t="s">
        <v>34</v>
      </c>
      <c r="AE69" s="1">
        <v>0</v>
      </c>
      <c r="AF69" s="1">
        <f t="shared" si="5"/>
        <v>50</v>
      </c>
    </row>
    <row r="70" spans="1:32" ht="24.95" customHeight="1" x14ac:dyDescent="0.25">
      <c r="A70" s="1" t="s">
        <v>36</v>
      </c>
      <c r="B70" s="1">
        <v>3591</v>
      </c>
      <c r="C70" s="5">
        <v>43214</v>
      </c>
      <c r="E70" s="3" t="s">
        <v>582</v>
      </c>
      <c r="F70" s="3" t="s">
        <v>1174</v>
      </c>
      <c r="G70" s="3" t="s">
        <v>33</v>
      </c>
      <c r="H70" s="3" t="s">
        <v>1175</v>
      </c>
      <c r="I70" s="4">
        <v>43186</v>
      </c>
      <c r="J70" s="3" t="s">
        <v>43</v>
      </c>
      <c r="K70" s="4">
        <v>43215</v>
      </c>
      <c r="L70" s="3" t="s">
        <v>39</v>
      </c>
      <c r="M70" s="3" t="s">
        <v>39</v>
      </c>
      <c r="N70" s="1">
        <v>32041200</v>
      </c>
      <c r="O70" s="3" t="s">
        <v>1180</v>
      </c>
      <c r="P70" s="3" t="s">
        <v>1180</v>
      </c>
      <c r="Q70" s="3" t="s">
        <v>1181</v>
      </c>
      <c r="V70" s="6">
        <v>43132</v>
      </c>
      <c r="W70" s="6">
        <v>43862</v>
      </c>
      <c r="X70" s="3">
        <v>25</v>
      </c>
      <c r="Y70" s="3">
        <v>0</v>
      </c>
      <c r="Z70" s="3">
        <v>25</v>
      </c>
      <c r="AA70" s="3" t="s">
        <v>37</v>
      </c>
      <c r="AB70" s="3" t="s">
        <v>1182</v>
      </c>
      <c r="AC70" s="1">
        <v>0</v>
      </c>
      <c r="AD70" s="1">
        <v>0</v>
      </c>
      <c r="AE70" s="1">
        <v>0</v>
      </c>
      <c r="AF70" s="1">
        <f t="shared" si="5"/>
        <v>25</v>
      </c>
    </row>
    <row r="71" spans="1:32" ht="24.95" customHeight="1" x14ac:dyDescent="0.25">
      <c r="A71" s="1" t="s">
        <v>36</v>
      </c>
      <c r="B71" s="1">
        <v>3592</v>
      </c>
      <c r="C71" s="5">
        <v>43214</v>
      </c>
      <c r="E71" s="3" t="s">
        <v>408</v>
      </c>
      <c r="F71" s="3" t="s">
        <v>408</v>
      </c>
      <c r="G71" s="3" t="s">
        <v>33</v>
      </c>
      <c r="H71" s="3" t="s">
        <v>1183</v>
      </c>
      <c r="I71" s="4">
        <v>43194</v>
      </c>
      <c r="J71" s="3" t="s">
        <v>43</v>
      </c>
      <c r="K71" s="4">
        <v>43215</v>
      </c>
      <c r="L71" s="3" t="s">
        <v>39</v>
      </c>
      <c r="M71" s="3" t="s">
        <v>39</v>
      </c>
      <c r="N71" s="1">
        <v>17011490</v>
      </c>
      <c r="O71" s="3" t="s">
        <v>410</v>
      </c>
      <c r="P71" s="3" t="s">
        <v>410</v>
      </c>
      <c r="Q71" s="3" t="s">
        <v>1184</v>
      </c>
      <c r="V71" s="6">
        <v>43160</v>
      </c>
      <c r="W71" s="6">
        <v>44958</v>
      </c>
      <c r="X71" s="3">
        <v>60</v>
      </c>
      <c r="Y71" s="3">
        <v>0</v>
      </c>
      <c r="Z71" s="3">
        <v>3500</v>
      </c>
      <c r="AA71" s="3" t="s">
        <v>37</v>
      </c>
      <c r="AB71" s="3">
        <v>1.6639999999999999</v>
      </c>
      <c r="AC71" s="1">
        <f t="shared" si="4"/>
        <v>5824</v>
      </c>
      <c r="AD71" s="1" t="s">
        <v>34</v>
      </c>
      <c r="AE71" s="1">
        <v>0</v>
      </c>
      <c r="AF71" s="1">
        <f t="shared" si="5"/>
        <v>3500</v>
      </c>
    </row>
    <row r="72" spans="1:32" ht="24.95" customHeight="1" x14ac:dyDescent="0.25">
      <c r="A72" s="1" t="s">
        <v>36</v>
      </c>
      <c r="B72" s="1">
        <v>3593</v>
      </c>
      <c r="C72" s="5">
        <v>43214</v>
      </c>
      <c r="E72" s="3" t="s">
        <v>84</v>
      </c>
      <c r="F72" s="3" t="s">
        <v>554</v>
      </c>
      <c r="G72" s="3" t="s">
        <v>33</v>
      </c>
      <c r="H72" s="3" t="s">
        <v>1185</v>
      </c>
      <c r="I72" s="4">
        <v>43183</v>
      </c>
      <c r="J72" s="3" t="s">
        <v>43</v>
      </c>
      <c r="K72" s="4">
        <v>43215</v>
      </c>
      <c r="L72" s="3" t="s">
        <v>39</v>
      </c>
      <c r="M72" s="3" t="s">
        <v>39</v>
      </c>
      <c r="N72" s="1">
        <v>29054900</v>
      </c>
      <c r="O72" s="3" t="s">
        <v>89</v>
      </c>
      <c r="P72" s="3" t="s">
        <v>1186</v>
      </c>
      <c r="Q72" s="3" t="s">
        <v>1187</v>
      </c>
      <c r="V72" s="6">
        <v>43040</v>
      </c>
      <c r="W72" s="6">
        <v>44866</v>
      </c>
      <c r="X72" s="3">
        <v>61</v>
      </c>
      <c r="Y72" s="3">
        <v>0</v>
      </c>
      <c r="Z72" s="3">
        <v>3300</v>
      </c>
      <c r="AA72" s="3" t="s">
        <v>37</v>
      </c>
      <c r="AB72" s="3">
        <v>2.4500000000000002</v>
      </c>
      <c r="AC72" s="1">
        <f t="shared" si="4"/>
        <v>8085.0000000000009</v>
      </c>
      <c r="AD72" s="1" t="s">
        <v>34</v>
      </c>
      <c r="AE72" s="1">
        <v>0</v>
      </c>
      <c r="AF72" s="1">
        <f t="shared" si="5"/>
        <v>3300</v>
      </c>
    </row>
    <row r="73" spans="1:32" ht="24.95" customHeight="1" x14ac:dyDescent="0.25">
      <c r="A73" s="1" t="s">
        <v>36</v>
      </c>
      <c r="B73" s="1">
        <v>3594</v>
      </c>
      <c r="C73" s="5">
        <v>43214</v>
      </c>
      <c r="E73" s="3" t="s">
        <v>1188</v>
      </c>
      <c r="F73" s="3" t="s">
        <v>1188</v>
      </c>
      <c r="G73" s="3" t="s">
        <v>33</v>
      </c>
      <c r="H73" s="3" t="s">
        <v>1189</v>
      </c>
      <c r="I73" s="4">
        <v>43207</v>
      </c>
      <c r="J73" s="3" t="s">
        <v>43</v>
      </c>
      <c r="K73" s="4">
        <v>43215</v>
      </c>
      <c r="L73" s="3" t="s">
        <v>39</v>
      </c>
      <c r="M73" s="3" t="s">
        <v>39</v>
      </c>
      <c r="N73" s="1">
        <v>33021010</v>
      </c>
      <c r="O73" s="3" t="s">
        <v>1190</v>
      </c>
      <c r="P73" s="3" t="s">
        <v>1190</v>
      </c>
      <c r="Q73" s="3">
        <v>181240</v>
      </c>
      <c r="V73" s="6">
        <v>43191</v>
      </c>
      <c r="W73" s="6">
        <v>43556</v>
      </c>
      <c r="X73" s="3">
        <v>13</v>
      </c>
      <c r="Y73" s="3">
        <v>0</v>
      </c>
      <c r="Z73" s="3">
        <v>10</v>
      </c>
      <c r="AA73" s="3" t="s">
        <v>37</v>
      </c>
      <c r="AB73" s="3">
        <v>35</v>
      </c>
      <c r="AC73" s="1">
        <f t="shared" si="4"/>
        <v>350</v>
      </c>
      <c r="AD73" s="1" t="s">
        <v>34</v>
      </c>
      <c r="AE73" s="1">
        <v>0</v>
      </c>
      <c r="AF73" s="1">
        <f t="shared" si="5"/>
        <v>10</v>
      </c>
    </row>
    <row r="74" spans="1:32" ht="24.95" customHeight="1" x14ac:dyDescent="0.25">
      <c r="A74" s="1" t="s">
        <v>36</v>
      </c>
      <c r="B74" s="1">
        <v>3595</v>
      </c>
      <c r="C74" s="5">
        <v>43214</v>
      </c>
      <c r="E74" s="3" t="s">
        <v>151</v>
      </c>
      <c r="F74" s="3" t="s">
        <v>151</v>
      </c>
      <c r="G74" s="3" t="s">
        <v>33</v>
      </c>
      <c r="H74" s="3" t="s">
        <v>1191</v>
      </c>
      <c r="I74" s="4">
        <v>43186</v>
      </c>
      <c r="J74" s="3" t="s">
        <v>43</v>
      </c>
      <c r="K74" s="4">
        <v>43215</v>
      </c>
      <c r="L74" s="3" t="s">
        <v>39</v>
      </c>
      <c r="M74" s="3" t="s">
        <v>39</v>
      </c>
      <c r="N74" s="1">
        <v>33021010</v>
      </c>
      <c r="O74" s="3" t="s">
        <v>1192</v>
      </c>
      <c r="P74" s="3" t="s">
        <v>1192</v>
      </c>
      <c r="Q74" s="3">
        <v>181056</v>
      </c>
      <c r="V74" s="6">
        <v>43160</v>
      </c>
      <c r="W74" s="6">
        <v>43891</v>
      </c>
      <c r="X74" s="3">
        <v>13</v>
      </c>
      <c r="Y74" s="3">
        <v>0</v>
      </c>
      <c r="Z74" s="3">
        <v>500</v>
      </c>
      <c r="AA74" s="3" t="s">
        <v>37</v>
      </c>
      <c r="AB74" s="3">
        <v>5.5</v>
      </c>
      <c r="AC74" s="1">
        <f t="shared" si="4"/>
        <v>2750</v>
      </c>
      <c r="AD74" s="1" t="s">
        <v>34</v>
      </c>
      <c r="AE74" s="1">
        <v>0</v>
      </c>
      <c r="AF74" s="1">
        <f t="shared" si="5"/>
        <v>500</v>
      </c>
    </row>
    <row r="75" spans="1:32" ht="24.95" customHeight="1" x14ac:dyDescent="0.25">
      <c r="A75" s="1" t="s">
        <v>36</v>
      </c>
      <c r="B75" s="1">
        <v>3595</v>
      </c>
      <c r="C75" s="5">
        <v>43214</v>
      </c>
      <c r="E75" s="3" t="s">
        <v>151</v>
      </c>
      <c r="F75" s="3" t="s">
        <v>151</v>
      </c>
      <c r="G75" s="3" t="s">
        <v>33</v>
      </c>
      <c r="H75" s="3" t="s">
        <v>1191</v>
      </c>
      <c r="I75" s="4">
        <v>43186</v>
      </c>
      <c r="J75" s="3" t="s">
        <v>43</v>
      </c>
      <c r="K75" s="4">
        <v>43215</v>
      </c>
      <c r="L75" s="3" t="s">
        <v>39</v>
      </c>
      <c r="M75" s="3" t="s">
        <v>39</v>
      </c>
      <c r="N75" s="1">
        <v>33021010</v>
      </c>
      <c r="O75" s="3" t="s">
        <v>1193</v>
      </c>
      <c r="P75" s="3" t="s">
        <v>1193</v>
      </c>
      <c r="Q75" s="3">
        <v>181057</v>
      </c>
      <c r="V75" s="6">
        <v>43160</v>
      </c>
      <c r="W75" s="6">
        <v>43891</v>
      </c>
      <c r="X75" s="3">
        <v>13</v>
      </c>
      <c r="Y75" s="3">
        <v>0</v>
      </c>
      <c r="Z75" s="3">
        <v>200</v>
      </c>
      <c r="AA75" s="3" t="s">
        <v>37</v>
      </c>
      <c r="AB75" s="3">
        <v>4.5</v>
      </c>
      <c r="AC75" s="1">
        <f t="shared" si="4"/>
        <v>900</v>
      </c>
      <c r="AD75" s="1" t="s">
        <v>34</v>
      </c>
      <c r="AE75" s="1">
        <v>0</v>
      </c>
      <c r="AF75" s="1">
        <f t="shared" si="5"/>
        <v>200</v>
      </c>
    </row>
    <row r="76" spans="1:32" ht="24.95" customHeight="1" x14ac:dyDescent="0.25">
      <c r="A76" s="1" t="s">
        <v>36</v>
      </c>
      <c r="B76" s="1">
        <v>3596</v>
      </c>
      <c r="C76" s="5">
        <v>43214</v>
      </c>
      <c r="E76" s="3" t="s">
        <v>1194</v>
      </c>
      <c r="F76" s="3" t="s">
        <v>1194</v>
      </c>
      <c r="G76" s="3" t="s">
        <v>33</v>
      </c>
      <c r="H76" s="3" t="s">
        <v>1195</v>
      </c>
      <c r="I76" s="4">
        <v>43185</v>
      </c>
      <c r="J76" s="3" t="s">
        <v>59</v>
      </c>
      <c r="K76" s="4">
        <v>43215</v>
      </c>
      <c r="L76" s="3" t="s">
        <v>39</v>
      </c>
      <c r="M76" s="3" t="s">
        <v>39</v>
      </c>
      <c r="N76" s="1">
        <v>30039090</v>
      </c>
      <c r="O76" s="3" t="s">
        <v>358</v>
      </c>
      <c r="P76" s="3" t="s">
        <v>358</v>
      </c>
      <c r="Q76" s="3" t="s">
        <v>1196</v>
      </c>
      <c r="V76" s="6">
        <v>43132</v>
      </c>
      <c r="W76" s="6">
        <v>44593</v>
      </c>
      <c r="X76" s="3">
        <v>49</v>
      </c>
      <c r="Y76" s="3">
        <v>0</v>
      </c>
      <c r="Z76" s="3">
        <v>200</v>
      </c>
      <c r="AA76" s="3" t="s">
        <v>37</v>
      </c>
      <c r="AB76" s="3">
        <v>12</v>
      </c>
      <c r="AC76" s="1">
        <f t="shared" si="4"/>
        <v>2400</v>
      </c>
      <c r="AD76" s="1" t="s">
        <v>34</v>
      </c>
      <c r="AE76" s="1">
        <v>0</v>
      </c>
      <c r="AF76" s="1">
        <f t="shared" si="5"/>
        <v>200</v>
      </c>
    </row>
    <row r="77" spans="1:32" ht="24.95" customHeight="1" x14ac:dyDescent="0.25">
      <c r="A77" s="1" t="s">
        <v>36</v>
      </c>
      <c r="B77" s="1">
        <v>3611</v>
      </c>
      <c r="C77" s="5">
        <v>43215</v>
      </c>
      <c r="E77" s="3" t="s">
        <v>84</v>
      </c>
      <c r="F77" s="3" t="s">
        <v>554</v>
      </c>
      <c r="G77" s="3" t="s">
        <v>33</v>
      </c>
      <c r="H77" s="3" t="s">
        <v>1197</v>
      </c>
      <c r="I77" s="4">
        <v>43189</v>
      </c>
      <c r="J77" s="3" t="s">
        <v>43</v>
      </c>
      <c r="K77" s="4">
        <v>43215</v>
      </c>
      <c r="L77" s="3" t="s">
        <v>39</v>
      </c>
      <c r="M77" s="3" t="s">
        <v>39</v>
      </c>
      <c r="N77" s="1">
        <v>35051090</v>
      </c>
      <c r="O77" s="3" t="s">
        <v>1198</v>
      </c>
      <c r="P77" s="3" t="s">
        <v>1199</v>
      </c>
      <c r="Q77" s="3" t="s">
        <v>1200</v>
      </c>
      <c r="V77" s="6">
        <v>42887</v>
      </c>
      <c r="W77" s="6">
        <v>44713</v>
      </c>
      <c r="X77" s="3">
        <v>60</v>
      </c>
      <c r="Y77" s="3">
        <v>0</v>
      </c>
      <c r="Z77" s="3">
        <v>25</v>
      </c>
      <c r="AA77" s="3" t="s">
        <v>37</v>
      </c>
      <c r="AB77" s="3">
        <v>4.3</v>
      </c>
      <c r="AC77" s="1">
        <f t="shared" ref="AC77:AC82" si="6">Z77*AB77</f>
        <v>107.5</v>
      </c>
      <c r="AD77" s="1" t="s">
        <v>34</v>
      </c>
      <c r="AE77" s="1">
        <v>0</v>
      </c>
      <c r="AF77" s="1">
        <f t="shared" si="5"/>
        <v>25</v>
      </c>
    </row>
    <row r="78" spans="1:32" ht="24.95" customHeight="1" x14ac:dyDescent="0.25">
      <c r="A78" s="1" t="s">
        <v>36</v>
      </c>
      <c r="B78" s="1">
        <v>3612</v>
      </c>
      <c r="C78" s="5">
        <v>43215</v>
      </c>
      <c r="E78" s="3" t="s">
        <v>1201</v>
      </c>
      <c r="F78" s="3" t="s">
        <v>501</v>
      </c>
      <c r="G78" s="3" t="s">
        <v>33</v>
      </c>
      <c r="H78" s="3" t="s">
        <v>1202</v>
      </c>
      <c r="I78" s="4">
        <v>43209</v>
      </c>
      <c r="J78" s="3" t="s">
        <v>59</v>
      </c>
      <c r="K78" s="4">
        <v>43219</v>
      </c>
      <c r="L78" s="3" t="s">
        <v>35</v>
      </c>
      <c r="M78" s="3">
        <v>3393</v>
      </c>
      <c r="N78" s="1">
        <v>29349900</v>
      </c>
      <c r="O78" s="3" t="s">
        <v>1203</v>
      </c>
      <c r="P78" s="3" t="s">
        <v>1203</v>
      </c>
      <c r="Q78" s="3" t="s">
        <v>1204</v>
      </c>
      <c r="V78" s="6">
        <v>42948</v>
      </c>
      <c r="W78" s="6">
        <v>43647</v>
      </c>
      <c r="X78" s="3">
        <v>24</v>
      </c>
      <c r="Y78" s="3">
        <v>0</v>
      </c>
      <c r="Z78" s="3">
        <v>7</v>
      </c>
      <c r="AA78" s="3" t="s">
        <v>37</v>
      </c>
      <c r="AB78" s="3">
        <v>1600</v>
      </c>
      <c r="AC78" s="1">
        <f t="shared" si="6"/>
        <v>11200</v>
      </c>
      <c r="AD78" s="1" t="s">
        <v>34</v>
      </c>
      <c r="AE78" s="1">
        <v>0</v>
      </c>
      <c r="AF78" s="1">
        <f t="shared" si="5"/>
        <v>7</v>
      </c>
    </row>
    <row r="79" spans="1:32" ht="24.95" customHeight="1" x14ac:dyDescent="0.25">
      <c r="A79" s="1" t="s">
        <v>36</v>
      </c>
      <c r="B79" s="1">
        <v>3742</v>
      </c>
      <c r="C79" s="5">
        <v>43219</v>
      </c>
      <c r="E79" s="3" t="s">
        <v>1205</v>
      </c>
      <c r="F79" s="3" t="s">
        <v>454</v>
      </c>
      <c r="G79" s="3" t="s">
        <v>1206</v>
      </c>
      <c r="H79" s="3">
        <v>1033394</v>
      </c>
      <c r="I79" s="4">
        <v>43213</v>
      </c>
      <c r="J79" s="3" t="s">
        <v>59</v>
      </c>
      <c r="K79" s="4">
        <v>43220</v>
      </c>
      <c r="L79" s="3" t="s">
        <v>35</v>
      </c>
      <c r="M79" s="3" t="s">
        <v>39</v>
      </c>
      <c r="N79" s="1">
        <v>29372900</v>
      </c>
      <c r="O79" s="3" t="s">
        <v>1207</v>
      </c>
      <c r="P79" s="3" t="s">
        <v>1207</v>
      </c>
      <c r="Q79" s="3" t="s">
        <v>1208</v>
      </c>
      <c r="V79" s="6">
        <v>42690</v>
      </c>
      <c r="W79" s="6">
        <v>44521</v>
      </c>
      <c r="X79" s="3">
        <v>61</v>
      </c>
      <c r="Y79" s="3">
        <v>0</v>
      </c>
      <c r="Z79" s="3">
        <v>3000</v>
      </c>
      <c r="AA79" s="3" t="s">
        <v>37</v>
      </c>
      <c r="AB79" s="3">
        <v>11</v>
      </c>
      <c r="AC79" s="1">
        <f t="shared" si="6"/>
        <v>33000</v>
      </c>
      <c r="AD79" s="1" t="s">
        <v>49</v>
      </c>
      <c r="AE79" s="1">
        <v>0</v>
      </c>
      <c r="AF79" s="1">
        <f t="shared" si="5"/>
        <v>3000</v>
      </c>
    </row>
    <row r="80" spans="1:32" ht="24.95" customHeight="1" x14ac:dyDescent="0.25">
      <c r="A80" s="1" t="s">
        <v>36</v>
      </c>
      <c r="B80" s="1">
        <v>3775</v>
      </c>
      <c r="C80" s="5">
        <v>43220</v>
      </c>
      <c r="E80" s="3" t="s">
        <v>828</v>
      </c>
      <c r="F80" s="3" t="s">
        <v>942</v>
      </c>
      <c r="G80" s="3" t="s">
        <v>126</v>
      </c>
      <c r="H80" s="3" t="s">
        <v>1209</v>
      </c>
      <c r="I80" s="4">
        <v>43186</v>
      </c>
      <c r="J80" s="3" t="s">
        <v>43</v>
      </c>
      <c r="K80" s="4">
        <v>43219</v>
      </c>
      <c r="L80" s="3" t="s">
        <v>39</v>
      </c>
      <c r="M80" s="3" t="s">
        <v>39</v>
      </c>
      <c r="N80" s="1">
        <v>28362090</v>
      </c>
      <c r="O80" s="3" t="s">
        <v>150</v>
      </c>
      <c r="P80" s="3" t="s">
        <v>150</v>
      </c>
      <c r="Q80" s="3">
        <v>180307</v>
      </c>
      <c r="V80" s="6">
        <v>43160</v>
      </c>
      <c r="W80" s="6">
        <v>43891</v>
      </c>
      <c r="X80" s="3">
        <v>25</v>
      </c>
      <c r="Y80" s="3">
        <v>0</v>
      </c>
      <c r="Z80" s="3">
        <v>25000</v>
      </c>
      <c r="AA80" s="3" t="s">
        <v>37</v>
      </c>
      <c r="AB80" s="3">
        <v>5.9</v>
      </c>
      <c r="AC80" s="1">
        <f t="shared" si="6"/>
        <v>147500</v>
      </c>
      <c r="AD80" s="1" t="s">
        <v>34</v>
      </c>
      <c r="AE80" s="1">
        <v>0</v>
      </c>
      <c r="AF80" s="1">
        <f t="shared" si="5"/>
        <v>25000</v>
      </c>
    </row>
    <row r="81" spans="1:32" ht="24.95" customHeight="1" x14ac:dyDescent="0.25">
      <c r="A81" s="1" t="s">
        <v>36</v>
      </c>
      <c r="B81" s="1">
        <v>3776</v>
      </c>
      <c r="C81" s="5">
        <v>43220</v>
      </c>
      <c r="E81" s="3" t="s">
        <v>1048</v>
      </c>
      <c r="F81" s="3" t="s">
        <v>942</v>
      </c>
      <c r="G81" s="3" t="s">
        <v>126</v>
      </c>
      <c r="H81" s="3" t="s">
        <v>1210</v>
      </c>
      <c r="I81" s="4">
        <v>43185</v>
      </c>
      <c r="J81" s="3" t="s">
        <v>43</v>
      </c>
      <c r="K81" s="4">
        <v>43219</v>
      </c>
      <c r="L81" s="3" t="s">
        <v>39</v>
      </c>
      <c r="M81" s="3" t="s">
        <v>39</v>
      </c>
      <c r="N81" s="1">
        <v>29181400</v>
      </c>
      <c r="O81" s="3" t="s">
        <v>128</v>
      </c>
      <c r="P81" s="3" t="s">
        <v>128</v>
      </c>
      <c r="Q81" s="3" t="s">
        <v>1211</v>
      </c>
      <c r="V81" s="6">
        <v>43160</v>
      </c>
      <c r="W81" s="6">
        <v>44256</v>
      </c>
      <c r="X81" s="3">
        <v>37</v>
      </c>
      <c r="Y81" s="3">
        <v>0</v>
      </c>
      <c r="Z81" s="3">
        <v>25000</v>
      </c>
      <c r="AA81" s="3" t="s">
        <v>37</v>
      </c>
      <c r="AB81" s="3">
        <v>9.3000000000000007</v>
      </c>
      <c r="AC81" s="1">
        <f t="shared" si="6"/>
        <v>232500.00000000003</v>
      </c>
      <c r="AD81" s="1" t="s">
        <v>34</v>
      </c>
      <c r="AE81" s="1">
        <v>0</v>
      </c>
      <c r="AF81" s="1">
        <f t="shared" si="5"/>
        <v>25000</v>
      </c>
    </row>
    <row r="82" spans="1:32" ht="24.95" customHeight="1" x14ac:dyDescent="0.25">
      <c r="A82" s="1" t="s">
        <v>36</v>
      </c>
      <c r="B82" s="1">
        <v>3777</v>
      </c>
      <c r="C82" s="5">
        <v>43220</v>
      </c>
      <c r="E82" s="3" t="s">
        <v>1212</v>
      </c>
      <c r="F82" s="3" t="s">
        <v>1212</v>
      </c>
      <c r="G82" s="3" t="s">
        <v>336</v>
      </c>
      <c r="H82" s="3">
        <v>1300000089</v>
      </c>
      <c r="I82" s="4">
        <v>43195</v>
      </c>
      <c r="J82" s="3" t="s">
        <v>59</v>
      </c>
      <c r="K82" s="4">
        <v>43224</v>
      </c>
      <c r="L82" s="3" t="s">
        <v>35</v>
      </c>
      <c r="M82" s="3">
        <v>1992</v>
      </c>
      <c r="N82" s="1">
        <v>29379000</v>
      </c>
      <c r="O82" s="3" t="s">
        <v>1213</v>
      </c>
      <c r="P82" s="3" t="s">
        <v>1213</v>
      </c>
      <c r="Q82" s="3">
        <v>170013</v>
      </c>
      <c r="V82" s="6">
        <v>43040</v>
      </c>
      <c r="W82" s="6">
        <v>44470</v>
      </c>
      <c r="X82" s="3">
        <v>48</v>
      </c>
      <c r="Y82" s="3">
        <v>0</v>
      </c>
      <c r="Z82" s="3">
        <v>1</v>
      </c>
      <c r="AA82" s="3" t="s">
        <v>37</v>
      </c>
      <c r="AB82" s="3">
        <v>2000</v>
      </c>
      <c r="AC82" s="1">
        <f t="shared" si="6"/>
        <v>2000</v>
      </c>
      <c r="AD82" s="1" t="s">
        <v>49</v>
      </c>
      <c r="AE82" s="1">
        <v>0</v>
      </c>
      <c r="AF82" s="1">
        <f t="shared" si="5"/>
        <v>1</v>
      </c>
    </row>
    <row r="83" spans="1:32" ht="24.95" customHeight="1" x14ac:dyDescent="0.25"/>
    <row r="84" spans="1:32" ht="24.95" customHeight="1" x14ac:dyDescent="0.25"/>
    <row r="85" spans="1:32" ht="24.95" customHeight="1" x14ac:dyDescent="0.25"/>
    <row r="86" spans="1:32" ht="24.95" customHeight="1" x14ac:dyDescent="0.25"/>
    <row r="87" spans="1:32" ht="24.95" customHeight="1" x14ac:dyDescent="0.25"/>
    <row r="88" spans="1:32" ht="24.95" customHeight="1" x14ac:dyDescent="0.25"/>
    <row r="89" spans="1:32" ht="24.95" customHeight="1" x14ac:dyDescent="0.25"/>
    <row r="90" spans="1:32" ht="24.95" customHeight="1" x14ac:dyDescent="0.25"/>
    <row r="91" spans="1:32" ht="24.95" customHeight="1" x14ac:dyDescent="0.25"/>
    <row r="92" spans="1:32" ht="24.95" customHeight="1" x14ac:dyDescent="0.25"/>
    <row r="93" spans="1:32" ht="24.95" customHeight="1" x14ac:dyDescent="0.25"/>
    <row r="94" spans="1:32" ht="24.95" customHeight="1" x14ac:dyDescent="0.25"/>
    <row r="95" spans="1:32" ht="24.95" customHeight="1" x14ac:dyDescent="0.25"/>
    <row r="96" spans="1:32" ht="24.95" customHeight="1" x14ac:dyDescent="0.25"/>
    <row r="97" ht="24.95" customHeight="1" x14ac:dyDescent="0.25"/>
    <row r="98" ht="24.95" customHeight="1" x14ac:dyDescent="0.25"/>
    <row r="99" ht="24.95" customHeight="1" x14ac:dyDescent="0.25"/>
    <row r="100" ht="24.95" customHeight="1" x14ac:dyDescent="0.25"/>
    <row r="101" ht="24.95" customHeight="1" x14ac:dyDescent="0.25"/>
    <row r="102" ht="24.95" customHeight="1" x14ac:dyDescent="0.25"/>
    <row r="103" ht="24.95" customHeight="1" x14ac:dyDescent="0.25"/>
    <row r="104" ht="24.95" customHeight="1" x14ac:dyDescent="0.25"/>
    <row r="105" ht="24.95" customHeight="1" x14ac:dyDescent="0.25"/>
    <row r="106" ht="24.95" customHeight="1" x14ac:dyDescent="0.25"/>
    <row r="107" ht="24.95" customHeight="1" x14ac:dyDescent="0.25"/>
    <row r="108" ht="24.95" customHeight="1" x14ac:dyDescent="0.25"/>
    <row r="109" ht="24.95" customHeight="1" x14ac:dyDescent="0.25"/>
    <row r="110" ht="24.95" customHeight="1" x14ac:dyDescent="0.25"/>
    <row r="111" ht="24.95" customHeight="1" x14ac:dyDescent="0.25"/>
    <row r="112" ht="24.95" customHeight="1" x14ac:dyDescent="0.25"/>
    <row r="113" ht="24.95" customHeight="1" x14ac:dyDescent="0.25"/>
    <row r="114" ht="24.95" customHeight="1" x14ac:dyDescent="0.25"/>
    <row r="115" ht="24.95" customHeight="1" x14ac:dyDescent="0.25"/>
    <row r="116" ht="24.95" customHeight="1" x14ac:dyDescent="0.25"/>
    <row r="117" ht="24.95" customHeight="1" x14ac:dyDescent="0.25"/>
    <row r="118" ht="24.95" customHeight="1" x14ac:dyDescent="0.25"/>
    <row r="119" ht="24.95" customHeight="1" x14ac:dyDescent="0.25"/>
    <row r="120" ht="24.95" customHeight="1" x14ac:dyDescent="0.25"/>
    <row r="121" ht="24.95" customHeight="1" x14ac:dyDescent="0.25"/>
    <row r="122" ht="24.95" customHeight="1" x14ac:dyDescent="0.25"/>
    <row r="123" ht="24.95" customHeight="1" x14ac:dyDescent="0.25"/>
    <row r="124" ht="24.95" customHeight="1" x14ac:dyDescent="0.25"/>
    <row r="125" ht="24.95" customHeight="1" x14ac:dyDescent="0.25"/>
    <row r="126" ht="24.95" customHeight="1" x14ac:dyDescent="0.25"/>
    <row r="127" ht="24.95" customHeight="1" x14ac:dyDescent="0.25"/>
    <row r="128" ht="24.95" customHeight="1" x14ac:dyDescent="0.25"/>
    <row r="129" ht="24.95" customHeight="1" x14ac:dyDescent="0.25"/>
    <row r="130" ht="24.95" customHeight="1" x14ac:dyDescent="0.25"/>
    <row r="131" ht="24.95" customHeight="1" x14ac:dyDescent="0.25"/>
    <row r="132" ht="24.95" customHeight="1" x14ac:dyDescent="0.25"/>
    <row r="133" ht="24.95" customHeight="1" x14ac:dyDescent="0.25"/>
    <row r="134" ht="24.95" customHeight="1" x14ac:dyDescent="0.25"/>
    <row r="135" ht="24.95" customHeight="1" x14ac:dyDescent="0.25"/>
    <row r="136" ht="24.95" customHeight="1" x14ac:dyDescent="0.25"/>
    <row r="137" ht="24.95" customHeight="1" x14ac:dyDescent="0.25"/>
    <row r="138" ht="24.95" customHeight="1" x14ac:dyDescent="0.25"/>
    <row r="139" ht="24.95" customHeight="1" x14ac:dyDescent="0.25"/>
    <row r="140" ht="24.95" customHeight="1" x14ac:dyDescent="0.25"/>
    <row r="141" ht="24.95" customHeight="1" x14ac:dyDescent="0.25"/>
    <row r="142" ht="24.95" customHeight="1" x14ac:dyDescent="0.25"/>
    <row r="143" ht="24.95" customHeight="1" x14ac:dyDescent="0.25"/>
    <row r="144" ht="24.95" customHeight="1" x14ac:dyDescent="0.25"/>
    <row r="145" ht="24.95" customHeight="1" x14ac:dyDescent="0.25"/>
    <row r="146" ht="24.95" customHeight="1" x14ac:dyDescent="0.25"/>
    <row r="147" ht="24.95" customHeight="1" x14ac:dyDescent="0.25"/>
    <row r="148" ht="24.95" customHeight="1" x14ac:dyDescent="0.25"/>
    <row r="149" ht="24.95" customHeight="1" x14ac:dyDescent="0.25"/>
    <row r="150" ht="24.95" customHeight="1" x14ac:dyDescent="0.25"/>
    <row r="151" ht="24.95" customHeight="1" x14ac:dyDescent="0.25"/>
    <row r="152" ht="24.95" customHeight="1" x14ac:dyDescent="0.25"/>
    <row r="153" ht="24.95" customHeight="1" x14ac:dyDescent="0.25"/>
    <row r="154" ht="24.95" customHeight="1" x14ac:dyDescent="0.25"/>
    <row r="155" ht="24.95" customHeight="1" x14ac:dyDescent="0.25"/>
    <row r="156" ht="24.95" customHeight="1" x14ac:dyDescent="0.25"/>
    <row r="157" ht="24.95" customHeight="1" x14ac:dyDescent="0.25"/>
    <row r="158" ht="24.95" customHeight="1" x14ac:dyDescent="0.25"/>
    <row r="159" ht="24.95" customHeight="1" x14ac:dyDescent="0.25"/>
    <row r="160" ht="24.95" customHeight="1" x14ac:dyDescent="0.25"/>
    <row r="161" ht="24.95" customHeight="1" x14ac:dyDescent="0.25"/>
    <row r="162" ht="24.95" customHeight="1" x14ac:dyDescent="0.25"/>
    <row r="163" ht="24.95" customHeight="1" x14ac:dyDescent="0.25"/>
    <row r="164" ht="24.95" customHeight="1" x14ac:dyDescent="0.25"/>
    <row r="165" ht="24.95" customHeight="1" x14ac:dyDescent="0.25"/>
    <row r="166" ht="24.95" customHeight="1" x14ac:dyDescent="0.25"/>
    <row r="167" ht="24.95" customHeight="1" x14ac:dyDescent="0.25"/>
    <row r="168" ht="24.95" customHeight="1" x14ac:dyDescent="0.25"/>
    <row r="169" ht="24.95" customHeight="1" x14ac:dyDescent="0.25"/>
    <row r="170" ht="24.95" customHeight="1" x14ac:dyDescent="0.25"/>
    <row r="171" ht="24.95" customHeight="1" x14ac:dyDescent="0.25"/>
    <row r="172" ht="24.95" customHeight="1" x14ac:dyDescent="0.25"/>
    <row r="173" ht="24.95" customHeight="1" x14ac:dyDescent="0.25"/>
    <row r="174" ht="24.95" customHeight="1" x14ac:dyDescent="0.25"/>
    <row r="175" ht="24.95" customHeight="1" x14ac:dyDescent="0.25"/>
    <row r="176" ht="24.95" customHeight="1" x14ac:dyDescent="0.25"/>
    <row r="177" ht="24.95" customHeight="1" x14ac:dyDescent="0.25"/>
    <row r="178" ht="24.95" customHeight="1" x14ac:dyDescent="0.25"/>
    <row r="1048423" spans="32:32" x14ac:dyDescent="0.25">
      <c r="AF1048423" s="1">
        <f t="shared" ref="AF1048423" si="7">Z1048423</f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G1048478"/>
  <sheetViews>
    <sheetView zoomScaleNormal="100" workbookViewId="0">
      <pane ySplit="2" topLeftCell="A3" activePane="bottomLeft" state="frozen"/>
      <selection pane="bottomLeft"/>
    </sheetView>
  </sheetViews>
  <sheetFormatPr defaultRowHeight="12" x14ac:dyDescent="0.25"/>
  <cols>
    <col min="1" max="1" width="3.85546875" style="1" bestFit="1" customWidth="1"/>
    <col min="2" max="2" width="5.28515625" style="1" bestFit="1" customWidth="1"/>
    <col min="3" max="3" width="9.42578125" style="1" bestFit="1" customWidth="1"/>
    <col min="4" max="4" width="3.28515625" style="3" bestFit="1" customWidth="1"/>
    <col min="5" max="5" width="35" style="3" customWidth="1"/>
    <col min="6" max="6" width="36.5703125" style="3" customWidth="1"/>
    <col min="7" max="7" width="11.7109375" style="3" customWidth="1"/>
    <col min="8" max="8" width="17.85546875" style="3" bestFit="1" customWidth="1"/>
    <col min="9" max="9" width="10.42578125" style="3" bestFit="1" customWidth="1"/>
    <col min="10" max="10" width="33.140625" style="3" bestFit="1" customWidth="1"/>
    <col min="11" max="11" width="10.42578125" style="3" bestFit="1" customWidth="1"/>
    <col min="12" max="12" width="4.42578125" style="3" bestFit="1" customWidth="1"/>
    <col min="13" max="13" width="7.85546875" style="3" bestFit="1" customWidth="1"/>
    <col min="14" max="14" width="8.7109375" style="1" bestFit="1" customWidth="1"/>
    <col min="15" max="16" width="35.28515625" style="3" customWidth="1"/>
    <col min="17" max="17" width="26.7109375" style="3" customWidth="1"/>
    <col min="18" max="18" width="6.140625" style="3" bestFit="1" customWidth="1"/>
    <col min="19" max="19" width="9.85546875" style="3" bestFit="1" customWidth="1"/>
    <col min="20" max="21" width="6.42578125" style="3" bestFit="1" customWidth="1"/>
    <col min="22" max="22" width="6.85546875" style="3" bestFit="1" customWidth="1"/>
    <col min="23" max="23" width="7" style="3" bestFit="1" customWidth="1"/>
    <col min="24" max="24" width="3.140625" style="3" bestFit="1" customWidth="1"/>
    <col min="25" max="25" width="5.42578125" style="3" bestFit="1" customWidth="1"/>
    <col min="26" max="26" width="10" style="3" bestFit="1" customWidth="1"/>
    <col min="27" max="27" width="7" style="3" bestFit="1" customWidth="1"/>
    <col min="28" max="28" width="8.28515625" style="3" bestFit="1" customWidth="1"/>
    <col min="29" max="29" width="9" style="1" bestFit="1" customWidth="1"/>
    <col min="30" max="30" width="4.140625" style="1" bestFit="1" customWidth="1"/>
    <col min="31" max="31" width="3.28515625" style="1" bestFit="1" customWidth="1"/>
    <col min="32" max="32" width="10" style="1" bestFit="1" customWidth="1"/>
    <col min="33" max="33" width="7.85546875" style="1" bestFit="1" customWidth="1"/>
    <col min="34" max="16384" width="9.140625" style="1"/>
  </cols>
  <sheetData>
    <row r="1" spans="1:33" ht="50.1" customHeight="1" x14ac:dyDescent="0.25">
      <c r="A1" s="33" t="s">
        <v>5</v>
      </c>
      <c r="B1" s="33" t="s">
        <v>6</v>
      </c>
      <c r="C1" s="33" t="s">
        <v>4</v>
      </c>
      <c r="D1" s="33" t="s">
        <v>7</v>
      </c>
      <c r="E1" s="33" t="s">
        <v>8</v>
      </c>
      <c r="F1" s="33" t="s">
        <v>9</v>
      </c>
      <c r="G1" s="33" t="s">
        <v>10</v>
      </c>
      <c r="H1" s="33" t="s">
        <v>11</v>
      </c>
      <c r="I1" s="33" t="s">
        <v>3</v>
      </c>
      <c r="J1" s="33" t="s">
        <v>12</v>
      </c>
      <c r="K1" s="33" t="s">
        <v>13</v>
      </c>
      <c r="L1" s="33" t="s">
        <v>14</v>
      </c>
      <c r="M1" s="33" t="s">
        <v>15</v>
      </c>
      <c r="N1" s="33" t="s">
        <v>16</v>
      </c>
      <c r="O1" s="33" t="s">
        <v>17</v>
      </c>
      <c r="P1" s="33" t="s">
        <v>18</v>
      </c>
      <c r="Q1" s="33" t="s">
        <v>19</v>
      </c>
      <c r="R1" s="33" t="s">
        <v>20</v>
      </c>
      <c r="S1" s="33" t="s">
        <v>21</v>
      </c>
      <c r="T1" s="33" t="s">
        <v>22</v>
      </c>
      <c r="U1" s="33" t="s">
        <v>23</v>
      </c>
      <c r="V1" s="33" t="s">
        <v>24</v>
      </c>
      <c r="W1" s="33" t="s">
        <v>25</v>
      </c>
      <c r="X1" s="33" t="s">
        <v>26</v>
      </c>
      <c r="Y1" s="33" t="s">
        <v>27</v>
      </c>
      <c r="Z1" s="33" t="s">
        <v>28</v>
      </c>
      <c r="AA1" s="33" t="s">
        <v>29</v>
      </c>
      <c r="AB1" s="33" t="s">
        <v>0</v>
      </c>
      <c r="AC1" s="33" t="s">
        <v>30</v>
      </c>
      <c r="AD1" s="33" t="s">
        <v>1</v>
      </c>
      <c r="AE1" s="33" t="s">
        <v>31</v>
      </c>
      <c r="AF1" s="33" t="s">
        <v>32</v>
      </c>
      <c r="AG1" s="33" t="s">
        <v>2</v>
      </c>
    </row>
    <row r="2" spans="1:33" s="56" customFormat="1" ht="24.95" customHeight="1" x14ac:dyDescent="0.25">
      <c r="A2" s="51" t="s">
        <v>36</v>
      </c>
      <c r="B2" s="51">
        <v>1902</v>
      </c>
      <c r="C2" s="52">
        <v>43164</v>
      </c>
      <c r="D2" s="53"/>
      <c r="E2" s="53" t="s">
        <v>408</v>
      </c>
      <c r="F2" s="53" t="s">
        <v>408</v>
      </c>
      <c r="G2" s="53" t="s">
        <v>33</v>
      </c>
      <c r="H2" s="53" t="s">
        <v>931</v>
      </c>
      <c r="I2" s="54">
        <v>43145</v>
      </c>
      <c r="J2" s="53" t="s">
        <v>43</v>
      </c>
      <c r="K2" s="54">
        <v>43164</v>
      </c>
      <c r="L2" s="53" t="s">
        <v>39</v>
      </c>
      <c r="M2" s="53" t="s">
        <v>39</v>
      </c>
      <c r="N2" s="51">
        <v>17011490</v>
      </c>
      <c r="O2" s="53" t="s">
        <v>410</v>
      </c>
      <c r="P2" s="53" t="s">
        <v>410</v>
      </c>
      <c r="Q2" s="53" t="s">
        <v>932</v>
      </c>
      <c r="R2" s="53"/>
      <c r="S2" s="53"/>
      <c r="T2" s="53"/>
      <c r="U2" s="53"/>
      <c r="V2" s="55">
        <v>43132</v>
      </c>
      <c r="W2" s="55">
        <v>44927</v>
      </c>
      <c r="X2" s="53">
        <v>60</v>
      </c>
      <c r="Y2" s="53">
        <v>0</v>
      </c>
      <c r="Z2" s="53">
        <v>2500</v>
      </c>
      <c r="AA2" s="53" t="s">
        <v>37</v>
      </c>
      <c r="AB2" s="53">
        <v>1.6970000000000001</v>
      </c>
      <c r="AC2" s="51">
        <f t="shared" ref="AC2:AC56" si="0">Z2*AB2</f>
        <v>4242.5</v>
      </c>
      <c r="AD2" s="51" t="s">
        <v>34</v>
      </c>
      <c r="AE2" s="51">
        <v>0</v>
      </c>
      <c r="AF2" s="51">
        <f t="shared" ref="AF2:AF56" si="1">Z2</f>
        <v>2500</v>
      </c>
      <c r="AG2" s="51"/>
    </row>
    <row r="3" spans="1:33" ht="24.95" customHeight="1" x14ac:dyDescent="0.25">
      <c r="A3" s="1" t="s">
        <v>36</v>
      </c>
      <c r="B3" s="1">
        <v>1903</v>
      </c>
      <c r="C3" s="5">
        <v>43164</v>
      </c>
      <c r="E3" s="3" t="s">
        <v>420</v>
      </c>
      <c r="F3" s="3" t="s">
        <v>420</v>
      </c>
      <c r="G3" s="3" t="s">
        <v>301</v>
      </c>
      <c r="H3" s="3">
        <v>6231</v>
      </c>
      <c r="I3" s="4">
        <v>43154</v>
      </c>
      <c r="J3" s="3" t="s">
        <v>43</v>
      </c>
      <c r="K3" s="4">
        <v>43170</v>
      </c>
      <c r="L3" s="3" t="s">
        <v>39</v>
      </c>
      <c r="M3" s="3" t="s">
        <v>39</v>
      </c>
      <c r="N3" s="1">
        <v>29362800</v>
      </c>
      <c r="O3" s="3" t="s">
        <v>81</v>
      </c>
      <c r="P3" s="3" t="s">
        <v>81</v>
      </c>
      <c r="Q3" s="29" t="s">
        <v>933</v>
      </c>
      <c r="V3" s="6">
        <v>43009</v>
      </c>
      <c r="W3" s="6">
        <v>44105</v>
      </c>
      <c r="X3" s="3">
        <v>37</v>
      </c>
      <c r="Y3" s="3">
        <v>0</v>
      </c>
      <c r="Z3" s="3">
        <v>5</v>
      </c>
      <c r="AA3" s="3" t="s">
        <v>37</v>
      </c>
      <c r="AB3" s="3">
        <v>500</v>
      </c>
      <c r="AC3" s="1">
        <f t="shared" si="0"/>
        <v>2500</v>
      </c>
      <c r="AD3" s="1" t="s">
        <v>62</v>
      </c>
      <c r="AE3" s="1">
        <v>0</v>
      </c>
      <c r="AF3" s="1">
        <f t="shared" si="1"/>
        <v>5</v>
      </c>
    </row>
    <row r="4" spans="1:33" ht="24.95" customHeight="1" x14ac:dyDescent="0.25">
      <c r="A4" s="1" t="s">
        <v>36</v>
      </c>
      <c r="B4" s="1">
        <v>1933</v>
      </c>
      <c r="C4" s="5">
        <v>43164</v>
      </c>
      <c r="E4" s="3" t="s">
        <v>934</v>
      </c>
      <c r="F4" s="3" t="s">
        <v>202</v>
      </c>
      <c r="G4" s="3" t="s">
        <v>33</v>
      </c>
      <c r="H4" s="3" t="s">
        <v>935</v>
      </c>
      <c r="I4" s="4">
        <v>43156</v>
      </c>
      <c r="J4" s="3" t="s">
        <v>59</v>
      </c>
      <c r="K4" s="4">
        <v>43186</v>
      </c>
      <c r="L4" s="3" t="s">
        <v>35</v>
      </c>
      <c r="M4" s="3">
        <v>32</v>
      </c>
      <c r="N4" s="1">
        <v>29225090</v>
      </c>
      <c r="O4" s="3" t="s">
        <v>936</v>
      </c>
      <c r="P4" s="3" t="s">
        <v>936</v>
      </c>
      <c r="Q4" s="3">
        <v>1801102773</v>
      </c>
      <c r="V4" s="6">
        <v>43101</v>
      </c>
      <c r="W4" s="6">
        <v>44562</v>
      </c>
      <c r="X4" s="3">
        <v>49</v>
      </c>
      <c r="Y4" s="3">
        <v>0</v>
      </c>
      <c r="Z4" s="3">
        <v>2</v>
      </c>
      <c r="AA4" s="3" t="s">
        <v>37</v>
      </c>
      <c r="AB4" s="3">
        <v>300</v>
      </c>
      <c r="AC4" s="1">
        <f t="shared" si="0"/>
        <v>600</v>
      </c>
      <c r="AD4" s="1" t="s">
        <v>34</v>
      </c>
      <c r="AE4" s="1">
        <v>0</v>
      </c>
      <c r="AF4" s="1">
        <f t="shared" si="1"/>
        <v>2</v>
      </c>
    </row>
    <row r="5" spans="1:33" ht="24.95" customHeight="1" x14ac:dyDescent="0.25">
      <c r="A5" s="1" t="s">
        <v>36</v>
      </c>
      <c r="B5" s="1">
        <v>1934</v>
      </c>
      <c r="C5" s="5">
        <v>43164</v>
      </c>
      <c r="E5" s="3" t="s">
        <v>642</v>
      </c>
      <c r="F5" s="3" t="s">
        <v>642</v>
      </c>
      <c r="G5" s="3" t="s">
        <v>33</v>
      </c>
      <c r="H5" s="3">
        <v>29171846</v>
      </c>
      <c r="I5" s="4">
        <v>43159</v>
      </c>
      <c r="J5" s="3" t="s">
        <v>43</v>
      </c>
      <c r="K5" s="4">
        <v>43174</v>
      </c>
      <c r="L5" s="3" t="s">
        <v>39</v>
      </c>
      <c r="M5" s="3" t="s">
        <v>39</v>
      </c>
      <c r="N5" s="1">
        <v>29054500</v>
      </c>
      <c r="O5" s="3" t="s">
        <v>312</v>
      </c>
      <c r="P5" s="3" t="s">
        <v>312</v>
      </c>
      <c r="Q5" s="3" t="s">
        <v>937</v>
      </c>
      <c r="V5" s="6">
        <v>43132</v>
      </c>
      <c r="W5" s="6">
        <v>44593</v>
      </c>
      <c r="X5" s="3">
        <v>48</v>
      </c>
      <c r="Y5" s="3">
        <v>0</v>
      </c>
      <c r="Z5" s="3">
        <v>12000</v>
      </c>
      <c r="AA5" s="3" t="s">
        <v>37</v>
      </c>
      <c r="AB5" s="3">
        <v>1.33</v>
      </c>
      <c r="AC5" s="1">
        <f t="shared" si="0"/>
        <v>15960</v>
      </c>
      <c r="AD5" s="1" t="s">
        <v>34</v>
      </c>
      <c r="AE5" s="1">
        <v>0</v>
      </c>
      <c r="AF5" s="1">
        <f t="shared" si="1"/>
        <v>12000</v>
      </c>
    </row>
    <row r="6" spans="1:33" ht="24.95" customHeight="1" x14ac:dyDescent="0.25">
      <c r="A6" s="1" t="s">
        <v>36</v>
      </c>
      <c r="B6" s="1">
        <v>1935</v>
      </c>
      <c r="C6" s="5">
        <v>43164</v>
      </c>
      <c r="E6" s="3" t="s">
        <v>938</v>
      </c>
      <c r="F6" s="3" t="s">
        <v>938</v>
      </c>
      <c r="G6" s="3" t="s">
        <v>48</v>
      </c>
      <c r="H6" s="3">
        <v>1870002057</v>
      </c>
      <c r="I6" s="4">
        <v>43160</v>
      </c>
      <c r="J6" s="3" t="s">
        <v>43</v>
      </c>
      <c r="K6" s="4">
        <v>43171</v>
      </c>
      <c r="L6" s="3" t="s">
        <v>39</v>
      </c>
      <c r="M6" s="3" t="s">
        <v>39</v>
      </c>
      <c r="N6" s="1">
        <v>17021100</v>
      </c>
      <c r="O6" s="3" t="s">
        <v>939</v>
      </c>
      <c r="P6" s="3" t="s">
        <v>940</v>
      </c>
      <c r="Q6" s="3">
        <v>13007611</v>
      </c>
      <c r="V6" s="6">
        <v>43101</v>
      </c>
      <c r="W6" s="6">
        <v>43647</v>
      </c>
      <c r="X6" s="3">
        <v>19</v>
      </c>
      <c r="Y6" s="3">
        <v>0</v>
      </c>
      <c r="Z6" s="3">
        <v>150</v>
      </c>
      <c r="AA6" s="3" t="s">
        <v>37</v>
      </c>
      <c r="AB6" s="3">
        <v>6.5</v>
      </c>
      <c r="AC6" s="1">
        <f t="shared" si="0"/>
        <v>975</v>
      </c>
      <c r="AD6" s="1" t="s">
        <v>49</v>
      </c>
      <c r="AE6" s="1">
        <v>0</v>
      </c>
      <c r="AF6" s="1">
        <f t="shared" si="1"/>
        <v>150</v>
      </c>
    </row>
    <row r="7" spans="1:33" ht="24.95" customHeight="1" x14ac:dyDescent="0.25">
      <c r="A7" s="1" t="s">
        <v>36</v>
      </c>
      <c r="B7" s="1">
        <v>2024</v>
      </c>
      <c r="C7" s="5">
        <v>43166</v>
      </c>
      <c r="E7" s="3" t="s">
        <v>938</v>
      </c>
      <c r="F7" s="3" t="s">
        <v>938</v>
      </c>
      <c r="G7" s="3" t="s">
        <v>48</v>
      </c>
      <c r="H7" s="3">
        <v>1870002056</v>
      </c>
      <c r="I7" s="4">
        <v>43160</v>
      </c>
      <c r="J7" s="3" t="s">
        <v>43</v>
      </c>
      <c r="K7" s="4">
        <v>43171</v>
      </c>
      <c r="L7" s="3" t="s">
        <v>39</v>
      </c>
      <c r="M7" s="3" t="s">
        <v>39</v>
      </c>
      <c r="N7" s="1">
        <v>17021100</v>
      </c>
      <c r="O7" s="3" t="s">
        <v>941</v>
      </c>
      <c r="P7" s="3" t="s">
        <v>940</v>
      </c>
      <c r="Q7" s="3">
        <v>13007670</v>
      </c>
      <c r="V7" s="6">
        <v>43040</v>
      </c>
      <c r="W7" s="6">
        <v>44136</v>
      </c>
      <c r="X7" s="3">
        <v>37</v>
      </c>
      <c r="Y7" s="3">
        <v>0</v>
      </c>
      <c r="Z7" s="3">
        <v>200</v>
      </c>
      <c r="AA7" s="3" t="s">
        <v>37</v>
      </c>
      <c r="AB7" s="3">
        <v>4.45</v>
      </c>
      <c r="AC7" s="1">
        <f t="shared" si="0"/>
        <v>890</v>
      </c>
      <c r="AD7" s="1" t="s">
        <v>49</v>
      </c>
      <c r="AE7" s="1">
        <v>0</v>
      </c>
      <c r="AF7" s="1">
        <f t="shared" si="1"/>
        <v>200</v>
      </c>
    </row>
    <row r="8" spans="1:33" ht="24.95" customHeight="1" x14ac:dyDescent="0.25">
      <c r="A8" s="1" t="s">
        <v>36</v>
      </c>
      <c r="B8" s="1">
        <v>2025</v>
      </c>
      <c r="C8" s="5">
        <v>43166</v>
      </c>
      <c r="E8" s="3" t="s">
        <v>642</v>
      </c>
      <c r="F8" s="3" t="s">
        <v>642</v>
      </c>
      <c r="G8" s="3" t="s">
        <v>33</v>
      </c>
      <c r="H8" s="3">
        <v>29171846</v>
      </c>
      <c r="I8" s="4">
        <v>43159</v>
      </c>
      <c r="J8" s="3" t="s">
        <v>43</v>
      </c>
      <c r="K8" s="4">
        <v>43174</v>
      </c>
      <c r="L8" s="3" t="s">
        <v>39</v>
      </c>
      <c r="M8" s="3" t="s">
        <v>39</v>
      </c>
      <c r="N8" s="1">
        <v>29054500</v>
      </c>
      <c r="O8" s="3" t="s">
        <v>312</v>
      </c>
      <c r="P8" s="3" t="s">
        <v>312</v>
      </c>
      <c r="Q8" s="3" t="s">
        <v>937</v>
      </c>
      <c r="V8" s="6">
        <v>43132</v>
      </c>
      <c r="W8" s="6">
        <v>44593</v>
      </c>
      <c r="X8" s="3">
        <v>49</v>
      </c>
      <c r="Y8" s="3">
        <v>0</v>
      </c>
      <c r="Z8" s="3">
        <v>12000</v>
      </c>
      <c r="AA8" s="3" t="s">
        <v>37</v>
      </c>
      <c r="AB8" s="3">
        <v>1.33</v>
      </c>
      <c r="AC8" s="1">
        <f t="shared" si="0"/>
        <v>15960</v>
      </c>
      <c r="AD8" s="1" t="s">
        <v>34</v>
      </c>
      <c r="AE8" s="1">
        <v>0</v>
      </c>
      <c r="AF8" s="1">
        <f t="shared" si="1"/>
        <v>12000</v>
      </c>
    </row>
    <row r="9" spans="1:33" ht="24.95" customHeight="1" x14ac:dyDescent="0.25">
      <c r="A9" s="1" t="s">
        <v>36</v>
      </c>
      <c r="B9" s="1">
        <v>2026</v>
      </c>
      <c r="C9" s="5">
        <v>43166</v>
      </c>
      <c r="E9" s="3" t="s">
        <v>828</v>
      </c>
      <c r="F9" s="3" t="s">
        <v>942</v>
      </c>
      <c r="G9" s="3" t="s">
        <v>126</v>
      </c>
      <c r="H9" s="3" t="s">
        <v>943</v>
      </c>
      <c r="I9" s="4">
        <v>43125</v>
      </c>
      <c r="J9" s="3" t="s">
        <v>43</v>
      </c>
      <c r="K9" s="4">
        <v>43167</v>
      </c>
      <c r="L9" s="3" t="s">
        <v>39</v>
      </c>
      <c r="M9" s="3" t="s">
        <v>39</v>
      </c>
      <c r="N9" s="1">
        <v>28362090</v>
      </c>
      <c r="O9" s="3" t="s">
        <v>150</v>
      </c>
      <c r="P9" s="3" t="s">
        <v>150</v>
      </c>
      <c r="Q9" s="3">
        <v>171226</v>
      </c>
      <c r="V9" s="6">
        <v>43070</v>
      </c>
      <c r="W9" s="6">
        <v>43800</v>
      </c>
      <c r="X9" s="3">
        <v>25</v>
      </c>
      <c r="Y9" s="3">
        <v>0</v>
      </c>
      <c r="Z9" s="3">
        <v>25000</v>
      </c>
      <c r="AA9" s="3" t="s">
        <v>37</v>
      </c>
      <c r="AB9" s="3">
        <v>0.59</v>
      </c>
      <c r="AC9" s="1">
        <f t="shared" si="0"/>
        <v>14750</v>
      </c>
      <c r="AD9" s="1" t="s">
        <v>34</v>
      </c>
      <c r="AE9" s="1">
        <v>0</v>
      </c>
      <c r="AF9" s="1">
        <f t="shared" si="1"/>
        <v>25000</v>
      </c>
    </row>
    <row r="10" spans="1:33" ht="24.95" customHeight="1" x14ac:dyDescent="0.25">
      <c r="A10" s="1" t="s">
        <v>36</v>
      </c>
      <c r="B10" s="1">
        <v>2027</v>
      </c>
      <c r="C10" s="5">
        <v>43166</v>
      </c>
      <c r="E10" s="3" t="s">
        <v>828</v>
      </c>
      <c r="F10" s="3" t="s">
        <v>942</v>
      </c>
      <c r="G10" s="3" t="s">
        <v>126</v>
      </c>
      <c r="H10" s="3" t="s">
        <v>944</v>
      </c>
      <c r="I10" s="4">
        <v>43133</v>
      </c>
      <c r="J10" s="3" t="s">
        <v>43</v>
      </c>
      <c r="K10" s="4">
        <v>43167</v>
      </c>
      <c r="L10" s="3" t="s">
        <v>39</v>
      </c>
      <c r="M10" s="3" t="s">
        <v>39</v>
      </c>
      <c r="N10" s="1">
        <v>29181400</v>
      </c>
      <c r="O10" s="3" t="s">
        <v>128</v>
      </c>
      <c r="P10" s="3" t="s">
        <v>128</v>
      </c>
      <c r="Q10" s="3" t="s">
        <v>945</v>
      </c>
      <c r="V10" s="6">
        <v>43101</v>
      </c>
      <c r="W10" s="6">
        <v>44197</v>
      </c>
      <c r="X10" s="3">
        <v>37</v>
      </c>
      <c r="Y10" s="3">
        <v>0</v>
      </c>
      <c r="Z10" s="3">
        <v>25000</v>
      </c>
      <c r="AA10" s="3" t="s">
        <v>37</v>
      </c>
      <c r="AB10" s="3">
        <v>0.94</v>
      </c>
      <c r="AC10" s="1">
        <f t="shared" si="0"/>
        <v>23500</v>
      </c>
      <c r="AD10" s="1" t="s">
        <v>34</v>
      </c>
      <c r="AE10" s="1">
        <v>0</v>
      </c>
      <c r="AF10" s="1">
        <f t="shared" si="1"/>
        <v>25000</v>
      </c>
    </row>
    <row r="11" spans="1:33" ht="24.95" customHeight="1" x14ac:dyDescent="0.25">
      <c r="A11" s="1" t="s">
        <v>36</v>
      </c>
      <c r="B11" s="1">
        <v>2080</v>
      </c>
      <c r="C11" s="5">
        <v>43170</v>
      </c>
      <c r="E11" s="3" t="s">
        <v>946</v>
      </c>
      <c r="F11" s="3" t="s">
        <v>947</v>
      </c>
      <c r="G11" s="3" t="s">
        <v>336</v>
      </c>
      <c r="H11" s="3" t="s">
        <v>948</v>
      </c>
      <c r="I11" s="4">
        <v>43166</v>
      </c>
      <c r="J11" s="3" t="s">
        <v>59</v>
      </c>
      <c r="K11" s="4">
        <v>43184</v>
      </c>
      <c r="L11" s="3" t="s">
        <v>35</v>
      </c>
      <c r="M11" s="3">
        <v>3392</v>
      </c>
      <c r="N11" s="1">
        <v>29372900</v>
      </c>
      <c r="O11" s="3" t="s">
        <v>338</v>
      </c>
      <c r="P11" s="3" t="s">
        <v>338</v>
      </c>
      <c r="Q11" s="3" t="s">
        <v>949</v>
      </c>
      <c r="V11" s="6">
        <v>43132</v>
      </c>
      <c r="W11" s="6">
        <v>44593</v>
      </c>
      <c r="X11" s="3">
        <v>49</v>
      </c>
      <c r="Y11" s="3">
        <v>0</v>
      </c>
      <c r="Z11" s="3">
        <v>5</v>
      </c>
      <c r="AA11" s="3" t="s">
        <v>37</v>
      </c>
      <c r="AB11" s="3">
        <v>8200</v>
      </c>
      <c r="AC11" s="1">
        <f t="shared" si="0"/>
        <v>41000</v>
      </c>
      <c r="AD11" s="1" t="s">
        <v>34</v>
      </c>
      <c r="AE11" s="1">
        <v>0</v>
      </c>
      <c r="AF11" s="1">
        <f t="shared" si="1"/>
        <v>5</v>
      </c>
    </row>
    <row r="12" spans="1:33" ht="24.95" customHeight="1" x14ac:dyDescent="0.25">
      <c r="A12" s="1" t="s">
        <v>36</v>
      </c>
      <c r="B12" s="1">
        <v>2081</v>
      </c>
      <c r="C12" s="5">
        <v>43170</v>
      </c>
      <c r="E12" s="3" t="s">
        <v>950</v>
      </c>
      <c r="F12" s="3" t="s">
        <v>745</v>
      </c>
      <c r="G12" s="3" t="s">
        <v>119</v>
      </c>
      <c r="H12" s="3">
        <v>581295</v>
      </c>
      <c r="I12" s="4">
        <v>43165</v>
      </c>
      <c r="J12" s="3" t="s">
        <v>43</v>
      </c>
      <c r="K12" s="4">
        <v>43177</v>
      </c>
      <c r="L12" s="3" t="s">
        <v>39</v>
      </c>
      <c r="M12" s="3" t="s">
        <v>39</v>
      </c>
      <c r="N12" s="1">
        <v>32061900</v>
      </c>
      <c r="O12" s="3" t="s">
        <v>951</v>
      </c>
      <c r="P12" s="3" t="s">
        <v>951</v>
      </c>
      <c r="Q12" s="3" t="s">
        <v>952</v>
      </c>
      <c r="V12" s="6">
        <v>43132</v>
      </c>
      <c r="W12" s="6">
        <v>43862</v>
      </c>
      <c r="X12" s="3">
        <v>25</v>
      </c>
      <c r="Y12" s="3">
        <v>0</v>
      </c>
      <c r="Z12" s="3">
        <v>10</v>
      </c>
      <c r="AA12" s="3" t="s">
        <v>37</v>
      </c>
      <c r="AB12" s="3">
        <v>47.01</v>
      </c>
      <c r="AC12" s="1">
        <f t="shared" si="0"/>
        <v>470.09999999999997</v>
      </c>
      <c r="AD12" s="1" t="s">
        <v>34</v>
      </c>
      <c r="AE12" s="1">
        <v>0</v>
      </c>
      <c r="AF12" s="1">
        <f t="shared" si="1"/>
        <v>10</v>
      </c>
    </row>
    <row r="13" spans="1:33" ht="24.95" customHeight="1" x14ac:dyDescent="0.25">
      <c r="A13" s="1" t="s">
        <v>36</v>
      </c>
      <c r="B13" s="1">
        <v>2081</v>
      </c>
      <c r="C13" s="5">
        <v>43170</v>
      </c>
      <c r="E13" s="3" t="s">
        <v>950</v>
      </c>
      <c r="F13" s="3" t="s">
        <v>745</v>
      </c>
      <c r="G13" s="3" t="s">
        <v>119</v>
      </c>
      <c r="H13" s="3">
        <v>581295</v>
      </c>
      <c r="I13" s="4">
        <v>43165</v>
      </c>
      <c r="J13" s="3" t="s">
        <v>43</v>
      </c>
      <c r="K13" s="4">
        <v>43177</v>
      </c>
      <c r="L13" s="3" t="s">
        <v>39</v>
      </c>
      <c r="M13" s="3" t="s">
        <v>39</v>
      </c>
      <c r="N13" s="1">
        <v>32064970</v>
      </c>
      <c r="O13" s="3" t="s">
        <v>953</v>
      </c>
      <c r="P13" s="3" t="s">
        <v>953</v>
      </c>
      <c r="Q13" s="3" t="s">
        <v>954</v>
      </c>
      <c r="V13" s="6">
        <v>43132</v>
      </c>
      <c r="W13" s="6">
        <v>43862</v>
      </c>
      <c r="X13" s="3">
        <v>25</v>
      </c>
      <c r="Y13" s="3">
        <v>0</v>
      </c>
      <c r="Z13" s="3">
        <v>10</v>
      </c>
      <c r="AA13" s="3" t="s">
        <v>37</v>
      </c>
      <c r="AB13" s="3">
        <v>42.09</v>
      </c>
      <c r="AC13" s="1">
        <f t="shared" si="0"/>
        <v>420.90000000000003</v>
      </c>
      <c r="AD13" s="1" t="s">
        <v>34</v>
      </c>
      <c r="AE13" s="1">
        <v>0</v>
      </c>
      <c r="AF13" s="1">
        <f t="shared" si="1"/>
        <v>10</v>
      </c>
    </row>
    <row r="14" spans="1:33" ht="24.95" customHeight="1" x14ac:dyDescent="0.25">
      <c r="A14" s="1" t="s">
        <v>36</v>
      </c>
      <c r="B14" s="1">
        <v>2082</v>
      </c>
      <c r="C14" s="5">
        <v>43170</v>
      </c>
      <c r="E14" s="3" t="s">
        <v>875</v>
      </c>
      <c r="F14" s="3" t="s">
        <v>501</v>
      </c>
      <c r="G14" s="3" t="s">
        <v>33</v>
      </c>
      <c r="H14" s="3" t="s">
        <v>955</v>
      </c>
      <c r="I14" s="4">
        <v>43165</v>
      </c>
      <c r="J14" s="3" t="s">
        <v>59</v>
      </c>
      <c r="K14" s="4">
        <v>43178</v>
      </c>
      <c r="L14" s="3" t="s">
        <v>35</v>
      </c>
      <c r="M14" s="3">
        <v>2273</v>
      </c>
      <c r="N14" s="1">
        <v>29359090</v>
      </c>
      <c r="O14" s="3" t="s">
        <v>956</v>
      </c>
      <c r="P14" s="3" t="s">
        <v>956</v>
      </c>
      <c r="Q14" s="3" t="s">
        <v>957</v>
      </c>
      <c r="V14" s="6">
        <v>43101</v>
      </c>
      <c r="W14" s="6">
        <v>44896</v>
      </c>
      <c r="X14" s="3">
        <v>60</v>
      </c>
      <c r="Y14" s="3">
        <v>0</v>
      </c>
      <c r="Z14" s="3">
        <v>30</v>
      </c>
      <c r="AA14" s="3" t="s">
        <v>37</v>
      </c>
      <c r="AB14" s="3">
        <v>200</v>
      </c>
      <c r="AC14" s="1">
        <f t="shared" si="0"/>
        <v>6000</v>
      </c>
      <c r="AD14" s="1" t="s">
        <v>34</v>
      </c>
      <c r="AE14" s="1">
        <v>0</v>
      </c>
      <c r="AF14" s="1">
        <f t="shared" si="1"/>
        <v>30</v>
      </c>
    </row>
    <row r="15" spans="1:33" ht="24.95" customHeight="1" x14ac:dyDescent="0.25">
      <c r="A15" s="1" t="s">
        <v>36</v>
      </c>
      <c r="B15" s="1">
        <v>2183</v>
      </c>
      <c r="C15" s="5">
        <v>43172</v>
      </c>
      <c r="E15" s="3" t="s">
        <v>970</v>
      </c>
      <c r="F15" s="3" t="s">
        <v>1133</v>
      </c>
      <c r="G15" s="3" t="s">
        <v>48</v>
      </c>
      <c r="H15" s="3">
        <v>8490138050</v>
      </c>
      <c r="I15" s="4">
        <v>43161</v>
      </c>
      <c r="J15" s="3" t="s">
        <v>59</v>
      </c>
      <c r="K15" s="4">
        <v>43173</v>
      </c>
      <c r="L15" s="3" t="s">
        <v>39</v>
      </c>
      <c r="M15" s="3" t="s">
        <v>39</v>
      </c>
      <c r="N15" s="1">
        <v>39069000</v>
      </c>
      <c r="O15" s="3" t="s">
        <v>971</v>
      </c>
      <c r="P15" s="3" t="s">
        <v>972</v>
      </c>
      <c r="Q15" s="3" t="s">
        <v>973</v>
      </c>
      <c r="V15" s="6">
        <v>42979</v>
      </c>
      <c r="W15" s="6">
        <v>44440</v>
      </c>
      <c r="X15" s="3">
        <v>48</v>
      </c>
      <c r="Y15" s="3">
        <v>0</v>
      </c>
      <c r="Z15" s="3">
        <v>15</v>
      </c>
      <c r="AA15" s="3" t="s">
        <v>37</v>
      </c>
      <c r="AB15" s="3">
        <v>56.62</v>
      </c>
      <c r="AC15" s="1">
        <f t="shared" si="0"/>
        <v>849.3</v>
      </c>
      <c r="AD15" s="1" t="s">
        <v>49</v>
      </c>
      <c r="AE15" s="1">
        <v>0</v>
      </c>
      <c r="AF15" s="1">
        <f t="shared" si="1"/>
        <v>15</v>
      </c>
    </row>
    <row r="16" spans="1:33" ht="24.95" customHeight="1" x14ac:dyDescent="0.25">
      <c r="A16" s="1" t="s">
        <v>36</v>
      </c>
      <c r="B16" s="1">
        <v>2184</v>
      </c>
      <c r="C16" s="5">
        <v>43172</v>
      </c>
      <c r="E16" s="3" t="s">
        <v>950</v>
      </c>
      <c r="F16" s="3" t="s">
        <v>745</v>
      </c>
      <c r="G16" s="3" t="s">
        <v>119</v>
      </c>
      <c r="H16" s="3">
        <v>581497</v>
      </c>
      <c r="I16" s="4">
        <v>43167</v>
      </c>
      <c r="J16" s="3" t="s">
        <v>43</v>
      </c>
      <c r="K16" s="4">
        <v>43177</v>
      </c>
      <c r="L16" s="3" t="s">
        <v>39</v>
      </c>
      <c r="M16" s="3" t="s">
        <v>39</v>
      </c>
      <c r="N16" s="1">
        <v>32050000</v>
      </c>
      <c r="O16" s="3" t="s">
        <v>974</v>
      </c>
      <c r="P16" s="3" t="s">
        <v>974</v>
      </c>
      <c r="Q16" s="3" t="s">
        <v>975</v>
      </c>
      <c r="V16" s="6">
        <v>43160</v>
      </c>
      <c r="W16" s="6">
        <v>43891</v>
      </c>
      <c r="X16" s="3">
        <v>25</v>
      </c>
      <c r="Y16" s="3">
        <v>0</v>
      </c>
      <c r="Z16" s="3">
        <v>10</v>
      </c>
      <c r="AA16" s="3" t="s">
        <v>37</v>
      </c>
      <c r="AB16" s="3">
        <v>45.77</v>
      </c>
      <c r="AC16" s="1">
        <f t="shared" si="0"/>
        <v>457.70000000000005</v>
      </c>
      <c r="AD16" s="1" t="s">
        <v>49</v>
      </c>
      <c r="AE16" s="1">
        <v>0</v>
      </c>
      <c r="AF16" s="1">
        <f t="shared" si="1"/>
        <v>10</v>
      </c>
    </row>
    <row r="17" spans="1:32" ht="24.95" customHeight="1" x14ac:dyDescent="0.25">
      <c r="A17" s="1" t="s">
        <v>36</v>
      </c>
      <c r="B17" s="1">
        <v>2184</v>
      </c>
      <c r="C17" s="5">
        <v>43172</v>
      </c>
      <c r="E17" s="3" t="s">
        <v>950</v>
      </c>
      <c r="F17" s="3" t="s">
        <v>745</v>
      </c>
      <c r="G17" s="3" t="s">
        <v>119</v>
      </c>
      <c r="H17" s="3">
        <v>581497</v>
      </c>
      <c r="I17" s="4">
        <v>43167</v>
      </c>
      <c r="J17" s="3" t="s">
        <v>43</v>
      </c>
      <c r="K17" s="4">
        <v>43177</v>
      </c>
      <c r="L17" s="3" t="s">
        <v>39</v>
      </c>
      <c r="M17" s="3" t="s">
        <v>39</v>
      </c>
      <c r="N17" s="1">
        <v>32050000</v>
      </c>
      <c r="O17" s="3" t="s">
        <v>974</v>
      </c>
      <c r="P17" s="3" t="s">
        <v>974</v>
      </c>
      <c r="Q17" s="3" t="s">
        <v>976</v>
      </c>
      <c r="V17" s="6">
        <v>43160</v>
      </c>
      <c r="W17" s="6">
        <v>43525</v>
      </c>
      <c r="X17" s="3">
        <v>13</v>
      </c>
      <c r="Y17" s="3">
        <v>0</v>
      </c>
      <c r="Z17" s="3">
        <v>10</v>
      </c>
      <c r="AA17" s="3" t="s">
        <v>37</v>
      </c>
      <c r="AB17" s="3">
        <v>47.51</v>
      </c>
      <c r="AC17" s="1">
        <f t="shared" si="0"/>
        <v>475.09999999999997</v>
      </c>
      <c r="AD17" s="1" t="s">
        <v>49</v>
      </c>
      <c r="AE17" s="1">
        <v>0</v>
      </c>
      <c r="AF17" s="1">
        <f t="shared" si="1"/>
        <v>10</v>
      </c>
    </row>
    <row r="18" spans="1:32" ht="24.95" customHeight="1" x14ac:dyDescent="0.25">
      <c r="A18" s="1" t="s">
        <v>36</v>
      </c>
      <c r="B18" s="1">
        <v>2184</v>
      </c>
      <c r="C18" s="5">
        <v>43172</v>
      </c>
      <c r="E18" s="3" t="s">
        <v>950</v>
      </c>
      <c r="F18" s="3" t="s">
        <v>745</v>
      </c>
      <c r="G18" s="3" t="s">
        <v>119</v>
      </c>
      <c r="H18" s="3">
        <v>581497</v>
      </c>
      <c r="I18" s="4">
        <v>43167</v>
      </c>
      <c r="J18" s="3" t="s">
        <v>43</v>
      </c>
      <c r="K18" s="4">
        <v>43177</v>
      </c>
      <c r="L18" s="3" t="s">
        <v>39</v>
      </c>
      <c r="M18" s="3" t="s">
        <v>39</v>
      </c>
      <c r="N18" s="1">
        <v>32050000</v>
      </c>
      <c r="O18" s="3" t="s">
        <v>977</v>
      </c>
      <c r="P18" s="3" t="s">
        <v>977</v>
      </c>
      <c r="Q18" s="3" t="s">
        <v>978</v>
      </c>
      <c r="V18" s="6">
        <v>43160</v>
      </c>
      <c r="W18" s="6">
        <v>43525</v>
      </c>
      <c r="X18" s="3">
        <v>13</v>
      </c>
      <c r="Y18" s="3">
        <v>0</v>
      </c>
      <c r="Z18" s="3">
        <v>10</v>
      </c>
      <c r="AA18" s="3" t="s">
        <v>37</v>
      </c>
      <c r="AB18" s="3">
        <v>45.77</v>
      </c>
      <c r="AC18" s="1">
        <f t="shared" si="0"/>
        <v>457.70000000000005</v>
      </c>
      <c r="AD18" s="1" t="s">
        <v>49</v>
      </c>
      <c r="AE18" s="1">
        <v>0</v>
      </c>
      <c r="AF18" s="1">
        <f t="shared" si="1"/>
        <v>10</v>
      </c>
    </row>
    <row r="19" spans="1:32" ht="24.95" customHeight="1" x14ac:dyDescent="0.25">
      <c r="A19" s="1" t="s">
        <v>36</v>
      </c>
      <c r="B19" s="1">
        <v>2184</v>
      </c>
      <c r="C19" s="5">
        <v>43172</v>
      </c>
      <c r="E19" s="3" t="s">
        <v>950</v>
      </c>
      <c r="F19" s="3" t="s">
        <v>745</v>
      </c>
      <c r="G19" s="3" t="s">
        <v>119</v>
      </c>
      <c r="H19" s="3">
        <v>581497</v>
      </c>
      <c r="I19" s="4">
        <v>43167</v>
      </c>
      <c r="J19" s="3" t="s">
        <v>43</v>
      </c>
      <c r="K19" s="4">
        <v>43177</v>
      </c>
      <c r="L19" s="3" t="s">
        <v>39</v>
      </c>
      <c r="M19" s="3" t="s">
        <v>39</v>
      </c>
      <c r="N19" s="1">
        <v>32050000</v>
      </c>
      <c r="O19" s="3" t="s">
        <v>974</v>
      </c>
      <c r="P19" s="3" t="s">
        <v>974</v>
      </c>
      <c r="Q19" s="3" t="s">
        <v>982</v>
      </c>
      <c r="V19" s="6">
        <v>43160</v>
      </c>
      <c r="W19" s="6">
        <v>43891</v>
      </c>
      <c r="X19" s="3">
        <v>13</v>
      </c>
      <c r="Y19" s="3">
        <v>0</v>
      </c>
      <c r="Z19" s="3">
        <v>10</v>
      </c>
      <c r="AA19" s="3" t="s">
        <v>37</v>
      </c>
      <c r="AB19" s="3">
        <v>45.77</v>
      </c>
      <c r="AC19" s="1">
        <f t="shared" si="0"/>
        <v>457.70000000000005</v>
      </c>
      <c r="AD19" s="1" t="s">
        <v>49</v>
      </c>
      <c r="AE19" s="1">
        <v>0</v>
      </c>
      <c r="AF19" s="1">
        <f t="shared" si="1"/>
        <v>10</v>
      </c>
    </row>
    <row r="20" spans="1:32" ht="24.95" customHeight="1" x14ac:dyDescent="0.25">
      <c r="A20" s="1" t="s">
        <v>36</v>
      </c>
      <c r="B20" s="1">
        <v>2185</v>
      </c>
      <c r="C20" s="5">
        <v>43172</v>
      </c>
      <c r="E20" s="3" t="s">
        <v>979</v>
      </c>
      <c r="F20" s="3" t="s">
        <v>979</v>
      </c>
      <c r="G20" s="3" t="s">
        <v>33</v>
      </c>
      <c r="H20" s="3" t="s">
        <v>980</v>
      </c>
      <c r="I20" s="4">
        <v>43168</v>
      </c>
      <c r="J20" s="3" t="s">
        <v>43</v>
      </c>
      <c r="K20" s="4">
        <v>43173</v>
      </c>
      <c r="L20" s="3" t="s">
        <v>39</v>
      </c>
      <c r="M20" s="3" t="s">
        <v>39</v>
      </c>
      <c r="N20" s="1">
        <v>34042000</v>
      </c>
      <c r="O20" s="3" t="s">
        <v>981</v>
      </c>
      <c r="P20" s="3" t="s">
        <v>981</v>
      </c>
      <c r="Q20" s="3" t="s">
        <v>983</v>
      </c>
      <c r="V20" s="6">
        <v>43070</v>
      </c>
      <c r="W20" s="6">
        <v>43405</v>
      </c>
      <c r="X20" s="3">
        <v>12</v>
      </c>
      <c r="Y20" s="3">
        <v>0</v>
      </c>
      <c r="Z20" s="3">
        <v>460</v>
      </c>
      <c r="AA20" s="3" t="s">
        <v>37</v>
      </c>
      <c r="AB20" s="3">
        <v>2.4700000000000002</v>
      </c>
      <c r="AC20" s="1">
        <f t="shared" si="0"/>
        <v>1136.2</v>
      </c>
      <c r="AD20" s="1" t="s">
        <v>34</v>
      </c>
      <c r="AE20" s="1">
        <v>0</v>
      </c>
      <c r="AF20" s="1">
        <f t="shared" si="1"/>
        <v>460</v>
      </c>
    </row>
    <row r="21" spans="1:32" ht="24.95" customHeight="1" x14ac:dyDescent="0.25">
      <c r="A21" s="1" t="s">
        <v>36</v>
      </c>
      <c r="B21" s="1">
        <v>2191</v>
      </c>
      <c r="C21" s="5">
        <v>43173</v>
      </c>
      <c r="E21" s="3" t="s">
        <v>139</v>
      </c>
      <c r="F21" s="3" t="s">
        <v>139</v>
      </c>
      <c r="G21" s="3" t="s">
        <v>48</v>
      </c>
      <c r="H21" s="3">
        <v>9003743936</v>
      </c>
      <c r="I21" s="4">
        <v>43167</v>
      </c>
      <c r="J21" s="3" t="s">
        <v>43</v>
      </c>
      <c r="K21" s="4">
        <v>43177</v>
      </c>
      <c r="L21" s="3" t="s">
        <v>39</v>
      </c>
      <c r="M21" s="3" t="s">
        <v>39</v>
      </c>
      <c r="N21" s="1">
        <v>17021100</v>
      </c>
      <c r="O21" s="3" t="s">
        <v>142</v>
      </c>
      <c r="P21" s="3" t="s">
        <v>984</v>
      </c>
      <c r="Q21" s="3" t="s">
        <v>985</v>
      </c>
      <c r="V21" s="6">
        <v>43040</v>
      </c>
      <c r="W21" s="6">
        <v>44105</v>
      </c>
      <c r="X21" s="3">
        <v>36</v>
      </c>
      <c r="Y21" s="3">
        <v>0</v>
      </c>
      <c r="Z21" s="3">
        <v>50</v>
      </c>
      <c r="AA21" s="3" t="s">
        <v>37</v>
      </c>
      <c r="AB21" s="3">
        <v>8.4</v>
      </c>
      <c r="AC21" s="1">
        <f t="shared" si="0"/>
        <v>420</v>
      </c>
      <c r="AD21" s="1" t="s">
        <v>34</v>
      </c>
      <c r="AE21" s="1">
        <v>0</v>
      </c>
      <c r="AF21" s="1">
        <f t="shared" si="1"/>
        <v>50</v>
      </c>
    </row>
    <row r="22" spans="1:32" ht="24.95" customHeight="1" x14ac:dyDescent="0.25">
      <c r="A22" s="1" t="s">
        <v>36</v>
      </c>
      <c r="B22" s="1">
        <v>2191</v>
      </c>
      <c r="C22" s="5">
        <v>43173</v>
      </c>
      <c r="E22" s="3" t="s">
        <v>139</v>
      </c>
      <c r="F22" s="3" t="s">
        <v>139</v>
      </c>
      <c r="G22" s="3" t="s">
        <v>48</v>
      </c>
      <c r="H22" s="3">
        <v>9003743936</v>
      </c>
      <c r="I22" s="4">
        <v>43167</v>
      </c>
      <c r="J22" s="3" t="s">
        <v>43</v>
      </c>
      <c r="K22" s="4">
        <v>43177</v>
      </c>
      <c r="L22" s="3" t="s">
        <v>39</v>
      </c>
      <c r="M22" s="3" t="s">
        <v>39</v>
      </c>
      <c r="N22" s="1">
        <v>17021100</v>
      </c>
      <c r="O22" s="3" t="s">
        <v>986</v>
      </c>
      <c r="P22" s="3" t="s">
        <v>984</v>
      </c>
      <c r="Q22" s="3" t="s">
        <v>987</v>
      </c>
      <c r="V22" s="6">
        <v>43040</v>
      </c>
      <c r="W22" s="6">
        <v>44105</v>
      </c>
      <c r="X22" s="3">
        <v>36</v>
      </c>
      <c r="Y22" s="3">
        <v>0</v>
      </c>
      <c r="Z22" s="3">
        <v>100</v>
      </c>
      <c r="AA22" s="3" t="s">
        <v>37</v>
      </c>
      <c r="AB22" s="3">
        <v>8.1</v>
      </c>
      <c r="AC22" s="1">
        <f t="shared" si="0"/>
        <v>810</v>
      </c>
      <c r="AD22" s="1" t="s">
        <v>34</v>
      </c>
      <c r="AE22" s="1">
        <v>0</v>
      </c>
      <c r="AF22" s="1">
        <f t="shared" si="1"/>
        <v>100</v>
      </c>
    </row>
    <row r="23" spans="1:32" ht="24.95" customHeight="1" x14ac:dyDescent="0.25">
      <c r="A23" s="1" t="s">
        <v>36</v>
      </c>
      <c r="B23" s="1">
        <v>2240</v>
      </c>
      <c r="C23" s="5">
        <v>43174</v>
      </c>
      <c r="E23" s="3" t="s">
        <v>934</v>
      </c>
      <c r="F23" s="3" t="s">
        <v>202</v>
      </c>
      <c r="G23" s="3" t="s">
        <v>33</v>
      </c>
      <c r="H23" s="3" t="s">
        <v>935</v>
      </c>
      <c r="I23" s="4">
        <v>43159</v>
      </c>
      <c r="J23" s="3" t="s">
        <v>59</v>
      </c>
      <c r="K23" s="4">
        <v>43186</v>
      </c>
      <c r="L23" s="3" t="s">
        <v>35</v>
      </c>
      <c r="M23" s="3">
        <v>32</v>
      </c>
      <c r="N23" s="1">
        <v>29225090</v>
      </c>
      <c r="O23" s="3" t="s">
        <v>936</v>
      </c>
      <c r="P23" s="3" t="s">
        <v>936</v>
      </c>
      <c r="Q23" s="3">
        <v>1801102773</v>
      </c>
      <c r="V23" s="6">
        <v>43101</v>
      </c>
      <c r="W23" s="6">
        <v>44562</v>
      </c>
      <c r="X23" s="3">
        <v>49</v>
      </c>
      <c r="Y23" s="3">
        <v>0</v>
      </c>
      <c r="Z23" s="3">
        <v>2</v>
      </c>
      <c r="AA23" s="3" t="s">
        <v>37</v>
      </c>
      <c r="AB23" s="3">
        <v>300</v>
      </c>
      <c r="AC23" s="1">
        <f t="shared" si="0"/>
        <v>600</v>
      </c>
      <c r="AD23" s="1" t="s">
        <v>34</v>
      </c>
      <c r="AE23" s="1">
        <v>0</v>
      </c>
      <c r="AF23" s="1">
        <f t="shared" si="1"/>
        <v>2</v>
      </c>
    </row>
    <row r="24" spans="1:32" ht="24.95" customHeight="1" x14ac:dyDescent="0.25">
      <c r="A24" s="1" t="s">
        <v>36</v>
      </c>
      <c r="B24" s="1">
        <v>2242</v>
      </c>
      <c r="C24" s="5">
        <v>43174</v>
      </c>
      <c r="E24" s="3" t="s">
        <v>988</v>
      </c>
      <c r="F24" s="3" t="s">
        <v>288</v>
      </c>
      <c r="G24" s="3" t="s">
        <v>33</v>
      </c>
      <c r="H24" s="3" t="s">
        <v>989</v>
      </c>
      <c r="I24" s="4">
        <v>43159</v>
      </c>
      <c r="J24" s="3" t="s">
        <v>43</v>
      </c>
      <c r="K24" s="4">
        <v>43177</v>
      </c>
      <c r="L24" s="3" t="s">
        <v>39</v>
      </c>
      <c r="M24" s="3" t="s">
        <v>39</v>
      </c>
      <c r="N24" s="1">
        <v>28369990</v>
      </c>
      <c r="O24" s="3" t="s">
        <v>150</v>
      </c>
      <c r="P24" s="3" t="s">
        <v>150</v>
      </c>
      <c r="Q24" s="3" t="s">
        <v>990</v>
      </c>
      <c r="V24" s="6">
        <v>43132</v>
      </c>
      <c r="W24" s="6">
        <v>44927</v>
      </c>
      <c r="X24" s="3">
        <v>60</v>
      </c>
      <c r="Y24" s="3">
        <v>0</v>
      </c>
      <c r="Z24" s="3">
        <v>6000</v>
      </c>
      <c r="AA24" s="3" t="s">
        <v>37</v>
      </c>
      <c r="AB24" s="3">
        <v>1.97</v>
      </c>
      <c r="AC24" s="1">
        <f t="shared" si="0"/>
        <v>11820</v>
      </c>
      <c r="AD24" s="1" t="s">
        <v>34</v>
      </c>
      <c r="AE24" s="1">
        <v>0</v>
      </c>
      <c r="AF24" s="1">
        <f t="shared" si="1"/>
        <v>6000</v>
      </c>
    </row>
    <row r="25" spans="1:32" ht="24.95" customHeight="1" x14ac:dyDescent="0.25">
      <c r="A25" s="1" t="s">
        <v>36</v>
      </c>
      <c r="B25" s="1">
        <v>2242</v>
      </c>
      <c r="C25" s="5">
        <v>43174</v>
      </c>
      <c r="E25" s="3" t="s">
        <v>988</v>
      </c>
      <c r="F25" s="3" t="s">
        <v>288</v>
      </c>
      <c r="G25" s="3" t="s">
        <v>33</v>
      </c>
      <c r="H25" s="3" t="s">
        <v>989</v>
      </c>
      <c r="I25" s="4">
        <v>43159</v>
      </c>
      <c r="J25" s="3" t="s">
        <v>43</v>
      </c>
      <c r="K25" s="4">
        <v>43177</v>
      </c>
      <c r="L25" s="3" t="s">
        <v>39</v>
      </c>
      <c r="M25" s="3" t="s">
        <v>39</v>
      </c>
      <c r="N25" s="1">
        <v>29181520</v>
      </c>
      <c r="O25" s="3" t="s">
        <v>991</v>
      </c>
      <c r="P25" s="3" t="s">
        <v>991</v>
      </c>
      <c r="Q25" s="3">
        <v>1801</v>
      </c>
      <c r="V25" s="6">
        <v>43132</v>
      </c>
      <c r="W25" s="6">
        <v>44927</v>
      </c>
      <c r="X25" s="3">
        <v>60</v>
      </c>
      <c r="Y25" s="3">
        <v>0</v>
      </c>
      <c r="Z25" s="3">
        <v>500</v>
      </c>
      <c r="AA25" s="3" t="s">
        <v>37</v>
      </c>
      <c r="AB25" s="3">
        <v>2.76</v>
      </c>
      <c r="AC25" s="1">
        <f t="shared" si="0"/>
        <v>1380</v>
      </c>
      <c r="AD25" s="1" t="s">
        <v>34</v>
      </c>
      <c r="AE25" s="1">
        <v>0</v>
      </c>
      <c r="AF25" s="1">
        <f t="shared" si="1"/>
        <v>500</v>
      </c>
    </row>
    <row r="26" spans="1:32" ht="24.95" customHeight="1" x14ac:dyDescent="0.25">
      <c r="A26" s="1" t="s">
        <v>36</v>
      </c>
      <c r="B26" s="1">
        <v>2243</v>
      </c>
      <c r="C26" s="5">
        <v>43174</v>
      </c>
      <c r="E26" s="3" t="s">
        <v>865</v>
      </c>
      <c r="F26" s="3" t="s">
        <v>865</v>
      </c>
      <c r="G26" s="3" t="s">
        <v>867</v>
      </c>
      <c r="H26" s="3">
        <v>76002852</v>
      </c>
      <c r="I26" s="4">
        <v>43166</v>
      </c>
      <c r="J26" s="3" t="s">
        <v>43</v>
      </c>
      <c r="K26" s="4">
        <v>43185</v>
      </c>
      <c r="L26" s="3" t="s">
        <v>39</v>
      </c>
      <c r="M26" s="3" t="s">
        <v>39</v>
      </c>
      <c r="N26" s="1">
        <v>30039000</v>
      </c>
      <c r="O26" s="3" t="s">
        <v>992</v>
      </c>
      <c r="P26" s="3" t="s">
        <v>992</v>
      </c>
      <c r="Q26" s="3" t="s">
        <v>993</v>
      </c>
      <c r="V26" s="6">
        <v>43132</v>
      </c>
      <c r="W26" s="6">
        <v>44228</v>
      </c>
      <c r="X26" s="3">
        <v>36</v>
      </c>
      <c r="Y26" s="3">
        <v>0</v>
      </c>
      <c r="Z26" s="3">
        <v>10</v>
      </c>
      <c r="AA26" s="3" t="s">
        <v>37</v>
      </c>
      <c r="AB26" s="3">
        <v>755</v>
      </c>
      <c r="AC26" s="1">
        <f t="shared" si="0"/>
        <v>7550</v>
      </c>
      <c r="AD26" s="1" t="s">
        <v>34</v>
      </c>
      <c r="AE26" s="1">
        <v>0</v>
      </c>
      <c r="AF26" s="1">
        <f t="shared" si="1"/>
        <v>10</v>
      </c>
    </row>
    <row r="27" spans="1:32" ht="24.95" customHeight="1" x14ac:dyDescent="0.25">
      <c r="A27" s="1" t="s">
        <v>36</v>
      </c>
      <c r="B27" s="1">
        <v>2312</v>
      </c>
      <c r="C27" s="5">
        <v>43177</v>
      </c>
      <c r="E27" s="3" t="s">
        <v>994</v>
      </c>
      <c r="F27" s="3" t="s">
        <v>454</v>
      </c>
      <c r="G27" s="3" t="s">
        <v>455</v>
      </c>
      <c r="H27" s="3">
        <v>1032759</v>
      </c>
      <c r="I27" s="4">
        <v>43171</v>
      </c>
      <c r="J27" s="3" t="s">
        <v>59</v>
      </c>
      <c r="K27" s="4">
        <v>43190</v>
      </c>
      <c r="L27" s="3" t="s">
        <v>35</v>
      </c>
      <c r="M27" s="3" t="s">
        <v>39</v>
      </c>
      <c r="N27" s="1">
        <v>29372900</v>
      </c>
      <c r="O27" s="3" t="s">
        <v>995</v>
      </c>
      <c r="P27" s="3" t="s">
        <v>995</v>
      </c>
      <c r="Q27" s="3" t="s">
        <v>996</v>
      </c>
      <c r="V27" s="6">
        <v>42795</v>
      </c>
      <c r="W27" s="6">
        <v>44621</v>
      </c>
      <c r="X27" s="3">
        <v>61</v>
      </c>
      <c r="Y27" s="3">
        <v>0</v>
      </c>
      <c r="Z27" s="3">
        <v>12.83</v>
      </c>
      <c r="AA27" s="3" t="s">
        <v>37</v>
      </c>
      <c r="AB27" s="3">
        <v>1100</v>
      </c>
      <c r="AC27" s="1">
        <f t="shared" si="0"/>
        <v>14113</v>
      </c>
      <c r="AD27" s="1" t="s">
        <v>49</v>
      </c>
      <c r="AE27" s="1">
        <v>0</v>
      </c>
      <c r="AF27" s="1">
        <f t="shared" si="1"/>
        <v>12.83</v>
      </c>
    </row>
    <row r="28" spans="1:32" ht="24.95" customHeight="1" x14ac:dyDescent="0.25">
      <c r="A28" s="1" t="s">
        <v>36</v>
      </c>
      <c r="B28" s="1">
        <v>2363</v>
      </c>
      <c r="C28" s="5">
        <v>43178</v>
      </c>
      <c r="E28" s="3" t="s">
        <v>721</v>
      </c>
      <c r="F28" s="3" t="s">
        <v>721</v>
      </c>
      <c r="G28" s="3" t="s">
        <v>33</v>
      </c>
      <c r="H28" s="3" t="s">
        <v>997</v>
      </c>
      <c r="I28" s="4">
        <v>43166</v>
      </c>
      <c r="J28" s="3" t="s">
        <v>59</v>
      </c>
      <c r="K28" s="4">
        <v>43180</v>
      </c>
      <c r="L28" s="3" t="s">
        <v>35</v>
      </c>
      <c r="M28" s="3">
        <v>1734</v>
      </c>
      <c r="N28" s="1">
        <v>29222933</v>
      </c>
      <c r="O28" s="3" t="s">
        <v>998</v>
      </c>
      <c r="P28" s="3" t="s">
        <v>998</v>
      </c>
      <c r="Q28" s="3" t="s">
        <v>999</v>
      </c>
      <c r="V28" s="6">
        <v>43132</v>
      </c>
      <c r="W28" s="6">
        <v>44927</v>
      </c>
      <c r="X28" s="3">
        <v>60</v>
      </c>
      <c r="Y28" s="3">
        <v>0</v>
      </c>
      <c r="Z28" s="3">
        <v>12000</v>
      </c>
      <c r="AA28" s="3" t="s">
        <v>37</v>
      </c>
      <c r="AB28" s="3">
        <v>4</v>
      </c>
      <c r="AC28" s="1">
        <f t="shared" si="0"/>
        <v>48000</v>
      </c>
      <c r="AD28" s="1" t="s">
        <v>34</v>
      </c>
      <c r="AE28" s="1">
        <v>0</v>
      </c>
      <c r="AF28" s="1">
        <f t="shared" si="1"/>
        <v>12000</v>
      </c>
    </row>
    <row r="29" spans="1:32" ht="24.95" customHeight="1" x14ac:dyDescent="0.25">
      <c r="A29" s="1" t="s">
        <v>36</v>
      </c>
      <c r="B29" s="1">
        <v>2364</v>
      </c>
      <c r="C29" s="5">
        <v>43178</v>
      </c>
      <c r="E29" s="3" t="s">
        <v>875</v>
      </c>
      <c r="F29" s="3" t="s">
        <v>501</v>
      </c>
      <c r="G29" s="3" t="s">
        <v>33</v>
      </c>
      <c r="H29" s="3" t="s">
        <v>1000</v>
      </c>
      <c r="I29" s="4">
        <v>43173</v>
      </c>
      <c r="J29" s="3" t="s">
        <v>59</v>
      </c>
      <c r="K29" s="4">
        <v>43190</v>
      </c>
      <c r="L29" s="3" t="s">
        <v>35</v>
      </c>
      <c r="M29" s="3">
        <v>47</v>
      </c>
      <c r="N29" s="1">
        <v>29329900</v>
      </c>
      <c r="O29" s="3" t="s">
        <v>1001</v>
      </c>
      <c r="P29" s="3" t="s">
        <v>1001</v>
      </c>
      <c r="Q29" s="3" t="s">
        <v>1002</v>
      </c>
      <c r="V29" s="6">
        <v>43101</v>
      </c>
      <c r="W29" s="6">
        <v>44896</v>
      </c>
      <c r="X29" s="3">
        <v>60</v>
      </c>
      <c r="Y29" s="3">
        <v>0</v>
      </c>
      <c r="Z29" s="3">
        <v>6</v>
      </c>
      <c r="AA29" s="3" t="s">
        <v>37</v>
      </c>
      <c r="AB29" s="3">
        <v>170</v>
      </c>
      <c r="AC29" s="1">
        <f t="shared" si="0"/>
        <v>1020</v>
      </c>
      <c r="AD29" s="1" t="s">
        <v>34</v>
      </c>
      <c r="AE29" s="1">
        <v>0</v>
      </c>
      <c r="AF29" s="1">
        <f t="shared" si="1"/>
        <v>6</v>
      </c>
    </row>
    <row r="30" spans="1:32" ht="24.95" customHeight="1" x14ac:dyDescent="0.25">
      <c r="A30" s="1" t="s">
        <v>36</v>
      </c>
      <c r="B30" s="1">
        <v>2365</v>
      </c>
      <c r="C30" s="5">
        <v>43178</v>
      </c>
      <c r="E30" s="3" t="s">
        <v>1003</v>
      </c>
      <c r="F30" s="3" t="s">
        <v>1003</v>
      </c>
      <c r="G30" s="3" t="s">
        <v>33</v>
      </c>
      <c r="H30" s="3" t="s">
        <v>1004</v>
      </c>
      <c r="I30" s="4">
        <v>43157</v>
      </c>
      <c r="J30" s="3" t="s">
        <v>43</v>
      </c>
      <c r="K30" s="4">
        <v>43181</v>
      </c>
      <c r="L30" s="3" t="s">
        <v>39</v>
      </c>
      <c r="M30" s="3" t="s">
        <v>39</v>
      </c>
      <c r="N30" s="1">
        <v>29054400</v>
      </c>
      <c r="O30" s="3" t="s">
        <v>1005</v>
      </c>
      <c r="P30" s="3" t="s">
        <v>1005</v>
      </c>
      <c r="Q30" s="3" t="s">
        <v>1006</v>
      </c>
      <c r="V30" s="6">
        <v>43132</v>
      </c>
      <c r="W30" s="6">
        <v>44927</v>
      </c>
      <c r="X30" s="3">
        <v>60</v>
      </c>
      <c r="Y30" s="3">
        <v>0</v>
      </c>
      <c r="Z30" s="3">
        <v>12000</v>
      </c>
      <c r="AA30" s="3" t="s">
        <v>37</v>
      </c>
      <c r="AB30" s="3">
        <v>0.66500000000000004</v>
      </c>
      <c r="AC30" s="1">
        <f t="shared" si="0"/>
        <v>7980</v>
      </c>
      <c r="AD30" s="1" t="s">
        <v>34</v>
      </c>
      <c r="AE30" s="1">
        <v>0</v>
      </c>
      <c r="AF30" s="1">
        <f t="shared" si="1"/>
        <v>12000</v>
      </c>
    </row>
    <row r="31" spans="1:32" ht="24.95" customHeight="1" x14ac:dyDescent="0.25">
      <c r="A31" s="1" t="s">
        <v>36</v>
      </c>
      <c r="B31" s="1">
        <v>2366</v>
      </c>
      <c r="C31" s="5">
        <v>43178</v>
      </c>
      <c r="E31" s="3" t="s">
        <v>528</v>
      </c>
      <c r="F31" s="3" t="s">
        <v>528</v>
      </c>
      <c r="G31" s="3" t="s">
        <v>33</v>
      </c>
      <c r="H31" s="3">
        <v>9013222362</v>
      </c>
      <c r="I31" s="4">
        <v>43159</v>
      </c>
      <c r="J31" s="3" t="s">
        <v>59</v>
      </c>
      <c r="K31" s="4">
        <v>43180</v>
      </c>
      <c r="L31" s="3" t="s">
        <v>35</v>
      </c>
      <c r="M31" s="3">
        <v>957</v>
      </c>
      <c r="N31" s="1">
        <v>29334900</v>
      </c>
      <c r="O31" s="3" t="s">
        <v>174</v>
      </c>
      <c r="P31" s="3" t="s">
        <v>174</v>
      </c>
      <c r="Q31" s="3" t="s">
        <v>1007</v>
      </c>
      <c r="V31" s="6">
        <v>42979</v>
      </c>
      <c r="W31" s="6">
        <v>43678</v>
      </c>
      <c r="X31" s="3">
        <v>24</v>
      </c>
      <c r="Y31" s="3">
        <v>0</v>
      </c>
      <c r="Z31" s="3">
        <v>3</v>
      </c>
      <c r="AA31" s="3" t="s">
        <v>37</v>
      </c>
      <c r="AB31" s="3">
        <v>1500</v>
      </c>
      <c r="AC31" s="1">
        <f t="shared" si="0"/>
        <v>4500</v>
      </c>
      <c r="AD31" s="1" t="s">
        <v>34</v>
      </c>
      <c r="AE31" s="1">
        <v>0</v>
      </c>
      <c r="AF31" s="1">
        <f t="shared" si="1"/>
        <v>3</v>
      </c>
    </row>
    <row r="32" spans="1:32" ht="24.95" customHeight="1" x14ac:dyDescent="0.25">
      <c r="A32" s="1" t="s">
        <v>36</v>
      </c>
      <c r="B32" s="1">
        <v>2428</v>
      </c>
      <c r="C32" s="5">
        <v>43179</v>
      </c>
      <c r="E32" s="3" t="s">
        <v>704</v>
      </c>
      <c r="F32" s="3" t="s">
        <v>704</v>
      </c>
      <c r="G32" s="3" t="s">
        <v>336</v>
      </c>
      <c r="H32" s="3">
        <v>318</v>
      </c>
      <c r="I32" s="4">
        <v>43160</v>
      </c>
      <c r="J32" s="3" t="s">
        <v>59</v>
      </c>
      <c r="K32" s="4">
        <v>43190</v>
      </c>
      <c r="L32" s="3" t="s">
        <v>39</v>
      </c>
      <c r="M32" s="3" t="s">
        <v>39</v>
      </c>
      <c r="N32" s="1">
        <v>29372300</v>
      </c>
      <c r="O32" s="3" t="s">
        <v>705</v>
      </c>
      <c r="P32" s="3" t="s">
        <v>705</v>
      </c>
      <c r="Q32" s="3" t="s">
        <v>1008</v>
      </c>
      <c r="V32" s="6">
        <v>42979</v>
      </c>
      <c r="W32" s="6">
        <v>44805</v>
      </c>
      <c r="X32" s="3">
        <v>61</v>
      </c>
      <c r="Y32" s="3">
        <v>0</v>
      </c>
      <c r="Z32" s="3">
        <v>160</v>
      </c>
      <c r="AA32" s="3" t="s">
        <v>37</v>
      </c>
      <c r="AB32" s="3">
        <v>7.3</v>
      </c>
      <c r="AC32" s="1">
        <f t="shared" si="0"/>
        <v>1168</v>
      </c>
      <c r="AD32" s="1" t="s">
        <v>34</v>
      </c>
      <c r="AE32" s="1">
        <v>0</v>
      </c>
      <c r="AF32" s="1">
        <f t="shared" si="1"/>
        <v>160</v>
      </c>
    </row>
    <row r="33" spans="1:32" ht="24.95" customHeight="1" x14ac:dyDescent="0.25">
      <c r="A33" s="1" t="s">
        <v>36</v>
      </c>
      <c r="B33" s="1">
        <v>2428</v>
      </c>
      <c r="C33" s="5">
        <v>43179</v>
      </c>
      <c r="E33" s="3" t="s">
        <v>704</v>
      </c>
      <c r="F33" s="3" t="s">
        <v>704</v>
      </c>
      <c r="G33" s="3" t="s">
        <v>336</v>
      </c>
      <c r="H33" s="3">
        <v>318</v>
      </c>
      <c r="I33" s="4">
        <v>43160</v>
      </c>
      <c r="J33" s="3" t="s">
        <v>59</v>
      </c>
      <c r="K33" s="4">
        <v>43190</v>
      </c>
      <c r="L33" s="3" t="s">
        <v>39</v>
      </c>
      <c r="M33" s="3" t="s">
        <v>39</v>
      </c>
      <c r="N33" s="1">
        <v>29372300</v>
      </c>
      <c r="O33" s="3" t="s">
        <v>705</v>
      </c>
      <c r="P33" s="3" t="s">
        <v>705</v>
      </c>
      <c r="Q33" s="3" t="s">
        <v>1009</v>
      </c>
      <c r="V33" s="6">
        <v>42979</v>
      </c>
      <c r="W33" s="6">
        <v>44805</v>
      </c>
      <c r="X33" s="3">
        <v>61</v>
      </c>
      <c r="Y33" s="3">
        <v>0</v>
      </c>
      <c r="Z33" s="3">
        <v>64</v>
      </c>
      <c r="AA33" s="3" t="s">
        <v>37</v>
      </c>
      <c r="AB33" s="3">
        <v>7.3</v>
      </c>
      <c r="AC33" s="1">
        <f t="shared" si="0"/>
        <v>467.2</v>
      </c>
      <c r="AD33" s="1" t="s">
        <v>34</v>
      </c>
      <c r="AE33" s="1">
        <v>0</v>
      </c>
      <c r="AF33" s="1">
        <f t="shared" si="1"/>
        <v>64</v>
      </c>
    </row>
    <row r="34" spans="1:32" ht="24.95" customHeight="1" x14ac:dyDescent="0.25">
      <c r="A34" s="1" t="s">
        <v>36</v>
      </c>
      <c r="B34" s="1">
        <v>2429</v>
      </c>
      <c r="C34" s="5">
        <v>43179</v>
      </c>
      <c r="E34" s="3" t="s">
        <v>1010</v>
      </c>
      <c r="F34" s="3" t="s">
        <v>1011</v>
      </c>
      <c r="G34" s="3" t="s">
        <v>33</v>
      </c>
      <c r="H34" s="3">
        <v>7000010171</v>
      </c>
      <c r="I34" s="4">
        <v>43167</v>
      </c>
      <c r="J34" s="3" t="s">
        <v>59</v>
      </c>
      <c r="K34" s="4">
        <v>43190</v>
      </c>
      <c r="L34" s="3" t="s">
        <v>39</v>
      </c>
      <c r="M34" s="3" t="s">
        <v>39</v>
      </c>
      <c r="N34" s="1">
        <v>29419090</v>
      </c>
      <c r="O34" s="3" t="s">
        <v>1012</v>
      </c>
      <c r="P34" s="3" t="s">
        <v>1012</v>
      </c>
      <c r="Q34" s="3" t="s">
        <v>1013</v>
      </c>
      <c r="V34" s="6">
        <v>42826</v>
      </c>
      <c r="W34" s="6">
        <v>43891</v>
      </c>
      <c r="X34" s="3">
        <v>36</v>
      </c>
      <c r="Y34" s="3">
        <v>0</v>
      </c>
      <c r="Z34" s="3">
        <v>5</v>
      </c>
      <c r="AA34" s="3" t="s">
        <v>37</v>
      </c>
      <c r="AB34" s="3">
        <v>195</v>
      </c>
      <c r="AC34" s="1">
        <f t="shared" si="0"/>
        <v>975</v>
      </c>
      <c r="AD34" s="1" t="s">
        <v>34</v>
      </c>
      <c r="AE34" s="1">
        <v>0</v>
      </c>
      <c r="AF34" s="1">
        <f t="shared" si="1"/>
        <v>5</v>
      </c>
    </row>
    <row r="35" spans="1:32" ht="24.95" customHeight="1" x14ac:dyDescent="0.25">
      <c r="A35" s="1" t="s">
        <v>36</v>
      </c>
      <c r="B35" s="1">
        <v>2482</v>
      </c>
      <c r="C35" s="5">
        <v>43180</v>
      </c>
      <c r="E35" s="3" t="s">
        <v>626</v>
      </c>
      <c r="F35" s="3" t="s">
        <v>626</v>
      </c>
      <c r="G35" s="3" t="s">
        <v>168</v>
      </c>
      <c r="H35" s="3">
        <v>8431087856</v>
      </c>
      <c r="I35" s="4">
        <v>43173</v>
      </c>
      <c r="J35" s="3" t="s">
        <v>43</v>
      </c>
      <c r="K35" s="4">
        <v>43187</v>
      </c>
      <c r="L35" s="3" t="s">
        <v>39</v>
      </c>
      <c r="M35" s="3" t="s">
        <v>39</v>
      </c>
      <c r="N35" s="1">
        <v>29362400</v>
      </c>
      <c r="O35" s="3" t="s">
        <v>1014</v>
      </c>
      <c r="P35" s="3" t="s">
        <v>627</v>
      </c>
      <c r="Q35" s="3" t="s">
        <v>1015</v>
      </c>
      <c r="V35" s="6">
        <v>43101</v>
      </c>
      <c r="W35" s="6">
        <v>44197</v>
      </c>
      <c r="X35" s="3">
        <v>37</v>
      </c>
      <c r="Y35" s="3">
        <v>0</v>
      </c>
      <c r="Z35" s="3">
        <v>140</v>
      </c>
      <c r="AA35" s="3" t="s">
        <v>37</v>
      </c>
      <c r="AB35" s="3">
        <v>24.93</v>
      </c>
      <c r="AC35" s="1">
        <f t="shared" si="0"/>
        <v>3490.2</v>
      </c>
      <c r="AD35" s="1" t="s">
        <v>49</v>
      </c>
      <c r="AE35" s="1">
        <v>0</v>
      </c>
      <c r="AF35" s="1">
        <f t="shared" si="1"/>
        <v>140</v>
      </c>
    </row>
    <row r="36" spans="1:32" ht="24.95" customHeight="1" x14ac:dyDescent="0.25">
      <c r="A36" s="1" t="s">
        <v>36</v>
      </c>
      <c r="B36" s="1">
        <v>2483</v>
      </c>
      <c r="C36" s="5">
        <v>43180</v>
      </c>
      <c r="E36" s="3" t="s">
        <v>950</v>
      </c>
      <c r="F36" s="3" t="s">
        <v>745</v>
      </c>
      <c r="G36" s="3" t="s">
        <v>119</v>
      </c>
      <c r="H36" s="3">
        <v>581780</v>
      </c>
      <c r="I36" s="4">
        <v>43174</v>
      </c>
      <c r="J36" s="3" t="s">
        <v>43</v>
      </c>
      <c r="K36" s="4">
        <v>43186</v>
      </c>
      <c r="L36" s="3" t="s">
        <v>39</v>
      </c>
      <c r="M36" s="3" t="s">
        <v>39</v>
      </c>
      <c r="N36" s="1">
        <v>39123985</v>
      </c>
      <c r="O36" s="3" t="s">
        <v>1016</v>
      </c>
      <c r="P36" s="3" t="s">
        <v>1016</v>
      </c>
      <c r="Q36" s="3" t="s">
        <v>1017</v>
      </c>
      <c r="V36" s="6">
        <v>43070</v>
      </c>
      <c r="W36" s="6">
        <v>44896</v>
      </c>
      <c r="X36" s="3">
        <v>61</v>
      </c>
      <c r="Y36" s="3">
        <v>0</v>
      </c>
      <c r="Z36" s="3">
        <v>25</v>
      </c>
      <c r="AA36" s="3" t="s">
        <v>37</v>
      </c>
      <c r="AB36" s="3">
        <v>34.35</v>
      </c>
      <c r="AC36" s="1">
        <f t="shared" si="0"/>
        <v>858.75</v>
      </c>
      <c r="AD36" s="1" t="s">
        <v>49</v>
      </c>
      <c r="AE36" s="1">
        <v>0</v>
      </c>
      <c r="AF36" s="1">
        <f t="shared" si="1"/>
        <v>25</v>
      </c>
    </row>
    <row r="37" spans="1:32" ht="24.95" customHeight="1" x14ac:dyDescent="0.25">
      <c r="A37" s="1" t="s">
        <v>36</v>
      </c>
      <c r="B37" s="1">
        <v>2484</v>
      </c>
      <c r="C37" s="5">
        <v>43180</v>
      </c>
      <c r="E37" s="3" t="s">
        <v>1018</v>
      </c>
      <c r="F37" s="3" t="s">
        <v>1018</v>
      </c>
      <c r="G37" s="3" t="s">
        <v>475</v>
      </c>
      <c r="H37" s="3" t="s">
        <v>1019</v>
      </c>
      <c r="I37" s="4">
        <v>43178</v>
      </c>
      <c r="J37" s="3" t="s">
        <v>277</v>
      </c>
      <c r="K37" s="4">
        <v>43186</v>
      </c>
      <c r="L37" s="3" t="s">
        <v>39</v>
      </c>
      <c r="M37" s="3" t="s">
        <v>39</v>
      </c>
      <c r="N37" s="1">
        <v>30039000</v>
      </c>
      <c r="O37" s="3" t="s">
        <v>1020</v>
      </c>
      <c r="P37" s="3" t="s">
        <v>1020</v>
      </c>
      <c r="Q37" s="29" t="s">
        <v>1021</v>
      </c>
      <c r="V37" s="6">
        <v>43132</v>
      </c>
      <c r="W37" s="6">
        <v>43221</v>
      </c>
      <c r="X37" s="3">
        <v>3</v>
      </c>
      <c r="Y37" s="3">
        <v>0</v>
      </c>
      <c r="Z37" s="3">
        <v>93589</v>
      </c>
      <c r="AA37" s="3" t="s">
        <v>855</v>
      </c>
      <c r="AB37" s="3">
        <v>6.3500000000000001E-2</v>
      </c>
      <c r="AC37" s="40">
        <f t="shared" si="0"/>
        <v>5942.9014999999999</v>
      </c>
      <c r="AD37" s="1" t="s">
        <v>49</v>
      </c>
      <c r="AE37" s="1">
        <v>0</v>
      </c>
      <c r="AF37" s="1">
        <f t="shared" si="1"/>
        <v>93589</v>
      </c>
    </row>
    <row r="38" spans="1:32" ht="24.95" customHeight="1" x14ac:dyDescent="0.25">
      <c r="A38" s="1" t="s">
        <v>36</v>
      </c>
      <c r="B38" s="1">
        <v>2485</v>
      </c>
      <c r="C38" s="5">
        <v>43180</v>
      </c>
      <c r="E38" s="3" t="s">
        <v>193</v>
      </c>
      <c r="F38" s="3" t="s">
        <v>193</v>
      </c>
      <c r="G38" s="34" t="s">
        <v>194</v>
      </c>
      <c r="H38" s="34" t="s">
        <v>1022</v>
      </c>
      <c r="I38" s="4">
        <v>43175</v>
      </c>
      <c r="J38" s="3" t="s">
        <v>59</v>
      </c>
      <c r="K38" s="4">
        <v>43189</v>
      </c>
      <c r="L38" s="3" t="s">
        <v>35</v>
      </c>
      <c r="M38" s="3">
        <v>2180</v>
      </c>
      <c r="N38" s="1">
        <v>29372200</v>
      </c>
      <c r="O38" s="3" t="s">
        <v>196</v>
      </c>
      <c r="P38" s="3" t="s">
        <v>196</v>
      </c>
      <c r="Q38" s="3" t="s">
        <v>1023</v>
      </c>
      <c r="V38" s="6">
        <v>43040</v>
      </c>
      <c r="W38" s="6">
        <v>44835</v>
      </c>
      <c r="X38" s="3">
        <v>60</v>
      </c>
      <c r="Y38" s="3">
        <v>0</v>
      </c>
      <c r="Z38" s="3">
        <v>2</v>
      </c>
      <c r="AA38" s="3" t="s">
        <v>37</v>
      </c>
      <c r="AB38" s="3">
        <v>2200</v>
      </c>
      <c r="AC38" s="1">
        <f t="shared" si="0"/>
        <v>4400</v>
      </c>
      <c r="AD38" s="1" t="s">
        <v>34</v>
      </c>
      <c r="AE38" s="1">
        <v>0</v>
      </c>
      <c r="AF38" s="1">
        <f t="shared" si="1"/>
        <v>2</v>
      </c>
    </row>
    <row r="39" spans="1:32" ht="24.95" customHeight="1" x14ac:dyDescent="0.25">
      <c r="A39" s="1" t="s">
        <v>36</v>
      </c>
      <c r="B39" s="1">
        <v>2485</v>
      </c>
      <c r="C39" s="5">
        <v>43180</v>
      </c>
      <c r="E39" s="3" t="s">
        <v>193</v>
      </c>
      <c r="F39" s="3" t="s">
        <v>193</v>
      </c>
      <c r="G39" s="34" t="s">
        <v>194</v>
      </c>
      <c r="H39" s="34" t="s">
        <v>1022</v>
      </c>
      <c r="I39" s="4">
        <v>43175</v>
      </c>
      <c r="J39" s="3" t="s">
        <v>59</v>
      </c>
      <c r="K39" s="4">
        <v>43189</v>
      </c>
      <c r="L39" s="3" t="s">
        <v>35</v>
      </c>
      <c r="M39" s="3">
        <v>653</v>
      </c>
      <c r="N39" s="1">
        <v>29372200</v>
      </c>
      <c r="O39" s="3" t="s">
        <v>200</v>
      </c>
      <c r="P39" s="3" t="s">
        <v>200</v>
      </c>
      <c r="Q39" s="3" t="s">
        <v>1024</v>
      </c>
      <c r="V39" s="6">
        <v>43101</v>
      </c>
      <c r="W39" s="6">
        <v>44896</v>
      </c>
      <c r="X39" s="3">
        <v>60</v>
      </c>
      <c r="Y39" s="3">
        <v>0</v>
      </c>
      <c r="Z39" s="3">
        <v>5</v>
      </c>
      <c r="AA39" s="3" t="s">
        <v>37</v>
      </c>
      <c r="AB39" s="3">
        <v>2550</v>
      </c>
      <c r="AC39" s="1">
        <f t="shared" si="0"/>
        <v>12750</v>
      </c>
      <c r="AD39" s="1" t="s">
        <v>34</v>
      </c>
      <c r="AE39" s="1">
        <v>0</v>
      </c>
      <c r="AF39" s="1">
        <f t="shared" si="1"/>
        <v>5</v>
      </c>
    </row>
    <row r="40" spans="1:32" ht="24.95" customHeight="1" x14ac:dyDescent="0.25">
      <c r="A40" s="1" t="s">
        <v>36</v>
      </c>
      <c r="B40" s="1">
        <v>2532</v>
      </c>
      <c r="C40" s="5">
        <v>43181</v>
      </c>
      <c r="E40" s="3" t="s">
        <v>1025</v>
      </c>
      <c r="F40" s="3" t="s">
        <v>139</v>
      </c>
      <c r="G40" s="3" t="s">
        <v>48</v>
      </c>
      <c r="H40" s="3">
        <v>9003763271</v>
      </c>
      <c r="I40" s="4">
        <v>43169</v>
      </c>
      <c r="J40" s="3" t="s">
        <v>43</v>
      </c>
      <c r="K40" s="4">
        <v>43190</v>
      </c>
      <c r="L40" s="3" t="s">
        <v>39</v>
      </c>
      <c r="M40" s="3" t="s">
        <v>39</v>
      </c>
      <c r="N40" s="1">
        <v>17021100</v>
      </c>
      <c r="O40" s="3" t="s">
        <v>1026</v>
      </c>
      <c r="P40" s="3" t="s">
        <v>984</v>
      </c>
      <c r="Q40" s="3" t="s">
        <v>1027</v>
      </c>
      <c r="V40" s="6">
        <v>43040</v>
      </c>
      <c r="W40" s="6">
        <v>44105</v>
      </c>
      <c r="X40" s="3">
        <v>36</v>
      </c>
      <c r="Y40" s="3">
        <v>0</v>
      </c>
      <c r="Z40" s="3">
        <v>3000</v>
      </c>
      <c r="AA40" s="3" t="s">
        <v>37</v>
      </c>
      <c r="AB40" s="3">
        <v>2.76</v>
      </c>
      <c r="AC40" s="1">
        <f t="shared" si="0"/>
        <v>8280</v>
      </c>
      <c r="AD40" s="1" t="s">
        <v>34</v>
      </c>
      <c r="AE40" s="1">
        <v>0</v>
      </c>
      <c r="AF40" s="1">
        <f t="shared" si="1"/>
        <v>3000</v>
      </c>
    </row>
    <row r="41" spans="1:32" ht="24.95" customHeight="1" x14ac:dyDescent="0.25">
      <c r="A41" s="1" t="s">
        <v>36</v>
      </c>
      <c r="B41" s="1">
        <v>2585</v>
      </c>
      <c r="C41" s="5">
        <v>43184</v>
      </c>
      <c r="E41" s="3" t="s">
        <v>1028</v>
      </c>
      <c r="F41" s="3" t="s">
        <v>1028</v>
      </c>
      <c r="G41" s="3" t="s">
        <v>33</v>
      </c>
      <c r="H41" s="3">
        <v>800620</v>
      </c>
      <c r="I41" s="4">
        <v>43176</v>
      </c>
      <c r="J41" s="3" t="s">
        <v>59</v>
      </c>
      <c r="K41" s="4">
        <v>43188</v>
      </c>
      <c r="L41" s="3" t="s">
        <v>39</v>
      </c>
      <c r="M41" s="3" t="s">
        <v>39</v>
      </c>
      <c r="N41" s="1">
        <v>29222933</v>
      </c>
      <c r="O41" s="3" t="s">
        <v>1029</v>
      </c>
      <c r="P41" s="3" t="s">
        <v>1029</v>
      </c>
      <c r="Q41" s="3" t="s">
        <v>1030</v>
      </c>
      <c r="V41" s="6">
        <v>43009</v>
      </c>
      <c r="W41" s="6">
        <v>43709</v>
      </c>
      <c r="X41" s="3">
        <v>24</v>
      </c>
      <c r="Y41" s="3">
        <v>0</v>
      </c>
      <c r="Z41" s="3">
        <v>25</v>
      </c>
      <c r="AA41" s="3" t="s">
        <v>37</v>
      </c>
      <c r="AB41" s="3">
        <v>12</v>
      </c>
      <c r="AC41" s="1">
        <f t="shared" si="0"/>
        <v>300</v>
      </c>
      <c r="AD41" s="1" t="s">
        <v>34</v>
      </c>
      <c r="AE41" s="1">
        <v>0</v>
      </c>
      <c r="AF41" s="1">
        <f t="shared" si="1"/>
        <v>25</v>
      </c>
    </row>
    <row r="42" spans="1:32" ht="24.95" customHeight="1" x14ac:dyDescent="0.25">
      <c r="A42" s="1" t="s">
        <v>36</v>
      </c>
      <c r="B42" s="1">
        <v>2585</v>
      </c>
      <c r="C42" s="5">
        <v>43184</v>
      </c>
      <c r="E42" s="3" t="s">
        <v>1028</v>
      </c>
      <c r="F42" s="3" t="s">
        <v>1028</v>
      </c>
      <c r="G42" s="3" t="s">
        <v>33</v>
      </c>
      <c r="H42" s="3">
        <v>800620</v>
      </c>
      <c r="I42" s="4">
        <v>43176</v>
      </c>
      <c r="J42" s="3" t="s">
        <v>59</v>
      </c>
      <c r="K42" s="4">
        <v>43188</v>
      </c>
      <c r="L42" s="3" t="s">
        <v>39</v>
      </c>
      <c r="M42" s="3" t="s">
        <v>39</v>
      </c>
      <c r="N42" s="1">
        <v>29222933</v>
      </c>
      <c r="O42" s="3" t="s">
        <v>1029</v>
      </c>
      <c r="P42" s="3" t="s">
        <v>1029</v>
      </c>
      <c r="Q42" s="3" t="s">
        <v>1031</v>
      </c>
      <c r="V42" s="6">
        <v>43070</v>
      </c>
      <c r="W42" s="6">
        <v>43770</v>
      </c>
      <c r="X42" s="3">
        <v>24</v>
      </c>
      <c r="Y42" s="3">
        <v>0</v>
      </c>
      <c r="Z42" s="3">
        <v>25</v>
      </c>
      <c r="AA42" s="3" t="s">
        <v>37</v>
      </c>
      <c r="AB42" s="3">
        <v>12</v>
      </c>
      <c r="AC42" s="1">
        <f t="shared" si="0"/>
        <v>300</v>
      </c>
      <c r="AD42" s="1" t="s">
        <v>34</v>
      </c>
      <c r="AE42" s="1">
        <v>0</v>
      </c>
      <c r="AF42" s="1">
        <f t="shared" si="1"/>
        <v>25</v>
      </c>
    </row>
    <row r="43" spans="1:32" ht="24.95" customHeight="1" x14ac:dyDescent="0.25">
      <c r="A43" s="1" t="s">
        <v>36</v>
      </c>
      <c r="B43" s="1">
        <v>2619</v>
      </c>
      <c r="C43" s="5">
        <v>43185</v>
      </c>
      <c r="E43" s="3" t="s">
        <v>875</v>
      </c>
      <c r="F43" s="3" t="s">
        <v>501</v>
      </c>
      <c r="G43" s="3" t="s">
        <v>33</v>
      </c>
      <c r="H43" s="3" t="s">
        <v>1032</v>
      </c>
      <c r="I43" s="4">
        <v>43180</v>
      </c>
      <c r="J43" s="3" t="s">
        <v>59</v>
      </c>
      <c r="K43" s="4">
        <v>43188</v>
      </c>
      <c r="L43" s="3" t="s">
        <v>35</v>
      </c>
      <c r="M43" s="3">
        <v>5051</v>
      </c>
      <c r="N43" s="1">
        <v>29349900</v>
      </c>
      <c r="O43" s="3" t="s">
        <v>969</v>
      </c>
      <c r="P43" s="3" t="s">
        <v>969</v>
      </c>
      <c r="Q43" s="3" t="s">
        <v>1033</v>
      </c>
      <c r="V43" s="6">
        <v>42948</v>
      </c>
      <c r="W43" s="6">
        <v>44743</v>
      </c>
      <c r="X43" s="3">
        <v>60</v>
      </c>
      <c r="Y43" s="3">
        <v>0</v>
      </c>
      <c r="Z43" s="3">
        <v>150</v>
      </c>
      <c r="AA43" s="3" t="s">
        <v>37</v>
      </c>
      <c r="AB43" s="3">
        <v>150</v>
      </c>
      <c r="AC43" s="1">
        <f t="shared" si="0"/>
        <v>22500</v>
      </c>
      <c r="AD43" s="1" t="s">
        <v>34</v>
      </c>
      <c r="AE43" s="1">
        <v>0</v>
      </c>
      <c r="AF43" s="1">
        <f t="shared" si="1"/>
        <v>150</v>
      </c>
    </row>
    <row r="44" spans="1:32" ht="24.95" customHeight="1" x14ac:dyDescent="0.25">
      <c r="A44" s="1" t="s">
        <v>36</v>
      </c>
      <c r="B44" s="1">
        <v>2620</v>
      </c>
      <c r="C44" s="5">
        <v>43185</v>
      </c>
      <c r="E44" s="3" t="s">
        <v>1034</v>
      </c>
      <c r="F44" s="3" t="s">
        <v>501</v>
      </c>
      <c r="G44" s="3" t="s">
        <v>33</v>
      </c>
      <c r="H44" s="3" t="s">
        <v>1035</v>
      </c>
      <c r="I44" s="4">
        <v>43182</v>
      </c>
      <c r="J44" s="3" t="s">
        <v>59</v>
      </c>
      <c r="K44" s="4">
        <v>43188</v>
      </c>
      <c r="L44" s="3" t="s">
        <v>35</v>
      </c>
      <c r="M44" s="3">
        <v>3948</v>
      </c>
      <c r="N44" s="1">
        <v>29335990</v>
      </c>
      <c r="O44" s="3" t="s">
        <v>1036</v>
      </c>
      <c r="P44" s="3" t="s">
        <v>1036</v>
      </c>
      <c r="Q44" s="3" t="s">
        <v>1037</v>
      </c>
      <c r="V44" s="6">
        <v>43132</v>
      </c>
      <c r="W44" s="6">
        <v>44927</v>
      </c>
      <c r="X44" s="3">
        <v>0</v>
      </c>
      <c r="Y44" s="3">
        <v>60</v>
      </c>
      <c r="Z44" s="3">
        <v>10</v>
      </c>
      <c r="AA44" s="3" t="s">
        <v>37</v>
      </c>
      <c r="AB44" s="3">
        <v>875</v>
      </c>
      <c r="AC44" s="1">
        <f t="shared" si="0"/>
        <v>8750</v>
      </c>
      <c r="AD44" s="1" t="s">
        <v>34</v>
      </c>
      <c r="AE44" s="1">
        <v>0</v>
      </c>
      <c r="AF44" s="1">
        <f t="shared" si="1"/>
        <v>10</v>
      </c>
    </row>
    <row r="45" spans="1:32" ht="24.95" customHeight="1" x14ac:dyDescent="0.25">
      <c r="A45" s="1" t="s">
        <v>36</v>
      </c>
      <c r="B45" s="1">
        <v>2192</v>
      </c>
      <c r="C45" s="5">
        <v>43173</v>
      </c>
      <c r="E45" s="3" t="s">
        <v>1038</v>
      </c>
      <c r="F45" s="3" t="s">
        <v>1038</v>
      </c>
      <c r="G45" s="3" t="s">
        <v>33</v>
      </c>
      <c r="H45" s="3" t="s">
        <v>1039</v>
      </c>
      <c r="I45" s="4">
        <v>43166</v>
      </c>
      <c r="J45" s="3" t="s">
        <v>43</v>
      </c>
      <c r="K45" s="4">
        <v>43189</v>
      </c>
      <c r="L45" s="3" t="s">
        <v>39</v>
      </c>
      <c r="M45" s="3" t="s">
        <v>39</v>
      </c>
      <c r="N45" s="1">
        <v>33021010</v>
      </c>
      <c r="O45" s="3" t="s">
        <v>1040</v>
      </c>
      <c r="P45" s="3" t="s">
        <v>1040</v>
      </c>
      <c r="Q45" s="3">
        <v>295</v>
      </c>
      <c r="V45" s="6">
        <v>43101</v>
      </c>
      <c r="W45" s="6">
        <v>43800</v>
      </c>
      <c r="X45" s="3">
        <v>24</v>
      </c>
      <c r="Y45" s="3">
        <v>0</v>
      </c>
      <c r="Z45" s="3">
        <v>25</v>
      </c>
      <c r="AA45" s="3" t="s">
        <v>37</v>
      </c>
      <c r="AB45" s="3">
        <v>11.5</v>
      </c>
      <c r="AC45" s="1">
        <f t="shared" si="0"/>
        <v>287.5</v>
      </c>
      <c r="AD45" s="1" t="s">
        <v>34</v>
      </c>
      <c r="AE45" s="1">
        <v>0</v>
      </c>
      <c r="AF45" s="1">
        <f t="shared" si="1"/>
        <v>25</v>
      </c>
    </row>
    <row r="46" spans="1:32" ht="24.95" customHeight="1" x14ac:dyDescent="0.25">
      <c r="A46" s="1" t="s">
        <v>36</v>
      </c>
      <c r="B46" s="1">
        <v>2778</v>
      </c>
      <c r="C46" s="5">
        <v>43187</v>
      </c>
      <c r="E46" s="3" t="s">
        <v>1042</v>
      </c>
      <c r="F46" s="3" t="s">
        <v>1018</v>
      </c>
      <c r="G46" s="3" t="s">
        <v>475</v>
      </c>
      <c r="H46" s="3" t="s">
        <v>1041</v>
      </c>
      <c r="I46" s="4">
        <v>43159</v>
      </c>
      <c r="J46" s="3" t="s">
        <v>43</v>
      </c>
      <c r="K46" s="4">
        <v>43188</v>
      </c>
      <c r="L46" s="3" t="s">
        <v>39</v>
      </c>
      <c r="M46" s="3" t="s">
        <v>39</v>
      </c>
      <c r="N46" s="1">
        <v>29224985</v>
      </c>
      <c r="O46" s="3" t="s">
        <v>1043</v>
      </c>
      <c r="P46" s="3" t="s">
        <v>1043</v>
      </c>
      <c r="Q46" s="3">
        <v>1840313</v>
      </c>
      <c r="V46" s="6">
        <v>43101</v>
      </c>
      <c r="W46" s="6">
        <v>44896</v>
      </c>
      <c r="X46" s="3">
        <v>60</v>
      </c>
      <c r="Y46" s="3">
        <v>0</v>
      </c>
      <c r="Z46" s="3">
        <v>25000</v>
      </c>
      <c r="AA46" s="3" t="s">
        <v>37</v>
      </c>
      <c r="AB46" s="3">
        <v>0.19</v>
      </c>
      <c r="AC46" s="1">
        <f t="shared" si="0"/>
        <v>4750</v>
      </c>
      <c r="AD46" s="1" t="s">
        <v>49</v>
      </c>
      <c r="AE46" s="1">
        <v>0</v>
      </c>
      <c r="AF46" s="1">
        <f t="shared" si="1"/>
        <v>25000</v>
      </c>
    </row>
    <row r="47" spans="1:32" ht="24.95" customHeight="1" x14ac:dyDescent="0.25">
      <c r="A47" s="1" t="s">
        <v>36</v>
      </c>
      <c r="B47" s="1">
        <v>2795</v>
      </c>
      <c r="C47" s="5">
        <v>43188</v>
      </c>
      <c r="E47" s="3" t="s">
        <v>950</v>
      </c>
      <c r="F47" s="3" t="s">
        <v>745</v>
      </c>
      <c r="G47" s="3" t="s">
        <v>119</v>
      </c>
      <c r="H47" s="3">
        <v>582079</v>
      </c>
      <c r="I47" s="4">
        <v>43179</v>
      </c>
      <c r="J47" s="3" t="s">
        <v>43</v>
      </c>
      <c r="K47" s="4">
        <v>43191</v>
      </c>
      <c r="L47" s="3" t="s">
        <v>39</v>
      </c>
      <c r="M47" s="3" t="s">
        <v>39</v>
      </c>
      <c r="N47" s="1">
        <v>32050000</v>
      </c>
      <c r="O47" s="3" t="s">
        <v>974</v>
      </c>
      <c r="P47" s="3" t="s">
        <v>974</v>
      </c>
      <c r="Q47" s="3" t="s">
        <v>1044</v>
      </c>
      <c r="V47" s="6">
        <v>43160</v>
      </c>
      <c r="W47" s="6">
        <v>43891</v>
      </c>
      <c r="X47" s="3">
        <v>25</v>
      </c>
      <c r="Y47" s="3">
        <v>0</v>
      </c>
      <c r="Z47" s="3">
        <v>10</v>
      </c>
      <c r="AA47" s="3" t="s">
        <v>37</v>
      </c>
      <c r="AB47" s="3">
        <v>45.77</v>
      </c>
      <c r="AC47" s="1">
        <f t="shared" si="0"/>
        <v>457.70000000000005</v>
      </c>
      <c r="AD47" s="1" t="s">
        <v>49</v>
      </c>
      <c r="AE47" s="1">
        <v>0</v>
      </c>
      <c r="AF47" s="1">
        <f t="shared" si="1"/>
        <v>10</v>
      </c>
    </row>
    <row r="48" spans="1:32" ht="24.95" customHeight="1" x14ac:dyDescent="0.25">
      <c r="A48" s="1" t="s">
        <v>36</v>
      </c>
      <c r="B48" s="1">
        <v>2810</v>
      </c>
      <c r="C48" s="5">
        <v>43188</v>
      </c>
      <c r="E48" s="3" t="s">
        <v>1045</v>
      </c>
      <c r="F48" s="3" t="s">
        <v>139</v>
      </c>
      <c r="G48" s="3" t="s">
        <v>48</v>
      </c>
      <c r="H48" s="3">
        <v>9003789729</v>
      </c>
      <c r="I48" s="4">
        <v>43179</v>
      </c>
      <c r="J48" s="3" t="s">
        <v>43</v>
      </c>
      <c r="K48" s="4">
        <v>43191</v>
      </c>
      <c r="L48" s="3" t="s">
        <v>39</v>
      </c>
      <c r="M48" s="3" t="s">
        <v>39</v>
      </c>
      <c r="N48" s="1">
        <v>17021100</v>
      </c>
      <c r="O48" s="3" t="s">
        <v>1046</v>
      </c>
      <c r="P48" s="3" t="s">
        <v>1046</v>
      </c>
      <c r="Q48" s="3" t="s">
        <v>1047</v>
      </c>
      <c r="V48" s="6">
        <v>43101</v>
      </c>
      <c r="W48" s="6">
        <v>43800</v>
      </c>
      <c r="X48" s="3">
        <v>24</v>
      </c>
      <c r="Y48" s="3">
        <v>0</v>
      </c>
      <c r="Z48" s="3">
        <v>70</v>
      </c>
      <c r="AA48" s="3" t="s">
        <v>37</v>
      </c>
      <c r="AB48" s="3">
        <v>15.4</v>
      </c>
      <c r="AC48" s="1">
        <f t="shared" si="0"/>
        <v>1078</v>
      </c>
      <c r="AD48" s="1" t="s">
        <v>34</v>
      </c>
      <c r="AE48" s="1">
        <v>0</v>
      </c>
      <c r="AF48" s="1">
        <f t="shared" si="1"/>
        <v>70</v>
      </c>
    </row>
    <row r="49" spans="1:32" ht="24.95" customHeight="1" x14ac:dyDescent="0.25">
      <c r="A49" s="1" t="s">
        <v>36</v>
      </c>
      <c r="B49" s="1">
        <v>2811</v>
      </c>
      <c r="C49" s="5">
        <v>43188</v>
      </c>
      <c r="E49" s="3" t="s">
        <v>1048</v>
      </c>
      <c r="F49" s="3" t="s">
        <v>942</v>
      </c>
      <c r="G49" s="3" t="s">
        <v>126</v>
      </c>
      <c r="H49" s="3" t="s">
        <v>1049</v>
      </c>
      <c r="I49" s="4">
        <v>43164</v>
      </c>
      <c r="J49" s="3" t="s">
        <v>43</v>
      </c>
      <c r="K49" s="4">
        <v>43201</v>
      </c>
      <c r="L49" s="3" t="s">
        <v>39</v>
      </c>
      <c r="M49" s="3" t="s">
        <v>39</v>
      </c>
      <c r="N49" s="1">
        <v>29181400</v>
      </c>
      <c r="O49" s="3" t="s">
        <v>128</v>
      </c>
      <c r="P49" s="3" t="s">
        <v>128</v>
      </c>
      <c r="Q49" s="3" t="s">
        <v>1050</v>
      </c>
      <c r="V49" s="6">
        <v>43132</v>
      </c>
      <c r="W49" s="6">
        <v>44228</v>
      </c>
      <c r="X49" s="3">
        <v>37</v>
      </c>
      <c r="Y49" s="3">
        <v>0</v>
      </c>
      <c r="Z49" s="3">
        <v>25000</v>
      </c>
      <c r="AA49" s="3" t="s">
        <v>37</v>
      </c>
      <c r="AB49" s="3">
        <v>0.94</v>
      </c>
      <c r="AC49" s="1">
        <f t="shared" si="0"/>
        <v>23500</v>
      </c>
      <c r="AD49" s="1" t="s">
        <v>34</v>
      </c>
      <c r="AE49" s="1">
        <v>0</v>
      </c>
      <c r="AF49" s="1">
        <f t="shared" si="1"/>
        <v>25000</v>
      </c>
    </row>
    <row r="50" spans="1:32" ht="24.95" customHeight="1" x14ac:dyDescent="0.25">
      <c r="A50" s="1" t="s">
        <v>36</v>
      </c>
      <c r="B50" s="1">
        <v>2812</v>
      </c>
      <c r="C50" s="5">
        <v>43188</v>
      </c>
      <c r="E50" s="3" t="s">
        <v>371</v>
      </c>
      <c r="F50" s="3" t="s">
        <v>371</v>
      </c>
      <c r="G50" s="3" t="s">
        <v>33</v>
      </c>
      <c r="H50" s="3" t="s">
        <v>1051</v>
      </c>
      <c r="I50" s="4">
        <v>43181</v>
      </c>
      <c r="J50" s="3" t="s">
        <v>59</v>
      </c>
      <c r="K50" s="4">
        <v>43198</v>
      </c>
      <c r="L50" s="3" t="s">
        <v>35</v>
      </c>
      <c r="M50" s="3">
        <v>1735</v>
      </c>
      <c r="N50" s="1">
        <v>29420090</v>
      </c>
      <c r="O50" s="3" t="s">
        <v>1052</v>
      </c>
      <c r="P50" s="3" t="s">
        <v>1052</v>
      </c>
      <c r="Q50" s="3" t="s">
        <v>1053</v>
      </c>
      <c r="V50" s="6">
        <v>43132</v>
      </c>
      <c r="W50" s="6">
        <v>44927</v>
      </c>
      <c r="X50" s="3">
        <v>60</v>
      </c>
      <c r="Y50" s="3">
        <v>0</v>
      </c>
      <c r="Z50" s="3">
        <v>10</v>
      </c>
      <c r="AA50" s="3" t="s">
        <v>37</v>
      </c>
      <c r="AB50" s="3">
        <v>120</v>
      </c>
      <c r="AC50" s="1">
        <f t="shared" si="0"/>
        <v>1200</v>
      </c>
      <c r="AD50" s="1" t="s">
        <v>34</v>
      </c>
      <c r="AE50" s="1">
        <v>0</v>
      </c>
      <c r="AF50" s="1">
        <f t="shared" si="1"/>
        <v>10</v>
      </c>
    </row>
    <row r="51" spans="1:32" ht="24.95" customHeight="1" x14ac:dyDescent="0.25">
      <c r="A51" s="1" t="s">
        <v>36</v>
      </c>
      <c r="B51" s="1">
        <v>2813</v>
      </c>
      <c r="C51" s="5">
        <v>43188</v>
      </c>
      <c r="E51" s="3" t="s">
        <v>502</v>
      </c>
      <c r="F51" s="3" t="s">
        <v>502</v>
      </c>
      <c r="G51" s="3" t="s">
        <v>33</v>
      </c>
      <c r="H51" s="3">
        <v>1101200392</v>
      </c>
      <c r="I51" s="4">
        <v>43180</v>
      </c>
      <c r="J51" s="3" t="s">
        <v>59</v>
      </c>
      <c r="K51" s="4">
        <v>43198</v>
      </c>
      <c r="L51" s="3" t="s">
        <v>35</v>
      </c>
      <c r="M51" s="3">
        <v>3729</v>
      </c>
      <c r="N51" s="1">
        <v>29419090</v>
      </c>
      <c r="O51" s="3" t="s">
        <v>1054</v>
      </c>
      <c r="P51" s="3" t="s">
        <v>1054</v>
      </c>
      <c r="Q51" s="3" t="s">
        <v>1055</v>
      </c>
      <c r="V51" s="6">
        <v>43101</v>
      </c>
      <c r="W51" s="6">
        <v>44166</v>
      </c>
      <c r="X51" s="3">
        <v>36</v>
      </c>
      <c r="Y51" s="3">
        <v>0</v>
      </c>
      <c r="Z51" s="3">
        <v>6</v>
      </c>
      <c r="AA51" s="3" t="s">
        <v>37</v>
      </c>
      <c r="AB51" s="3">
        <v>425</v>
      </c>
      <c r="AC51" s="1">
        <f t="shared" si="0"/>
        <v>2550</v>
      </c>
      <c r="AD51" s="1" t="s">
        <v>34</v>
      </c>
      <c r="AE51" s="1">
        <v>0</v>
      </c>
      <c r="AF51" s="1">
        <f t="shared" si="1"/>
        <v>6</v>
      </c>
    </row>
    <row r="52" spans="1:32" ht="24.95" customHeight="1" x14ac:dyDescent="0.25">
      <c r="A52" s="1" t="s">
        <v>36</v>
      </c>
      <c r="B52" s="1">
        <v>2814</v>
      </c>
      <c r="C52" s="5">
        <v>43188</v>
      </c>
      <c r="E52" s="3" t="s">
        <v>620</v>
      </c>
      <c r="F52" s="3" t="s">
        <v>620</v>
      </c>
      <c r="G52" s="3" t="s">
        <v>33</v>
      </c>
      <c r="H52" s="3">
        <v>930504392</v>
      </c>
      <c r="I52" s="4">
        <v>43182</v>
      </c>
      <c r="J52" s="3" t="s">
        <v>43</v>
      </c>
      <c r="K52" s="4">
        <v>43202</v>
      </c>
      <c r="L52" s="3" t="s">
        <v>39</v>
      </c>
      <c r="M52" s="3" t="s">
        <v>39</v>
      </c>
      <c r="N52" s="1">
        <v>96020030</v>
      </c>
      <c r="O52" s="3" t="s">
        <v>212</v>
      </c>
      <c r="P52" s="3" t="s">
        <v>212</v>
      </c>
      <c r="Q52" s="3">
        <v>1150028191</v>
      </c>
      <c r="V52" s="6">
        <v>43160</v>
      </c>
      <c r="W52" s="6">
        <v>44958</v>
      </c>
      <c r="X52" s="3">
        <v>60</v>
      </c>
      <c r="Y52" s="3">
        <v>0</v>
      </c>
      <c r="Z52" s="3">
        <v>450</v>
      </c>
      <c r="AA52" s="3" t="s">
        <v>1056</v>
      </c>
      <c r="AB52" s="3">
        <v>2.73</v>
      </c>
      <c r="AC52" s="1">
        <f t="shared" si="0"/>
        <v>1228.5</v>
      </c>
      <c r="AD52" s="1" t="s">
        <v>34</v>
      </c>
      <c r="AE52" s="1">
        <v>0</v>
      </c>
      <c r="AF52" s="1">
        <f t="shared" si="1"/>
        <v>450</v>
      </c>
    </row>
    <row r="53" spans="1:32" ht="24.95" customHeight="1" x14ac:dyDescent="0.25">
      <c r="A53" s="1" t="s">
        <v>36</v>
      </c>
      <c r="B53" s="1">
        <v>2814</v>
      </c>
      <c r="C53" s="5">
        <v>43188</v>
      </c>
      <c r="E53" s="3" t="s">
        <v>620</v>
      </c>
      <c r="F53" s="3" t="s">
        <v>620</v>
      </c>
      <c r="G53" s="3" t="s">
        <v>33</v>
      </c>
      <c r="H53" s="3">
        <v>930504392</v>
      </c>
      <c r="I53" s="4">
        <v>43182</v>
      </c>
      <c r="J53" s="3" t="s">
        <v>43</v>
      </c>
      <c r="K53" s="4">
        <v>43202</v>
      </c>
      <c r="L53" s="3" t="s">
        <v>39</v>
      </c>
      <c r="M53" s="3" t="s">
        <v>39</v>
      </c>
      <c r="N53" s="1">
        <v>96020030</v>
      </c>
      <c r="O53" s="3" t="s">
        <v>212</v>
      </c>
      <c r="P53" s="3" t="s">
        <v>212</v>
      </c>
      <c r="Q53" s="3">
        <v>1150028397</v>
      </c>
      <c r="V53" s="6">
        <v>43160</v>
      </c>
      <c r="W53" s="6">
        <v>44958</v>
      </c>
      <c r="X53" s="3">
        <v>60</v>
      </c>
      <c r="Y53" s="3">
        <v>0</v>
      </c>
      <c r="Z53" s="3">
        <v>525</v>
      </c>
      <c r="AA53" s="3" t="s">
        <v>1056</v>
      </c>
      <c r="AB53" s="3">
        <v>2.78</v>
      </c>
      <c r="AC53" s="1">
        <f t="shared" si="0"/>
        <v>1459.5</v>
      </c>
      <c r="AD53" s="1" t="s">
        <v>34</v>
      </c>
      <c r="AE53" s="1">
        <v>0</v>
      </c>
      <c r="AF53" s="1">
        <f t="shared" si="1"/>
        <v>525</v>
      </c>
    </row>
    <row r="54" spans="1:32" ht="24.95" customHeight="1" x14ac:dyDescent="0.25">
      <c r="A54" s="1" t="s">
        <v>36</v>
      </c>
      <c r="B54" s="1">
        <v>2814</v>
      </c>
      <c r="C54" s="5">
        <v>43188</v>
      </c>
      <c r="E54" s="3" t="s">
        <v>620</v>
      </c>
      <c r="F54" s="3" t="s">
        <v>620</v>
      </c>
      <c r="G54" s="3" t="s">
        <v>33</v>
      </c>
      <c r="H54" s="3">
        <v>930504392</v>
      </c>
      <c r="I54" s="4">
        <v>43182</v>
      </c>
      <c r="J54" s="3" t="s">
        <v>43</v>
      </c>
      <c r="K54" s="4">
        <v>43202</v>
      </c>
      <c r="L54" s="3" t="s">
        <v>39</v>
      </c>
      <c r="M54" s="3" t="s">
        <v>39</v>
      </c>
      <c r="N54" s="1">
        <v>96020030</v>
      </c>
      <c r="O54" s="3" t="s">
        <v>212</v>
      </c>
      <c r="P54" s="3" t="s">
        <v>212</v>
      </c>
      <c r="Q54" s="3">
        <v>1150028398</v>
      </c>
      <c r="V54" s="6">
        <v>43160</v>
      </c>
      <c r="W54" s="6">
        <v>44958</v>
      </c>
      <c r="X54" s="3">
        <v>60</v>
      </c>
      <c r="Y54" s="3">
        <v>0</v>
      </c>
      <c r="Z54" s="3">
        <v>525</v>
      </c>
      <c r="AA54" s="3" t="s">
        <v>1056</v>
      </c>
      <c r="AB54" s="3">
        <v>2.78</v>
      </c>
      <c r="AC54" s="1">
        <f t="shared" si="0"/>
        <v>1459.5</v>
      </c>
      <c r="AD54" s="1" t="s">
        <v>34</v>
      </c>
      <c r="AE54" s="1">
        <v>0</v>
      </c>
      <c r="AF54" s="1">
        <f t="shared" si="1"/>
        <v>525</v>
      </c>
    </row>
    <row r="55" spans="1:32" ht="24.95" customHeight="1" x14ac:dyDescent="0.25">
      <c r="A55" s="1" t="s">
        <v>36</v>
      </c>
      <c r="B55" s="1">
        <v>2814</v>
      </c>
      <c r="C55" s="5">
        <v>43188</v>
      </c>
      <c r="E55" s="3" t="s">
        <v>620</v>
      </c>
      <c r="F55" s="3" t="s">
        <v>620</v>
      </c>
      <c r="G55" s="3" t="s">
        <v>33</v>
      </c>
      <c r="H55" s="3">
        <v>930504392</v>
      </c>
      <c r="I55" s="4">
        <v>43182</v>
      </c>
      <c r="J55" s="3" t="s">
        <v>43</v>
      </c>
      <c r="K55" s="4">
        <v>43202</v>
      </c>
      <c r="L55" s="3" t="s">
        <v>39</v>
      </c>
      <c r="M55" s="3" t="s">
        <v>39</v>
      </c>
      <c r="N55" s="1">
        <v>96020030</v>
      </c>
      <c r="O55" s="3" t="s">
        <v>212</v>
      </c>
      <c r="P55" s="3" t="s">
        <v>212</v>
      </c>
      <c r="Q55" s="3">
        <v>1150028192</v>
      </c>
      <c r="V55" s="6">
        <v>43160</v>
      </c>
      <c r="W55" s="6">
        <v>44958</v>
      </c>
      <c r="X55" s="3">
        <v>60</v>
      </c>
      <c r="Y55" s="3">
        <v>0</v>
      </c>
      <c r="Z55" s="3">
        <v>450</v>
      </c>
      <c r="AA55" s="3" t="s">
        <v>1056</v>
      </c>
      <c r="AB55" s="3">
        <v>2.73</v>
      </c>
      <c r="AC55" s="1">
        <f t="shared" si="0"/>
        <v>1228.5</v>
      </c>
      <c r="AD55" s="1" t="s">
        <v>34</v>
      </c>
      <c r="AE55" s="1">
        <v>0</v>
      </c>
      <c r="AF55" s="1">
        <f t="shared" si="1"/>
        <v>450</v>
      </c>
    </row>
    <row r="56" spans="1:32" ht="24.95" customHeight="1" x14ac:dyDescent="0.25">
      <c r="A56" s="1" t="s">
        <v>36</v>
      </c>
      <c r="B56" s="1">
        <v>2814</v>
      </c>
      <c r="C56" s="5">
        <v>43188</v>
      </c>
      <c r="E56" s="3" t="s">
        <v>620</v>
      </c>
      <c r="F56" s="3" t="s">
        <v>620</v>
      </c>
      <c r="G56" s="3" t="s">
        <v>33</v>
      </c>
      <c r="H56" s="3">
        <v>930504392</v>
      </c>
      <c r="I56" s="4">
        <v>43182</v>
      </c>
      <c r="J56" s="3" t="s">
        <v>43</v>
      </c>
      <c r="K56" s="4">
        <v>43202</v>
      </c>
      <c r="L56" s="3" t="s">
        <v>39</v>
      </c>
      <c r="M56" s="3" t="s">
        <v>39</v>
      </c>
      <c r="N56" s="1">
        <v>96020030</v>
      </c>
      <c r="O56" s="3" t="s">
        <v>212</v>
      </c>
      <c r="P56" s="3" t="s">
        <v>212</v>
      </c>
      <c r="Q56" s="3">
        <v>1150028410</v>
      </c>
      <c r="V56" s="6">
        <v>43160</v>
      </c>
      <c r="W56" s="6">
        <v>44958</v>
      </c>
      <c r="X56" s="3">
        <v>60</v>
      </c>
      <c r="Y56" s="3">
        <v>0</v>
      </c>
      <c r="Z56" s="3">
        <v>2625</v>
      </c>
      <c r="AA56" s="3" t="s">
        <v>1056</v>
      </c>
      <c r="AB56" s="3">
        <v>2.78</v>
      </c>
      <c r="AC56" s="1">
        <f t="shared" si="0"/>
        <v>7297.4999999999991</v>
      </c>
      <c r="AD56" s="1" t="s">
        <v>34</v>
      </c>
      <c r="AE56" s="1">
        <v>0</v>
      </c>
      <c r="AF56" s="1">
        <f t="shared" si="1"/>
        <v>2625</v>
      </c>
    </row>
    <row r="57" spans="1:32" ht="24.95" customHeight="1" x14ac:dyDescent="0.25"/>
    <row r="58" spans="1:32" ht="24.95" customHeight="1" x14ac:dyDescent="0.25"/>
    <row r="59" spans="1:32" ht="24.95" customHeight="1" x14ac:dyDescent="0.25"/>
    <row r="60" spans="1:32" ht="24.95" customHeight="1" x14ac:dyDescent="0.25"/>
    <row r="61" spans="1:32" ht="24.95" customHeight="1" x14ac:dyDescent="0.25"/>
    <row r="62" spans="1:32" ht="24.95" customHeight="1" x14ac:dyDescent="0.25"/>
    <row r="63" spans="1:32" ht="24.95" customHeight="1" x14ac:dyDescent="0.25"/>
    <row r="64" spans="1:32" ht="24.95" customHeight="1" x14ac:dyDescent="0.25"/>
    <row r="65" ht="24.95" customHeight="1" x14ac:dyDescent="0.25"/>
    <row r="66" ht="24.95" customHeight="1" x14ac:dyDescent="0.25"/>
    <row r="67" ht="24.95" customHeight="1" x14ac:dyDescent="0.25"/>
    <row r="68" ht="24.95" customHeight="1" x14ac:dyDescent="0.25"/>
    <row r="69" ht="24.95" customHeight="1" x14ac:dyDescent="0.25"/>
    <row r="70" ht="24.95" customHeight="1" x14ac:dyDescent="0.25"/>
    <row r="71" ht="24.95" customHeight="1" x14ac:dyDescent="0.25"/>
    <row r="72" ht="24.95" customHeight="1" x14ac:dyDescent="0.25"/>
    <row r="73" ht="24.95" customHeight="1" x14ac:dyDescent="0.25"/>
    <row r="74" ht="24.95" customHeight="1" x14ac:dyDescent="0.25"/>
    <row r="75" ht="24.95" customHeight="1" x14ac:dyDescent="0.25"/>
    <row r="76" ht="24.95" customHeight="1" x14ac:dyDescent="0.25"/>
    <row r="77" ht="24.95" customHeight="1" x14ac:dyDescent="0.25"/>
    <row r="78" ht="24.95" customHeight="1" x14ac:dyDescent="0.25"/>
    <row r="79" ht="24.95" customHeight="1" x14ac:dyDescent="0.25"/>
    <row r="80" ht="24.95" customHeight="1" x14ac:dyDescent="0.25"/>
    <row r="81" ht="24.95" customHeight="1" x14ac:dyDescent="0.25"/>
    <row r="82" ht="24.95" customHeight="1" x14ac:dyDescent="0.25"/>
    <row r="83" ht="24.95" customHeight="1" x14ac:dyDescent="0.25"/>
    <row r="84" ht="24.95" customHeight="1" x14ac:dyDescent="0.25"/>
    <row r="85" ht="24.95" customHeight="1" x14ac:dyDescent="0.25"/>
    <row r="86" ht="24.95" customHeight="1" x14ac:dyDescent="0.25"/>
    <row r="87" ht="24.95" customHeight="1" x14ac:dyDescent="0.25"/>
    <row r="88" ht="24.95" customHeight="1" x14ac:dyDescent="0.25"/>
    <row r="89" ht="24.95" customHeight="1" x14ac:dyDescent="0.25"/>
    <row r="90" ht="24.95" customHeight="1" x14ac:dyDescent="0.25"/>
    <row r="91" ht="24.95" customHeight="1" x14ac:dyDescent="0.25"/>
    <row r="92" ht="24.95" customHeight="1" x14ac:dyDescent="0.25"/>
    <row r="93" ht="24.95" customHeight="1" x14ac:dyDescent="0.25"/>
    <row r="94" ht="24.95" customHeight="1" x14ac:dyDescent="0.25"/>
    <row r="95" ht="24.95" customHeight="1" x14ac:dyDescent="0.25"/>
    <row r="96" ht="24.95" customHeight="1" x14ac:dyDescent="0.25"/>
    <row r="97" ht="24.95" customHeight="1" x14ac:dyDescent="0.25"/>
    <row r="98" ht="24.95" customHeight="1" x14ac:dyDescent="0.25"/>
    <row r="99" ht="24.95" customHeight="1" x14ac:dyDescent="0.25"/>
    <row r="100" ht="24.95" customHeight="1" x14ac:dyDescent="0.25"/>
    <row r="101" ht="24.95" customHeight="1" x14ac:dyDescent="0.25"/>
    <row r="102" ht="24.95" customHeight="1" x14ac:dyDescent="0.25"/>
    <row r="103" ht="24.95" customHeight="1" x14ac:dyDescent="0.25"/>
    <row r="104" ht="24.95" customHeight="1" x14ac:dyDescent="0.25"/>
    <row r="105" ht="24.95" customHeight="1" x14ac:dyDescent="0.25"/>
    <row r="106" ht="24.95" customHeight="1" x14ac:dyDescent="0.25"/>
    <row r="107" ht="24.95" customHeight="1" x14ac:dyDescent="0.25"/>
    <row r="108" ht="24.95" customHeight="1" x14ac:dyDescent="0.25"/>
    <row r="109" ht="24.95" customHeight="1" x14ac:dyDescent="0.25"/>
    <row r="110" ht="24.95" customHeight="1" x14ac:dyDescent="0.25"/>
    <row r="111" ht="24.95" customHeight="1" x14ac:dyDescent="0.25"/>
    <row r="112" ht="24.95" customHeight="1" x14ac:dyDescent="0.25"/>
    <row r="113" ht="24.95" customHeight="1" x14ac:dyDescent="0.25"/>
    <row r="114" ht="24.95" customHeight="1" x14ac:dyDescent="0.25"/>
    <row r="115" ht="24.95" customHeight="1" x14ac:dyDescent="0.25"/>
    <row r="116" ht="24.95" customHeight="1" x14ac:dyDescent="0.25"/>
    <row r="117" ht="24.95" customHeight="1" x14ac:dyDescent="0.25"/>
    <row r="118" ht="24.95" customHeight="1" x14ac:dyDescent="0.25"/>
    <row r="119" ht="24.95" customHeight="1" x14ac:dyDescent="0.25"/>
    <row r="120" ht="24.95" customHeight="1" x14ac:dyDescent="0.25"/>
    <row r="121" ht="24.95" customHeight="1" x14ac:dyDescent="0.25"/>
    <row r="122" ht="24.95" customHeight="1" x14ac:dyDescent="0.25"/>
    <row r="123" ht="24.95" customHeight="1" x14ac:dyDescent="0.25"/>
    <row r="124" ht="24.95" customHeight="1" x14ac:dyDescent="0.25"/>
    <row r="125" ht="24.95" customHeight="1" x14ac:dyDescent="0.25"/>
    <row r="126" ht="24.95" customHeight="1" x14ac:dyDescent="0.25"/>
    <row r="127" ht="24.95" customHeight="1" x14ac:dyDescent="0.25"/>
    <row r="128" ht="24.95" customHeight="1" x14ac:dyDescent="0.25"/>
    <row r="129" ht="24.95" customHeight="1" x14ac:dyDescent="0.25"/>
    <row r="130" ht="24.95" customHeight="1" x14ac:dyDescent="0.25"/>
    <row r="131" ht="24.95" customHeight="1" x14ac:dyDescent="0.25"/>
    <row r="132" ht="24.95" customHeight="1" x14ac:dyDescent="0.25"/>
    <row r="133" ht="24.95" customHeight="1" x14ac:dyDescent="0.25"/>
    <row r="134" ht="24.95" customHeight="1" x14ac:dyDescent="0.25"/>
    <row r="135" ht="24.95" customHeight="1" x14ac:dyDescent="0.25"/>
    <row r="136" ht="24.95" customHeight="1" x14ac:dyDescent="0.25"/>
    <row r="137" ht="24.95" customHeight="1" x14ac:dyDescent="0.25"/>
    <row r="138" ht="24.95" customHeight="1" x14ac:dyDescent="0.25"/>
    <row r="139" ht="24.95" customHeight="1" x14ac:dyDescent="0.25"/>
    <row r="140" ht="24.95" customHeight="1" x14ac:dyDescent="0.25"/>
    <row r="141" ht="24.95" customHeight="1" x14ac:dyDescent="0.25"/>
    <row r="142" ht="24.95" customHeight="1" x14ac:dyDescent="0.25"/>
    <row r="143" ht="24.95" customHeight="1" x14ac:dyDescent="0.25"/>
    <row r="144" ht="24.95" customHeight="1" x14ac:dyDescent="0.25"/>
    <row r="145" ht="24.95" customHeight="1" x14ac:dyDescent="0.25"/>
    <row r="146" ht="24.95" customHeight="1" x14ac:dyDescent="0.25"/>
    <row r="147" ht="24.95" customHeight="1" x14ac:dyDescent="0.25"/>
    <row r="148" ht="24.95" customHeight="1" x14ac:dyDescent="0.25"/>
    <row r="149" ht="24.95" customHeight="1" x14ac:dyDescent="0.25"/>
    <row r="150" ht="24.95" customHeight="1" x14ac:dyDescent="0.25"/>
    <row r="151" ht="24.95" customHeight="1" x14ac:dyDescent="0.25"/>
    <row r="152" ht="24.95" customHeight="1" x14ac:dyDescent="0.25"/>
    <row r="153" ht="24.95" customHeight="1" x14ac:dyDescent="0.25"/>
    <row r="154" ht="24.95" customHeight="1" x14ac:dyDescent="0.25"/>
    <row r="155" ht="24.95" customHeight="1" x14ac:dyDescent="0.25"/>
    <row r="156" ht="24.95" customHeight="1" x14ac:dyDescent="0.25"/>
    <row r="157" ht="24.95" customHeight="1" x14ac:dyDescent="0.25"/>
    <row r="158" ht="24.95" customHeight="1" x14ac:dyDescent="0.25"/>
    <row r="159" ht="24.95" customHeight="1" x14ac:dyDescent="0.25"/>
    <row r="160" ht="24.95" customHeight="1" x14ac:dyDescent="0.25"/>
    <row r="161" ht="24.95" customHeight="1" x14ac:dyDescent="0.25"/>
    <row r="162" ht="24.95" customHeight="1" x14ac:dyDescent="0.25"/>
    <row r="163" ht="24.95" customHeight="1" x14ac:dyDescent="0.25"/>
    <row r="164" ht="24.95" customHeight="1" x14ac:dyDescent="0.25"/>
    <row r="165" ht="24.95" customHeight="1" x14ac:dyDescent="0.25"/>
    <row r="166" ht="24.95" customHeight="1" x14ac:dyDescent="0.25"/>
    <row r="167" ht="24.95" customHeight="1" x14ac:dyDescent="0.25"/>
    <row r="168" ht="24.95" customHeight="1" x14ac:dyDescent="0.25"/>
    <row r="169" ht="24.95" customHeight="1" x14ac:dyDescent="0.25"/>
    <row r="170" ht="24.95" customHeight="1" x14ac:dyDescent="0.25"/>
    <row r="171" ht="24.95" customHeight="1" x14ac:dyDescent="0.25"/>
    <row r="172" ht="24.95" customHeight="1" x14ac:dyDescent="0.25"/>
    <row r="173" ht="24.95" customHeight="1" x14ac:dyDescent="0.25"/>
    <row r="174" ht="24.95" customHeight="1" x14ac:dyDescent="0.25"/>
    <row r="175" ht="24.95" customHeight="1" x14ac:dyDescent="0.25"/>
    <row r="176" ht="24.95" customHeight="1" x14ac:dyDescent="0.25"/>
    <row r="177" ht="24.95" customHeight="1" x14ac:dyDescent="0.25"/>
    <row r="178" ht="24.95" customHeight="1" x14ac:dyDescent="0.25"/>
    <row r="1048478" spans="32:32" x14ac:dyDescent="0.25">
      <c r="AF1048478" s="1">
        <f t="shared" ref="AF1048478" si="2">Z1048478</f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G1048532"/>
  <sheetViews>
    <sheetView zoomScaleNormal="100" workbookViewId="0">
      <pane ySplit="2" topLeftCell="A3" activePane="bottomLeft" state="frozen"/>
      <selection pane="bottomLeft"/>
    </sheetView>
  </sheetViews>
  <sheetFormatPr defaultRowHeight="12" x14ac:dyDescent="0.25"/>
  <cols>
    <col min="1" max="1" width="3.85546875" style="1" bestFit="1" customWidth="1"/>
    <col min="2" max="2" width="5.28515625" style="1" bestFit="1" customWidth="1"/>
    <col min="3" max="3" width="9.42578125" style="1" bestFit="1" customWidth="1"/>
    <col min="4" max="4" width="3.28515625" style="3" bestFit="1" customWidth="1"/>
    <col min="5" max="5" width="35" style="3" customWidth="1"/>
    <col min="6" max="6" width="36.5703125" style="3" customWidth="1"/>
    <col min="7" max="7" width="11.7109375" style="3" customWidth="1"/>
    <col min="8" max="8" width="17.85546875" style="3" bestFit="1" customWidth="1"/>
    <col min="9" max="9" width="10.42578125" style="3" bestFit="1" customWidth="1"/>
    <col min="10" max="10" width="33.140625" style="3" bestFit="1" customWidth="1"/>
    <col min="11" max="11" width="10.42578125" style="3" bestFit="1" customWidth="1"/>
    <col min="12" max="12" width="4.42578125" style="3" bestFit="1" customWidth="1"/>
    <col min="13" max="13" width="7.85546875" style="3" bestFit="1" customWidth="1"/>
    <col min="14" max="14" width="8.7109375" style="1" bestFit="1" customWidth="1"/>
    <col min="15" max="16" width="35.28515625" style="3" customWidth="1"/>
    <col min="17" max="17" width="26.7109375" style="3" customWidth="1"/>
    <col min="18" max="18" width="6.140625" style="3" bestFit="1" customWidth="1"/>
    <col min="19" max="19" width="9.85546875" style="3" bestFit="1" customWidth="1"/>
    <col min="20" max="21" width="6.42578125" style="3" bestFit="1" customWidth="1"/>
    <col min="22" max="22" width="6.85546875" style="3" bestFit="1" customWidth="1"/>
    <col min="23" max="23" width="7" style="3" bestFit="1" customWidth="1"/>
    <col min="24" max="24" width="3.140625" style="3" bestFit="1" customWidth="1"/>
    <col min="25" max="25" width="5.42578125" style="3" bestFit="1" customWidth="1"/>
    <col min="26" max="26" width="10" style="3" bestFit="1" customWidth="1"/>
    <col min="27" max="27" width="7" style="3" bestFit="1" customWidth="1"/>
    <col min="28" max="28" width="8.28515625" style="3" bestFit="1" customWidth="1"/>
    <col min="29" max="29" width="9" style="1" bestFit="1" customWidth="1"/>
    <col min="30" max="30" width="4.140625" style="1" bestFit="1" customWidth="1"/>
    <col min="31" max="31" width="3.28515625" style="1" bestFit="1" customWidth="1"/>
    <col min="32" max="32" width="10" style="1" bestFit="1" customWidth="1"/>
    <col min="33" max="33" width="7.85546875" style="1" bestFit="1" customWidth="1"/>
    <col min="34" max="16384" width="9.140625" style="1"/>
  </cols>
  <sheetData>
    <row r="1" spans="1:33" ht="50.1" customHeight="1" x14ac:dyDescent="0.25">
      <c r="A1" s="33" t="s">
        <v>5</v>
      </c>
      <c r="B1" s="33" t="s">
        <v>6</v>
      </c>
      <c r="C1" s="33" t="s">
        <v>4</v>
      </c>
      <c r="D1" s="33" t="s">
        <v>7</v>
      </c>
      <c r="E1" s="33" t="s">
        <v>8</v>
      </c>
      <c r="F1" s="33" t="s">
        <v>9</v>
      </c>
      <c r="G1" s="33" t="s">
        <v>10</v>
      </c>
      <c r="H1" s="33" t="s">
        <v>11</v>
      </c>
      <c r="I1" s="33" t="s">
        <v>3</v>
      </c>
      <c r="J1" s="33" t="s">
        <v>12</v>
      </c>
      <c r="K1" s="33" t="s">
        <v>13</v>
      </c>
      <c r="L1" s="33" t="s">
        <v>14</v>
      </c>
      <c r="M1" s="33" t="s">
        <v>15</v>
      </c>
      <c r="N1" s="33" t="s">
        <v>16</v>
      </c>
      <c r="O1" s="33" t="s">
        <v>17</v>
      </c>
      <c r="P1" s="33" t="s">
        <v>18</v>
      </c>
      <c r="Q1" s="33" t="s">
        <v>19</v>
      </c>
      <c r="R1" s="33" t="s">
        <v>20</v>
      </c>
      <c r="S1" s="33" t="s">
        <v>21</v>
      </c>
      <c r="T1" s="33" t="s">
        <v>22</v>
      </c>
      <c r="U1" s="33" t="s">
        <v>23</v>
      </c>
      <c r="V1" s="33" t="s">
        <v>24</v>
      </c>
      <c r="W1" s="33" t="s">
        <v>25</v>
      </c>
      <c r="X1" s="33" t="s">
        <v>26</v>
      </c>
      <c r="Y1" s="33" t="s">
        <v>27</v>
      </c>
      <c r="Z1" s="33" t="s">
        <v>28</v>
      </c>
      <c r="AA1" s="33" t="s">
        <v>29</v>
      </c>
      <c r="AB1" s="33" t="s">
        <v>0</v>
      </c>
      <c r="AC1" s="33" t="s">
        <v>30</v>
      </c>
      <c r="AD1" s="33" t="s">
        <v>1</v>
      </c>
      <c r="AE1" s="33" t="s">
        <v>31</v>
      </c>
      <c r="AF1" s="33" t="s">
        <v>32</v>
      </c>
      <c r="AG1" s="33" t="s">
        <v>2</v>
      </c>
    </row>
    <row r="2" spans="1:33" s="56" customFormat="1" ht="24.95" customHeight="1" x14ac:dyDescent="0.25">
      <c r="A2" s="51" t="s">
        <v>36</v>
      </c>
      <c r="B2" s="51">
        <v>840</v>
      </c>
      <c r="C2" s="52">
        <v>43132</v>
      </c>
      <c r="D2" s="53"/>
      <c r="E2" s="53" t="s">
        <v>823</v>
      </c>
      <c r="F2" s="53" t="s">
        <v>823</v>
      </c>
      <c r="G2" s="53" t="s">
        <v>33</v>
      </c>
      <c r="H2" s="53" t="s">
        <v>824</v>
      </c>
      <c r="I2" s="54">
        <v>43125</v>
      </c>
      <c r="J2" s="53" t="s">
        <v>43</v>
      </c>
      <c r="K2" s="54">
        <v>43143</v>
      </c>
      <c r="L2" s="53" t="s">
        <v>39</v>
      </c>
      <c r="M2" s="53" t="s">
        <v>39</v>
      </c>
      <c r="N2" s="51">
        <v>34021300</v>
      </c>
      <c r="O2" s="53" t="s">
        <v>825</v>
      </c>
      <c r="P2" s="53" t="s">
        <v>825</v>
      </c>
      <c r="Q2" s="53" t="s">
        <v>826</v>
      </c>
      <c r="R2" s="53"/>
      <c r="S2" s="53"/>
      <c r="T2" s="53"/>
      <c r="U2" s="53"/>
      <c r="V2" s="55">
        <v>43025</v>
      </c>
      <c r="W2" s="55">
        <v>43739</v>
      </c>
      <c r="X2" s="53">
        <v>25</v>
      </c>
      <c r="Y2" s="53">
        <v>0</v>
      </c>
      <c r="Z2" s="53">
        <v>50</v>
      </c>
      <c r="AA2" s="53" t="s">
        <v>37</v>
      </c>
      <c r="AB2" s="53">
        <v>4.2</v>
      </c>
      <c r="AC2" s="68">
        <f t="shared" ref="AC2:AC41" si="0">Z2*AB2</f>
        <v>210</v>
      </c>
      <c r="AD2" s="51" t="s">
        <v>34</v>
      </c>
      <c r="AE2" s="51">
        <v>0</v>
      </c>
      <c r="AF2" s="51">
        <f t="shared" ref="AF2:AF55" si="1">Z2</f>
        <v>50</v>
      </c>
      <c r="AG2" s="51"/>
    </row>
    <row r="3" spans="1:33" ht="24.95" customHeight="1" x14ac:dyDescent="0.25">
      <c r="A3" s="1" t="s">
        <v>36</v>
      </c>
      <c r="B3" s="1">
        <v>841</v>
      </c>
      <c r="C3" s="5">
        <v>43132</v>
      </c>
      <c r="E3" s="3" t="s">
        <v>745</v>
      </c>
      <c r="F3" s="3" t="s">
        <v>745</v>
      </c>
      <c r="G3" s="3" t="s">
        <v>119</v>
      </c>
      <c r="H3" s="3">
        <v>578399</v>
      </c>
      <c r="I3" s="4">
        <v>43110</v>
      </c>
      <c r="J3" s="3" t="s">
        <v>43</v>
      </c>
      <c r="K3" s="4">
        <v>43151</v>
      </c>
      <c r="L3" s="3" t="s">
        <v>39</v>
      </c>
      <c r="M3" s="3" t="s">
        <v>39</v>
      </c>
      <c r="N3" s="1">
        <v>35051090</v>
      </c>
      <c r="O3" s="3" t="s">
        <v>958</v>
      </c>
      <c r="P3" s="3" t="s">
        <v>958</v>
      </c>
      <c r="Q3" s="3" t="s">
        <v>827</v>
      </c>
      <c r="V3" s="6">
        <v>42948</v>
      </c>
      <c r="W3" s="6">
        <v>44409</v>
      </c>
      <c r="X3" s="3">
        <v>49</v>
      </c>
      <c r="Y3" s="3">
        <v>0</v>
      </c>
      <c r="Z3" s="3">
        <v>1000</v>
      </c>
      <c r="AA3" s="3" t="s">
        <v>37</v>
      </c>
      <c r="AB3" s="3">
        <v>5.61</v>
      </c>
      <c r="AC3" s="40">
        <f t="shared" si="0"/>
        <v>5610</v>
      </c>
      <c r="AD3" s="1" t="s">
        <v>49</v>
      </c>
      <c r="AE3" s="1">
        <v>0</v>
      </c>
      <c r="AF3" s="1">
        <f t="shared" si="1"/>
        <v>1000</v>
      </c>
    </row>
    <row r="4" spans="1:33" ht="24.95" customHeight="1" x14ac:dyDescent="0.25">
      <c r="A4" s="1" t="s">
        <v>36</v>
      </c>
      <c r="B4" s="1">
        <v>842</v>
      </c>
      <c r="C4" s="5">
        <v>43132</v>
      </c>
      <c r="E4" s="3" t="s">
        <v>828</v>
      </c>
      <c r="F4" s="3" t="s">
        <v>668</v>
      </c>
      <c r="G4" s="3" t="s">
        <v>126</v>
      </c>
      <c r="H4" s="3" t="s">
        <v>829</v>
      </c>
      <c r="I4" s="4">
        <v>43095</v>
      </c>
      <c r="J4" s="3" t="s">
        <v>43</v>
      </c>
      <c r="K4" s="4">
        <v>43138</v>
      </c>
      <c r="L4" s="3" t="s">
        <v>39</v>
      </c>
      <c r="M4" s="3" t="s">
        <v>39</v>
      </c>
      <c r="N4" s="1">
        <v>28362090</v>
      </c>
      <c r="O4" s="3" t="s">
        <v>830</v>
      </c>
      <c r="P4" s="3" t="s">
        <v>830</v>
      </c>
      <c r="Q4" s="3">
        <v>171226</v>
      </c>
      <c r="V4" s="6">
        <v>43070</v>
      </c>
      <c r="W4" s="6">
        <v>43800</v>
      </c>
      <c r="X4" s="3">
        <v>25</v>
      </c>
      <c r="Y4" s="3">
        <v>0</v>
      </c>
      <c r="Z4" s="3">
        <v>2500</v>
      </c>
      <c r="AA4" s="3" t="s">
        <v>37</v>
      </c>
      <c r="AB4" s="3">
        <v>5.9</v>
      </c>
      <c r="AC4" s="40">
        <f t="shared" si="0"/>
        <v>14750</v>
      </c>
      <c r="AD4" s="1" t="s">
        <v>34</v>
      </c>
      <c r="AE4" s="1">
        <v>0</v>
      </c>
      <c r="AF4" s="1">
        <f t="shared" si="1"/>
        <v>2500</v>
      </c>
    </row>
    <row r="5" spans="1:33" ht="24.95" customHeight="1" x14ac:dyDescent="0.25">
      <c r="A5" s="1" t="s">
        <v>36</v>
      </c>
      <c r="B5" s="1">
        <v>843</v>
      </c>
      <c r="C5" s="5">
        <v>43132</v>
      </c>
      <c r="E5" s="3" t="s">
        <v>831</v>
      </c>
      <c r="F5" s="3" t="s">
        <v>832</v>
      </c>
      <c r="G5" s="3" t="s">
        <v>301</v>
      </c>
      <c r="H5" s="3" t="s">
        <v>833</v>
      </c>
      <c r="I5" s="4">
        <v>43125</v>
      </c>
      <c r="J5" s="3" t="s">
        <v>43</v>
      </c>
      <c r="K5" s="4">
        <v>43139</v>
      </c>
      <c r="L5" s="3" t="s">
        <v>39</v>
      </c>
      <c r="M5" s="3" t="s">
        <v>39</v>
      </c>
      <c r="N5" s="1">
        <v>29053200</v>
      </c>
      <c r="O5" s="3" t="s">
        <v>834</v>
      </c>
      <c r="P5" s="3" t="s">
        <v>834</v>
      </c>
      <c r="Q5" s="3" t="s">
        <v>835</v>
      </c>
      <c r="V5" s="6">
        <v>43040</v>
      </c>
      <c r="W5" s="6">
        <v>43770</v>
      </c>
      <c r="X5" s="3">
        <v>25</v>
      </c>
      <c r="Y5" s="3">
        <v>0</v>
      </c>
      <c r="Z5" s="3">
        <v>11825</v>
      </c>
      <c r="AA5" s="3" t="s">
        <v>37</v>
      </c>
      <c r="AB5" s="3">
        <v>6.85</v>
      </c>
      <c r="AC5" s="40">
        <f t="shared" si="0"/>
        <v>81001.25</v>
      </c>
      <c r="AD5" s="1" t="s">
        <v>62</v>
      </c>
      <c r="AE5" s="1">
        <v>0</v>
      </c>
      <c r="AF5" s="1">
        <f t="shared" si="1"/>
        <v>11825</v>
      </c>
    </row>
    <row r="6" spans="1:33" ht="24.95" customHeight="1" x14ac:dyDescent="0.25">
      <c r="A6" s="1" t="s">
        <v>36</v>
      </c>
      <c r="B6" s="1">
        <v>844</v>
      </c>
      <c r="C6" s="5">
        <v>43132</v>
      </c>
      <c r="E6" s="3" t="s">
        <v>340</v>
      </c>
      <c r="F6" s="3" t="s">
        <v>340</v>
      </c>
      <c r="G6" s="3" t="s">
        <v>33</v>
      </c>
      <c r="H6" s="3" t="s">
        <v>836</v>
      </c>
      <c r="I6" s="4">
        <v>43116</v>
      </c>
      <c r="J6" s="3" t="s">
        <v>43</v>
      </c>
      <c r="K6" s="4">
        <v>43143</v>
      </c>
      <c r="L6" s="3" t="s">
        <v>39</v>
      </c>
      <c r="M6" s="3" t="s">
        <v>39</v>
      </c>
      <c r="N6" s="1">
        <v>39123100</v>
      </c>
      <c r="O6" s="3" t="s">
        <v>837</v>
      </c>
      <c r="P6" s="3" t="s">
        <v>837</v>
      </c>
      <c r="Q6" s="3" t="s">
        <v>838</v>
      </c>
      <c r="V6" s="6">
        <v>43040</v>
      </c>
      <c r="W6" s="6">
        <v>44136</v>
      </c>
      <c r="X6" s="3">
        <v>37</v>
      </c>
      <c r="Y6" s="3">
        <v>0</v>
      </c>
      <c r="Z6" s="3">
        <v>60</v>
      </c>
      <c r="AA6" s="3" t="s">
        <v>37</v>
      </c>
      <c r="AB6" s="3">
        <v>32</v>
      </c>
      <c r="AC6" s="1">
        <f t="shared" si="0"/>
        <v>1920</v>
      </c>
      <c r="AD6" s="1" t="s">
        <v>34</v>
      </c>
      <c r="AE6" s="1">
        <v>0</v>
      </c>
      <c r="AF6" s="1">
        <f t="shared" si="1"/>
        <v>60</v>
      </c>
    </row>
    <row r="7" spans="1:33" ht="24.95" customHeight="1" x14ac:dyDescent="0.25">
      <c r="A7" s="1" t="s">
        <v>36</v>
      </c>
      <c r="B7" s="1">
        <v>845</v>
      </c>
      <c r="C7" s="5">
        <v>43132</v>
      </c>
      <c r="E7" s="3" t="s">
        <v>839</v>
      </c>
      <c r="F7" s="3" t="s">
        <v>840</v>
      </c>
      <c r="G7" s="3" t="s">
        <v>841</v>
      </c>
      <c r="H7" s="3">
        <v>18569010</v>
      </c>
      <c r="I7" s="4">
        <v>43077</v>
      </c>
      <c r="J7" s="3" t="s">
        <v>43</v>
      </c>
      <c r="K7" s="4">
        <v>43159</v>
      </c>
      <c r="L7" s="3" t="s">
        <v>39</v>
      </c>
      <c r="M7" s="3">
        <v>1942</v>
      </c>
      <c r="N7" s="1">
        <v>30039001</v>
      </c>
      <c r="O7" s="3" t="s">
        <v>842</v>
      </c>
      <c r="P7" s="3" t="s">
        <v>842</v>
      </c>
      <c r="Q7" s="29" t="s">
        <v>843</v>
      </c>
      <c r="V7" s="6">
        <v>43009</v>
      </c>
      <c r="W7" s="6">
        <v>44835</v>
      </c>
      <c r="X7" s="3">
        <v>61</v>
      </c>
      <c r="Y7" s="3">
        <v>0</v>
      </c>
      <c r="Z7" s="3">
        <f>53*50</f>
        <v>2650</v>
      </c>
      <c r="AA7" s="3" t="s">
        <v>37</v>
      </c>
      <c r="AB7" s="3">
        <v>8</v>
      </c>
      <c r="AC7" s="1">
        <f t="shared" si="0"/>
        <v>21200</v>
      </c>
      <c r="AD7" s="1" t="s">
        <v>34</v>
      </c>
      <c r="AE7" s="1">
        <v>0</v>
      </c>
      <c r="AF7" s="1">
        <f t="shared" si="1"/>
        <v>2650</v>
      </c>
    </row>
    <row r="8" spans="1:33" ht="24.95" customHeight="1" x14ac:dyDescent="0.25">
      <c r="A8" s="1" t="s">
        <v>36</v>
      </c>
      <c r="B8" s="1">
        <v>845</v>
      </c>
      <c r="C8" s="5">
        <v>43132</v>
      </c>
      <c r="E8" s="3" t="s">
        <v>839</v>
      </c>
      <c r="F8" s="3" t="s">
        <v>840</v>
      </c>
      <c r="G8" s="3" t="s">
        <v>841</v>
      </c>
      <c r="H8" s="3">
        <v>18569010</v>
      </c>
      <c r="I8" s="4">
        <v>43077</v>
      </c>
      <c r="J8" s="3" t="s">
        <v>43</v>
      </c>
      <c r="K8" s="4">
        <v>43159</v>
      </c>
      <c r="L8" s="3" t="s">
        <v>39</v>
      </c>
      <c r="M8" s="3">
        <v>1942</v>
      </c>
      <c r="N8" s="1">
        <v>30039001</v>
      </c>
      <c r="O8" s="3" t="s">
        <v>842</v>
      </c>
      <c r="P8" s="3" t="s">
        <v>842</v>
      </c>
      <c r="Q8" s="29" t="s">
        <v>844</v>
      </c>
      <c r="V8" s="6">
        <v>43009</v>
      </c>
      <c r="W8" s="6">
        <v>44835</v>
      </c>
      <c r="X8" s="3">
        <v>61</v>
      </c>
      <c r="Y8" s="3">
        <v>0</v>
      </c>
      <c r="Z8" s="3">
        <v>3200</v>
      </c>
      <c r="AA8" s="3" t="s">
        <v>37</v>
      </c>
      <c r="AB8" s="3">
        <v>8</v>
      </c>
      <c r="AC8" s="1">
        <f t="shared" si="0"/>
        <v>25600</v>
      </c>
      <c r="AD8" s="1" t="s">
        <v>34</v>
      </c>
      <c r="AE8" s="1">
        <v>0</v>
      </c>
      <c r="AF8" s="1">
        <f t="shared" si="1"/>
        <v>3200</v>
      </c>
    </row>
    <row r="9" spans="1:33" ht="24.95" customHeight="1" x14ac:dyDescent="0.25">
      <c r="A9" s="1" t="s">
        <v>36</v>
      </c>
      <c r="B9" s="1">
        <v>845</v>
      </c>
      <c r="C9" s="5">
        <v>43132</v>
      </c>
      <c r="E9" s="3" t="s">
        <v>839</v>
      </c>
      <c r="F9" s="3" t="s">
        <v>840</v>
      </c>
      <c r="G9" s="3" t="s">
        <v>841</v>
      </c>
      <c r="H9" s="3">
        <v>18569010</v>
      </c>
      <c r="I9" s="4">
        <v>43077</v>
      </c>
      <c r="J9" s="3" t="s">
        <v>43</v>
      </c>
      <c r="K9" s="4">
        <v>43159</v>
      </c>
      <c r="L9" s="3" t="s">
        <v>39</v>
      </c>
      <c r="M9" s="3">
        <v>1942</v>
      </c>
      <c r="N9" s="1">
        <v>30039001</v>
      </c>
      <c r="O9" s="3" t="s">
        <v>842</v>
      </c>
      <c r="P9" s="3" t="s">
        <v>842</v>
      </c>
      <c r="Q9" s="29" t="s">
        <v>845</v>
      </c>
      <c r="V9" s="6">
        <v>43009</v>
      </c>
      <c r="W9" s="6">
        <v>44835</v>
      </c>
      <c r="X9" s="3">
        <v>61</v>
      </c>
      <c r="Y9" s="3">
        <v>0</v>
      </c>
      <c r="Z9" s="3">
        <v>3150</v>
      </c>
      <c r="AA9" s="3" t="s">
        <v>37</v>
      </c>
      <c r="AB9" s="3">
        <v>8</v>
      </c>
      <c r="AC9" s="1">
        <f t="shared" si="0"/>
        <v>25200</v>
      </c>
      <c r="AD9" s="1" t="s">
        <v>34</v>
      </c>
      <c r="AE9" s="1">
        <v>0</v>
      </c>
      <c r="AF9" s="1">
        <f t="shared" si="1"/>
        <v>3150</v>
      </c>
    </row>
    <row r="10" spans="1:33" ht="24.95" customHeight="1" x14ac:dyDescent="0.25">
      <c r="A10" s="1" t="s">
        <v>36</v>
      </c>
      <c r="B10" s="1">
        <v>845</v>
      </c>
      <c r="C10" s="5">
        <v>43132</v>
      </c>
      <c r="E10" s="3" t="s">
        <v>839</v>
      </c>
      <c r="F10" s="3" t="s">
        <v>840</v>
      </c>
      <c r="G10" s="3" t="s">
        <v>841</v>
      </c>
      <c r="H10" s="3">
        <v>18569010</v>
      </c>
      <c r="I10" s="4">
        <v>43077</v>
      </c>
      <c r="J10" s="3" t="s">
        <v>43</v>
      </c>
      <c r="K10" s="4">
        <v>43159</v>
      </c>
      <c r="L10" s="3" t="s">
        <v>39</v>
      </c>
      <c r="M10" s="3">
        <v>1942</v>
      </c>
      <c r="N10" s="1">
        <v>30039001</v>
      </c>
      <c r="O10" s="3" t="s">
        <v>842</v>
      </c>
      <c r="P10" s="3" t="s">
        <v>842</v>
      </c>
      <c r="Q10" s="29" t="s">
        <v>846</v>
      </c>
      <c r="V10" s="6">
        <v>43009</v>
      </c>
      <c r="W10" s="6">
        <v>44835</v>
      </c>
      <c r="X10" s="3">
        <v>61</v>
      </c>
      <c r="Y10" s="3">
        <v>0</v>
      </c>
      <c r="Z10" s="3">
        <v>3200</v>
      </c>
      <c r="AA10" s="3" t="s">
        <v>37</v>
      </c>
      <c r="AB10" s="3">
        <v>8</v>
      </c>
      <c r="AC10" s="1">
        <f t="shared" si="0"/>
        <v>25600</v>
      </c>
      <c r="AD10" s="1" t="s">
        <v>34</v>
      </c>
      <c r="AE10" s="1">
        <v>0</v>
      </c>
      <c r="AF10" s="1">
        <f t="shared" si="1"/>
        <v>3200</v>
      </c>
    </row>
    <row r="11" spans="1:33" ht="24.95" customHeight="1" x14ac:dyDescent="0.25">
      <c r="A11" s="1" t="s">
        <v>36</v>
      </c>
      <c r="B11" s="1">
        <v>845</v>
      </c>
      <c r="C11" s="5">
        <v>43132</v>
      </c>
      <c r="E11" s="3" t="s">
        <v>839</v>
      </c>
      <c r="F11" s="3" t="s">
        <v>840</v>
      </c>
      <c r="G11" s="3" t="s">
        <v>841</v>
      </c>
      <c r="H11" s="3">
        <v>18569010</v>
      </c>
      <c r="I11" s="4">
        <v>43077</v>
      </c>
      <c r="J11" s="3" t="s">
        <v>43</v>
      </c>
      <c r="K11" s="4">
        <v>43159</v>
      </c>
      <c r="L11" s="3" t="s">
        <v>39</v>
      </c>
      <c r="M11" s="3">
        <v>1942</v>
      </c>
      <c r="N11" s="1">
        <v>30039001</v>
      </c>
      <c r="O11" s="3" t="s">
        <v>842</v>
      </c>
      <c r="P11" s="3" t="s">
        <v>842</v>
      </c>
      <c r="Q11" s="29" t="s">
        <v>847</v>
      </c>
      <c r="V11" s="6">
        <v>43009</v>
      </c>
      <c r="W11" s="6">
        <v>44835</v>
      </c>
      <c r="X11" s="3">
        <v>61</v>
      </c>
      <c r="Y11" s="3">
        <v>0</v>
      </c>
      <c r="Z11" s="3">
        <v>2800</v>
      </c>
      <c r="AA11" s="3" t="s">
        <v>37</v>
      </c>
      <c r="AB11" s="3">
        <v>8</v>
      </c>
      <c r="AC11" s="1">
        <f t="shared" si="0"/>
        <v>22400</v>
      </c>
      <c r="AD11" s="1" t="s">
        <v>34</v>
      </c>
      <c r="AE11" s="1">
        <v>0</v>
      </c>
      <c r="AF11" s="1">
        <f t="shared" si="1"/>
        <v>2800</v>
      </c>
    </row>
    <row r="12" spans="1:33" ht="24.95" customHeight="1" x14ac:dyDescent="0.25">
      <c r="A12" s="1" t="s">
        <v>36</v>
      </c>
      <c r="B12" s="1">
        <v>1052</v>
      </c>
      <c r="C12" s="5">
        <v>43138</v>
      </c>
      <c r="E12" s="3" t="s">
        <v>863</v>
      </c>
      <c r="F12" s="3" t="s">
        <v>668</v>
      </c>
      <c r="G12" s="3" t="s">
        <v>126</v>
      </c>
      <c r="H12" s="3" t="s">
        <v>864</v>
      </c>
      <c r="I12" s="4">
        <v>43130</v>
      </c>
      <c r="J12" s="3" t="s">
        <v>43</v>
      </c>
      <c r="K12" s="4">
        <v>43146</v>
      </c>
      <c r="L12" s="3" t="s">
        <v>39</v>
      </c>
      <c r="M12" s="3" t="s">
        <v>39</v>
      </c>
      <c r="N12" s="1">
        <v>29242990</v>
      </c>
      <c r="O12" s="3" t="s">
        <v>380</v>
      </c>
      <c r="P12" s="3" t="s">
        <v>380</v>
      </c>
      <c r="Q12" s="29">
        <v>1711020</v>
      </c>
      <c r="V12" s="6">
        <v>43040</v>
      </c>
      <c r="W12" s="6">
        <v>43770</v>
      </c>
      <c r="X12" s="3">
        <v>24</v>
      </c>
      <c r="Y12" s="3">
        <v>0</v>
      </c>
      <c r="Z12" s="3">
        <v>200</v>
      </c>
      <c r="AA12" s="3" t="s">
        <v>37</v>
      </c>
      <c r="AB12" s="3">
        <v>18</v>
      </c>
      <c r="AC12" s="1">
        <f t="shared" si="0"/>
        <v>3600</v>
      </c>
      <c r="AD12" s="1" t="s">
        <v>34</v>
      </c>
      <c r="AE12" s="1">
        <v>0</v>
      </c>
      <c r="AF12" s="1">
        <f t="shared" si="1"/>
        <v>200</v>
      </c>
    </row>
    <row r="13" spans="1:33" ht="24.95" customHeight="1" x14ac:dyDescent="0.25">
      <c r="A13" s="1" t="s">
        <v>36</v>
      </c>
      <c r="B13" s="1">
        <v>1053</v>
      </c>
      <c r="C13" s="5">
        <v>43138</v>
      </c>
      <c r="E13" s="3" t="s">
        <v>865</v>
      </c>
      <c r="F13" s="3" t="s">
        <v>866</v>
      </c>
      <c r="G13" s="3" t="s">
        <v>867</v>
      </c>
      <c r="H13" s="3">
        <v>76002757</v>
      </c>
      <c r="I13" s="4">
        <v>43131</v>
      </c>
      <c r="J13" s="3" t="s">
        <v>59</v>
      </c>
      <c r="K13" s="4">
        <v>43144</v>
      </c>
      <c r="L13" s="3" t="s">
        <v>35</v>
      </c>
      <c r="M13" s="3">
        <v>5578</v>
      </c>
      <c r="N13" s="1">
        <v>30039000</v>
      </c>
      <c r="O13" s="3" t="s">
        <v>377</v>
      </c>
      <c r="P13" s="3" t="s">
        <v>377</v>
      </c>
      <c r="Q13" s="29" t="s">
        <v>868</v>
      </c>
      <c r="V13" s="6">
        <v>43101</v>
      </c>
      <c r="W13" s="6">
        <v>44197</v>
      </c>
      <c r="X13" s="3">
        <v>37</v>
      </c>
      <c r="Y13" s="3">
        <v>0</v>
      </c>
      <c r="Z13" s="3">
        <v>10</v>
      </c>
      <c r="AA13" s="3" t="s">
        <v>37</v>
      </c>
      <c r="AB13" s="3">
        <v>755</v>
      </c>
      <c r="AC13" s="1">
        <f t="shared" si="0"/>
        <v>7550</v>
      </c>
      <c r="AD13" s="1" t="s">
        <v>34</v>
      </c>
      <c r="AE13" s="1">
        <v>0</v>
      </c>
      <c r="AF13" s="1">
        <f t="shared" si="1"/>
        <v>10</v>
      </c>
    </row>
    <row r="14" spans="1:33" ht="24.95" customHeight="1" x14ac:dyDescent="0.25">
      <c r="A14" s="1" t="s">
        <v>36</v>
      </c>
      <c r="B14" s="1">
        <v>1055</v>
      </c>
      <c r="C14" s="5">
        <v>43138</v>
      </c>
      <c r="E14" s="3" t="s">
        <v>297</v>
      </c>
      <c r="F14" s="3" t="s">
        <v>523</v>
      </c>
      <c r="G14" s="3" t="s">
        <v>33</v>
      </c>
      <c r="H14" s="3">
        <v>7000008540</v>
      </c>
      <c r="I14" s="4">
        <v>43131</v>
      </c>
      <c r="J14" s="3" t="s">
        <v>59</v>
      </c>
      <c r="K14" s="4">
        <v>43145</v>
      </c>
      <c r="L14" s="3" t="s">
        <v>35</v>
      </c>
      <c r="M14" s="3">
        <v>587</v>
      </c>
      <c r="N14" s="1">
        <v>29415000</v>
      </c>
      <c r="O14" s="3" t="s">
        <v>869</v>
      </c>
      <c r="P14" s="3" t="s">
        <v>869</v>
      </c>
      <c r="Q14" s="29" t="s">
        <v>870</v>
      </c>
      <c r="V14" s="6">
        <v>43040</v>
      </c>
      <c r="W14" s="6">
        <v>44105</v>
      </c>
      <c r="X14" s="3">
        <v>36</v>
      </c>
      <c r="Y14" s="3">
        <v>0</v>
      </c>
      <c r="Z14" s="3">
        <v>800</v>
      </c>
      <c r="AA14" s="3" t="s">
        <v>37</v>
      </c>
      <c r="AB14" s="3">
        <v>160</v>
      </c>
      <c r="AC14" s="1">
        <f t="shared" si="0"/>
        <v>128000</v>
      </c>
      <c r="AD14" s="1" t="s">
        <v>34</v>
      </c>
      <c r="AE14" s="1">
        <v>0</v>
      </c>
      <c r="AF14" s="1">
        <f t="shared" si="1"/>
        <v>800</v>
      </c>
    </row>
    <row r="15" spans="1:33" ht="24.95" customHeight="1" x14ac:dyDescent="0.25">
      <c r="A15" s="1" t="s">
        <v>36</v>
      </c>
      <c r="B15" s="1">
        <v>1056</v>
      </c>
      <c r="C15" s="5">
        <v>43138</v>
      </c>
      <c r="E15" s="3" t="s">
        <v>871</v>
      </c>
      <c r="F15" s="3" t="s">
        <v>871</v>
      </c>
      <c r="G15" s="1" t="s">
        <v>177</v>
      </c>
      <c r="H15" s="3">
        <v>17242</v>
      </c>
      <c r="I15" s="4">
        <v>43133</v>
      </c>
      <c r="J15" s="3" t="s">
        <v>43</v>
      </c>
      <c r="K15" s="4">
        <v>43151</v>
      </c>
      <c r="L15" s="3" t="s">
        <v>39</v>
      </c>
      <c r="M15" s="3">
        <v>929</v>
      </c>
      <c r="N15" s="1">
        <v>29391100</v>
      </c>
      <c r="O15" s="3" t="s">
        <v>178</v>
      </c>
      <c r="P15" s="3" t="s">
        <v>178</v>
      </c>
      <c r="Q15" s="29" t="s">
        <v>535</v>
      </c>
      <c r="V15" s="6">
        <v>42979</v>
      </c>
      <c r="W15" s="6">
        <v>44805</v>
      </c>
      <c r="X15" s="3">
        <v>61</v>
      </c>
      <c r="Y15" s="3">
        <v>0</v>
      </c>
      <c r="Z15" s="3">
        <v>225</v>
      </c>
      <c r="AA15" s="3" t="s">
        <v>37</v>
      </c>
      <c r="AB15" s="3">
        <v>305</v>
      </c>
      <c r="AC15" s="1">
        <f t="shared" si="0"/>
        <v>68625</v>
      </c>
      <c r="AD15" s="1" t="s">
        <v>34</v>
      </c>
      <c r="AE15" s="1">
        <v>0</v>
      </c>
      <c r="AF15" s="1">
        <f t="shared" si="1"/>
        <v>225</v>
      </c>
    </row>
    <row r="16" spans="1:33" ht="24.95" customHeight="1" x14ac:dyDescent="0.25">
      <c r="A16" s="1" t="s">
        <v>36</v>
      </c>
      <c r="B16" s="1">
        <v>1056</v>
      </c>
      <c r="C16" s="5">
        <v>43138</v>
      </c>
      <c r="E16" s="3" t="s">
        <v>871</v>
      </c>
      <c r="F16" s="3" t="s">
        <v>871</v>
      </c>
      <c r="G16" s="1" t="s">
        <v>177</v>
      </c>
      <c r="H16" s="3">
        <v>17242</v>
      </c>
      <c r="I16" s="4">
        <v>43133</v>
      </c>
      <c r="J16" s="3" t="s">
        <v>43</v>
      </c>
      <c r="K16" s="4">
        <v>43151</v>
      </c>
      <c r="L16" s="3" t="s">
        <v>39</v>
      </c>
      <c r="M16" s="3">
        <v>929</v>
      </c>
      <c r="N16" s="1">
        <v>29391100</v>
      </c>
      <c r="O16" s="3" t="s">
        <v>178</v>
      </c>
      <c r="P16" s="3" t="s">
        <v>178</v>
      </c>
      <c r="Q16" s="29" t="s">
        <v>872</v>
      </c>
      <c r="V16" s="6">
        <v>43040</v>
      </c>
      <c r="W16" s="6">
        <v>44866</v>
      </c>
      <c r="X16" s="3">
        <v>61</v>
      </c>
      <c r="Y16" s="3">
        <v>0</v>
      </c>
      <c r="Z16" s="3">
        <v>225</v>
      </c>
      <c r="AA16" s="3" t="s">
        <v>37</v>
      </c>
      <c r="AB16" s="3">
        <v>305</v>
      </c>
      <c r="AC16" s="1">
        <f t="shared" si="0"/>
        <v>68625</v>
      </c>
      <c r="AD16" s="1" t="s">
        <v>34</v>
      </c>
      <c r="AE16" s="1">
        <v>0</v>
      </c>
      <c r="AF16" s="1">
        <f t="shared" si="1"/>
        <v>225</v>
      </c>
    </row>
    <row r="17" spans="1:33" ht="24.95" customHeight="1" x14ac:dyDescent="0.25">
      <c r="A17" s="1" t="s">
        <v>36</v>
      </c>
      <c r="B17" s="1">
        <v>1056</v>
      </c>
      <c r="C17" s="5">
        <v>43138</v>
      </c>
      <c r="E17" s="3" t="s">
        <v>871</v>
      </c>
      <c r="F17" s="3" t="s">
        <v>871</v>
      </c>
      <c r="G17" s="1" t="s">
        <v>177</v>
      </c>
      <c r="H17" s="3">
        <v>17242</v>
      </c>
      <c r="I17" s="4">
        <v>43133</v>
      </c>
      <c r="J17" s="3" t="s">
        <v>43</v>
      </c>
      <c r="K17" s="4">
        <v>43151</v>
      </c>
      <c r="L17" s="3" t="s">
        <v>39</v>
      </c>
      <c r="M17" s="3">
        <v>929</v>
      </c>
      <c r="N17" s="1">
        <v>29391100</v>
      </c>
      <c r="O17" s="3" t="s">
        <v>178</v>
      </c>
      <c r="P17" s="3" t="s">
        <v>178</v>
      </c>
      <c r="Q17" s="29" t="s">
        <v>873</v>
      </c>
      <c r="V17" s="6">
        <v>43070</v>
      </c>
      <c r="W17" s="6">
        <v>44896</v>
      </c>
      <c r="X17" s="3">
        <v>61</v>
      </c>
      <c r="Y17" s="3">
        <v>0</v>
      </c>
      <c r="Z17" s="3">
        <v>325</v>
      </c>
      <c r="AA17" s="3" t="s">
        <v>37</v>
      </c>
      <c r="AB17" s="3">
        <v>305</v>
      </c>
      <c r="AC17" s="1">
        <f t="shared" si="0"/>
        <v>99125</v>
      </c>
      <c r="AD17" s="1" t="s">
        <v>34</v>
      </c>
      <c r="AE17" s="1">
        <v>0</v>
      </c>
      <c r="AF17" s="1">
        <f t="shared" si="1"/>
        <v>325</v>
      </c>
    </row>
    <row r="18" spans="1:33" ht="24.95" customHeight="1" x14ac:dyDescent="0.25">
      <c r="A18" s="1" t="s">
        <v>36</v>
      </c>
      <c r="B18" s="1">
        <v>1056</v>
      </c>
      <c r="C18" s="5">
        <v>43138</v>
      </c>
      <c r="E18" s="3" t="s">
        <v>871</v>
      </c>
      <c r="F18" s="3" t="s">
        <v>871</v>
      </c>
      <c r="G18" s="1" t="s">
        <v>177</v>
      </c>
      <c r="H18" s="3">
        <v>17242</v>
      </c>
      <c r="I18" s="4">
        <v>43133</v>
      </c>
      <c r="J18" s="3" t="s">
        <v>43</v>
      </c>
      <c r="K18" s="4">
        <v>43151</v>
      </c>
      <c r="L18" s="3" t="s">
        <v>39</v>
      </c>
      <c r="M18" s="3">
        <v>929</v>
      </c>
      <c r="N18" s="1">
        <v>29391100</v>
      </c>
      <c r="O18" s="3" t="s">
        <v>178</v>
      </c>
      <c r="P18" s="3" t="s">
        <v>178</v>
      </c>
      <c r="Q18" s="29" t="s">
        <v>874</v>
      </c>
      <c r="V18" s="6">
        <v>43070</v>
      </c>
      <c r="W18" s="6">
        <v>44896</v>
      </c>
      <c r="X18" s="3">
        <v>61</v>
      </c>
      <c r="Y18" s="3">
        <v>0</v>
      </c>
      <c r="Z18" s="3">
        <v>225</v>
      </c>
      <c r="AA18" s="3" t="s">
        <v>37</v>
      </c>
      <c r="AB18" s="3">
        <v>305</v>
      </c>
      <c r="AC18" s="1">
        <f t="shared" si="0"/>
        <v>68625</v>
      </c>
      <c r="AD18" s="1" t="s">
        <v>34</v>
      </c>
      <c r="AE18" s="1">
        <v>0</v>
      </c>
      <c r="AF18" s="1">
        <f t="shared" si="1"/>
        <v>225</v>
      </c>
    </row>
    <row r="19" spans="1:33" ht="24.95" customHeight="1" x14ac:dyDescent="0.25">
      <c r="A19" s="1" t="s">
        <v>36</v>
      </c>
      <c r="B19" s="1">
        <v>1060</v>
      </c>
      <c r="C19" s="5">
        <v>43138</v>
      </c>
      <c r="E19" s="3" t="s">
        <v>848</v>
      </c>
      <c r="F19" s="3" t="s">
        <v>536</v>
      </c>
      <c r="G19" s="3" t="s">
        <v>455</v>
      </c>
      <c r="H19" s="3" t="s">
        <v>849</v>
      </c>
      <c r="I19" s="4">
        <v>43132</v>
      </c>
      <c r="J19" s="3" t="s">
        <v>59</v>
      </c>
      <c r="K19" s="4">
        <v>43150</v>
      </c>
      <c r="L19" s="3" t="s">
        <v>35</v>
      </c>
      <c r="M19" s="3">
        <v>1397</v>
      </c>
      <c r="N19" s="1">
        <v>29349990</v>
      </c>
      <c r="O19" s="3" t="s">
        <v>850</v>
      </c>
      <c r="P19" s="3" t="s">
        <v>850</v>
      </c>
      <c r="Q19" s="3" t="s">
        <v>851</v>
      </c>
      <c r="V19" s="6">
        <v>43101</v>
      </c>
      <c r="W19" s="6">
        <v>44927</v>
      </c>
      <c r="X19" s="3">
        <v>61</v>
      </c>
      <c r="Y19" s="3">
        <v>0</v>
      </c>
      <c r="Z19" s="3">
        <v>30</v>
      </c>
      <c r="AA19" s="3" t="s">
        <v>37</v>
      </c>
      <c r="AB19" s="3">
        <v>3092.78</v>
      </c>
      <c r="AC19" s="1">
        <f t="shared" si="0"/>
        <v>92783.400000000009</v>
      </c>
      <c r="AD19" s="1" t="s">
        <v>49</v>
      </c>
      <c r="AE19" s="1">
        <v>0</v>
      </c>
      <c r="AF19" s="1">
        <f t="shared" si="1"/>
        <v>30</v>
      </c>
    </row>
    <row r="20" spans="1:33" ht="24.95" customHeight="1" x14ac:dyDescent="0.25">
      <c r="A20" s="1" t="s">
        <v>36</v>
      </c>
      <c r="B20" s="1">
        <v>1073</v>
      </c>
      <c r="C20" s="5">
        <v>43139</v>
      </c>
      <c r="E20" s="3" t="s">
        <v>852</v>
      </c>
      <c r="F20" s="3" t="s">
        <v>299</v>
      </c>
      <c r="G20" s="3" t="s">
        <v>50</v>
      </c>
      <c r="H20" s="3" t="s">
        <v>853</v>
      </c>
      <c r="I20" s="4">
        <v>43137</v>
      </c>
      <c r="J20" s="3" t="s">
        <v>277</v>
      </c>
      <c r="K20" s="4">
        <v>43151</v>
      </c>
      <c r="L20" s="3" t="s">
        <v>35</v>
      </c>
      <c r="M20" s="3" t="s">
        <v>968</v>
      </c>
      <c r="N20" s="1">
        <v>21069099</v>
      </c>
      <c r="O20" s="3" t="s">
        <v>854</v>
      </c>
      <c r="P20" s="3" t="s">
        <v>964</v>
      </c>
      <c r="Q20" s="29" t="s">
        <v>959</v>
      </c>
      <c r="T20" s="3">
        <v>30</v>
      </c>
      <c r="V20" s="6">
        <v>43070</v>
      </c>
      <c r="W20" s="6">
        <v>44136</v>
      </c>
      <c r="X20" s="3">
        <v>36</v>
      </c>
      <c r="Y20" s="3">
        <v>0</v>
      </c>
      <c r="Z20" s="3">
        <v>29307</v>
      </c>
      <c r="AA20" s="3" t="s">
        <v>855</v>
      </c>
      <c r="AB20" s="3">
        <v>1.52</v>
      </c>
      <c r="AC20" s="1">
        <f t="shared" si="0"/>
        <v>44546.64</v>
      </c>
      <c r="AD20" s="1" t="s">
        <v>34</v>
      </c>
      <c r="AE20" s="1">
        <v>0</v>
      </c>
      <c r="AF20" s="1">
        <f t="shared" si="1"/>
        <v>29307</v>
      </c>
    </row>
    <row r="21" spans="1:33" ht="24.95" customHeight="1" x14ac:dyDescent="0.25">
      <c r="A21" s="1" t="s">
        <v>36</v>
      </c>
      <c r="B21" s="1">
        <v>1073</v>
      </c>
      <c r="C21" s="5">
        <v>43139</v>
      </c>
      <c r="E21" s="3" t="s">
        <v>852</v>
      </c>
      <c r="F21" s="3" t="s">
        <v>299</v>
      </c>
      <c r="G21" s="3" t="s">
        <v>50</v>
      </c>
      <c r="H21" s="3" t="s">
        <v>853</v>
      </c>
      <c r="I21" s="4">
        <v>43137</v>
      </c>
      <c r="J21" s="3" t="s">
        <v>277</v>
      </c>
      <c r="K21" s="4">
        <v>43151</v>
      </c>
      <c r="L21" s="3" t="s">
        <v>35</v>
      </c>
      <c r="M21" s="3" t="s">
        <v>968</v>
      </c>
      <c r="N21" s="1">
        <v>21069099</v>
      </c>
      <c r="O21" s="3" t="s">
        <v>854</v>
      </c>
      <c r="P21" s="3" t="s">
        <v>964</v>
      </c>
      <c r="Q21" s="29" t="s">
        <v>960</v>
      </c>
      <c r="T21" s="3">
        <v>30</v>
      </c>
      <c r="V21" s="6">
        <v>43070</v>
      </c>
      <c r="W21" s="6">
        <v>44136</v>
      </c>
      <c r="X21" s="3">
        <v>36</v>
      </c>
      <c r="Y21" s="3">
        <v>0</v>
      </c>
      <c r="Z21" s="3">
        <v>29307</v>
      </c>
      <c r="AA21" s="3" t="s">
        <v>855</v>
      </c>
      <c r="AB21" s="3">
        <v>1.52</v>
      </c>
      <c r="AC21" s="1">
        <f t="shared" ref="AC21" si="2">Z21*AB21</f>
        <v>44546.64</v>
      </c>
      <c r="AD21" s="1" t="s">
        <v>34</v>
      </c>
      <c r="AE21" s="1">
        <v>0</v>
      </c>
      <c r="AF21" s="1">
        <f t="shared" ref="AF21" si="3">Z21</f>
        <v>29307</v>
      </c>
    </row>
    <row r="22" spans="1:33" ht="24.95" customHeight="1" x14ac:dyDescent="0.25">
      <c r="A22" s="1" t="s">
        <v>36</v>
      </c>
      <c r="B22" s="1">
        <v>1073</v>
      </c>
      <c r="C22" s="5">
        <v>43139</v>
      </c>
      <c r="E22" s="3" t="s">
        <v>852</v>
      </c>
      <c r="F22" s="3" t="s">
        <v>299</v>
      </c>
      <c r="G22" s="3" t="s">
        <v>50</v>
      </c>
      <c r="H22" s="3" t="s">
        <v>853</v>
      </c>
      <c r="I22" s="4">
        <v>43137</v>
      </c>
      <c r="J22" s="3" t="s">
        <v>277</v>
      </c>
      <c r="K22" s="4">
        <v>43151</v>
      </c>
      <c r="L22" s="3" t="s">
        <v>35</v>
      </c>
      <c r="M22" s="3" t="s">
        <v>968</v>
      </c>
      <c r="N22" s="1">
        <v>21069099</v>
      </c>
      <c r="O22" s="3" t="s">
        <v>854</v>
      </c>
      <c r="P22" s="3" t="s">
        <v>964</v>
      </c>
      <c r="Q22" s="29" t="s">
        <v>961</v>
      </c>
      <c r="T22" s="3">
        <v>30</v>
      </c>
      <c r="V22" s="6">
        <v>43070</v>
      </c>
      <c r="W22" s="6">
        <v>44136</v>
      </c>
      <c r="X22" s="3">
        <v>36</v>
      </c>
      <c r="Y22" s="3">
        <v>0</v>
      </c>
      <c r="Z22" s="3">
        <v>29307</v>
      </c>
      <c r="AA22" s="3" t="s">
        <v>855</v>
      </c>
      <c r="AB22" s="3">
        <v>1.52</v>
      </c>
      <c r="AC22" s="1">
        <f t="shared" ref="AC22" si="4">Z22*AB22</f>
        <v>44546.64</v>
      </c>
      <c r="AD22" s="1" t="s">
        <v>34</v>
      </c>
      <c r="AE22" s="1">
        <v>0</v>
      </c>
      <c r="AF22" s="1">
        <f t="shared" ref="AF22" si="5">Z22</f>
        <v>29307</v>
      </c>
    </row>
    <row r="23" spans="1:33" ht="24.95" customHeight="1" x14ac:dyDescent="0.25">
      <c r="A23" s="1" t="s">
        <v>36</v>
      </c>
      <c r="B23" s="1">
        <v>1073</v>
      </c>
      <c r="C23" s="5">
        <v>43139</v>
      </c>
      <c r="E23" s="3" t="s">
        <v>852</v>
      </c>
      <c r="F23" s="3" t="s">
        <v>299</v>
      </c>
      <c r="G23" s="3" t="s">
        <v>50</v>
      </c>
      <c r="H23" s="3" t="s">
        <v>853</v>
      </c>
      <c r="I23" s="4">
        <v>43137</v>
      </c>
      <c r="J23" s="3" t="s">
        <v>277</v>
      </c>
      <c r="K23" s="4">
        <v>43151</v>
      </c>
      <c r="L23" s="3" t="s">
        <v>35</v>
      </c>
      <c r="M23" s="3" t="s">
        <v>967</v>
      </c>
      <c r="N23" s="1">
        <v>21069099</v>
      </c>
      <c r="O23" s="3" t="s">
        <v>303</v>
      </c>
      <c r="P23" s="3" t="s">
        <v>965</v>
      </c>
      <c r="Q23" s="3" t="s">
        <v>962</v>
      </c>
      <c r="T23" s="3">
        <v>30</v>
      </c>
      <c r="V23" s="6">
        <v>43101</v>
      </c>
      <c r="W23" s="6">
        <v>44166</v>
      </c>
      <c r="X23" s="3">
        <v>24</v>
      </c>
      <c r="Y23" s="3">
        <v>0</v>
      </c>
      <c r="Z23" s="3">
        <v>25740</v>
      </c>
      <c r="AA23" s="3" t="s">
        <v>855</v>
      </c>
      <c r="AB23" s="3">
        <v>0.97</v>
      </c>
      <c r="AC23" s="1">
        <f t="shared" si="0"/>
        <v>24967.8</v>
      </c>
      <c r="AD23" s="1" t="s">
        <v>34</v>
      </c>
      <c r="AE23" s="1">
        <v>0</v>
      </c>
      <c r="AF23" s="1">
        <f t="shared" si="1"/>
        <v>25740</v>
      </c>
    </row>
    <row r="24" spans="1:33" s="3" customFormat="1" ht="24.95" customHeight="1" x14ac:dyDescent="0.25">
      <c r="A24" s="1" t="s">
        <v>36</v>
      </c>
      <c r="B24" s="1">
        <v>1073</v>
      </c>
      <c r="C24" s="5">
        <v>43139</v>
      </c>
      <c r="E24" s="3" t="s">
        <v>852</v>
      </c>
      <c r="F24" s="3" t="s">
        <v>299</v>
      </c>
      <c r="G24" s="3" t="s">
        <v>50</v>
      </c>
      <c r="H24" s="3" t="s">
        <v>853</v>
      </c>
      <c r="I24" s="4">
        <v>43137</v>
      </c>
      <c r="J24" s="3" t="s">
        <v>277</v>
      </c>
      <c r="K24" s="4">
        <v>43151</v>
      </c>
      <c r="L24" s="3" t="s">
        <v>35</v>
      </c>
      <c r="M24" s="3" t="s">
        <v>967</v>
      </c>
      <c r="N24" s="1">
        <v>21069099</v>
      </c>
      <c r="O24" s="3" t="s">
        <v>303</v>
      </c>
      <c r="P24" s="3" t="s">
        <v>965</v>
      </c>
      <c r="Q24" s="3" t="s">
        <v>963</v>
      </c>
      <c r="T24" s="3">
        <v>30</v>
      </c>
      <c r="V24" s="6">
        <v>43101</v>
      </c>
      <c r="W24" s="6">
        <v>44166</v>
      </c>
      <c r="X24" s="3">
        <v>24</v>
      </c>
      <c r="Y24" s="3">
        <v>0</v>
      </c>
      <c r="Z24" s="3">
        <v>25740</v>
      </c>
      <c r="AA24" s="3" t="s">
        <v>855</v>
      </c>
      <c r="AB24" s="3">
        <v>0.97</v>
      </c>
      <c r="AC24" s="1">
        <f t="shared" ref="AC24" si="6">Z24*AB24</f>
        <v>24967.8</v>
      </c>
      <c r="AD24" s="1" t="s">
        <v>34</v>
      </c>
      <c r="AE24" s="1">
        <v>0</v>
      </c>
      <c r="AF24" s="1">
        <f t="shared" ref="AF24" si="7">Z24</f>
        <v>25740</v>
      </c>
      <c r="AG24" s="1"/>
    </row>
    <row r="25" spans="1:33" s="3" customFormat="1" ht="24.95" customHeight="1" x14ac:dyDescent="0.25">
      <c r="A25" s="1" t="s">
        <v>36</v>
      </c>
      <c r="B25" s="1">
        <v>1075</v>
      </c>
      <c r="C25" s="5">
        <v>43139</v>
      </c>
      <c r="E25" s="3" t="s">
        <v>202</v>
      </c>
      <c r="F25" s="3" t="s">
        <v>202</v>
      </c>
      <c r="G25" s="3" t="s">
        <v>33</v>
      </c>
      <c r="H25" s="3" t="s">
        <v>856</v>
      </c>
      <c r="I25" s="4">
        <v>43131</v>
      </c>
      <c r="J25" s="3" t="s">
        <v>59</v>
      </c>
      <c r="K25" s="4">
        <v>43145</v>
      </c>
      <c r="L25" s="3" t="s">
        <v>35</v>
      </c>
      <c r="M25" s="3">
        <v>3714</v>
      </c>
      <c r="N25" s="1">
        <v>29419090</v>
      </c>
      <c r="O25" s="3" t="s">
        <v>370</v>
      </c>
      <c r="P25" s="3" t="s">
        <v>370</v>
      </c>
      <c r="Q25" s="3">
        <v>1801200931</v>
      </c>
      <c r="V25" s="6">
        <v>43101</v>
      </c>
      <c r="W25" s="6">
        <v>44197</v>
      </c>
      <c r="X25" s="3">
        <v>37</v>
      </c>
      <c r="Y25" s="3">
        <v>0</v>
      </c>
      <c r="Z25" s="3">
        <v>500</v>
      </c>
      <c r="AA25" s="3" t="s">
        <v>37</v>
      </c>
      <c r="AB25" s="3">
        <v>130</v>
      </c>
      <c r="AC25" s="1">
        <f t="shared" si="0"/>
        <v>65000</v>
      </c>
      <c r="AD25" s="1" t="s">
        <v>34</v>
      </c>
      <c r="AE25" s="1">
        <v>0</v>
      </c>
      <c r="AF25" s="1">
        <f t="shared" si="1"/>
        <v>500</v>
      </c>
      <c r="AG25" s="1"/>
    </row>
    <row r="26" spans="1:33" s="3" customFormat="1" ht="24.95" customHeight="1" x14ac:dyDescent="0.25">
      <c r="A26" s="1" t="s">
        <v>36</v>
      </c>
      <c r="B26" s="1">
        <v>1076</v>
      </c>
      <c r="C26" s="5">
        <v>43139</v>
      </c>
      <c r="E26" s="3" t="s">
        <v>745</v>
      </c>
      <c r="F26" s="3" t="s">
        <v>745</v>
      </c>
      <c r="G26" s="3" t="s">
        <v>119</v>
      </c>
      <c r="H26" s="3">
        <v>579769</v>
      </c>
      <c r="I26" s="4">
        <v>43136</v>
      </c>
      <c r="J26" s="3" t="s">
        <v>43</v>
      </c>
      <c r="K26" s="4">
        <v>43151</v>
      </c>
      <c r="L26" s="3" t="s">
        <v>35</v>
      </c>
      <c r="M26" s="3" t="s">
        <v>39</v>
      </c>
      <c r="N26" s="1">
        <v>32061900</v>
      </c>
      <c r="O26" s="3" t="s">
        <v>857</v>
      </c>
      <c r="P26" s="3" t="s">
        <v>857</v>
      </c>
      <c r="Q26" s="3" t="s">
        <v>858</v>
      </c>
      <c r="V26" s="6">
        <v>43101</v>
      </c>
      <c r="W26" s="6">
        <v>43831</v>
      </c>
      <c r="X26" s="3">
        <v>25</v>
      </c>
      <c r="Y26" s="3">
        <v>0</v>
      </c>
      <c r="Z26" s="3">
        <v>198</v>
      </c>
      <c r="AA26" s="3" t="s">
        <v>37</v>
      </c>
      <c r="AB26" s="3">
        <v>19.7</v>
      </c>
      <c r="AC26" s="1">
        <f t="shared" si="0"/>
        <v>3900.6</v>
      </c>
      <c r="AD26" s="1" t="s">
        <v>49</v>
      </c>
      <c r="AE26" s="1">
        <v>0</v>
      </c>
      <c r="AF26" s="1">
        <f t="shared" si="1"/>
        <v>198</v>
      </c>
      <c r="AG26" s="1"/>
    </row>
    <row r="27" spans="1:33" s="3" customFormat="1" ht="24.95" customHeight="1" x14ac:dyDescent="0.25">
      <c r="A27" s="1" t="s">
        <v>36</v>
      </c>
      <c r="B27" s="1">
        <v>1092</v>
      </c>
      <c r="C27" s="5">
        <v>43139</v>
      </c>
      <c r="E27" s="3" t="s">
        <v>859</v>
      </c>
      <c r="F27" s="3" t="s">
        <v>859</v>
      </c>
      <c r="G27" s="3" t="s">
        <v>33</v>
      </c>
      <c r="H27" s="3">
        <v>3201810036</v>
      </c>
      <c r="I27" s="4">
        <v>43120</v>
      </c>
      <c r="J27" s="3" t="s">
        <v>277</v>
      </c>
      <c r="K27" s="4">
        <v>43144</v>
      </c>
      <c r="L27" s="3" t="s">
        <v>35</v>
      </c>
      <c r="M27" s="3" t="s">
        <v>39</v>
      </c>
      <c r="N27" s="1">
        <v>30049099</v>
      </c>
      <c r="O27" s="3" t="s">
        <v>861</v>
      </c>
      <c r="P27" s="3" t="s">
        <v>860</v>
      </c>
      <c r="Q27" s="3" t="s">
        <v>862</v>
      </c>
      <c r="R27" s="3">
        <v>20</v>
      </c>
      <c r="T27" s="3">
        <v>100</v>
      </c>
      <c r="V27" s="6">
        <v>43101</v>
      </c>
      <c r="W27" s="6">
        <v>44166</v>
      </c>
      <c r="X27" s="3">
        <v>36</v>
      </c>
      <c r="Y27" s="3">
        <v>0</v>
      </c>
      <c r="Z27" s="3">
        <v>873</v>
      </c>
      <c r="AA27" s="3" t="s">
        <v>855</v>
      </c>
      <c r="AB27" s="3">
        <v>45</v>
      </c>
      <c r="AC27" s="1">
        <f t="shared" si="0"/>
        <v>39285</v>
      </c>
      <c r="AD27" s="1" t="s">
        <v>34</v>
      </c>
      <c r="AE27" s="1">
        <v>0</v>
      </c>
      <c r="AF27" s="1">
        <f t="shared" si="1"/>
        <v>873</v>
      </c>
      <c r="AG27" s="1"/>
    </row>
    <row r="28" spans="1:33" s="3" customFormat="1" ht="24.95" customHeight="1" x14ac:dyDescent="0.25">
      <c r="A28" s="1" t="s">
        <v>36</v>
      </c>
      <c r="B28" s="1">
        <v>1074</v>
      </c>
      <c r="C28" s="5">
        <v>43139</v>
      </c>
      <c r="E28" s="3" t="s">
        <v>875</v>
      </c>
      <c r="F28" s="3" t="s">
        <v>501</v>
      </c>
      <c r="G28" s="3" t="s">
        <v>33</v>
      </c>
      <c r="H28" s="3" t="s">
        <v>876</v>
      </c>
      <c r="I28" s="4">
        <v>43130</v>
      </c>
      <c r="J28" s="3" t="s">
        <v>59</v>
      </c>
      <c r="K28" s="4">
        <v>43145</v>
      </c>
      <c r="L28" s="3" t="s">
        <v>35</v>
      </c>
      <c r="M28" s="3">
        <v>5051</v>
      </c>
      <c r="N28" s="1">
        <v>29349900</v>
      </c>
      <c r="O28" s="3" t="s">
        <v>969</v>
      </c>
      <c r="P28" s="3" t="s">
        <v>877</v>
      </c>
      <c r="Q28" s="3" t="s">
        <v>878</v>
      </c>
      <c r="V28" s="6">
        <v>42948</v>
      </c>
      <c r="W28" s="6">
        <v>44743</v>
      </c>
      <c r="X28" s="3">
        <v>60</v>
      </c>
      <c r="Y28" s="3">
        <v>0</v>
      </c>
      <c r="Z28" s="3">
        <v>75</v>
      </c>
      <c r="AA28" s="3" t="s">
        <v>37</v>
      </c>
      <c r="AB28" s="3">
        <v>150</v>
      </c>
      <c r="AC28" s="1">
        <f t="shared" si="0"/>
        <v>11250</v>
      </c>
      <c r="AD28" s="1" t="s">
        <v>34</v>
      </c>
      <c r="AE28" s="1">
        <v>0</v>
      </c>
      <c r="AF28" s="1">
        <f t="shared" si="1"/>
        <v>75</v>
      </c>
      <c r="AG28" s="1"/>
    </row>
    <row r="29" spans="1:33" s="3" customFormat="1" ht="24.95" customHeight="1" x14ac:dyDescent="0.25">
      <c r="A29" s="1" t="s">
        <v>36</v>
      </c>
      <c r="B29" s="1">
        <v>1194</v>
      </c>
      <c r="C29" s="5">
        <v>43143</v>
      </c>
      <c r="E29" s="3" t="s">
        <v>875</v>
      </c>
      <c r="F29" s="3" t="s">
        <v>501</v>
      </c>
      <c r="G29" s="3" t="s">
        <v>33</v>
      </c>
      <c r="H29" s="3" t="s">
        <v>879</v>
      </c>
      <c r="I29" s="4">
        <v>43130</v>
      </c>
      <c r="J29" s="3" t="s">
        <v>59</v>
      </c>
      <c r="K29" s="4">
        <v>43145</v>
      </c>
      <c r="L29" s="3" t="s">
        <v>35</v>
      </c>
      <c r="M29" s="3">
        <v>5051</v>
      </c>
      <c r="N29" s="1">
        <v>29349900</v>
      </c>
      <c r="O29" s="3" t="s">
        <v>969</v>
      </c>
      <c r="P29" s="3" t="s">
        <v>877</v>
      </c>
      <c r="Q29" s="3" t="s">
        <v>878</v>
      </c>
      <c r="V29" s="6">
        <v>42948</v>
      </c>
      <c r="W29" s="6">
        <v>44743</v>
      </c>
      <c r="X29" s="3">
        <v>60</v>
      </c>
      <c r="Y29" s="3">
        <v>0</v>
      </c>
      <c r="Z29" s="3">
        <v>75</v>
      </c>
      <c r="AA29" s="3" t="s">
        <v>37</v>
      </c>
      <c r="AB29" s="3">
        <v>150</v>
      </c>
      <c r="AC29" s="1">
        <f t="shared" si="0"/>
        <v>11250</v>
      </c>
      <c r="AD29" s="1" t="s">
        <v>34</v>
      </c>
      <c r="AE29" s="1">
        <v>0</v>
      </c>
      <c r="AF29" s="1">
        <f t="shared" si="1"/>
        <v>75</v>
      </c>
      <c r="AG29" s="1"/>
    </row>
    <row r="30" spans="1:33" s="3" customFormat="1" ht="24.95" customHeight="1" x14ac:dyDescent="0.25">
      <c r="A30" s="1" t="s">
        <v>36</v>
      </c>
      <c r="B30" s="1">
        <v>1239</v>
      </c>
      <c r="C30" s="5">
        <v>43144</v>
      </c>
      <c r="E30" s="3" t="s">
        <v>766</v>
      </c>
      <c r="F30" s="3" t="s">
        <v>766</v>
      </c>
      <c r="G30" s="3" t="s">
        <v>194</v>
      </c>
      <c r="H30" s="3" t="s">
        <v>880</v>
      </c>
      <c r="I30" s="4">
        <v>43139</v>
      </c>
      <c r="J30" s="3" t="s">
        <v>59</v>
      </c>
      <c r="K30" s="4">
        <v>43151</v>
      </c>
      <c r="L30" s="3" t="s">
        <v>35</v>
      </c>
      <c r="M30" s="3">
        <v>2184</v>
      </c>
      <c r="N30" s="1">
        <v>29372200</v>
      </c>
      <c r="O30" s="3" t="s">
        <v>768</v>
      </c>
      <c r="P30" s="3" t="s">
        <v>768</v>
      </c>
      <c r="Q30" s="3" t="s">
        <v>881</v>
      </c>
      <c r="V30" s="6">
        <v>43040</v>
      </c>
      <c r="W30" s="6">
        <v>44835</v>
      </c>
      <c r="X30" s="3">
        <v>60</v>
      </c>
      <c r="Y30" s="3">
        <v>0</v>
      </c>
      <c r="Z30" s="3">
        <v>1</v>
      </c>
      <c r="AA30" s="3" t="s">
        <v>37</v>
      </c>
      <c r="AB30" s="3">
        <v>2200</v>
      </c>
      <c r="AC30" s="1">
        <f t="shared" si="0"/>
        <v>2200</v>
      </c>
      <c r="AD30" s="1" t="s">
        <v>34</v>
      </c>
      <c r="AE30" s="1">
        <v>0</v>
      </c>
      <c r="AF30" s="1">
        <f t="shared" si="1"/>
        <v>1</v>
      </c>
      <c r="AG30" s="1"/>
    </row>
    <row r="31" spans="1:33" s="3" customFormat="1" ht="24.95" customHeight="1" x14ac:dyDescent="0.25">
      <c r="A31" s="1" t="s">
        <v>36</v>
      </c>
      <c r="B31" s="1">
        <v>1240</v>
      </c>
      <c r="C31" s="5">
        <v>43144</v>
      </c>
      <c r="E31" s="3" t="s">
        <v>882</v>
      </c>
      <c r="F31" s="3" t="s">
        <v>139</v>
      </c>
      <c r="G31" s="3" t="s">
        <v>883</v>
      </c>
      <c r="H31" s="3">
        <v>9003645061</v>
      </c>
      <c r="I31" s="4">
        <v>43137</v>
      </c>
      <c r="J31" s="3" t="s">
        <v>43</v>
      </c>
      <c r="K31" s="4">
        <v>43151</v>
      </c>
      <c r="L31" s="3" t="s">
        <v>39</v>
      </c>
      <c r="M31" s="3" t="s">
        <v>39</v>
      </c>
      <c r="N31" s="1">
        <v>17021100</v>
      </c>
      <c r="O31" s="3" t="s">
        <v>884</v>
      </c>
      <c r="P31" s="3" t="s">
        <v>711</v>
      </c>
      <c r="Q31" s="3" t="s">
        <v>885</v>
      </c>
      <c r="V31" s="6">
        <v>42948</v>
      </c>
      <c r="W31" s="6">
        <v>44013</v>
      </c>
      <c r="X31" s="3">
        <v>36</v>
      </c>
      <c r="Y31" s="3">
        <v>0</v>
      </c>
      <c r="Z31" s="3">
        <v>50</v>
      </c>
      <c r="AA31" s="3" t="s">
        <v>37</v>
      </c>
      <c r="AB31" s="3">
        <v>8.5</v>
      </c>
      <c r="AC31" s="1">
        <f t="shared" si="0"/>
        <v>425</v>
      </c>
      <c r="AD31" s="1" t="s">
        <v>34</v>
      </c>
      <c r="AE31" s="1">
        <v>0</v>
      </c>
      <c r="AF31" s="1">
        <f t="shared" si="1"/>
        <v>50</v>
      </c>
      <c r="AG31" s="1"/>
    </row>
    <row r="32" spans="1:33" s="3" customFormat="1" ht="24.95" customHeight="1" x14ac:dyDescent="0.25">
      <c r="A32" s="1" t="s">
        <v>36</v>
      </c>
      <c r="B32" s="1">
        <v>1271</v>
      </c>
      <c r="C32" s="5">
        <v>43145</v>
      </c>
      <c r="E32" s="3" t="s">
        <v>886</v>
      </c>
      <c r="F32" s="3" t="s">
        <v>886</v>
      </c>
      <c r="G32" s="3" t="s">
        <v>48</v>
      </c>
      <c r="H32" s="3">
        <v>21385809</v>
      </c>
      <c r="I32" s="4">
        <v>43140</v>
      </c>
      <c r="J32" s="3" t="s">
        <v>43</v>
      </c>
      <c r="K32" s="4">
        <v>43151</v>
      </c>
      <c r="L32" s="3" t="s">
        <v>39</v>
      </c>
      <c r="M32" s="3" t="s">
        <v>39</v>
      </c>
      <c r="N32" s="1">
        <v>39129090</v>
      </c>
      <c r="O32" s="3" t="s">
        <v>887</v>
      </c>
      <c r="P32" s="3" t="s">
        <v>888</v>
      </c>
      <c r="Q32" s="3">
        <v>5611276248</v>
      </c>
      <c r="V32" s="6">
        <v>43070</v>
      </c>
      <c r="W32" s="6">
        <v>43617</v>
      </c>
      <c r="X32" s="3">
        <v>18</v>
      </c>
      <c r="Y32" s="3">
        <v>0</v>
      </c>
      <c r="Z32" s="3">
        <v>200</v>
      </c>
      <c r="AA32" s="3" t="s">
        <v>37</v>
      </c>
      <c r="AB32" s="3">
        <v>7.25</v>
      </c>
      <c r="AC32" s="1">
        <f t="shared" si="0"/>
        <v>1450</v>
      </c>
      <c r="AD32" s="1" t="s">
        <v>49</v>
      </c>
      <c r="AE32" s="1">
        <v>0</v>
      </c>
      <c r="AF32" s="1">
        <f t="shared" si="1"/>
        <v>200</v>
      </c>
      <c r="AG32" s="1"/>
    </row>
    <row r="33" spans="1:33" s="3" customFormat="1" ht="24.95" customHeight="1" x14ac:dyDescent="0.25">
      <c r="A33" s="1" t="s">
        <v>36</v>
      </c>
      <c r="B33" s="1">
        <v>1271</v>
      </c>
      <c r="C33" s="5">
        <v>43145</v>
      </c>
      <c r="E33" s="3" t="s">
        <v>886</v>
      </c>
      <c r="F33" s="3" t="s">
        <v>886</v>
      </c>
      <c r="G33" s="3" t="s">
        <v>48</v>
      </c>
      <c r="H33" s="3">
        <v>21385809</v>
      </c>
      <c r="I33" s="4">
        <v>43140</v>
      </c>
      <c r="J33" s="3" t="s">
        <v>43</v>
      </c>
      <c r="K33" s="4">
        <v>43151</v>
      </c>
      <c r="L33" s="3" t="s">
        <v>39</v>
      </c>
      <c r="M33" s="3" t="s">
        <v>39</v>
      </c>
      <c r="N33" s="1">
        <v>39129090</v>
      </c>
      <c r="O33" s="3" t="s">
        <v>889</v>
      </c>
      <c r="P33" s="3" t="s">
        <v>890</v>
      </c>
      <c r="Q33" s="3">
        <v>5610278549</v>
      </c>
      <c r="V33" s="6">
        <v>43070</v>
      </c>
      <c r="W33" s="6">
        <v>44896</v>
      </c>
      <c r="X33" s="3">
        <v>61</v>
      </c>
      <c r="Y33" s="3">
        <v>0</v>
      </c>
      <c r="Z33" s="3">
        <v>60</v>
      </c>
      <c r="AA33" s="3" t="s">
        <v>37</v>
      </c>
      <c r="AB33" s="3">
        <v>6.43</v>
      </c>
      <c r="AC33" s="1">
        <f t="shared" si="0"/>
        <v>385.79999999999995</v>
      </c>
      <c r="AD33" s="1" t="s">
        <v>49</v>
      </c>
      <c r="AE33" s="1">
        <v>0</v>
      </c>
      <c r="AF33" s="1">
        <f t="shared" si="1"/>
        <v>60</v>
      </c>
      <c r="AG33" s="1"/>
    </row>
    <row r="34" spans="1:33" s="3" customFormat="1" ht="24.95" customHeight="1" x14ac:dyDescent="0.25">
      <c r="A34" s="1" t="s">
        <v>36</v>
      </c>
      <c r="B34" s="1">
        <v>1425</v>
      </c>
      <c r="C34" s="5">
        <v>43150</v>
      </c>
      <c r="E34" s="3" t="s">
        <v>891</v>
      </c>
      <c r="F34" s="3" t="s">
        <v>891</v>
      </c>
      <c r="G34" s="3" t="s">
        <v>33</v>
      </c>
      <c r="H34" s="3">
        <v>6770012681</v>
      </c>
      <c r="I34" s="4">
        <v>43144</v>
      </c>
      <c r="J34" s="3" t="s">
        <v>59</v>
      </c>
      <c r="K34" s="4">
        <v>43156</v>
      </c>
      <c r="L34" s="3" t="s">
        <v>35</v>
      </c>
      <c r="M34" s="3">
        <v>6450</v>
      </c>
      <c r="N34" s="1">
        <v>29415000</v>
      </c>
      <c r="O34" s="3" t="s">
        <v>892</v>
      </c>
      <c r="P34" s="3" t="s">
        <v>892</v>
      </c>
      <c r="Q34" s="3">
        <v>1802000681</v>
      </c>
      <c r="V34" s="6">
        <v>43040</v>
      </c>
      <c r="W34" s="6">
        <v>44105</v>
      </c>
      <c r="X34" s="3">
        <v>36</v>
      </c>
      <c r="Y34" s="3">
        <v>0</v>
      </c>
      <c r="Z34" s="3">
        <v>25.99</v>
      </c>
      <c r="AA34" s="3" t="s">
        <v>37</v>
      </c>
      <c r="AB34" s="3">
        <v>230</v>
      </c>
      <c r="AC34" s="1">
        <f t="shared" si="0"/>
        <v>5977.7</v>
      </c>
      <c r="AD34" s="1" t="s">
        <v>34</v>
      </c>
      <c r="AE34" s="1">
        <v>0</v>
      </c>
      <c r="AF34" s="1">
        <f t="shared" si="1"/>
        <v>25.99</v>
      </c>
      <c r="AG34" s="1"/>
    </row>
    <row r="35" spans="1:33" s="3" customFormat="1" ht="24.95" customHeight="1" x14ac:dyDescent="0.25">
      <c r="A35" s="1" t="s">
        <v>36</v>
      </c>
      <c r="B35" s="1">
        <v>1484</v>
      </c>
      <c r="C35" s="5">
        <v>43150</v>
      </c>
      <c r="E35" s="3" t="s">
        <v>893</v>
      </c>
      <c r="F35" s="3" t="s">
        <v>966</v>
      </c>
      <c r="G35" s="3" t="s">
        <v>33</v>
      </c>
      <c r="H35" s="3" t="s">
        <v>894</v>
      </c>
      <c r="I35" s="4">
        <v>43146</v>
      </c>
      <c r="J35" s="3" t="s">
        <v>43</v>
      </c>
      <c r="K35" s="4">
        <v>43156</v>
      </c>
      <c r="L35" s="3" t="s">
        <v>39</v>
      </c>
      <c r="M35" s="3" t="s">
        <v>39</v>
      </c>
      <c r="N35" s="1">
        <v>27121090</v>
      </c>
      <c r="O35" s="3" t="s">
        <v>162</v>
      </c>
      <c r="P35" s="3" t="s">
        <v>162</v>
      </c>
      <c r="Q35" s="3" t="s">
        <v>895</v>
      </c>
      <c r="V35" s="6">
        <v>43132</v>
      </c>
      <c r="W35" s="6">
        <v>44197</v>
      </c>
      <c r="X35" s="3">
        <v>36</v>
      </c>
      <c r="Y35" s="3">
        <v>0</v>
      </c>
      <c r="Z35" s="3">
        <v>1020</v>
      </c>
      <c r="AA35" s="3" t="s">
        <v>37</v>
      </c>
      <c r="AB35" s="3">
        <v>1.62</v>
      </c>
      <c r="AC35" s="1">
        <f t="shared" si="0"/>
        <v>1652.4</v>
      </c>
      <c r="AD35" s="1" t="s">
        <v>34</v>
      </c>
      <c r="AE35" s="1">
        <v>0</v>
      </c>
      <c r="AF35" s="1">
        <f t="shared" si="1"/>
        <v>1020</v>
      </c>
      <c r="AG35" s="1"/>
    </row>
    <row r="36" spans="1:33" s="3" customFormat="1" ht="24.95" customHeight="1" x14ac:dyDescent="0.25">
      <c r="A36" s="1" t="s">
        <v>36</v>
      </c>
      <c r="B36" s="1">
        <v>1485</v>
      </c>
      <c r="C36" s="5">
        <v>43150</v>
      </c>
      <c r="E36" s="3" t="s">
        <v>893</v>
      </c>
      <c r="F36" s="3" t="s">
        <v>966</v>
      </c>
      <c r="G36" s="3" t="s">
        <v>33</v>
      </c>
      <c r="H36" s="29" t="s">
        <v>896</v>
      </c>
      <c r="I36" s="4">
        <v>43146</v>
      </c>
      <c r="J36" s="3" t="s">
        <v>43</v>
      </c>
      <c r="K36" s="4">
        <v>43156</v>
      </c>
      <c r="L36" s="3" t="s">
        <v>39</v>
      </c>
      <c r="M36" s="3" t="s">
        <v>39</v>
      </c>
      <c r="N36" s="1">
        <v>27121090</v>
      </c>
      <c r="O36" s="3" t="s">
        <v>162</v>
      </c>
      <c r="P36" s="3" t="s">
        <v>162</v>
      </c>
      <c r="Q36" s="3" t="s">
        <v>895</v>
      </c>
      <c r="V36" s="6">
        <v>43132</v>
      </c>
      <c r="W36" s="6">
        <v>44197</v>
      </c>
      <c r="X36" s="3">
        <v>36</v>
      </c>
      <c r="Y36" s="3">
        <v>0</v>
      </c>
      <c r="Z36" s="3">
        <v>3060</v>
      </c>
      <c r="AA36" s="3" t="s">
        <v>37</v>
      </c>
      <c r="AB36" s="3">
        <v>1.62</v>
      </c>
      <c r="AC36" s="1">
        <f t="shared" si="0"/>
        <v>4957.2000000000007</v>
      </c>
      <c r="AD36" s="1" t="s">
        <v>34</v>
      </c>
      <c r="AE36" s="1">
        <v>0</v>
      </c>
      <c r="AF36" s="1">
        <f t="shared" si="1"/>
        <v>3060</v>
      </c>
      <c r="AG36" s="1"/>
    </row>
    <row r="37" spans="1:33" s="3" customFormat="1" ht="24.95" customHeight="1" x14ac:dyDescent="0.25">
      <c r="A37" s="1" t="s">
        <v>36</v>
      </c>
      <c r="B37" s="1">
        <v>1486</v>
      </c>
      <c r="C37" s="5">
        <v>43150</v>
      </c>
      <c r="E37" s="3" t="s">
        <v>897</v>
      </c>
      <c r="F37" s="3" t="s">
        <v>897</v>
      </c>
      <c r="G37" s="3" t="s">
        <v>33</v>
      </c>
      <c r="H37" s="3" t="s">
        <v>898</v>
      </c>
      <c r="I37" s="4">
        <v>43129</v>
      </c>
      <c r="J37" s="3" t="s">
        <v>59</v>
      </c>
      <c r="K37" s="4">
        <v>43156</v>
      </c>
      <c r="L37" s="3" t="s">
        <v>35</v>
      </c>
      <c r="M37" s="3">
        <v>1166</v>
      </c>
      <c r="N37" s="1">
        <v>29252990</v>
      </c>
      <c r="O37" s="3" t="s">
        <v>569</v>
      </c>
      <c r="P37" s="3" t="s">
        <v>569</v>
      </c>
      <c r="Q37" s="3" t="s">
        <v>899</v>
      </c>
      <c r="V37" s="6">
        <v>43101</v>
      </c>
      <c r="W37" s="6">
        <v>44896</v>
      </c>
      <c r="X37" s="3">
        <v>60</v>
      </c>
      <c r="Y37" s="3">
        <v>0</v>
      </c>
      <c r="Z37" s="3">
        <v>500</v>
      </c>
      <c r="AA37" s="3" t="s">
        <v>37</v>
      </c>
      <c r="AB37" s="3">
        <v>4.75</v>
      </c>
      <c r="AC37" s="1">
        <f t="shared" si="0"/>
        <v>2375</v>
      </c>
      <c r="AD37" s="1" t="s">
        <v>34</v>
      </c>
      <c r="AE37" s="1">
        <v>0</v>
      </c>
      <c r="AF37" s="1">
        <f t="shared" si="1"/>
        <v>500</v>
      </c>
      <c r="AG37" s="1"/>
    </row>
    <row r="38" spans="1:33" s="3" customFormat="1" ht="24.95" customHeight="1" x14ac:dyDescent="0.25">
      <c r="A38" s="1" t="s">
        <v>36</v>
      </c>
      <c r="B38" s="1">
        <v>1632</v>
      </c>
      <c r="C38" s="5">
        <v>43156</v>
      </c>
      <c r="E38" s="3" t="s">
        <v>502</v>
      </c>
      <c r="F38" s="3" t="s">
        <v>502</v>
      </c>
      <c r="G38" s="3" t="s">
        <v>33</v>
      </c>
      <c r="H38" s="3">
        <v>1101200335</v>
      </c>
      <c r="I38" s="4">
        <v>43151</v>
      </c>
      <c r="J38" s="3" t="s">
        <v>59</v>
      </c>
      <c r="K38" s="4">
        <v>43159</v>
      </c>
      <c r="L38" s="3" t="s">
        <v>35</v>
      </c>
      <c r="M38" s="3">
        <v>6657</v>
      </c>
      <c r="N38" s="1">
        <v>29419090</v>
      </c>
      <c r="O38" s="3" t="s">
        <v>209</v>
      </c>
      <c r="P38" s="3" t="s">
        <v>209</v>
      </c>
      <c r="Q38" s="3" t="s">
        <v>900</v>
      </c>
      <c r="V38" s="6">
        <v>43132</v>
      </c>
      <c r="W38" s="6">
        <v>44197</v>
      </c>
      <c r="X38" s="3">
        <v>36</v>
      </c>
      <c r="Y38" s="3">
        <v>0</v>
      </c>
      <c r="Z38" s="3">
        <v>300</v>
      </c>
      <c r="AA38" s="3" t="s">
        <v>37</v>
      </c>
      <c r="AB38" s="3">
        <v>158</v>
      </c>
      <c r="AC38" s="1">
        <f t="shared" si="0"/>
        <v>47400</v>
      </c>
      <c r="AD38" s="1" t="s">
        <v>34</v>
      </c>
      <c r="AE38" s="1">
        <v>0</v>
      </c>
      <c r="AF38" s="1">
        <f t="shared" si="1"/>
        <v>300</v>
      </c>
      <c r="AG38" s="1"/>
    </row>
    <row r="39" spans="1:33" s="3" customFormat="1" ht="24.95" customHeight="1" x14ac:dyDescent="0.25">
      <c r="A39" s="1" t="s">
        <v>36</v>
      </c>
      <c r="B39" s="1">
        <v>1827</v>
      </c>
      <c r="C39" s="5">
        <v>43159</v>
      </c>
      <c r="E39" s="3" t="s">
        <v>151</v>
      </c>
      <c r="F39" s="3" t="s">
        <v>151</v>
      </c>
      <c r="G39" s="3" t="s">
        <v>33</v>
      </c>
      <c r="H39" s="3" t="s">
        <v>901</v>
      </c>
      <c r="I39" s="4">
        <v>43138</v>
      </c>
      <c r="J39" s="3" t="s">
        <v>43</v>
      </c>
      <c r="K39" s="4">
        <v>43159</v>
      </c>
      <c r="L39" s="3" t="s">
        <v>39</v>
      </c>
      <c r="M39" s="3" t="s">
        <v>39</v>
      </c>
      <c r="N39" s="1">
        <v>33021010</v>
      </c>
      <c r="O39" s="3" t="s">
        <v>678</v>
      </c>
      <c r="P39" s="3" t="s">
        <v>678</v>
      </c>
      <c r="Q39" s="3">
        <v>180227</v>
      </c>
      <c r="V39" s="6">
        <v>43101</v>
      </c>
      <c r="W39" s="6">
        <v>43831</v>
      </c>
      <c r="X39" s="3">
        <v>25</v>
      </c>
      <c r="Y39" s="3">
        <v>0</v>
      </c>
      <c r="Z39" s="3">
        <v>400</v>
      </c>
      <c r="AA39" s="3" t="s">
        <v>37</v>
      </c>
      <c r="AB39" s="3">
        <v>5.5</v>
      </c>
      <c r="AC39" s="1">
        <f t="shared" si="0"/>
        <v>2200</v>
      </c>
      <c r="AD39" s="1" t="s">
        <v>34</v>
      </c>
      <c r="AE39" s="1">
        <v>0</v>
      </c>
      <c r="AF39" s="1">
        <f t="shared" si="1"/>
        <v>400</v>
      </c>
      <c r="AG39" s="1"/>
    </row>
    <row r="40" spans="1:33" s="3" customFormat="1" ht="24.95" customHeight="1" x14ac:dyDescent="0.25">
      <c r="A40" s="1" t="s">
        <v>36</v>
      </c>
      <c r="B40" s="1">
        <v>1827</v>
      </c>
      <c r="C40" s="5">
        <v>43159</v>
      </c>
      <c r="E40" s="3" t="s">
        <v>151</v>
      </c>
      <c r="F40" s="3" t="s">
        <v>151</v>
      </c>
      <c r="G40" s="3" t="s">
        <v>33</v>
      </c>
      <c r="H40" s="3" t="s">
        <v>901</v>
      </c>
      <c r="I40" s="4">
        <v>43138</v>
      </c>
      <c r="J40" s="3" t="s">
        <v>43</v>
      </c>
      <c r="K40" s="4">
        <v>43159</v>
      </c>
      <c r="L40" s="3" t="s">
        <v>39</v>
      </c>
      <c r="M40" s="3" t="s">
        <v>39</v>
      </c>
      <c r="N40" s="1">
        <v>33021010</v>
      </c>
      <c r="O40" s="3" t="s">
        <v>154</v>
      </c>
      <c r="P40" s="3" t="s">
        <v>154</v>
      </c>
      <c r="Q40" s="3">
        <v>180226</v>
      </c>
      <c r="V40" s="6">
        <v>43101</v>
      </c>
      <c r="W40" s="6">
        <v>43831</v>
      </c>
      <c r="X40" s="3">
        <v>25</v>
      </c>
      <c r="Y40" s="3">
        <v>0</v>
      </c>
      <c r="Z40" s="3">
        <v>125</v>
      </c>
      <c r="AA40" s="3" t="s">
        <v>37</v>
      </c>
      <c r="AB40" s="3">
        <v>4.5</v>
      </c>
      <c r="AC40" s="1">
        <f t="shared" si="0"/>
        <v>562.5</v>
      </c>
      <c r="AD40" s="1" t="s">
        <v>34</v>
      </c>
      <c r="AE40" s="1">
        <v>0</v>
      </c>
      <c r="AF40" s="1">
        <f t="shared" si="1"/>
        <v>125</v>
      </c>
      <c r="AG40" s="1"/>
    </row>
    <row r="41" spans="1:33" s="3" customFormat="1" ht="24.95" customHeight="1" x14ac:dyDescent="0.25">
      <c r="A41" s="1" t="s">
        <v>36</v>
      </c>
      <c r="B41" s="1">
        <v>1827</v>
      </c>
      <c r="C41" s="5">
        <v>43159</v>
      </c>
      <c r="E41" s="3" t="s">
        <v>151</v>
      </c>
      <c r="F41" s="3" t="s">
        <v>151</v>
      </c>
      <c r="G41" s="3" t="s">
        <v>33</v>
      </c>
      <c r="H41" s="3" t="s">
        <v>901</v>
      </c>
      <c r="I41" s="4">
        <v>43138</v>
      </c>
      <c r="J41" s="3" t="s">
        <v>43</v>
      </c>
      <c r="K41" s="4">
        <v>43159</v>
      </c>
      <c r="L41" s="3" t="s">
        <v>39</v>
      </c>
      <c r="M41" s="3" t="s">
        <v>39</v>
      </c>
      <c r="N41" s="1">
        <v>33021010</v>
      </c>
      <c r="O41" s="3" t="s">
        <v>155</v>
      </c>
      <c r="P41" s="3" t="s">
        <v>155</v>
      </c>
      <c r="Q41" s="29">
        <v>180332</v>
      </c>
      <c r="V41" s="6">
        <v>43132</v>
      </c>
      <c r="W41" s="6">
        <v>43497</v>
      </c>
      <c r="X41" s="3">
        <v>13</v>
      </c>
      <c r="Y41" s="3">
        <v>0</v>
      </c>
      <c r="Z41" s="3">
        <v>75</v>
      </c>
      <c r="AA41" s="3" t="s">
        <v>37</v>
      </c>
      <c r="AB41" s="3">
        <v>17.600000000000001</v>
      </c>
      <c r="AC41" s="1">
        <f t="shared" si="0"/>
        <v>1320</v>
      </c>
      <c r="AD41" s="1" t="s">
        <v>34</v>
      </c>
      <c r="AE41" s="1">
        <v>0</v>
      </c>
      <c r="AF41" s="1">
        <f t="shared" si="1"/>
        <v>75</v>
      </c>
      <c r="AG41" s="1"/>
    </row>
    <row r="42" spans="1:33" s="3" customFormat="1" ht="24.95" customHeight="1" x14ac:dyDescent="0.25">
      <c r="A42" s="1" t="s">
        <v>36</v>
      </c>
      <c r="B42" s="1">
        <v>1827</v>
      </c>
      <c r="C42" s="5">
        <v>43159</v>
      </c>
      <c r="E42" s="3" t="s">
        <v>151</v>
      </c>
      <c r="F42" s="3" t="s">
        <v>151</v>
      </c>
      <c r="G42" s="3" t="s">
        <v>33</v>
      </c>
      <c r="H42" s="3" t="s">
        <v>901</v>
      </c>
      <c r="I42" s="4">
        <v>43138</v>
      </c>
      <c r="J42" s="3" t="s">
        <v>43</v>
      </c>
      <c r="K42" s="4">
        <v>43159</v>
      </c>
      <c r="L42" s="3" t="s">
        <v>39</v>
      </c>
      <c r="M42" s="3" t="s">
        <v>39</v>
      </c>
      <c r="N42" s="1">
        <v>33021090</v>
      </c>
      <c r="O42" s="3" t="s">
        <v>902</v>
      </c>
      <c r="P42" s="3" t="s">
        <v>902</v>
      </c>
      <c r="Q42" s="3">
        <v>180210</v>
      </c>
      <c r="V42" s="6">
        <v>43101</v>
      </c>
      <c r="W42" s="6">
        <v>43466</v>
      </c>
      <c r="X42" s="3">
        <v>13</v>
      </c>
      <c r="Y42" s="3">
        <v>0</v>
      </c>
      <c r="Z42" s="3">
        <v>5</v>
      </c>
      <c r="AA42" s="3" t="s">
        <v>37</v>
      </c>
      <c r="AB42" s="3">
        <v>14</v>
      </c>
      <c r="AC42" s="1">
        <f t="shared" ref="AC42:AC55" si="8">Z42*AB42</f>
        <v>70</v>
      </c>
      <c r="AD42" s="1" t="s">
        <v>34</v>
      </c>
      <c r="AE42" s="1">
        <v>0</v>
      </c>
      <c r="AF42" s="1">
        <f t="shared" si="1"/>
        <v>5</v>
      </c>
      <c r="AG42" s="1"/>
    </row>
    <row r="43" spans="1:33" s="3" customFormat="1" ht="24.95" customHeight="1" x14ac:dyDescent="0.25">
      <c r="A43" s="1" t="s">
        <v>36</v>
      </c>
      <c r="B43" s="1">
        <v>1828</v>
      </c>
      <c r="C43" s="5">
        <v>43159</v>
      </c>
      <c r="E43" s="3" t="s">
        <v>903</v>
      </c>
      <c r="F43" s="3" t="s">
        <v>903</v>
      </c>
      <c r="G43" s="3" t="s">
        <v>33</v>
      </c>
      <c r="H43" s="3" t="s">
        <v>904</v>
      </c>
      <c r="I43" s="4">
        <v>43153</v>
      </c>
      <c r="J43" s="3" t="s">
        <v>43</v>
      </c>
      <c r="K43" s="4">
        <v>43159</v>
      </c>
      <c r="L43" s="3" t="s">
        <v>39</v>
      </c>
      <c r="M43" s="3" t="s">
        <v>39</v>
      </c>
      <c r="N43" s="1">
        <v>29071290</v>
      </c>
      <c r="O43" s="3" t="s">
        <v>905</v>
      </c>
      <c r="P43" s="3" t="s">
        <v>905</v>
      </c>
      <c r="Q43" s="41" t="s">
        <v>906</v>
      </c>
      <c r="V43" s="6">
        <v>43101</v>
      </c>
      <c r="W43" s="6">
        <v>44531</v>
      </c>
      <c r="X43" s="3">
        <v>48</v>
      </c>
      <c r="Y43" s="3">
        <v>0</v>
      </c>
      <c r="Z43" s="3">
        <v>25</v>
      </c>
      <c r="AA43" s="3" t="s">
        <v>37</v>
      </c>
      <c r="AB43" s="3">
        <v>21</v>
      </c>
      <c r="AC43" s="1">
        <f t="shared" si="8"/>
        <v>525</v>
      </c>
      <c r="AD43" s="1" t="s">
        <v>34</v>
      </c>
      <c r="AE43" s="1">
        <v>0</v>
      </c>
      <c r="AF43" s="1">
        <f t="shared" si="1"/>
        <v>25</v>
      </c>
      <c r="AG43" s="1"/>
    </row>
    <row r="44" spans="1:33" s="3" customFormat="1" ht="24.95" customHeight="1" x14ac:dyDescent="0.25">
      <c r="A44" s="1" t="s">
        <v>36</v>
      </c>
      <c r="B44" s="1">
        <v>1829</v>
      </c>
      <c r="C44" s="5">
        <v>43159</v>
      </c>
      <c r="E44" s="3" t="s">
        <v>907</v>
      </c>
      <c r="F44" s="3" t="s">
        <v>554</v>
      </c>
      <c r="G44" s="3" t="s">
        <v>33</v>
      </c>
      <c r="H44" s="3" t="s">
        <v>908</v>
      </c>
      <c r="I44" s="4">
        <v>43130</v>
      </c>
      <c r="J44" s="3" t="s">
        <v>43</v>
      </c>
      <c r="K44" s="4">
        <v>43159</v>
      </c>
      <c r="L44" s="3" t="s">
        <v>39</v>
      </c>
      <c r="M44" s="3" t="s">
        <v>39</v>
      </c>
      <c r="N44" s="1">
        <v>39129090</v>
      </c>
      <c r="O44" s="3" t="s">
        <v>565</v>
      </c>
      <c r="P44" s="3" t="s">
        <v>46</v>
      </c>
      <c r="Q44" s="3" t="s">
        <v>320</v>
      </c>
      <c r="V44" s="6">
        <v>42736</v>
      </c>
      <c r="W44" s="6">
        <v>44197</v>
      </c>
      <c r="X44" s="3">
        <v>49</v>
      </c>
      <c r="Y44" s="3">
        <v>0</v>
      </c>
      <c r="Z44" s="3">
        <v>500</v>
      </c>
      <c r="AA44" s="3" t="s">
        <v>37</v>
      </c>
      <c r="AB44" s="3">
        <v>7.15</v>
      </c>
      <c r="AC44" s="1">
        <f t="shared" si="8"/>
        <v>3575</v>
      </c>
      <c r="AD44" s="1" t="s">
        <v>34</v>
      </c>
      <c r="AE44" s="1">
        <v>0</v>
      </c>
      <c r="AF44" s="1">
        <f t="shared" si="1"/>
        <v>500</v>
      </c>
      <c r="AG44" s="1"/>
    </row>
    <row r="45" spans="1:33" s="3" customFormat="1" ht="24.95" customHeight="1" x14ac:dyDescent="0.25">
      <c r="A45" s="1" t="s">
        <v>36</v>
      </c>
      <c r="B45" s="1">
        <v>1830</v>
      </c>
      <c r="C45" s="5">
        <v>43159</v>
      </c>
      <c r="E45" s="3" t="s">
        <v>909</v>
      </c>
      <c r="F45" s="3" t="s">
        <v>554</v>
      </c>
      <c r="G45" s="3" t="s">
        <v>33</v>
      </c>
      <c r="H45" s="3" t="s">
        <v>910</v>
      </c>
      <c r="I45" s="4">
        <v>43136</v>
      </c>
      <c r="J45" s="3" t="s">
        <v>43</v>
      </c>
      <c r="K45" s="4">
        <v>43159</v>
      </c>
      <c r="L45" s="3" t="s">
        <v>39</v>
      </c>
      <c r="M45" s="3" t="s">
        <v>39</v>
      </c>
      <c r="N45" s="1">
        <v>39059990</v>
      </c>
      <c r="O45" s="3" t="s">
        <v>911</v>
      </c>
      <c r="P45" s="3" t="s">
        <v>913</v>
      </c>
      <c r="Q45" s="29" t="s">
        <v>914</v>
      </c>
      <c r="V45" s="6">
        <v>43009</v>
      </c>
      <c r="W45" s="6">
        <v>44470</v>
      </c>
      <c r="X45" s="3">
        <v>49</v>
      </c>
      <c r="Y45" s="3">
        <v>0</v>
      </c>
      <c r="Z45" s="3">
        <v>1800</v>
      </c>
      <c r="AA45" s="3" t="s">
        <v>37</v>
      </c>
      <c r="AB45" s="3">
        <v>16</v>
      </c>
      <c r="AC45" s="38">
        <f t="shared" si="8"/>
        <v>28800</v>
      </c>
      <c r="AD45" s="1" t="s">
        <v>34</v>
      </c>
      <c r="AE45" s="1">
        <v>0</v>
      </c>
      <c r="AF45" s="1">
        <f t="shared" si="1"/>
        <v>1800</v>
      </c>
      <c r="AG45" s="1"/>
    </row>
    <row r="46" spans="1:33" s="3" customFormat="1" ht="24.95" customHeight="1" x14ac:dyDescent="0.25">
      <c r="A46" s="1" t="s">
        <v>36</v>
      </c>
      <c r="B46" s="1">
        <v>1831</v>
      </c>
      <c r="C46" s="5">
        <v>43159</v>
      </c>
      <c r="E46" s="3" t="s">
        <v>391</v>
      </c>
      <c r="F46" s="3" t="s">
        <v>390</v>
      </c>
      <c r="G46" s="3" t="s">
        <v>33</v>
      </c>
      <c r="H46" s="3" t="s">
        <v>915</v>
      </c>
      <c r="I46" s="4">
        <v>43137</v>
      </c>
      <c r="J46" s="3" t="s">
        <v>43</v>
      </c>
      <c r="K46" s="4">
        <v>43159</v>
      </c>
      <c r="L46" s="3" t="s">
        <v>39</v>
      </c>
      <c r="M46" s="3" t="s">
        <v>39</v>
      </c>
      <c r="N46" s="1">
        <v>27101900</v>
      </c>
      <c r="O46" s="3" t="s">
        <v>916</v>
      </c>
      <c r="P46" s="3" t="s">
        <v>916</v>
      </c>
      <c r="Q46" s="29" t="s">
        <v>917</v>
      </c>
      <c r="V46" s="6">
        <v>43009</v>
      </c>
      <c r="W46" s="6">
        <v>44835</v>
      </c>
      <c r="X46" s="3">
        <v>61</v>
      </c>
      <c r="Y46" s="3">
        <v>0</v>
      </c>
      <c r="Z46" s="3">
        <v>519</v>
      </c>
      <c r="AA46" s="3" t="s">
        <v>37</v>
      </c>
      <c r="AB46" s="3">
        <v>1.76</v>
      </c>
      <c r="AC46" s="35">
        <f t="shared" si="8"/>
        <v>913.44</v>
      </c>
      <c r="AD46" s="1" t="s">
        <v>34</v>
      </c>
      <c r="AE46" s="1">
        <v>0</v>
      </c>
      <c r="AF46" s="1">
        <f t="shared" si="1"/>
        <v>519</v>
      </c>
      <c r="AG46" s="1"/>
    </row>
    <row r="47" spans="1:33" s="3" customFormat="1" ht="24.95" customHeight="1" x14ac:dyDescent="0.25">
      <c r="A47" s="1" t="s">
        <v>36</v>
      </c>
      <c r="B47" s="1">
        <v>1831</v>
      </c>
      <c r="C47" s="5">
        <v>43159</v>
      </c>
      <c r="E47" s="3" t="s">
        <v>778</v>
      </c>
      <c r="F47" s="3" t="s">
        <v>390</v>
      </c>
      <c r="G47" s="3" t="s">
        <v>33</v>
      </c>
      <c r="H47" s="3" t="s">
        <v>915</v>
      </c>
      <c r="I47" s="4">
        <v>43137</v>
      </c>
      <c r="J47" s="3" t="s">
        <v>43</v>
      </c>
      <c r="K47" s="4">
        <v>43159</v>
      </c>
      <c r="L47" s="3" t="s">
        <v>39</v>
      </c>
      <c r="M47" s="3" t="s">
        <v>39</v>
      </c>
      <c r="N47" s="1">
        <v>38237090</v>
      </c>
      <c r="O47" s="3" t="s">
        <v>780</v>
      </c>
      <c r="P47" s="3" t="s">
        <v>780</v>
      </c>
      <c r="Q47" s="29" t="s">
        <v>918</v>
      </c>
      <c r="V47" s="6">
        <v>43101</v>
      </c>
      <c r="W47" s="6">
        <v>43831</v>
      </c>
      <c r="X47" s="3">
        <v>25</v>
      </c>
      <c r="Y47" s="3">
        <v>0</v>
      </c>
      <c r="Z47" s="3">
        <v>1000</v>
      </c>
      <c r="AA47" s="3" t="s">
        <v>37</v>
      </c>
      <c r="AB47" s="3">
        <v>2.1</v>
      </c>
      <c r="AC47" s="38">
        <f t="shared" si="8"/>
        <v>2100</v>
      </c>
      <c r="AD47" s="1" t="s">
        <v>34</v>
      </c>
      <c r="AE47" s="1">
        <v>0</v>
      </c>
      <c r="AF47" s="1">
        <f t="shared" si="1"/>
        <v>1000</v>
      </c>
      <c r="AG47" s="1"/>
    </row>
    <row r="48" spans="1:33" s="3" customFormat="1" ht="24.95" customHeight="1" x14ac:dyDescent="0.25">
      <c r="A48" s="1" t="s">
        <v>36</v>
      </c>
      <c r="B48" s="1">
        <v>1831</v>
      </c>
      <c r="C48" s="5">
        <v>43159</v>
      </c>
      <c r="E48" s="3" t="s">
        <v>71</v>
      </c>
      <c r="F48" s="3" t="s">
        <v>390</v>
      </c>
      <c r="G48" s="3" t="s">
        <v>33</v>
      </c>
      <c r="H48" s="3" t="s">
        <v>915</v>
      </c>
      <c r="I48" s="4">
        <v>43137</v>
      </c>
      <c r="J48" s="3" t="s">
        <v>43</v>
      </c>
      <c r="K48" s="4">
        <v>43159</v>
      </c>
      <c r="L48" s="3" t="s">
        <v>39</v>
      </c>
      <c r="M48" s="3" t="s">
        <v>39</v>
      </c>
      <c r="N48" s="1">
        <v>37049039</v>
      </c>
      <c r="O48" s="3" t="s">
        <v>919</v>
      </c>
      <c r="P48" s="3" t="s">
        <v>919</v>
      </c>
      <c r="Q48" s="29" t="s">
        <v>920</v>
      </c>
      <c r="V48" s="6">
        <v>43101</v>
      </c>
      <c r="W48" s="6">
        <v>44896</v>
      </c>
      <c r="X48" s="3">
        <v>60</v>
      </c>
      <c r="Y48" s="3">
        <v>0</v>
      </c>
      <c r="Z48" s="3">
        <v>1000</v>
      </c>
      <c r="AA48" s="3" t="s">
        <v>37</v>
      </c>
      <c r="AB48" s="3">
        <v>3.29</v>
      </c>
      <c r="AC48" s="38">
        <f t="shared" si="8"/>
        <v>3290</v>
      </c>
      <c r="AD48" s="1" t="s">
        <v>34</v>
      </c>
      <c r="AE48" s="1">
        <v>0</v>
      </c>
      <c r="AF48" s="1">
        <f t="shared" si="1"/>
        <v>1000</v>
      </c>
      <c r="AG48" s="1"/>
    </row>
    <row r="49" spans="1:33" s="3" customFormat="1" ht="24.95" customHeight="1" x14ac:dyDescent="0.25">
      <c r="A49" s="1" t="s">
        <v>36</v>
      </c>
      <c r="B49" s="1">
        <v>1831</v>
      </c>
      <c r="C49" s="5">
        <v>43159</v>
      </c>
      <c r="E49" s="3" t="s">
        <v>449</v>
      </c>
      <c r="F49" s="3" t="s">
        <v>390</v>
      </c>
      <c r="G49" s="3" t="s">
        <v>33</v>
      </c>
      <c r="H49" s="3" t="s">
        <v>915</v>
      </c>
      <c r="I49" s="4">
        <v>43137</v>
      </c>
      <c r="J49" s="3" t="s">
        <v>43</v>
      </c>
      <c r="K49" s="4">
        <v>43159</v>
      </c>
      <c r="L49" s="3" t="s">
        <v>39</v>
      </c>
      <c r="M49" s="3" t="s">
        <v>39</v>
      </c>
      <c r="N49" s="1">
        <v>29182990</v>
      </c>
      <c r="O49" s="3" t="s">
        <v>921</v>
      </c>
      <c r="P49" s="3" t="s">
        <v>921</v>
      </c>
      <c r="Q49" s="29" t="s">
        <v>922</v>
      </c>
      <c r="V49" s="6">
        <v>43009</v>
      </c>
      <c r="W49" s="6">
        <v>44805</v>
      </c>
      <c r="X49" s="3">
        <v>60</v>
      </c>
      <c r="Y49" s="3">
        <v>0</v>
      </c>
      <c r="Z49" s="3">
        <v>50</v>
      </c>
      <c r="AA49" s="3" t="s">
        <v>37</v>
      </c>
      <c r="AB49" s="3">
        <v>8.5</v>
      </c>
      <c r="AC49" s="40">
        <f t="shared" si="8"/>
        <v>425</v>
      </c>
      <c r="AD49" s="1" t="s">
        <v>34</v>
      </c>
      <c r="AE49" s="1">
        <v>0</v>
      </c>
      <c r="AF49" s="1">
        <f t="shared" si="1"/>
        <v>50</v>
      </c>
      <c r="AG49" s="1"/>
    </row>
    <row r="50" spans="1:33" s="3" customFormat="1" ht="24.95" customHeight="1" x14ac:dyDescent="0.25">
      <c r="A50" s="1" t="s">
        <v>36</v>
      </c>
      <c r="B50" s="1">
        <v>1831</v>
      </c>
      <c r="C50" s="5">
        <v>43159</v>
      </c>
      <c r="E50" s="3" t="s">
        <v>449</v>
      </c>
      <c r="F50" s="3" t="s">
        <v>390</v>
      </c>
      <c r="G50" s="3" t="s">
        <v>33</v>
      </c>
      <c r="H50" s="3" t="s">
        <v>915</v>
      </c>
      <c r="I50" s="4">
        <v>43137</v>
      </c>
      <c r="J50" s="3" t="s">
        <v>43</v>
      </c>
      <c r="K50" s="4">
        <v>43159</v>
      </c>
      <c r="L50" s="3" t="s">
        <v>39</v>
      </c>
      <c r="M50" s="3" t="s">
        <v>39</v>
      </c>
      <c r="N50" s="1">
        <v>29182990</v>
      </c>
      <c r="O50" s="3" t="s">
        <v>923</v>
      </c>
      <c r="P50" s="3" t="s">
        <v>923</v>
      </c>
      <c r="Q50" s="29" t="s">
        <v>924</v>
      </c>
      <c r="V50" s="6">
        <v>43040</v>
      </c>
      <c r="W50" s="6">
        <v>44835</v>
      </c>
      <c r="X50" s="3">
        <v>60</v>
      </c>
      <c r="Y50" s="3">
        <v>0</v>
      </c>
      <c r="Z50" s="3">
        <v>150</v>
      </c>
      <c r="AA50" s="3" t="s">
        <v>37</v>
      </c>
      <c r="AB50" s="3">
        <v>9</v>
      </c>
      <c r="AC50" s="40">
        <f t="shared" si="8"/>
        <v>1350</v>
      </c>
      <c r="AD50" s="1" t="s">
        <v>34</v>
      </c>
      <c r="AE50" s="1">
        <v>0</v>
      </c>
      <c r="AF50" s="1">
        <f t="shared" si="1"/>
        <v>150</v>
      </c>
      <c r="AG50" s="1"/>
    </row>
    <row r="51" spans="1:33" ht="24.95" customHeight="1" x14ac:dyDescent="0.25">
      <c r="A51" s="1" t="s">
        <v>36</v>
      </c>
      <c r="B51" s="1">
        <v>1831</v>
      </c>
      <c r="C51" s="5">
        <v>43159</v>
      </c>
      <c r="E51" s="3" t="s">
        <v>925</v>
      </c>
      <c r="F51" s="3" t="s">
        <v>390</v>
      </c>
      <c r="G51" s="3" t="s">
        <v>33</v>
      </c>
      <c r="H51" s="3" t="s">
        <v>915</v>
      </c>
      <c r="I51" s="4">
        <v>43137</v>
      </c>
      <c r="J51" s="3" t="s">
        <v>43</v>
      </c>
      <c r="K51" s="4">
        <v>43159</v>
      </c>
      <c r="L51" s="3" t="s">
        <v>39</v>
      </c>
      <c r="M51" s="3" t="s">
        <v>39</v>
      </c>
      <c r="N51" s="1">
        <v>29157090</v>
      </c>
      <c r="O51" s="3" t="s">
        <v>67</v>
      </c>
      <c r="P51" s="3" t="s">
        <v>67</v>
      </c>
      <c r="Q51" s="29" t="s">
        <v>927</v>
      </c>
      <c r="V51" s="6">
        <v>43070</v>
      </c>
      <c r="W51" s="6">
        <v>44866</v>
      </c>
      <c r="X51" s="3">
        <v>60</v>
      </c>
      <c r="Y51" s="3">
        <v>0</v>
      </c>
      <c r="Z51" s="3">
        <v>50</v>
      </c>
      <c r="AA51" s="3" t="s">
        <v>37</v>
      </c>
      <c r="AB51" s="3">
        <v>3.05</v>
      </c>
      <c r="AC51" s="40">
        <f t="shared" si="8"/>
        <v>152.5</v>
      </c>
      <c r="AD51" s="1" t="s">
        <v>34</v>
      </c>
      <c r="AE51" s="1">
        <v>0</v>
      </c>
      <c r="AF51" s="1">
        <f t="shared" si="1"/>
        <v>50</v>
      </c>
    </row>
    <row r="52" spans="1:33" ht="24.95" customHeight="1" x14ac:dyDescent="0.25">
      <c r="A52" s="1" t="s">
        <v>36</v>
      </c>
      <c r="B52" s="1">
        <v>1831</v>
      </c>
      <c r="C52" s="5">
        <v>43159</v>
      </c>
      <c r="E52" s="3" t="s">
        <v>52</v>
      </c>
      <c r="F52" s="3" t="s">
        <v>390</v>
      </c>
      <c r="G52" s="3" t="s">
        <v>33</v>
      </c>
      <c r="H52" s="3" t="s">
        <v>915</v>
      </c>
      <c r="I52" s="4">
        <v>43137</v>
      </c>
      <c r="J52" s="3" t="s">
        <v>43</v>
      </c>
      <c r="K52" s="4">
        <v>43159</v>
      </c>
      <c r="L52" s="3" t="s">
        <v>39</v>
      </c>
      <c r="M52" s="3" t="s">
        <v>39</v>
      </c>
      <c r="N52" s="1">
        <v>29251100</v>
      </c>
      <c r="O52" s="3" t="s">
        <v>82</v>
      </c>
      <c r="P52" s="3" t="s">
        <v>82</v>
      </c>
      <c r="Q52" s="29">
        <v>28180104</v>
      </c>
      <c r="V52" s="6">
        <v>43101</v>
      </c>
      <c r="W52" s="6">
        <v>44896</v>
      </c>
      <c r="X52" s="3">
        <v>60</v>
      </c>
      <c r="Y52" s="3">
        <v>0</v>
      </c>
      <c r="Z52" s="3">
        <v>250</v>
      </c>
      <c r="AA52" s="3" t="s">
        <v>37</v>
      </c>
      <c r="AB52" s="3">
        <v>16</v>
      </c>
      <c r="AC52" s="40">
        <f t="shared" si="8"/>
        <v>4000</v>
      </c>
      <c r="AD52" s="1" t="s">
        <v>34</v>
      </c>
      <c r="AE52" s="1">
        <v>0</v>
      </c>
      <c r="AF52" s="1">
        <f t="shared" si="1"/>
        <v>250</v>
      </c>
    </row>
    <row r="53" spans="1:33" ht="24.95" customHeight="1" x14ac:dyDescent="0.25">
      <c r="A53" s="1" t="s">
        <v>36</v>
      </c>
      <c r="B53" s="1">
        <v>1831</v>
      </c>
      <c r="C53" s="5">
        <v>43159</v>
      </c>
      <c r="E53" s="3" t="s">
        <v>582</v>
      </c>
      <c r="F53" s="3" t="s">
        <v>390</v>
      </c>
      <c r="G53" s="3" t="s">
        <v>33</v>
      </c>
      <c r="H53" s="3" t="s">
        <v>915</v>
      </c>
      <c r="I53" s="4">
        <v>43137</v>
      </c>
      <c r="J53" s="3" t="s">
        <v>43</v>
      </c>
      <c r="K53" s="4">
        <v>43159</v>
      </c>
      <c r="L53" s="3" t="s">
        <v>39</v>
      </c>
      <c r="M53" s="3" t="s">
        <v>39</v>
      </c>
      <c r="N53" s="1">
        <v>32041200</v>
      </c>
      <c r="O53" s="3" t="s">
        <v>584</v>
      </c>
      <c r="P53" s="3" t="s">
        <v>584</v>
      </c>
      <c r="Q53" s="29" t="s">
        <v>926</v>
      </c>
      <c r="V53" s="6">
        <v>43101</v>
      </c>
      <c r="W53" s="6">
        <v>43831</v>
      </c>
      <c r="X53" s="3">
        <v>25</v>
      </c>
      <c r="Y53" s="3">
        <v>0</v>
      </c>
      <c r="Z53" s="3">
        <v>70</v>
      </c>
      <c r="AA53" s="3" t="s">
        <v>37</v>
      </c>
      <c r="AB53" s="3">
        <v>2.5499999999999998</v>
      </c>
      <c r="AC53" s="40">
        <f t="shared" si="8"/>
        <v>178.5</v>
      </c>
      <c r="AD53" s="1" t="s">
        <v>34</v>
      </c>
      <c r="AE53" s="1">
        <v>0</v>
      </c>
      <c r="AF53" s="1">
        <f t="shared" si="1"/>
        <v>70</v>
      </c>
    </row>
    <row r="54" spans="1:33" ht="24.95" customHeight="1" x14ac:dyDescent="0.25">
      <c r="A54" s="1" t="s">
        <v>36</v>
      </c>
      <c r="B54" s="1">
        <v>1831</v>
      </c>
      <c r="C54" s="5">
        <v>43159</v>
      </c>
      <c r="E54" s="3" t="s">
        <v>909</v>
      </c>
      <c r="F54" s="3" t="s">
        <v>390</v>
      </c>
      <c r="G54" s="3" t="s">
        <v>33</v>
      </c>
      <c r="H54" s="3" t="s">
        <v>915</v>
      </c>
      <c r="I54" s="4">
        <v>43137</v>
      </c>
      <c r="J54" s="3" t="s">
        <v>43</v>
      </c>
      <c r="K54" s="4">
        <v>43159</v>
      </c>
      <c r="L54" s="3" t="s">
        <v>39</v>
      </c>
      <c r="M54" s="3" t="s">
        <v>39</v>
      </c>
      <c r="N54" s="1">
        <v>39059990</v>
      </c>
      <c r="O54" s="3" t="s">
        <v>912</v>
      </c>
      <c r="P54" s="3" t="s">
        <v>912</v>
      </c>
      <c r="Q54" s="29" t="s">
        <v>928</v>
      </c>
      <c r="V54" s="6">
        <v>42736</v>
      </c>
      <c r="W54" s="6">
        <v>44197</v>
      </c>
      <c r="X54" s="3">
        <v>49</v>
      </c>
      <c r="Y54" s="3">
        <v>0</v>
      </c>
      <c r="Z54" s="3">
        <v>50</v>
      </c>
      <c r="AA54" s="3" t="s">
        <v>37</v>
      </c>
      <c r="AB54" s="3">
        <v>33</v>
      </c>
      <c r="AC54" s="40">
        <f t="shared" si="8"/>
        <v>1650</v>
      </c>
      <c r="AD54" s="1" t="s">
        <v>34</v>
      </c>
      <c r="AE54" s="1">
        <v>0</v>
      </c>
      <c r="AF54" s="1">
        <f t="shared" si="1"/>
        <v>50</v>
      </c>
    </row>
    <row r="55" spans="1:33" ht="24.95" customHeight="1" x14ac:dyDescent="0.25">
      <c r="A55" s="1" t="s">
        <v>36</v>
      </c>
      <c r="B55" s="1">
        <v>1831</v>
      </c>
      <c r="C55" s="5">
        <v>43159</v>
      </c>
      <c r="E55" s="3" t="s">
        <v>80</v>
      </c>
      <c r="F55" s="3" t="s">
        <v>390</v>
      </c>
      <c r="G55" s="3" t="s">
        <v>33</v>
      </c>
      <c r="H55" s="3" t="s">
        <v>915</v>
      </c>
      <c r="I55" s="4">
        <v>43137</v>
      </c>
      <c r="J55" s="3" t="s">
        <v>43</v>
      </c>
      <c r="K55" s="4">
        <v>43159</v>
      </c>
      <c r="L55" s="3" t="s">
        <v>39</v>
      </c>
      <c r="M55" s="3" t="s">
        <v>39</v>
      </c>
      <c r="N55" s="1">
        <v>29093090</v>
      </c>
      <c r="O55" s="3" t="s">
        <v>929</v>
      </c>
      <c r="P55" s="3" t="s">
        <v>929</v>
      </c>
      <c r="Q55" s="3" t="s">
        <v>930</v>
      </c>
      <c r="V55" s="6">
        <v>43009</v>
      </c>
      <c r="W55" s="6">
        <v>44805</v>
      </c>
      <c r="X55" s="3">
        <v>60</v>
      </c>
      <c r="Y55" s="3">
        <v>0</v>
      </c>
      <c r="Z55" s="3">
        <v>5</v>
      </c>
      <c r="AA55" s="3" t="s">
        <v>37</v>
      </c>
      <c r="AB55" s="3">
        <v>18</v>
      </c>
      <c r="AC55" s="1">
        <f t="shared" si="8"/>
        <v>90</v>
      </c>
      <c r="AD55" s="1" t="s">
        <v>34</v>
      </c>
      <c r="AF55" s="1">
        <f t="shared" si="1"/>
        <v>5</v>
      </c>
    </row>
    <row r="56" spans="1:33" ht="24.95" customHeight="1" x14ac:dyDescent="0.25">
      <c r="C56" s="5"/>
      <c r="I56" s="4"/>
      <c r="V56" s="6"/>
      <c r="W56" s="6"/>
    </row>
    <row r="57" spans="1:33" ht="24.95" customHeight="1" x14ac:dyDescent="0.25">
      <c r="C57" s="5"/>
      <c r="I57" s="4"/>
      <c r="V57" s="6"/>
      <c r="W57" s="6"/>
    </row>
    <row r="58" spans="1:33" ht="24.95" customHeight="1" x14ac:dyDescent="0.25"/>
    <row r="59" spans="1:33" ht="24.95" customHeight="1" x14ac:dyDescent="0.25"/>
    <row r="60" spans="1:33" ht="24.95" customHeight="1" x14ac:dyDescent="0.25"/>
    <row r="61" spans="1:33" ht="24.95" customHeight="1" x14ac:dyDescent="0.25"/>
    <row r="62" spans="1:33" ht="24.95" customHeight="1" x14ac:dyDescent="0.25"/>
    <row r="63" spans="1:33" ht="24.95" customHeight="1" x14ac:dyDescent="0.25"/>
    <row r="64" spans="1:33" ht="24.95" customHeight="1" x14ac:dyDescent="0.25"/>
    <row r="65" ht="24.95" customHeight="1" x14ac:dyDescent="0.25"/>
    <row r="66" ht="24.95" customHeight="1" x14ac:dyDescent="0.25"/>
    <row r="67" ht="24.95" customHeight="1" x14ac:dyDescent="0.25"/>
    <row r="68" ht="24.95" customHeight="1" x14ac:dyDescent="0.25"/>
    <row r="69" ht="24.95" customHeight="1" x14ac:dyDescent="0.25"/>
    <row r="70" ht="24.95" customHeight="1" x14ac:dyDescent="0.25"/>
    <row r="71" ht="24.95" customHeight="1" x14ac:dyDescent="0.25"/>
    <row r="72" ht="24.95" customHeight="1" x14ac:dyDescent="0.25"/>
    <row r="73" ht="24.95" customHeight="1" x14ac:dyDescent="0.25"/>
    <row r="74" ht="24.95" customHeight="1" x14ac:dyDescent="0.25"/>
    <row r="75" ht="24.95" customHeight="1" x14ac:dyDescent="0.25"/>
    <row r="76" ht="24.95" customHeight="1" x14ac:dyDescent="0.25"/>
    <row r="77" ht="24.95" customHeight="1" x14ac:dyDescent="0.25"/>
    <row r="78" ht="24.95" customHeight="1" x14ac:dyDescent="0.25"/>
    <row r="79" ht="24.95" customHeight="1" x14ac:dyDescent="0.25"/>
    <row r="80" ht="24.95" customHeight="1" x14ac:dyDescent="0.25"/>
    <row r="81" ht="24.95" customHeight="1" x14ac:dyDescent="0.25"/>
    <row r="82" ht="24.95" customHeight="1" x14ac:dyDescent="0.25"/>
    <row r="83" ht="24.95" customHeight="1" x14ac:dyDescent="0.25"/>
    <row r="84" ht="24.95" customHeight="1" x14ac:dyDescent="0.25"/>
    <row r="85" ht="24.95" customHeight="1" x14ac:dyDescent="0.25"/>
    <row r="86" ht="24.95" customHeight="1" x14ac:dyDescent="0.25"/>
    <row r="87" ht="24.95" customHeight="1" x14ac:dyDescent="0.25"/>
    <row r="88" ht="24.95" customHeight="1" x14ac:dyDescent="0.25"/>
    <row r="89" ht="24.95" customHeight="1" x14ac:dyDescent="0.25"/>
    <row r="90" ht="24.95" customHeight="1" x14ac:dyDescent="0.25"/>
    <row r="91" ht="24.95" customHeight="1" x14ac:dyDescent="0.25"/>
    <row r="92" ht="24.95" customHeight="1" x14ac:dyDescent="0.25"/>
    <row r="93" ht="24.95" customHeight="1" x14ac:dyDescent="0.25"/>
    <row r="94" ht="24.95" customHeight="1" x14ac:dyDescent="0.25"/>
    <row r="95" ht="24.95" customHeight="1" x14ac:dyDescent="0.25"/>
    <row r="96" ht="24.95" customHeight="1" x14ac:dyDescent="0.25"/>
    <row r="97" ht="24.95" customHeight="1" x14ac:dyDescent="0.25"/>
    <row r="98" ht="24.95" customHeight="1" x14ac:dyDescent="0.25"/>
    <row r="99" ht="24.95" customHeight="1" x14ac:dyDescent="0.25"/>
    <row r="100" ht="24.95" customHeight="1" x14ac:dyDescent="0.25"/>
    <row r="101" ht="24.95" customHeight="1" x14ac:dyDescent="0.25"/>
    <row r="102" ht="24.95" customHeight="1" x14ac:dyDescent="0.25"/>
    <row r="103" ht="24.95" customHeight="1" x14ac:dyDescent="0.25"/>
    <row r="104" ht="24.95" customHeight="1" x14ac:dyDescent="0.25"/>
    <row r="105" ht="24.95" customHeight="1" x14ac:dyDescent="0.25"/>
    <row r="106" ht="24.95" customHeight="1" x14ac:dyDescent="0.25"/>
    <row r="107" ht="24.95" customHeight="1" x14ac:dyDescent="0.25"/>
    <row r="108" ht="24.95" customHeight="1" x14ac:dyDescent="0.25"/>
    <row r="109" ht="24.95" customHeight="1" x14ac:dyDescent="0.25"/>
    <row r="110" ht="24.95" customHeight="1" x14ac:dyDescent="0.25"/>
    <row r="111" ht="24.95" customHeight="1" x14ac:dyDescent="0.25"/>
    <row r="112" ht="24.95" customHeight="1" x14ac:dyDescent="0.25"/>
    <row r="113" ht="24.95" customHeight="1" x14ac:dyDescent="0.25"/>
    <row r="114" ht="24.95" customHeight="1" x14ac:dyDescent="0.25"/>
    <row r="115" ht="24.95" customHeight="1" x14ac:dyDescent="0.25"/>
    <row r="116" ht="24.95" customHeight="1" x14ac:dyDescent="0.25"/>
    <row r="117" ht="24.95" customHeight="1" x14ac:dyDescent="0.25"/>
    <row r="118" ht="24.95" customHeight="1" x14ac:dyDescent="0.25"/>
    <row r="119" ht="24.95" customHeight="1" x14ac:dyDescent="0.25"/>
    <row r="120" ht="24.95" customHeight="1" x14ac:dyDescent="0.25"/>
    <row r="121" ht="24.95" customHeight="1" x14ac:dyDescent="0.25"/>
    <row r="122" ht="24.95" customHeight="1" x14ac:dyDescent="0.25"/>
    <row r="123" ht="24.95" customHeight="1" x14ac:dyDescent="0.25"/>
    <row r="124" ht="24.95" customHeight="1" x14ac:dyDescent="0.25"/>
    <row r="125" ht="24.95" customHeight="1" x14ac:dyDescent="0.25"/>
    <row r="126" ht="24.95" customHeight="1" x14ac:dyDescent="0.25"/>
    <row r="127" ht="24.95" customHeight="1" x14ac:dyDescent="0.25"/>
    <row r="128" ht="24.95" customHeight="1" x14ac:dyDescent="0.25"/>
    <row r="129" ht="24.95" customHeight="1" x14ac:dyDescent="0.25"/>
    <row r="130" ht="24.95" customHeight="1" x14ac:dyDescent="0.25"/>
    <row r="131" ht="24.95" customHeight="1" x14ac:dyDescent="0.25"/>
    <row r="132" ht="24.95" customHeight="1" x14ac:dyDescent="0.25"/>
    <row r="133" ht="24.95" customHeight="1" x14ac:dyDescent="0.25"/>
    <row r="134" ht="24.95" customHeight="1" x14ac:dyDescent="0.25"/>
    <row r="135" ht="24.95" customHeight="1" x14ac:dyDescent="0.25"/>
    <row r="136" ht="24.95" customHeight="1" x14ac:dyDescent="0.25"/>
    <row r="137" ht="24.95" customHeight="1" x14ac:dyDescent="0.25"/>
    <row r="138" ht="24.95" customHeight="1" x14ac:dyDescent="0.25"/>
    <row r="139" ht="24.95" customHeight="1" x14ac:dyDescent="0.25"/>
    <row r="140" ht="24.95" customHeight="1" x14ac:dyDescent="0.25"/>
    <row r="141" ht="24.95" customHeight="1" x14ac:dyDescent="0.25"/>
    <row r="142" ht="24.95" customHeight="1" x14ac:dyDescent="0.25"/>
    <row r="143" ht="24.95" customHeight="1" x14ac:dyDescent="0.25"/>
    <row r="144" ht="24.95" customHeight="1" x14ac:dyDescent="0.25"/>
    <row r="145" ht="24.95" customHeight="1" x14ac:dyDescent="0.25"/>
    <row r="146" ht="24.95" customHeight="1" x14ac:dyDescent="0.25"/>
    <row r="147" ht="24.95" customHeight="1" x14ac:dyDescent="0.25"/>
    <row r="148" ht="24.95" customHeight="1" x14ac:dyDescent="0.25"/>
    <row r="149" ht="24.95" customHeight="1" x14ac:dyDescent="0.25"/>
    <row r="150" ht="24.95" customHeight="1" x14ac:dyDescent="0.25"/>
    <row r="151" ht="24.95" customHeight="1" x14ac:dyDescent="0.25"/>
    <row r="152" ht="24.95" customHeight="1" x14ac:dyDescent="0.25"/>
    <row r="153" ht="24.95" customHeight="1" x14ac:dyDescent="0.25"/>
    <row r="154" ht="24.95" customHeight="1" x14ac:dyDescent="0.25"/>
    <row r="155" ht="24.95" customHeight="1" x14ac:dyDescent="0.25"/>
    <row r="156" ht="24.95" customHeight="1" x14ac:dyDescent="0.25"/>
    <row r="157" ht="24.95" customHeight="1" x14ac:dyDescent="0.25"/>
    <row r="158" ht="24.95" customHeight="1" x14ac:dyDescent="0.25"/>
    <row r="159" ht="24.95" customHeight="1" x14ac:dyDescent="0.25"/>
    <row r="160" ht="24.95" customHeight="1" x14ac:dyDescent="0.25"/>
    <row r="161" ht="24.95" customHeight="1" x14ac:dyDescent="0.25"/>
    <row r="162" ht="24.95" customHeight="1" x14ac:dyDescent="0.25"/>
    <row r="163" ht="24.95" customHeight="1" x14ac:dyDescent="0.25"/>
    <row r="164" ht="24.95" customHeight="1" x14ac:dyDescent="0.25"/>
    <row r="165" ht="24.95" customHeight="1" x14ac:dyDescent="0.25"/>
    <row r="166" ht="24.95" customHeight="1" x14ac:dyDescent="0.25"/>
    <row r="167" ht="24.95" customHeight="1" x14ac:dyDescent="0.25"/>
    <row r="168" ht="24.95" customHeight="1" x14ac:dyDescent="0.25"/>
    <row r="169" ht="24.95" customHeight="1" x14ac:dyDescent="0.25"/>
    <row r="170" ht="24.95" customHeight="1" x14ac:dyDescent="0.25"/>
    <row r="171" ht="24.95" customHeight="1" x14ac:dyDescent="0.25"/>
    <row r="172" ht="24.95" customHeight="1" x14ac:dyDescent="0.25"/>
    <row r="173" ht="24.95" customHeight="1" x14ac:dyDescent="0.25"/>
    <row r="174" ht="24.95" customHeight="1" x14ac:dyDescent="0.25"/>
    <row r="175" ht="24.95" customHeight="1" x14ac:dyDescent="0.25"/>
    <row r="176" ht="24.95" customHeight="1" x14ac:dyDescent="0.25"/>
    <row r="177" ht="24.95" customHeight="1" x14ac:dyDescent="0.25"/>
    <row r="178" ht="24.95" customHeight="1" x14ac:dyDescent="0.25"/>
    <row r="1048532" spans="32:32" x14ac:dyDescent="0.25">
      <c r="AF1048532" s="1">
        <f t="shared" ref="AF1048532" si="9">Z1048532</f>
        <v>0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G1048524"/>
  <sheetViews>
    <sheetView zoomScaleNormal="100" workbookViewId="0">
      <pane ySplit="2" topLeftCell="A3" activePane="bottomLeft" state="frozen"/>
      <selection pane="bottomLeft"/>
    </sheetView>
  </sheetViews>
  <sheetFormatPr defaultRowHeight="12" x14ac:dyDescent="0.25"/>
  <cols>
    <col min="1" max="1" width="3.85546875" style="1" bestFit="1" customWidth="1"/>
    <col min="2" max="2" width="5.28515625" style="1" bestFit="1" customWidth="1"/>
    <col min="3" max="3" width="9.42578125" style="1" bestFit="1" customWidth="1"/>
    <col min="4" max="4" width="3.28515625" style="3" bestFit="1" customWidth="1"/>
    <col min="5" max="5" width="35" style="3" customWidth="1"/>
    <col min="6" max="6" width="36.5703125" style="3" customWidth="1"/>
    <col min="7" max="7" width="11.7109375" style="3" customWidth="1"/>
    <col min="8" max="8" width="17.85546875" style="3" bestFit="1" customWidth="1"/>
    <col min="9" max="9" width="10.42578125" style="3" bestFit="1" customWidth="1"/>
    <col min="10" max="10" width="33.140625" style="3" bestFit="1" customWidth="1"/>
    <col min="11" max="11" width="10.42578125" style="3" bestFit="1" customWidth="1"/>
    <col min="12" max="12" width="4.42578125" style="3" bestFit="1" customWidth="1"/>
    <col min="13" max="13" width="7.85546875" style="3" bestFit="1" customWidth="1"/>
    <col min="14" max="14" width="8.7109375" style="1" bestFit="1" customWidth="1"/>
    <col min="15" max="15" width="33.28515625" style="3" customWidth="1"/>
    <col min="16" max="16" width="33.7109375" style="3" customWidth="1"/>
    <col min="17" max="17" width="22.5703125" style="3" customWidth="1"/>
    <col min="18" max="18" width="6.140625" style="3" bestFit="1" customWidth="1"/>
    <col min="19" max="19" width="9.85546875" style="3" bestFit="1" customWidth="1"/>
    <col min="20" max="21" width="6.42578125" style="3" bestFit="1" customWidth="1"/>
    <col min="22" max="22" width="6.85546875" style="3" bestFit="1" customWidth="1"/>
    <col min="23" max="23" width="7" style="3" bestFit="1" customWidth="1"/>
    <col min="24" max="24" width="3.140625" style="3" bestFit="1" customWidth="1"/>
    <col min="25" max="25" width="5.42578125" style="3" bestFit="1" customWidth="1"/>
    <col min="26" max="26" width="10" style="3" bestFit="1" customWidth="1"/>
    <col min="27" max="27" width="7" style="3" bestFit="1" customWidth="1"/>
    <col min="28" max="28" width="8.28515625" style="3" bestFit="1" customWidth="1"/>
    <col min="29" max="29" width="9" style="1" bestFit="1" customWidth="1"/>
    <col min="30" max="30" width="4.140625" style="1" bestFit="1" customWidth="1"/>
    <col min="31" max="31" width="3.28515625" style="1" bestFit="1" customWidth="1"/>
    <col min="32" max="32" width="10" style="1" bestFit="1" customWidth="1"/>
    <col min="33" max="33" width="7.85546875" style="1" bestFit="1" customWidth="1"/>
    <col min="34" max="16384" width="9.140625" style="1"/>
  </cols>
  <sheetData>
    <row r="1" spans="1:33" ht="50.1" customHeight="1" x14ac:dyDescent="0.25">
      <c r="A1" s="33" t="s">
        <v>5</v>
      </c>
      <c r="B1" s="33" t="s">
        <v>6</v>
      </c>
      <c r="C1" s="33" t="s">
        <v>4</v>
      </c>
      <c r="D1" s="33" t="s">
        <v>7</v>
      </c>
      <c r="E1" s="33" t="s">
        <v>8</v>
      </c>
      <c r="F1" s="33" t="s">
        <v>9</v>
      </c>
      <c r="G1" s="33" t="s">
        <v>10</v>
      </c>
      <c r="H1" s="33" t="s">
        <v>11</v>
      </c>
      <c r="I1" s="33" t="s">
        <v>3</v>
      </c>
      <c r="J1" s="33" t="s">
        <v>12</v>
      </c>
      <c r="K1" s="33" t="s">
        <v>13</v>
      </c>
      <c r="L1" s="33" t="s">
        <v>14</v>
      </c>
      <c r="M1" s="33" t="s">
        <v>15</v>
      </c>
      <c r="N1" s="33" t="s">
        <v>16</v>
      </c>
      <c r="O1" s="33" t="s">
        <v>17</v>
      </c>
      <c r="P1" s="33" t="s">
        <v>18</v>
      </c>
      <c r="Q1" s="33" t="s">
        <v>19</v>
      </c>
      <c r="R1" s="33" t="s">
        <v>20</v>
      </c>
      <c r="S1" s="33" t="s">
        <v>21</v>
      </c>
      <c r="T1" s="33" t="s">
        <v>22</v>
      </c>
      <c r="U1" s="33" t="s">
        <v>23</v>
      </c>
      <c r="V1" s="33" t="s">
        <v>24</v>
      </c>
      <c r="W1" s="33" t="s">
        <v>25</v>
      </c>
      <c r="X1" s="33" t="s">
        <v>26</v>
      </c>
      <c r="Y1" s="33" t="s">
        <v>27</v>
      </c>
      <c r="Z1" s="33" t="s">
        <v>28</v>
      </c>
      <c r="AA1" s="33" t="s">
        <v>29</v>
      </c>
      <c r="AB1" s="33" t="s">
        <v>0</v>
      </c>
      <c r="AC1" s="33" t="s">
        <v>30</v>
      </c>
      <c r="AD1" s="33" t="s">
        <v>1</v>
      </c>
      <c r="AE1" s="33" t="s">
        <v>31</v>
      </c>
      <c r="AF1" s="33" t="s">
        <v>32</v>
      </c>
      <c r="AG1" s="33" t="s">
        <v>2</v>
      </c>
    </row>
    <row r="2" spans="1:33" s="56" customFormat="1" ht="24.95" customHeight="1" x14ac:dyDescent="0.25">
      <c r="A2" s="51" t="s">
        <v>36</v>
      </c>
      <c r="B2" s="51">
        <v>11</v>
      </c>
      <c r="C2" s="52">
        <v>43101</v>
      </c>
      <c r="D2" s="53"/>
      <c r="E2" s="53" t="s">
        <v>139</v>
      </c>
      <c r="F2" s="53" t="s">
        <v>139</v>
      </c>
      <c r="G2" s="53" t="s">
        <v>48</v>
      </c>
      <c r="H2" s="53">
        <v>9003435371</v>
      </c>
      <c r="I2" s="54">
        <v>43073</v>
      </c>
      <c r="J2" s="53" t="s">
        <v>43</v>
      </c>
      <c r="K2" s="54">
        <v>43100</v>
      </c>
      <c r="L2" s="53" t="s">
        <v>39</v>
      </c>
      <c r="M2" s="53" t="s">
        <v>39</v>
      </c>
      <c r="N2" s="51">
        <v>17021100</v>
      </c>
      <c r="O2" s="53" t="s">
        <v>709</v>
      </c>
      <c r="P2" s="53" t="s">
        <v>708</v>
      </c>
      <c r="Q2" s="67" t="s">
        <v>710</v>
      </c>
      <c r="R2" s="53"/>
      <c r="S2" s="53"/>
      <c r="T2" s="53"/>
      <c r="U2" s="53"/>
      <c r="V2" s="55">
        <v>43009</v>
      </c>
      <c r="W2" s="55">
        <v>44075</v>
      </c>
      <c r="X2" s="53">
        <v>36</v>
      </c>
      <c r="Y2" s="53">
        <v>0</v>
      </c>
      <c r="Z2" s="53">
        <v>1440</v>
      </c>
      <c r="AA2" s="53" t="s">
        <v>37</v>
      </c>
      <c r="AB2" s="53">
        <v>4.37</v>
      </c>
      <c r="AC2" s="68">
        <f t="shared" ref="AC2:AC8" si="0">Z2*AB2</f>
        <v>6292.8</v>
      </c>
      <c r="AD2" s="51" t="s">
        <v>34</v>
      </c>
      <c r="AE2" s="51">
        <v>0</v>
      </c>
      <c r="AF2" s="51">
        <f t="shared" ref="AF2:AF8" si="1">Z2</f>
        <v>1440</v>
      </c>
      <c r="AG2" s="51"/>
    </row>
    <row r="3" spans="1:33" ht="24.95" customHeight="1" x14ac:dyDescent="0.25">
      <c r="A3" s="1" t="s">
        <v>36</v>
      </c>
      <c r="B3" s="1">
        <v>11</v>
      </c>
      <c r="C3" s="5">
        <v>43101</v>
      </c>
      <c r="E3" s="3" t="s">
        <v>139</v>
      </c>
      <c r="F3" s="3" t="s">
        <v>139</v>
      </c>
      <c r="G3" s="3" t="s">
        <v>48</v>
      </c>
      <c r="H3" s="3">
        <v>9003435371</v>
      </c>
      <c r="I3" s="4">
        <v>43073</v>
      </c>
      <c r="J3" s="3" t="s">
        <v>43</v>
      </c>
      <c r="K3" s="4">
        <v>43100</v>
      </c>
      <c r="L3" s="3" t="s">
        <v>39</v>
      </c>
      <c r="M3" s="3" t="s">
        <v>39</v>
      </c>
      <c r="N3" s="1">
        <v>17021100</v>
      </c>
      <c r="O3" s="3" t="s">
        <v>140</v>
      </c>
      <c r="P3" s="3" t="s">
        <v>711</v>
      </c>
      <c r="Q3" s="3" t="s">
        <v>712</v>
      </c>
      <c r="V3" s="6">
        <v>42979</v>
      </c>
      <c r="W3" s="6">
        <v>43678</v>
      </c>
      <c r="X3" s="3">
        <v>24</v>
      </c>
      <c r="Y3" s="3">
        <v>0</v>
      </c>
      <c r="Z3" s="3">
        <v>3000</v>
      </c>
      <c r="AA3" s="3" t="s">
        <v>37</v>
      </c>
      <c r="AB3" s="3">
        <v>2.76</v>
      </c>
      <c r="AC3" s="1">
        <f t="shared" si="0"/>
        <v>8280</v>
      </c>
      <c r="AD3" s="1" t="s">
        <v>34</v>
      </c>
      <c r="AE3" s="1">
        <v>0</v>
      </c>
      <c r="AF3" s="1">
        <f t="shared" si="1"/>
        <v>3000</v>
      </c>
    </row>
    <row r="4" spans="1:33" ht="24.95" customHeight="1" x14ac:dyDescent="0.25">
      <c r="A4" s="1" t="s">
        <v>36</v>
      </c>
      <c r="B4" s="1">
        <v>12</v>
      </c>
      <c r="C4" s="5">
        <v>43101</v>
      </c>
      <c r="E4" s="3" t="s">
        <v>713</v>
      </c>
      <c r="F4" s="3" t="s">
        <v>554</v>
      </c>
      <c r="G4" s="3" t="s">
        <v>33</v>
      </c>
      <c r="H4" s="3" t="s">
        <v>714</v>
      </c>
      <c r="I4" s="4">
        <v>43077</v>
      </c>
      <c r="J4" s="3" t="s">
        <v>43</v>
      </c>
      <c r="K4" s="4">
        <v>43105</v>
      </c>
      <c r="L4" s="3" t="s">
        <v>39</v>
      </c>
      <c r="M4" s="3" t="s">
        <v>39</v>
      </c>
      <c r="N4" s="1">
        <v>25262000</v>
      </c>
      <c r="O4" s="3" t="s">
        <v>715</v>
      </c>
      <c r="P4" s="3" t="s">
        <v>715</v>
      </c>
      <c r="Q4" s="3" t="s">
        <v>716</v>
      </c>
      <c r="V4" s="6">
        <v>42979</v>
      </c>
      <c r="W4" s="6">
        <v>44075</v>
      </c>
      <c r="X4" s="3">
        <v>37</v>
      </c>
      <c r="Y4" s="3">
        <v>0</v>
      </c>
      <c r="Z4" s="3">
        <v>50</v>
      </c>
      <c r="AA4" s="3" t="s">
        <v>37</v>
      </c>
      <c r="AB4" s="3">
        <v>3.25</v>
      </c>
      <c r="AC4" s="1">
        <f t="shared" si="0"/>
        <v>162.5</v>
      </c>
      <c r="AD4" s="1" t="s">
        <v>34</v>
      </c>
      <c r="AE4" s="1">
        <v>0</v>
      </c>
      <c r="AF4" s="1">
        <f t="shared" si="1"/>
        <v>50</v>
      </c>
    </row>
    <row r="5" spans="1:33" ht="24.95" customHeight="1" x14ac:dyDescent="0.25">
      <c r="A5" s="1" t="s">
        <v>36</v>
      </c>
      <c r="B5" s="1">
        <v>13</v>
      </c>
      <c r="C5" s="5">
        <v>43101</v>
      </c>
      <c r="E5" s="3" t="s">
        <v>717</v>
      </c>
      <c r="F5" s="3" t="s">
        <v>554</v>
      </c>
      <c r="G5" s="3" t="s">
        <v>33</v>
      </c>
      <c r="H5" s="3" t="s">
        <v>718</v>
      </c>
      <c r="I5" s="4">
        <v>43077</v>
      </c>
      <c r="J5" s="3" t="s">
        <v>43</v>
      </c>
      <c r="K5" s="4">
        <v>43105</v>
      </c>
      <c r="L5" s="3" t="s">
        <v>39</v>
      </c>
      <c r="M5" s="3" t="s">
        <v>39</v>
      </c>
      <c r="N5" s="1">
        <v>39129090</v>
      </c>
      <c r="O5" s="3" t="s">
        <v>83</v>
      </c>
      <c r="P5" s="3" t="s">
        <v>46</v>
      </c>
      <c r="Q5" s="3" t="s">
        <v>317</v>
      </c>
      <c r="V5" s="6">
        <v>42675</v>
      </c>
      <c r="W5" s="6">
        <v>44136</v>
      </c>
      <c r="X5" s="3">
        <v>49</v>
      </c>
      <c r="Y5" s="3">
        <v>0</v>
      </c>
      <c r="Z5" s="3">
        <v>200</v>
      </c>
      <c r="AA5" s="3" t="s">
        <v>37</v>
      </c>
      <c r="AB5" s="3">
        <v>8.9499999999999993</v>
      </c>
      <c r="AC5" s="1">
        <f t="shared" si="0"/>
        <v>1789.9999999999998</v>
      </c>
      <c r="AD5" s="1" t="s">
        <v>34</v>
      </c>
      <c r="AE5" s="1">
        <v>0</v>
      </c>
      <c r="AF5" s="1">
        <f t="shared" si="1"/>
        <v>200</v>
      </c>
    </row>
    <row r="6" spans="1:33" ht="24.95" customHeight="1" x14ac:dyDescent="0.25">
      <c r="A6" s="1" t="s">
        <v>36</v>
      </c>
      <c r="B6" s="1">
        <v>14</v>
      </c>
      <c r="C6" s="5">
        <v>43101</v>
      </c>
      <c r="E6" s="3" t="s">
        <v>713</v>
      </c>
      <c r="F6" s="3" t="s">
        <v>554</v>
      </c>
      <c r="G6" s="3" t="s">
        <v>33</v>
      </c>
      <c r="H6" s="3" t="s">
        <v>719</v>
      </c>
      <c r="I6" s="4">
        <v>43077</v>
      </c>
      <c r="J6" s="3" t="s">
        <v>43</v>
      </c>
      <c r="K6" s="4">
        <v>43105</v>
      </c>
      <c r="L6" s="3" t="s">
        <v>39</v>
      </c>
      <c r="M6" s="3" t="s">
        <v>39</v>
      </c>
      <c r="N6" s="1">
        <v>25262000</v>
      </c>
      <c r="O6" s="3" t="s">
        <v>715</v>
      </c>
      <c r="P6" s="3" t="s">
        <v>715</v>
      </c>
      <c r="Q6" s="3" t="s">
        <v>716</v>
      </c>
      <c r="V6" s="6">
        <v>42979</v>
      </c>
      <c r="W6" s="6">
        <v>44075</v>
      </c>
      <c r="X6" s="3">
        <v>37</v>
      </c>
      <c r="Y6" s="3">
        <v>0</v>
      </c>
      <c r="Z6" s="3">
        <v>600</v>
      </c>
      <c r="AA6" s="3" t="s">
        <v>37</v>
      </c>
      <c r="AB6" s="3">
        <v>3.25</v>
      </c>
      <c r="AC6" s="1">
        <f t="shared" si="0"/>
        <v>1950</v>
      </c>
      <c r="AD6" s="1" t="s">
        <v>34</v>
      </c>
      <c r="AE6" s="1">
        <v>0</v>
      </c>
      <c r="AF6" s="1">
        <f t="shared" si="1"/>
        <v>600</v>
      </c>
    </row>
    <row r="7" spans="1:33" ht="24.95" customHeight="1" x14ac:dyDescent="0.25">
      <c r="A7" s="1" t="s">
        <v>36</v>
      </c>
      <c r="B7" s="1">
        <v>15</v>
      </c>
      <c r="C7" s="5">
        <v>43101</v>
      </c>
      <c r="E7" s="3" t="s">
        <v>84</v>
      </c>
      <c r="F7" s="3" t="s">
        <v>554</v>
      </c>
      <c r="G7" s="3" t="s">
        <v>33</v>
      </c>
      <c r="H7" s="3" t="s">
        <v>720</v>
      </c>
      <c r="I7" s="4">
        <v>43077</v>
      </c>
      <c r="J7" s="3" t="s">
        <v>43</v>
      </c>
      <c r="K7" s="4">
        <v>43105</v>
      </c>
      <c r="L7" s="3" t="s">
        <v>39</v>
      </c>
      <c r="M7" s="3" t="s">
        <v>39</v>
      </c>
      <c r="N7" s="1">
        <v>11081200</v>
      </c>
      <c r="O7" s="3" t="s">
        <v>165</v>
      </c>
      <c r="P7" s="3" t="s">
        <v>165</v>
      </c>
      <c r="Q7" s="3" t="s">
        <v>556</v>
      </c>
      <c r="V7" s="6">
        <v>42979</v>
      </c>
      <c r="W7" s="6">
        <v>44805</v>
      </c>
      <c r="X7" s="3">
        <v>61</v>
      </c>
      <c r="Y7" s="3">
        <v>0</v>
      </c>
      <c r="Z7" s="3">
        <v>1250</v>
      </c>
      <c r="AA7" s="3" t="s">
        <v>37</v>
      </c>
      <c r="AB7" s="3">
        <v>2.95</v>
      </c>
      <c r="AC7" s="1">
        <f t="shared" si="0"/>
        <v>3687.5</v>
      </c>
      <c r="AD7" s="1" t="s">
        <v>34</v>
      </c>
      <c r="AE7" s="1">
        <v>0</v>
      </c>
      <c r="AF7" s="1">
        <f t="shared" si="1"/>
        <v>1250</v>
      </c>
    </row>
    <row r="8" spans="1:33" ht="24.95" customHeight="1" x14ac:dyDescent="0.25">
      <c r="A8" s="1" t="s">
        <v>36</v>
      </c>
      <c r="B8" s="1">
        <v>16</v>
      </c>
      <c r="C8" s="5">
        <v>43101</v>
      </c>
      <c r="E8" s="3" t="s">
        <v>721</v>
      </c>
      <c r="F8" s="3" t="s">
        <v>721</v>
      </c>
      <c r="G8" s="3" t="s">
        <v>33</v>
      </c>
      <c r="H8" s="3" t="s">
        <v>722</v>
      </c>
      <c r="I8" s="4">
        <v>43090</v>
      </c>
      <c r="J8" s="3" t="s">
        <v>59</v>
      </c>
      <c r="K8" s="4">
        <v>43104</v>
      </c>
      <c r="L8" s="3" t="s">
        <v>35</v>
      </c>
      <c r="M8" s="3">
        <v>1734</v>
      </c>
      <c r="N8" s="1">
        <v>29222933</v>
      </c>
      <c r="O8" s="3" t="s">
        <v>655</v>
      </c>
      <c r="P8" s="3" t="s">
        <v>655</v>
      </c>
      <c r="Q8" s="29" t="s">
        <v>723</v>
      </c>
      <c r="V8" s="6">
        <v>43070</v>
      </c>
      <c r="W8" s="6">
        <v>44866</v>
      </c>
      <c r="X8" s="3">
        <v>60</v>
      </c>
      <c r="Y8" s="3">
        <v>0</v>
      </c>
      <c r="Z8" s="3">
        <v>4000</v>
      </c>
      <c r="AA8" s="3" t="s">
        <v>37</v>
      </c>
      <c r="AB8" s="3">
        <v>4</v>
      </c>
      <c r="AC8" s="1">
        <f t="shared" si="0"/>
        <v>16000</v>
      </c>
      <c r="AD8" s="1" t="s">
        <v>34</v>
      </c>
      <c r="AE8" s="1">
        <v>0</v>
      </c>
      <c r="AF8" s="1">
        <f t="shared" si="1"/>
        <v>4000</v>
      </c>
    </row>
    <row r="9" spans="1:33" ht="24.95" customHeight="1" x14ac:dyDescent="0.25">
      <c r="A9" s="1" t="s">
        <v>36</v>
      </c>
      <c r="B9" s="1">
        <v>16</v>
      </c>
      <c r="C9" s="5">
        <v>43101</v>
      </c>
      <c r="E9" s="3" t="s">
        <v>721</v>
      </c>
      <c r="F9" s="3" t="s">
        <v>721</v>
      </c>
      <c r="G9" s="3" t="s">
        <v>33</v>
      </c>
      <c r="H9" s="3" t="s">
        <v>722</v>
      </c>
      <c r="I9" s="4">
        <v>43090</v>
      </c>
      <c r="J9" s="3" t="s">
        <v>59</v>
      </c>
      <c r="K9" s="4">
        <v>43104</v>
      </c>
      <c r="L9" s="3" t="s">
        <v>35</v>
      </c>
      <c r="M9" s="3">
        <v>1734</v>
      </c>
      <c r="N9" s="1">
        <v>29222933</v>
      </c>
      <c r="O9" s="3" t="s">
        <v>655</v>
      </c>
      <c r="P9" s="3" t="s">
        <v>655</v>
      </c>
      <c r="Q9" s="29" t="s">
        <v>724</v>
      </c>
      <c r="V9" s="6">
        <v>43070</v>
      </c>
      <c r="W9" s="6">
        <v>44866</v>
      </c>
      <c r="X9" s="3">
        <v>60</v>
      </c>
      <c r="Y9" s="3">
        <v>0</v>
      </c>
      <c r="Z9" s="3">
        <v>4000</v>
      </c>
      <c r="AA9" s="3" t="s">
        <v>37</v>
      </c>
      <c r="AB9" s="3">
        <v>4</v>
      </c>
      <c r="AC9" s="1">
        <f t="shared" ref="AC9:AC49" si="2">Z9*AB9</f>
        <v>16000</v>
      </c>
      <c r="AD9" s="1" t="s">
        <v>34</v>
      </c>
      <c r="AE9" s="1">
        <v>0</v>
      </c>
      <c r="AF9" s="1">
        <f t="shared" ref="AF9:AF49" si="3">Z9</f>
        <v>4000</v>
      </c>
    </row>
    <row r="10" spans="1:33" ht="24.95" customHeight="1" x14ac:dyDescent="0.25">
      <c r="A10" s="1" t="s">
        <v>36</v>
      </c>
      <c r="B10" s="1">
        <v>16</v>
      </c>
      <c r="C10" s="5">
        <v>43101</v>
      </c>
      <c r="E10" s="3" t="s">
        <v>721</v>
      </c>
      <c r="F10" s="3" t="s">
        <v>721</v>
      </c>
      <c r="G10" s="3" t="s">
        <v>33</v>
      </c>
      <c r="H10" s="3" t="s">
        <v>722</v>
      </c>
      <c r="I10" s="4">
        <v>43090</v>
      </c>
      <c r="J10" s="3" t="s">
        <v>59</v>
      </c>
      <c r="K10" s="4">
        <v>43104</v>
      </c>
      <c r="L10" s="3" t="s">
        <v>35</v>
      </c>
      <c r="M10" s="3">
        <v>1734</v>
      </c>
      <c r="N10" s="1">
        <v>29222933</v>
      </c>
      <c r="O10" s="3" t="s">
        <v>655</v>
      </c>
      <c r="P10" s="3" t="s">
        <v>655</v>
      </c>
      <c r="Q10" s="29" t="s">
        <v>725</v>
      </c>
      <c r="V10" s="6">
        <v>43070</v>
      </c>
      <c r="W10" s="6">
        <v>44866</v>
      </c>
      <c r="X10" s="3">
        <v>60</v>
      </c>
      <c r="Y10" s="3">
        <v>0</v>
      </c>
      <c r="Z10" s="3">
        <v>4000</v>
      </c>
      <c r="AA10" s="3" t="s">
        <v>37</v>
      </c>
      <c r="AB10" s="3">
        <v>4</v>
      </c>
      <c r="AC10" s="1">
        <f t="shared" si="2"/>
        <v>16000</v>
      </c>
      <c r="AD10" s="1" t="s">
        <v>34</v>
      </c>
      <c r="AE10" s="1">
        <v>0</v>
      </c>
      <c r="AF10" s="1">
        <f t="shared" si="3"/>
        <v>4000</v>
      </c>
    </row>
    <row r="11" spans="1:33" ht="24.95" customHeight="1" x14ac:dyDescent="0.25">
      <c r="A11" s="1" t="s">
        <v>36</v>
      </c>
      <c r="B11" s="1">
        <v>16</v>
      </c>
      <c r="C11" s="5">
        <v>43101</v>
      </c>
      <c r="E11" s="3" t="s">
        <v>721</v>
      </c>
      <c r="F11" s="3" t="s">
        <v>721</v>
      </c>
      <c r="G11" s="3" t="s">
        <v>33</v>
      </c>
      <c r="H11" s="3" t="s">
        <v>722</v>
      </c>
      <c r="I11" s="4">
        <v>43090</v>
      </c>
      <c r="J11" s="3" t="s">
        <v>59</v>
      </c>
      <c r="K11" s="4">
        <v>43104</v>
      </c>
      <c r="L11" s="3" t="s">
        <v>35</v>
      </c>
      <c r="M11" s="3">
        <v>1734</v>
      </c>
      <c r="N11" s="1">
        <v>29222933</v>
      </c>
      <c r="O11" s="3" t="s">
        <v>655</v>
      </c>
      <c r="P11" s="3" t="s">
        <v>655</v>
      </c>
      <c r="Q11" s="29" t="s">
        <v>726</v>
      </c>
      <c r="V11" s="6">
        <v>43070</v>
      </c>
      <c r="W11" s="6">
        <v>44866</v>
      </c>
      <c r="X11" s="3">
        <v>60</v>
      </c>
      <c r="Y11" s="3">
        <v>0</v>
      </c>
      <c r="Z11" s="3">
        <v>2000</v>
      </c>
      <c r="AA11" s="3" t="s">
        <v>37</v>
      </c>
      <c r="AB11" s="3">
        <v>4</v>
      </c>
      <c r="AC11" s="1">
        <f t="shared" si="2"/>
        <v>8000</v>
      </c>
      <c r="AD11" s="1" t="s">
        <v>34</v>
      </c>
      <c r="AE11" s="1">
        <v>0</v>
      </c>
      <c r="AF11" s="1">
        <f t="shared" si="3"/>
        <v>2000</v>
      </c>
    </row>
    <row r="12" spans="1:33" ht="24.95" customHeight="1" x14ac:dyDescent="0.25">
      <c r="A12" s="1" t="s">
        <v>36</v>
      </c>
      <c r="B12" s="1">
        <v>54</v>
      </c>
      <c r="C12" s="5">
        <v>43103</v>
      </c>
      <c r="E12" s="3" t="s">
        <v>727</v>
      </c>
      <c r="F12" s="3" t="s">
        <v>727</v>
      </c>
      <c r="G12" s="3" t="s">
        <v>33</v>
      </c>
      <c r="H12" s="3">
        <v>970001049</v>
      </c>
      <c r="I12" s="4">
        <v>43089</v>
      </c>
      <c r="J12" s="3" t="s">
        <v>59</v>
      </c>
      <c r="K12" s="4">
        <v>43094</v>
      </c>
      <c r="L12" s="3" t="s">
        <v>35</v>
      </c>
      <c r="M12" s="3">
        <v>5901</v>
      </c>
      <c r="N12" s="1">
        <v>29415000</v>
      </c>
      <c r="O12" s="3" t="s">
        <v>728</v>
      </c>
      <c r="P12" s="3" t="s">
        <v>728</v>
      </c>
      <c r="Q12" s="3" t="s">
        <v>729</v>
      </c>
      <c r="V12" s="6">
        <v>43040</v>
      </c>
      <c r="W12" s="6">
        <v>44835</v>
      </c>
      <c r="X12" s="3">
        <v>60</v>
      </c>
      <c r="Y12" s="3">
        <v>0</v>
      </c>
      <c r="Z12" s="3">
        <v>50</v>
      </c>
      <c r="AA12" s="3" t="s">
        <v>37</v>
      </c>
      <c r="AB12" s="3">
        <v>230</v>
      </c>
      <c r="AC12" s="1">
        <f t="shared" si="2"/>
        <v>11500</v>
      </c>
      <c r="AD12" s="1" t="s">
        <v>34</v>
      </c>
      <c r="AE12" s="1">
        <v>0</v>
      </c>
      <c r="AF12" s="1">
        <f t="shared" si="3"/>
        <v>50</v>
      </c>
    </row>
    <row r="13" spans="1:33" ht="24.95" customHeight="1" x14ac:dyDescent="0.25">
      <c r="A13" s="1" t="s">
        <v>36</v>
      </c>
      <c r="B13" s="1">
        <v>55</v>
      </c>
      <c r="C13" s="5">
        <v>43103</v>
      </c>
      <c r="E13" s="3" t="s">
        <v>351</v>
      </c>
      <c r="F13" s="3" t="s">
        <v>351</v>
      </c>
      <c r="G13" s="3" t="s">
        <v>33</v>
      </c>
      <c r="H13" s="3" t="s">
        <v>730</v>
      </c>
      <c r="I13" s="4">
        <v>43091</v>
      </c>
      <c r="J13" s="3" t="s">
        <v>59</v>
      </c>
      <c r="K13" s="4">
        <v>43111</v>
      </c>
      <c r="L13" s="3" t="s">
        <v>35</v>
      </c>
      <c r="M13" s="3">
        <v>2480</v>
      </c>
      <c r="N13" s="1">
        <v>29252990</v>
      </c>
      <c r="O13" s="3" t="s">
        <v>731</v>
      </c>
      <c r="P13" s="3" t="s">
        <v>731</v>
      </c>
      <c r="Q13" s="3" t="s">
        <v>732</v>
      </c>
      <c r="V13" s="6">
        <v>43070</v>
      </c>
      <c r="W13" s="6">
        <v>44866</v>
      </c>
      <c r="X13" s="3">
        <v>60</v>
      </c>
      <c r="Y13" s="3">
        <v>0</v>
      </c>
      <c r="Z13" s="3">
        <v>500</v>
      </c>
      <c r="AA13" s="3" t="s">
        <v>37</v>
      </c>
      <c r="AB13" s="3">
        <v>4.75</v>
      </c>
      <c r="AC13" s="1">
        <f t="shared" si="2"/>
        <v>2375</v>
      </c>
      <c r="AD13" s="1" t="s">
        <v>34</v>
      </c>
      <c r="AE13" s="1">
        <v>0</v>
      </c>
      <c r="AF13" s="1">
        <f t="shared" si="3"/>
        <v>500</v>
      </c>
    </row>
    <row r="14" spans="1:33" ht="24.95" customHeight="1" x14ac:dyDescent="0.25">
      <c r="A14" s="1" t="s">
        <v>36</v>
      </c>
      <c r="B14" s="1">
        <v>56</v>
      </c>
      <c r="C14" s="5">
        <v>43103</v>
      </c>
      <c r="E14" s="3" t="s">
        <v>519</v>
      </c>
      <c r="F14" s="3" t="s">
        <v>519</v>
      </c>
      <c r="G14" s="3" t="s">
        <v>168</v>
      </c>
      <c r="H14" s="3">
        <v>942994226</v>
      </c>
      <c r="I14" s="4">
        <v>43075</v>
      </c>
      <c r="J14" s="3" t="s">
        <v>43</v>
      </c>
      <c r="K14" s="4">
        <v>43122</v>
      </c>
      <c r="L14" s="3" t="s">
        <v>39</v>
      </c>
      <c r="M14" s="3" t="s">
        <v>39</v>
      </c>
      <c r="N14" s="1">
        <v>39059990</v>
      </c>
      <c r="O14" s="3" t="s">
        <v>733</v>
      </c>
      <c r="P14" s="3" t="s">
        <v>733</v>
      </c>
      <c r="Q14" s="29" t="s">
        <v>734</v>
      </c>
      <c r="V14" s="6">
        <v>42948</v>
      </c>
      <c r="W14" s="6">
        <v>44044</v>
      </c>
      <c r="X14" s="3">
        <v>37</v>
      </c>
      <c r="Y14" s="3">
        <v>0</v>
      </c>
      <c r="Z14" s="3">
        <v>299.39999999999998</v>
      </c>
      <c r="AA14" s="3" t="s">
        <v>37</v>
      </c>
      <c r="AB14" s="3">
        <v>10.5</v>
      </c>
      <c r="AC14" s="1">
        <f t="shared" si="2"/>
        <v>3143.7</v>
      </c>
      <c r="AD14" s="1" t="s">
        <v>34</v>
      </c>
      <c r="AE14" s="1">
        <v>0</v>
      </c>
      <c r="AF14" s="1">
        <f t="shared" si="3"/>
        <v>299.39999999999998</v>
      </c>
    </row>
    <row r="15" spans="1:33" ht="24.95" customHeight="1" x14ac:dyDescent="0.25">
      <c r="A15" s="1" t="s">
        <v>36</v>
      </c>
      <c r="B15" s="1">
        <v>147</v>
      </c>
      <c r="C15" s="5">
        <v>43108</v>
      </c>
      <c r="E15" s="3" t="s">
        <v>742</v>
      </c>
      <c r="F15" s="3" t="s">
        <v>742</v>
      </c>
      <c r="G15" s="3" t="s">
        <v>33</v>
      </c>
      <c r="H15" s="3">
        <v>1000028763</v>
      </c>
      <c r="I15" s="4">
        <v>43074</v>
      </c>
      <c r="J15" s="3" t="s">
        <v>59</v>
      </c>
      <c r="K15" s="4">
        <v>43108</v>
      </c>
      <c r="L15" s="3" t="s">
        <v>35</v>
      </c>
      <c r="M15" s="3">
        <v>33</v>
      </c>
      <c r="N15" s="1">
        <v>29335990</v>
      </c>
      <c r="O15" s="3" t="s">
        <v>743</v>
      </c>
      <c r="P15" s="3" t="s">
        <v>743</v>
      </c>
      <c r="Q15" s="3" t="s">
        <v>744</v>
      </c>
      <c r="V15" s="6">
        <v>42948</v>
      </c>
      <c r="W15" s="6">
        <v>44743</v>
      </c>
      <c r="X15" s="3">
        <v>60</v>
      </c>
      <c r="Y15" s="3">
        <v>0</v>
      </c>
      <c r="Z15" s="3">
        <v>81</v>
      </c>
      <c r="AA15" s="3" t="s">
        <v>37</v>
      </c>
      <c r="AB15" s="3">
        <v>65</v>
      </c>
      <c r="AC15" s="1">
        <f t="shared" si="2"/>
        <v>5265</v>
      </c>
      <c r="AD15" s="1" t="s">
        <v>34</v>
      </c>
      <c r="AE15" s="1">
        <v>0</v>
      </c>
      <c r="AF15" s="1">
        <f t="shared" si="3"/>
        <v>81</v>
      </c>
    </row>
    <row r="16" spans="1:33" s="3" customFormat="1" ht="24.95" customHeight="1" x14ac:dyDescent="0.25">
      <c r="A16" s="1" t="s">
        <v>36</v>
      </c>
      <c r="B16" s="1">
        <v>177</v>
      </c>
      <c r="C16" s="5">
        <v>43110</v>
      </c>
      <c r="E16" s="3" t="s">
        <v>745</v>
      </c>
      <c r="F16" s="3" t="s">
        <v>745</v>
      </c>
      <c r="G16" s="3" t="s">
        <v>119</v>
      </c>
      <c r="H16" s="3">
        <v>578087</v>
      </c>
      <c r="I16" s="4">
        <v>43105</v>
      </c>
      <c r="J16" s="3" t="s">
        <v>43</v>
      </c>
      <c r="K16" s="4">
        <v>43108</v>
      </c>
      <c r="L16" s="3" t="s">
        <v>39</v>
      </c>
      <c r="M16" s="3" t="s">
        <v>39</v>
      </c>
      <c r="N16" s="1">
        <v>39123985</v>
      </c>
      <c r="O16" s="3" t="s">
        <v>746</v>
      </c>
      <c r="P16" s="3" t="s">
        <v>746</v>
      </c>
      <c r="Q16" s="3" t="s">
        <v>747</v>
      </c>
      <c r="V16" s="6">
        <v>43070</v>
      </c>
      <c r="W16" s="6">
        <v>43800</v>
      </c>
      <c r="X16" s="3">
        <v>25</v>
      </c>
      <c r="Y16" s="3">
        <v>0</v>
      </c>
      <c r="Z16" s="3">
        <v>10</v>
      </c>
      <c r="AA16" s="3" t="s">
        <v>37</v>
      </c>
      <c r="AB16" s="3">
        <v>45.77</v>
      </c>
      <c r="AC16" s="1">
        <f t="shared" si="2"/>
        <v>457.70000000000005</v>
      </c>
      <c r="AD16" s="1" t="s">
        <v>49</v>
      </c>
      <c r="AE16" s="1">
        <v>0</v>
      </c>
      <c r="AF16" s="1">
        <f t="shared" si="3"/>
        <v>10</v>
      </c>
      <c r="AG16" s="1"/>
    </row>
    <row r="17" spans="1:33" s="3" customFormat="1" ht="24.95" customHeight="1" x14ac:dyDescent="0.25">
      <c r="A17" s="1" t="s">
        <v>36</v>
      </c>
      <c r="B17" s="1">
        <v>177</v>
      </c>
      <c r="C17" s="5">
        <v>43110</v>
      </c>
      <c r="E17" s="3" t="s">
        <v>745</v>
      </c>
      <c r="F17" s="3" t="s">
        <v>745</v>
      </c>
      <c r="G17" s="3" t="s">
        <v>119</v>
      </c>
      <c r="H17" s="3">
        <v>578087</v>
      </c>
      <c r="I17" s="4">
        <v>43105</v>
      </c>
      <c r="J17" s="3" t="s">
        <v>43</v>
      </c>
      <c r="K17" s="4">
        <v>43108</v>
      </c>
      <c r="L17" s="3" t="s">
        <v>39</v>
      </c>
      <c r="M17" s="3" t="s">
        <v>39</v>
      </c>
      <c r="N17" s="1">
        <v>32050000</v>
      </c>
      <c r="O17" s="3" t="s">
        <v>748</v>
      </c>
      <c r="P17" s="3" t="s">
        <v>748</v>
      </c>
      <c r="Q17" s="3" t="s">
        <v>749</v>
      </c>
      <c r="V17" s="6">
        <v>43070</v>
      </c>
      <c r="W17" s="6">
        <v>43800</v>
      </c>
      <c r="X17" s="3">
        <v>25</v>
      </c>
      <c r="Y17" s="3">
        <v>0</v>
      </c>
      <c r="Z17" s="3">
        <v>10</v>
      </c>
      <c r="AA17" s="3" t="s">
        <v>37</v>
      </c>
      <c r="AB17" s="3">
        <v>40.86</v>
      </c>
      <c r="AC17" s="1">
        <f t="shared" si="2"/>
        <v>408.6</v>
      </c>
      <c r="AD17" s="1" t="s">
        <v>49</v>
      </c>
      <c r="AE17" s="1">
        <v>0</v>
      </c>
      <c r="AF17" s="1">
        <f t="shared" si="3"/>
        <v>10</v>
      </c>
      <c r="AG17" s="1"/>
    </row>
    <row r="18" spans="1:33" s="3" customFormat="1" ht="24.95" customHeight="1" x14ac:dyDescent="0.25">
      <c r="A18" s="1" t="s">
        <v>36</v>
      </c>
      <c r="B18" s="1">
        <v>233</v>
      </c>
      <c r="C18" s="5">
        <v>43111</v>
      </c>
      <c r="E18" s="3" t="s">
        <v>750</v>
      </c>
      <c r="F18" s="3" t="s">
        <v>554</v>
      </c>
      <c r="G18" s="3" t="s">
        <v>33</v>
      </c>
      <c r="H18" s="3" t="s">
        <v>751</v>
      </c>
      <c r="I18" s="4">
        <v>43088</v>
      </c>
      <c r="J18" s="3" t="s">
        <v>43</v>
      </c>
      <c r="K18" s="4">
        <v>43118</v>
      </c>
      <c r="L18" s="3" t="s">
        <v>39</v>
      </c>
      <c r="M18" s="3" t="s">
        <v>39</v>
      </c>
      <c r="N18" s="1">
        <v>39139020</v>
      </c>
      <c r="O18" s="3" t="s">
        <v>752</v>
      </c>
      <c r="P18" s="3" t="s">
        <v>754</v>
      </c>
      <c r="Q18" s="3" t="s">
        <v>753</v>
      </c>
      <c r="V18" s="6">
        <v>42917</v>
      </c>
      <c r="W18" s="6">
        <v>44013</v>
      </c>
      <c r="X18" s="3">
        <v>37</v>
      </c>
      <c r="Y18" s="3">
        <v>0</v>
      </c>
      <c r="Z18" s="3">
        <v>50</v>
      </c>
      <c r="AA18" s="3" t="s">
        <v>37</v>
      </c>
      <c r="AB18" s="3">
        <v>26.85</v>
      </c>
      <c r="AC18" s="1">
        <f t="shared" si="2"/>
        <v>1342.5</v>
      </c>
      <c r="AD18" s="1" t="s">
        <v>34</v>
      </c>
      <c r="AE18" s="1">
        <v>0</v>
      </c>
      <c r="AF18" s="1">
        <f t="shared" si="3"/>
        <v>50</v>
      </c>
      <c r="AG18" s="1"/>
    </row>
    <row r="19" spans="1:33" s="3" customFormat="1" ht="24.95" customHeight="1" x14ac:dyDescent="0.25">
      <c r="A19" s="1" t="s">
        <v>36</v>
      </c>
      <c r="B19" s="1">
        <v>234</v>
      </c>
      <c r="C19" s="5">
        <v>43111</v>
      </c>
      <c r="E19" s="3" t="s">
        <v>717</v>
      </c>
      <c r="F19" s="3" t="s">
        <v>554</v>
      </c>
      <c r="G19" s="3" t="s">
        <v>33</v>
      </c>
      <c r="H19" s="3" t="s">
        <v>755</v>
      </c>
      <c r="I19" s="4">
        <v>43091</v>
      </c>
      <c r="J19" s="3" t="s">
        <v>43</v>
      </c>
      <c r="K19" s="4">
        <v>43118</v>
      </c>
      <c r="L19" s="3" t="s">
        <v>39</v>
      </c>
      <c r="M19" s="3" t="s">
        <v>39</v>
      </c>
      <c r="N19" s="1">
        <v>39129090</v>
      </c>
      <c r="O19" s="3" t="s">
        <v>83</v>
      </c>
      <c r="P19" s="3" t="s">
        <v>46</v>
      </c>
      <c r="Q19" s="3" t="s">
        <v>317</v>
      </c>
      <c r="V19" s="6">
        <v>42736</v>
      </c>
      <c r="W19" s="6">
        <v>44197</v>
      </c>
      <c r="X19" s="3">
        <v>49</v>
      </c>
      <c r="Y19" s="3">
        <v>0</v>
      </c>
      <c r="Z19" s="3">
        <v>200</v>
      </c>
      <c r="AA19" s="3" t="s">
        <v>37</v>
      </c>
      <c r="AB19" s="3">
        <v>8.9499999999999993</v>
      </c>
      <c r="AC19" s="1">
        <f t="shared" si="2"/>
        <v>1789.9999999999998</v>
      </c>
      <c r="AD19" s="1" t="s">
        <v>34</v>
      </c>
      <c r="AE19" s="1">
        <v>0</v>
      </c>
      <c r="AF19" s="1">
        <f t="shared" si="3"/>
        <v>200</v>
      </c>
      <c r="AG19" s="1"/>
    </row>
    <row r="20" spans="1:33" s="3" customFormat="1" ht="24.95" customHeight="1" x14ac:dyDescent="0.25">
      <c r="A20" s="1" t="s">
        <v>36</v>
      </c>
      <c r="B20" s="1">
        <v>235</v>
      </c>
      <c r="C20" s="5">
        <v>43111</v>
      </c>
      <c r="E20" s="3" t="s">
        <v>756</v>
      </c>
      <c r="F20" s="3" t="s">
        <v>756</v>
      </c>
      <c r="G20" s="3" t="s">
        <v>33</v>
      </c>
      <c r="H20" s="3">
        <v>56</v>
      </c>
      <c r="I20" s="4">
        <v>43102</v>
      </c>
      <c r="J20" s="3" t="s">
        <v>43</v>
      </c>
      <c r="K20" s="4">
        <v>43118</v>
      </c>
      <c r="L20" s="3" t="s">
        <v>39</v>
      </c>
      <c r="M20" s="3" t="s">
        <v>39</v>
      </c>
      <c r="N20" s="1">
        <v>34042000</v>
      </c>
      <c r="O20" s="3" t="s">
        <v>757</v>
      </c>
      <c r="P20" s="3" t="s">
        <v>758</v>
      </c>
      <c r="Q20" s="3">
        <v>425</v>
      </c>
      <c r="V20" s="6">
        <v>43040</v>
      </c>
      <c r="W20" s="6">
        <v>44136</v>
      </c>
      <c r="X20" s="3">
        <v>37</v>
      </c>
      <c r="Y20" s="3">
        <v>0</v>
      </c>
      <c r="Z20" s="3">
        <v>100</v>
      </c>
      <c r="AA20" s="3" t="s">
        <v>37</v>
      </c>
      <c r="AB20" s="3">
        <v>6.25</v>
      </c>
      <c r="AC20" s="1">
        <f t="shared" si="2"/>
        <v>625</v>
      </c>
      <c r="AD20" s="1" t="s">
        <v>34</v>
      </c>
      <c r="AE20" s="1">
        <v>0</v>
      </c>
      <c r="AF20" s="1">
        <f t="shared" si="3"/>
        <v>100</v>
      </c>
      <c r="AG20" s="1"/>
    </row>
    <row r="21" spans="1:33" s="3" customFormat="1" ht="24.95" customHeight="1" x14ac:dyDescent="0.25">
      <c r="A21" s="1" t="s">
        <v>36</v>
      </c>
      <c r="B21" s="1">
        <v>260</v>
      </c>
      <c r="C21" s="5">
        <v>43115</v>
      </c>
      <c r="E21" s="3" t="s">
        <v>759</v>
      </c>
      <c r="F21" s="3" t="s">
        <v>139</v>
      </c>
      <c r="G21" s="3" t="s">
        <v>48</v>
      </c>
      <c r="H21" s="3">
        <v>9003548872</v>
      </c>
      <c r="I21" s="4">
        <v>43110</v>
      </c>
      <c r="J21" s="3" t="s">
        <v>43</v>
      </c>
      <c r="K21" s="4">
        <v>43113</v>
      </c>
      <c r="L21" s="3" t="s">
        <v>39</v>
      </c>
      <c r="M21" s="3" t="s">
        <v>39</v>
      </c>
      <c r="N21" s="1">
        <v>17021100</v>
      </c>
      <c r="O21" s="3" t="s">
        <v>469</v>
      </c>
      <c r="P21" s="3" t="s">
        <v>711</v>
      </c>
      <c r="Q21" s="3" t="s">
        <v>760</v>
      </c>
      <c r="V21" s="6">
        <v>42887</v>
      </c>
      <c r="W21" s="6">
        <v>43952</v>
      </c>
      <c r="X21" s="3">
        <v>36</v>
      </c>
      <c r="Y21" s="3">
        <v>0</v>
      </c>
      <c r="Z21" s="3">
        <v>50</v>
      </c>
      <c r="AA21" s="3" t="s">
        <v>37</v>
      </c>
      <c r="AB21" s="3">
        <v>8.4</v>
      </c>
      <c r="AC21" s="1">
        <f t="shared" si="2"/>
        <v>420</v>
      </c>
      <c r="AD21" s="1" t="s">
        <v>34</v>
      </c>
      <c r="AE21" s="1">
        <v>0</v>
      </c>
      <c r="AF21" s="1">
        <f t="shared" si="3"/>
        <v>50</v>
      </c>
      <c r="AG21" s="1"/>
    </row>
    <row r="22" spans="1:33" s="3" customFormat="1" ht="24.95" customHeight="1" x14ac:dyDescent="0.25">
      <c r="A22" s="1" t="s">
        <v>36</v>
      </c>
      <c r="B22" s="1">
        <v>261</v>
      </c>
      <c r="C22" s="5">
        <v>43115</v>
      </c>
      <c r="E22" s="3" t="s">
        <v>546</v>
      </c>
      <c r="F22" s="3" t="s">
        <v>761</v>
      </c>
      <c r="G22" s="3" t="s">
        <v>33</v>
      </c>
      <c r="H22" s="3" t="s">
        <v>762</v>
      </c>
      <c r="I22" s="4">
        <v>43113</v>
      </c>
      <c r="J22" s="3" t="s">
        <v>43</v>
      </c>
      <c r="K22" s="4">
        <v>43125</v>
      </c>
      <c r="L22" s="3" t="s">
        <v>39</v>
      </c>
      <c r="M22" s="3" t="s">
        <v>39</v>
      </c>
      <c r="N22" s="1">
        <v>28369990</v>
      </c>
      <c r="O22" s="3" t="s">
        <v>763</v>
      </c>
      <c r="P22" s="3" t="s">
        <v>763</v>
      </c>
      <c r="Q22" s="3" t="s">
        <v>764</v>
      </c>
      <c r="V22" s="6">
        <v>43070</v>
      </c>
      <c r="W22" s="6">
        <v>44866</v>
      </c>
      <c r="X22" s="3">
        <v>60</v>
      </c>
      <c r="Y22" s="3">
        <v>0</v>
      </c>
      <c r="Z22" s="3">
        <v>10000</v>
      </c>
      <c r="AA22" s="3" t="s">
        <v>37</v>
      </c>
      <c r="AB22" s="3">
        <v>1.89</v>
      </c>
      <c r="AC22" s="1">
        <f t="shared" si="2"/>
        <v>18900</v>
      </c>
      <c r="AD22" s="1" t="s">
        <v>34</v>
      </c>
      <c r="AE22" s="1">
        <v>0</v>
      </c>
      <c r="AF22" s="1">
        <f t="shared" si="3"/>
        <v>10000</v>
      </c>
      <c r="AG22" s="1"/>
    </row>
    <row r="23" spans="1:33" s="3" customFormat="1" ht="24.95" customHeight="1" x14ac:dyDescent="0.25">
      <c r="A23" s="1" t="s">
        <v>36</v>
      </c>
      <c r="B23" s="1">
        <v>261</v>
      </c>
      <c r="C23" s="5">
        <v>43115</v>
      </c>
      <c r="E23" s="3" t="s">
        <v>546</v>
      </c>
      <c r="F23" s="3" t="s">
        <v>761</v>
      </c>
      <c r="G23" s="3" t="s">
        <v>33</v>
      </c>
      <c r="H23" s="3" t="s">
        <v>762</v>
      </c>
      <c r="I23" s="4">
        <v>43113</v>
      </c>
      <c r="J23" s="3" t="s">
        <v>43</v>
      </c>
      <c r="K23" s="4">
        <v>43125</v>
      </c>
      <c r="L23" s="3" t="s">
        <v>39</v>
      </c>
      <c r="M23" s="3" t="s">
        <v>39</v>
      </c>
      <c r="N23" s="1">
        <v>29181520</v>
      </c>
      <c r="O23" s="3" t="s">
        <v>765</v>
      </c>
      <c r="P23" s="3" t="s">
        <v>765</v>
      </c>
      <c r="Q23" s="3">
        <v>1801</v>
      </c>
      <c r="V23" s="6">
        <v>43101</v>
      </c>
      <c r="W23" s="6">
        <v>44896</v>
      </c>
      <c r="X23" s="3">
        <v>60</v>
      </c>
      <c r="Y23" s="3">
        <v>0</v>
      </c>
      <c r="Z23" s="3">
        <v>750</v>
      </c>
      <c r="AA23" s="3" t="s">
        <v>37</v>
      </c>
      <c r="AB23" s="3">
        <v>2.76</v>
      </c>
      <c r="AC23" s="1">
        <f t="shared" si="2"/>
        <v>2070</v>
      </c>
      <c r="AD23" s="1" t="s">
        <v>34</v>
      </c>
      <c r="AE23" s="1">
        <v>0</v>
      </c>
      <c r="AF23" s="1">
        <f t="shared" si="3"/>
        <v>750</v>
      </c>
      <c r="AG23" s="1"/>
    </row>
    <row r="24" spans="1:33" s="3" customFormat="1" ht="24.95" customHeight="1" x14ac:dyDescent="0.25">
      <c r="A24" s="1" t="s">
        <v>36</v>
      </c>
      <c r="B24" s="1">
        <v>297</v>
      </c>
      <c r="C24" s="5">
        <v>43116</v>
      </c>
      <c r="E24" s="3" t="s">
        <v>766</v>
      </c>
      <c r="F24" s="3" t="s">
        <v>766</v>
      </c>
      <c r="G24" s="3" t="s">
        <v>194</v>
      </c>
      <c r="H24" s="3" t="s">
        <v>767</v>
      </c>
      <c r="I24" s="4">
        <v>43111</v>
      </c>
      <c r="J24" s="3" t="s">
        <v>59</v>
      </c>
      <c r="K24" s="4">
        <v>43121</v>
      </c>
      <c r="L24" s="3" t="s">
        <v>35</v>
      </c>
      <c r="M24" s="3">
        <v>2184</v>
      </c>
      <c r="N24" s="1">
        <v>29372200</v>
      </c>
      <c r="O24" s="3" t="s">
        <v>768</v>
      </c>
      <c r="P24" s="3" t="s">
        <v>768</v>
      </c>
      <c r="Q24" s="3" t="s">
        <v>769</v>
      </c>
      <c r="V24" s="6">
        <v>43040</v>
      </c>
      <c r="W24" s="6">
        <v>44835</v>
      </c>
      <c r="X24" s="3">
        <v>60</v>
      </c>
      <c r="Y24" s="3">
        <v>0</v>
      </c>
      <c r="Z24" s="3">
        <v>0.5</v>
      </c>
      <c r="AA24" s="3" t="s">
        <v>37</v>
      </c>
      <c r="AB24" s="3">
        <v>2.2000000000000002</v>
      </c>
      <c r="AC24" s="1">
        <f t="shared" si="2"/>
        <v>1.1000000000000001</v>
      </c>
      <c r="AD24" s="1" t="s">
        <v>34</v>
      </c>
      <c r="AE24" s="1">
        <v>0</v>
      </c>
      <c r="AF24" s="1">
        <f t="shared" si="3"/>
        <v>0.5</v>
      </c>
      <c r="AG24" s="1"/>
    </row>
    <row r="25" spans="1:33" s="3" customFormat="1" ht="24.95" customHeight="1" x14ac:dyDescent="0.25">
      <c r="A25" s="1" t="s">
        <v>36</v>
      </c>
      <c r="B25" s="1">
        <v>297</v>
      </c>
      <c r="C25" s="5">
        <v>43116</v>
      </c>
      <c r="E25" s="3" t="s">
        <v>766</v>
      </c>
      <c r="F25" s="3" t="s">
        <v>766</v>
      </c>
      <c r="G25" s="3" t="s">
        <v>194</v>
      </c>
      <c r="H25" s="3" t="s">
        <v>767</v>
      </c>
      <c r="I25" s="4">
        <v>43111</v>
      </c>
      <c r="J25" s="3" t="s">
        <v>59</v>
      </c>
      <c r="K25" s="4">
        <v>43121</v>
      </c>
      <c r="L25" s="3" t="s">
        <v>35</v>
      </c>
      <c r="M25" s="3">
        <v>2180</v>
      </c>
      <c r="N25" s="1">
        <v>29372200</v>
      </c>
      <c r="O25" s="3" t="s">
        <v>770</v>
      </c>
      <c r="P25" s="3" t="s">
        <v>770</v>
      </c>
      <c r="Q25" s="3" t="s">
        <v>771</v>
      </c>
      <c r="V25" s="6">
        <v>43040</v>
      </c>
      <c r="W25" s="6">
        <v>44835</v>
      </c>
      <c r="X25" s="3">
        <v>60</v>
      </c>
      <c r="Y25" s="3">
        <v>0</v>
      </c>
      <c r="Z25" s="3">
        <v>2</v>
      </c>
      <c r="AA25" s="3" t="s">
        <v>37</v>
      </c>
      <c r="AB25" s="3">
        <v>2.2000000000000002</v>
      </c>
      <c r="AC25" s="1">
        <f t="shared" si="2"/>
        <v>4.4000000000000004</v>
      </c>
      <c r="AD25" s="1" t="s">
        <v>34</v>
      </c>
      <c r="AE25" s="1">
        <v>0</v>
      </c>
      <c r="AF25" s="1">
        <f t="shared" si="3"/>
        <v>2</v>
      </c>
      <c r="AG25" s="1"/>
    </row>
    <row r="26" spans="1:33" s="3" customFormat="1" ht="24.95" customHeight="1" x14ac:dyDescent="0.25">
      <c r="A26" s="1" t="s">
        <v>36</v>
      </c>
      <c r="B26" s="1">
        <v>463</v>
      </c>
      <c r="C26" s="5">
        <v>43121</v>
      </c>
      <c r="E26" s="3" t="s">
        <v>355</v>
      </c>
      <c r="F26" s="3" t="s">
        <v>355</v>
      </c>
      <c r="G26" s="3" t="s">
        <v>33</v>
      </c>
      <c r="H26" s="3" t="s">
        <v>772</v>
      </c>
      <c r="I26" s="4">
        <v>43108</v>
      </c>
      <c r="J26" s="3" t="s">
        <v>59</v>
      </c>
      <c r="K26" s="4">
        <v>43125</v>
      </c>
      <c r="L26" s="3" t="s">
        <v>39</v>
      </c>
      <c r="M26" s="3" t="s">
        <v>39</v>
      </c>
      <c r="N26" s="1">
        <v>30039090</v>
      </c>
      <c r="O26" s="3" t="s">
        <v>358</v>
      </c>
      <c r="P26" s="3" t="s">
        <v>358</v>
      </c>
      <c r="Q26" s="3" t="s">
        <v>773</v>
      </c>
      <c r="V26" s="6">
        <v>43040</v>
      </c>
      <c r="W26" s="6">
        <v>44501</v>
      </c>
      <c r="X26" s="3">
        <v>49</v>
      </c>
      <c r="Y26" s="3">
        <v>0</v>
      </c>
      <c r="Z26" s="3">
        <v>200</v>
      </c>
      <c r="AA26" s="3" t="s">
        <v>37</v>
      </c>
      <c r="AB26" s="3">
        <v>11.75</v>
      </c>
      <c r="AC26" s="1">
        <f t="shared" si="2"/>
        <v>2350</v>
      </c>
      <c r="AD26" s="1" t="s">
        <v>34</v>
      </c>
      <c r="AE26" s="1">
        <v>0</v>
      </c>
      <c r="AF26" s="1">
        <f t="shared" si="3"/>
        <v>200</v>
      </c>
      <c r="AG26" s="1"/>
    </row>
    <row r="27" spans="1:33" s="3" customFormat="1" ht="24.95" customHeight="1" x14ac:dyDescent="0.25">
      <c r="A27" s="1" t="s">
        <v>36</v>
      </c>
      <c r="B27" s="1">
        <v>464</v>
      </c>
      <c r="C27" s="5">
        <v>43121</v>
      </c>
      <c r="E27" s="3" t="s">
        <v>774</v>
      </c>
      <c r="F27" s="3" t="s">
        <v>774</v>
      </c>
      <c r="G27" s="3" t="s">
        <v>33</v>
      </c>
      <c r="H27" s="29" t="s">
        <v>775</v>
      </c>
      <c r="I27" s="4">
        <v>43108</v>
      </c>
      <c r="J27" s="3" t="s">
        <v>43</v>
      </c>
      <c r="K27" s="4">
        <v>43125</v>
      </c>
      <c r="L27" s="3" t="s">
        <v>39</v>
      </c>
      <c r="M27" s="3" t="s">
        <v>39</v>
      </c>
      <c r="N27" s="1">
        <v>28271000</v>
      </c>
      <c r="O27" s="3" t="s">
        <v>776</v>
      </c>
      <c r="P27" s="3" t="s">
        <v>776</v>
      </c>
      <c r="Q27" s="3" t="s">
        <v>777</v>
      </c>
      <c r="V27" s="6">
        <v>43070</v>
      </c>
      <c r="W27" s="6">
        <v>44866</v>
      </c>
      <c r="X27" s="3">
        <v>60</v>
      </c>
      <c r="Y27" s="3">
        <v>0</v>
      </c>
      <c r="Z27" s="3">
        <v>750</v>
      </c>
      <c r="AA27" s="3" t="s">
        <v>37</v>
      </c>
      <c r="AB27" s="3">
        <v>1.25</v>
      </c>
      <c r="AC27" s="1">
        <f t="shared" si="2"/>
        <v>937.5</v>
      </c>
      <c r="AD27" s="1" t="s">
        <v>34</v>
      </c>
      <c r="AE27" s="1">
        <v>0</v>
      </c>
      <c r="AF27" s="1">
        <f t="shared" si="3"/>
        <v>750</v>
      </c>
      <c r="AG27" s="1"/>
    </row>
    <row r="28" spans="1:33" s="3" customFormat="1" ht="24.95" customHeight="1" x14ac:dyDescent="0.25">
      <c r="A28" s="1" t="s">
        <v>36</v>
      </c>
      <c r="B28" s="1">
        <v>465</v>
      </c>
      <c r="C28" s="5">
        <v>43121</v>
      </c>
      <c r="E28" s="3" t="s">
        <v>778</v>
      </c>
      <c r="F28" s="3" t="s">
        <v>390</v>
      </c>
      <c r="G28" s="3" t="s">
        <v>33</v>
      </c>
      <c r="H28" s="3" t="s">
        <v>779</v>
      </c>
      <c r="I28" s="4">
        <v>43105</v>
      </c>
      <c r="J28" s="3" t="s">
        <v>43</v>
      </c>
      <c r="K28" s="4">
        <v>43125</v>
      </c>
      <c r="L28" s="3" t="s">
        <v>39</v>
      </c>
      <c r="M28" s="3" t="s">
        <v>39</v>
      </c>
      <c r="N28" s="1">
        <v>38237090</v>
      </c>
      <c r="O28" s="3" t="s">
        <v>780</v>
      </c>
      <c r="P28" s="3" t="s">
        <v>780</v>
      </c>
      <c r="Q28" s="3" t="s">
        <v>781</v>
      </c>
      <c r="V28" s="6">
        <v>43070</v>
      </c>
      <c r="W28" s="6">
        <v>43800</v>
      </c>
      <c r="X28" s="3">
        <v>25</v>
      </c>
      <c r="Y28" s="3">
        <v>0</v>
      </c>
      <c r="Z28" s="3">
        <v>500</v>
      </c>
      <c r="AA28" s="3" t="s">
        <v>37</v>
      </c>
      <c r="AB28" s="3">
        <v>2.1</v>
      </c>
      <c r="AC28" s="1">
        <f t="shared" si="2"/>
        <v>1050</v>
      </c>
      <c r="AD28" s="1" t="s">
        <v>34</v>
      </c>
      <c r="AE28" s="1">
        <v>0</v>
      </c>
      <c r="AF28" s="1">
        <f t="shared" si="3"/>
        <v>500</v>
      </c>
      <c r="AG28" s="1"/>
    </row>
    <row r="29" spans="1:33" s="3" customFormat="1" ht="24.95" customHeight="1" x14ac:dyDescent="0.25">
      <c r="A29" s="1" t="s">
        <v>36</v>
      </c>
      <c r="B29" s="1">
        <v>465</v>
      </c>
      <c r="C29" s="5">
        <v>43121</v>
      </c>
      <c r="E29" s="3" t="s">
        <v>783</v>
      </c>
      <c r="F29" s="3" t="s">
        <v>390</v>
      </c>
      <c r="G29" s="3" t="s">
        <v>33</v>
      </c>
      <c r="H29" s="3" t="s">
        <v>779</v>
      </c>
      <c r="I29" s="4">
        <v>43105</v>
      </c>
      <c r="J29" s="3" t="s">
        <v>43</v>
      </c>
      <c r="K29" s="4">
        <v>43125</v>
      </c>
      <c r="L29" s="3" t="s">
        <v>39</v>
      </c>
      <c r="M29" s="3" t="s">
        <v>39</v>
      </c>
      <c r="N29" s="1">
        <v>34021300</v>
      </c>
      <c r="O29" s="3" t="s">
        <v>782</v>
      </c>
      <c r="P29" s="3" t="s">
        <v>782</v>
      </c>
      <c r="Q29" s="3">
        <v>481</v>
      </c>
      <c r="V29" s="6">
        <v>43070</v>
      </c>
      <c r="W29" s="6">
        <v>44166</v>
      </c>
      <c r="X29" s="3">
        <v>37</v>
      </c>
      <c r="Y29" s="3">
        <v>0</v>
      </c>
      <c r="Z29" s="3">
        <v>50</v>
      </c>
      <c r="AA29" s="3" t="s">
        <v>37</v>
      </c>
      <c r="AB29" s="3">
        <v>4.3</v>
      </c>
      <c r="AC29" s="1">
        <f t="shared" si="2"/>
        <v>215</v>
      </c>
      <c r="AD29" s="1" t="s">
        <v>34</v>
      </c>
      <c r="AE29" s="1">
        <v>0</v>
      </c>
      <c r="AF29" s="1">
        <f t="shared" si="3"/>
        <v>50</v>
      </c>
      <c r="AG29" s="1"/>
    </row>
    <row r="30" spans="1:33" s="3" customFormat="1" ht="24.95" customHeight="1" x14ac:dyDescent="0.25">
      <c r="A30" s="1" t="s">
        <v>36</v>
      </c>
      <c r="B30" s="1">
        <v>465</v>
      </c>
      <c r="C30" s="5">
        <v>43121</v>
      </c>
      <c r="E30" s="3" t="s">
        <v>73</v>
      </c>
      <c r="F30" s="3" t="s">
        <v>390</v>
      </c>
      <c r="G30" s="3" t="s">
        <v>33</v>
      </c>
      <c r="H30" s="3" t="s">
        <v>779</v>
      </c>
      <c r="I30" s="4">
        <v>43105</v>
      </c>
      <c r="J30" s="3" t="s">
        <v>43</v>
      </c>
      <c r="K30" s="4">
        <v>43125</v>
      </c>
      <c r="L30" s="3" t="s">
        <v>39</v>
      </c>
      <c r="M30" s="3" t="s">
        <v>39</v>
      </c>
      <c r="N30" s="1">
        <v>29157020</v>
      </c>
      <c r="O30" s="3" t="s">
        <v>594</v>
      </c>
      <c r="P30" s="3" t="s">
        <v>594</v>
      </c>
      <c r="Q30" s="29" t="s">
        <v>596</v>
      </c>
      <c r="V30" s="6">
        <v>42979</v>
      </c>
      <c r="W30" s="6">
        <v>43709</v>
      </c>
      <c r="X30" s="3">
        <v>25</v>
      </c>
      <c r="Y30" s="3">
        <v>0</v>
      </c>
      <c r="Z30" s="3">
        <v>50</v>
      </c>
      <c r="AA30" s="3" t="s">
        <v>37</v>
      </c>
      <c r="AB30" s="3">
        <v>10.4</v>
      </c>
      <c r="AC30" s="1">
        <f t="shared" si="2"/>
        <v>520</v>
      </c>
      <c r="AD30" s="1" t="s">
        <v>34</v>
      </c>
      <c r="AE30" s="1">
        <v>0</v>
      </c>
      <c r="AF30" s="1">
        <f t="shared" si="3"/>
        <v>50</v>
      </c>
      <c r="AG30" s="1"/>
    </row>
    <row r="31" spans="1:33" s="3" customFormat="1" ht="24.95" customHeight="1" x14ac:dyDescent="0.25">
      <c r="A31" s="1" t="s">
        <v>36</v>
      </c>
      <c r="B31" s="1">
        <v>466</v>
      </c>
      <c r="C31" s="5">
        <v>43121</v>
      </c>
      <c r="E31" s="3" t="s">
        <v>73</v>
      </c>
      <c r="F31" s="3" t="s">
        <v>420</v>
      </c>
      <c r="G31" s="3" t="s">
        <v>301</v>
      </c>
      <c r="H31" s="3">
        <v>6126</v>
      </c>
      <c r="I31" s="4">
        <v>43110</v>
      </c>
      <c r="J31" s="3" t="s">
        <v>43</v>
      </c>
      <c r="K31" s="4">
        <v>43106</v>
      </c>
      <c r="L31" s="3" t="s">
        <v>39</v>
      </c>
      <c r="M31" s="3" t="s">
        <v>39</v>
      </c>
      <c r="N31" s="1">
        <v>29362800</v>
      </c>
      <c r="O31" s="3" t="s">
        <v>81</v>
      </c>
      <c r="P31" s="3" t="s">
        <v>81</v>
      </c>
      <c r="Q31" s="3" t="s">
        <v>784</v>
      </c>
      <c r="V31" s="6">
        <v>42948</v>
      </c>
      <c r="W31" s="6">
        <v>44044</v>
      </c>
      <c r="X31" s="3">
        <v>37</v>
      </c>
      <c r="Y31" s="3">
        <v>0</v>
      </c>
      <c r="Z31" s="3">
        <v>5</v>
      </c>
      <c r="AA31" s="3" t="s">
        <v>37</v>
      </c>
      <c r="AB31" s="3">
        <v>500</v>
      </c>
      <c r="AC31" s="1">
        <f t="shared" si="2"/>
        <v>2500</v>
      </c>
      <c r="AD31" s="1" t="s">
        <v>62</v>
      </c>
      <c r="AE31" s="1">
        <v>0</v>
      </c>
      <c r="AF31" s="1">
        <f t="shared" si="3"/>
        <v>5</v>
      </c>
      <c r="AG31" s="1"/>
    </row>
    <row r="32" spans="1:33" s="3" customFormat="1" ht="24.95" customHeight="1" x14ac:dyDescent="0.25">
      <c r="A32" s="1" t="s">
        <v>36</v>
      </c>
      <c r="B32" s="1">
        <v>588</v>
      </c>
      <c r="C32" s="5">
        <v>43124</v>
      </c>
      <c r="E32" s="3" t="s">
        <v>745</v>
      </c>
      <c r="F32" s="3" t="s">
        <v>745</v>
      </c>
      <c r="G32" s="3" t="s">
        <v>119</v>
      </c>
      <c r="H32" s="3">
        <v>578981</v>
      </c>
      <c r="I32" s="4">
        <v>43119</v>
      </c>
      <c r="J32" s="3" t="s">
        <v>43</v>
      </c>
      <c r="K32" s="4">
        <v>43121</v>
      </c>
      <c r="L32" s="3" t="s">
        <v>39</v>
      </c>
      <c r="M32" s="3" t="s">
        <v>39</v>
      </c>
      <c r="N32" s="1">
        <v>32064970</v>
      </c>
      <c r="O32" s="3" t="s">
        <v>785</v>
      </c>
      <c r="P32" s="3" t="s">
        <v>785</v>
      </c>
      <c r="Q32" s="3" t="s">
        <v>786</v>
      </c>
      <c r="V32" s="6">
        <v>43101</v>
      </c>
      <c r="W32" s="6">
        <v>43831</v>
      </c>
      <c r="X32" s="3">
        <v>25</v>
      </c>
      <c r="Y32" s="3">
        <v>0</v>
      </c>
      <c r="Z32" s="3">
        <v>10</v>
      </c>
      <c r="AA32" s="3" t="s">
        <v>37</v>
      </c>
      <c r="AB32" s="3">
        <v>42.09</v>
      </c>
      <c r="AC32" s="1">
        <f t="shared" si="2"/>
        <v>420.90000000000003</v>
      </c>
      <c r="AD32" s="1" t="s">
        <v>49</v>
      </c>
      <c r="AE32" s="1">
        <v>0</v>
      </c>
      <c r="AF32" s="1">
        <f t="shared" si="3"/>
        <v>10</v>
      </c>
      <c r="AG32" s="1"/>
    </row>
    <row r="33" spans="1:33" s="3" customFormat="1" ht="24.95" customHeight="1" x14ac:dyDescent="0.25">
      <c r="A33" s="1" t="s">
        <v>36</v>
      </c>
      <c r="B33" s="1">
        <v>588</v>
      </c>
      <c r="C33" s="5">
        <v>43124</v>
      </c>
      <c r="E33" s="3" t="s">
        <v>745</v>
      </c>
      <c r="F33" s="3" t="s">
        <v>745</v>
      </c>
      <c r="G33" s="3" t="s">
        <v>119</v>
      </c>
      <c r="H33" s="3">
        <v>578981</v>
      </c>
      <c r="I33" s="4">
        <v>43119</v>
      </c>
      <c r="J33" s="3" t="s">
        <v>43</v>
      </c>
      <c r="K33" s="4">
        <v>43121</v>
      </c>
      <c r="L33" s="3" t="s">
        <v>39</v>
      </c>
      <c r="M33" s="3" t="s">
        <v>39</v>
      </c>
      <c r="N33" s="1">
        <v>32064970</v>
      </c>
      <c r="O33" s="3" t="s">
        <v>120</v>
      </c>
      <c r="P33" s="3" t="s">
        <v>120</v>
      </c>
      <c r="Q33" s="29" t="s">
        <v>787</v>
      </c>
      <c r="V33" s="6">
        <v>43101</v>
      </c>
      <c r="W33" s="6">
        <v>43831</v>
      </c>
      <c r="X33" s="3">
        <v>25</v>
      </c>
      <c r="Y33" s="3">
        <v>0</v>
      </c>
      <c r="Z33" s="3">
        <v>10</v>
      </c>
      <c r="AA33" s="3" t="s">
        <v>37</v>
      </c>
      <c r="AB33" s="3">
        <v>38.630000000000003</v>
      </c>
      <c r="AC33" s="1">
        <f t="shared" si="2"/>
        <v>386.3</v>
      </c>
      <c r="AD33" s="1" t="s">
        <v>49</v>
      </c>
      <c r="AE33" s="1">
        <v>0</v>
      </c>
      <c r="AF33" s="1">
        <f t="shared" si="3"/>
        <v>10</v>
      </c>
      <c r="AG33" s="1"/>
    </row>
    <row r="34" spans="1:33" s="3" customFormat="1" ht="24.95" customHeight="1" x14ac:dyDescent="0.25">
      <c r="A34" s="1" t="s">
        <v>36</v>
      </c>
      <c r="B34" s="1">
        <v>649</v>
      </c>
      <c r="C34" s="5">
        <v>43128</v>
      </c>
      <c r="E34" s="3" t="s">
        <v>813</v>
      </c>
      <c r="F34" s="3" t="s">
        <v>501</v>
      </c>
      <c r="G34" s="3" t="s">
        <v>33</v>
      </c>
      <c r="H34" s="3" t="s">
        <v>788</v>
      </c>
      <c r="I34" s="4">
        <v>43102</v>
      </c>
      <c r="J34" s="3" t="s">
        <v>59</v>
      </c>
      <c r="K34" s="4">
        <v>43130</v>
      </c>
      <c r="L34" s="3" t="s">
        <v>35</v>
      </c>
      <c r="M34" s="3">
        <v>3948</v>
      </c>
      <c r="N34" s="1">
        <v>29335990</v>
      </c>
      <c r="O34" s="3" t="s">
        <v>789</v>
      </c>
      <c r="P34" s="3" t="s">
        <v>789</v>
      </c>
      <c r="Q34" s="3" t="s">
        <v>790</v>
      </c>
      <c r="V34" s="6">
        <v>43040</v>
      </c>
      <c r="W34" s="6">
        <v>44835</v>
      </c>
      <c r="X34" s="3">
        <v>60</v>
      </c>
      <c r="Y34" s="3">
        <v>0</v>
      </c>
      <c r="Z34" s="3">
        <v>10</v>
      </c>
      <c r="AA34" s="3" t="s">
        <v>37</v>
      </c>
      <c r="AB34" s="3">
        <v>875</v>
      </c>
      <c r="AC34" s="1">
        <f t="shared" si="2"/>
        <v>8750</v>
      </c>
      <c r="AD34" s="1" t="s">
        <v>34</v>
      </c>
      <c r="AE34" s="1">
        <v>0</v>
      </c>
      <c r="AF34" s="1">
        <f t="shared" si="3"/>
        <v>10</v>
      </c>
      <c r="AG34" s="1"/>
    </row>
    <row r="35" spans="1:33" s="3" customFormat="1" ht="24.95" customHeight="1" x14ac:dyDescent="0.25">
      <c r="A35" s="1" t="s">
        <v>36</v>
      </c>
      <c r="B35" s="1">
        <v>650</v>
      </c>
      <c r="C35" s="5">
        <v>43128</v>
      </c>
      <c r="E35" s="3" t="s">
        <v>454</v>
      </c>
      <c r="F35" s="3" t="s">
        <v>454</v>
      </c>
      <c r="G35" s="3" t="s">
        <v>455</v>
      </c>
      <c r="H35" s="3">
        <v>1032084</v>
      </c>
      <c r="I35" s="4">
        <v>43123</v>
      </c>
      <c r="J35" s="3" t="s">
        <v>59</v>
      </c>
      <c r="K35" s="4">
        <v>43131</v>
      </c>
      <c r="L35" s="3" t="s">
        <v>39</v>
      </c>
      <c r="M35" s="3" t="s">
        <v>39</v>
      </c>
      <c r="N35" s="1">
        <v>29372300</v>
      </c>
      <c r="O35" s="3" t="s">
        <v>791</v>
      </c>
      <c r="P35" s="3" t="s">
        <v>791</v>
      </c>
      <c r="Q35" s="3" t="s">
        <v>792</v>
      </c>
      <c r="V35" s="6">
        <v>43040</v>
      </c>
      <c r="W35" s="6">
        <v>44866</v>
      </c>
      <c r="X35" s="3">
        <v>61</v>
      </c>
      <c r="Y35" s="3">
        <v>0</v>
      </c>
      <c r="Z35" s="3">
        <v>2</v>
      </c>
      <c r="AA35" s="3" t="s">
        <v>37</v>
      </c>
      <c r="AB35" s="3">
        <v>70</v>
      </c>
      <c r="AC35" s="1">
        <f t="shared" si="2"/>
        <v>140</v>
      </c>
      <c r="AD35" s="1" t="s">
        <v>49</v>
      </c>
      <c r="AE35" s="1">
        <v>0</v>
      </c>
      <c r="AF35" s="1">
        <f t="shared" si="3"/>
        <v>2</v>
      </c>
      <c r="AG35" s="1"/>
    </row>
    <row r="36" spans="1:33" s="3" customFormat="1" ht="24.95" customHeight="1" x14ac:dyDescent="0.25">
      <c r="A36" s="1" t="s">
        <v>36</v>
      </c>
      <c r="B36" s="1">
        <v>674</v>
      </c>
      <c r="C36" s="5">
        <v>43128</v>
      </c>
      <c r="E36" s="3" t="s">
        <v>727</v>
      </c>
      <c r="F36" s="3" t="s">
        <v>727</v>
      </c>
      <c r="G36" s="3" t="s">
        <v>33</v>
      </c>
      <c r="H36" s="3">
        <v>970001198</v>
      </c>
      <c r="I36" s="4">
        <v>43123</v>
      </c>
      <c r="J36" s="3" t="s">
        <v>59</v>
      </c>
      <c r="K36" s="4">
        <v>43131</v>
      </c>
      <c r="L36" s="3" t="s">
        <v>35</v>
      </c>
      <c r="M36" s="3">
        <v>5901</v>
      </c>
      <c r="N36" s="1">
        <v>29349900</v>
      </c>
      <c r="O36" s="3" t="s">
        <v>793</v>
      </c>
      <c r="P36" s="3" t="s">
        <v>793</v>
      </c>
      <c r="Q36" s="3" t="s">
        <v>794</v>
      </c>
      <c r="V36" s="6">
        <v>43070</v>
      </c>
      <c r="W36" s="6">
        <v>43770</v>
      </c>
      <c r="X36" s="3">
        <v>24</v>
      </c>
      <c r="Y36" s="3">
        <v>0</v>
      </c>
      <c r="Z36" s="3">
        <v>3</v>
      </c>
      <c r="AA36" s="3" t="s">
        <v>37</v>
      </c>
      <c r="AB36" s="3">
        <v>1200</v>
      </c>
      <c r="AC36" s="1">
        <f t="shared" si="2"/>
        <v>3600</v>
      </c>
      <c r="AD36" s="1" t="s">
        <v>34</v>
      </c>
      <c r="AE36" s="1">
        <v>0</v>
      </c>
      <c r="AF36" s="1">
        <f t="shared" si="3"/>
        <v>3</v>
      </c>
      <c r="AG36" s="1"/>
    </row>
    <row r="37" spans="1:33" s="3" customFormat="1" ht="24.95" customHeight="1" x14ac:dyDescent="0.25">
      <c r="A37" s="1" t="s">
        <v>36</v>
      </c>
      <c r="B37" s="1">
        <v>778</v>
      </c>
      <c r="C37" s="5">
        <v>43130</v>
      </c>
      <c r="E37" s="3" t="s">
        <v>795</v>
      </c>
      <c r="F37" s="3" t="s">
        <v>795</v>
      </c>
      <c r="G37" s="3" t="s">
        <v>475</v>
      </c>
      <c r="H37" s="3" t="s">
        <v>796</v>
      </c>
      <c r="I37" s="4">
        <v>43129</v>
      </c>
      <c r="J37" s="3" t="s">
        <v>277</v>
      </c>
      <c r="K37" s="4">
        <v>43132</v>
      </c>
      <c r="L37" s="3" t="s">
        <v>39</v>
      </c>
      <c r="M37" s="3" t="s">
        <v>39</v>
      </c>
      <c r="N37" s="1">
        <v>30039000</v>
      </c>
      <c r="O37" s="3" t="s">
        <v>797</v>
      </c>
      <c r="P37" s="3" t="s">
        <v>797</v>
      </c>
      <c r="Q37" s="29" t="s">
        <v>798</v>
      </c>
      <c r="R37" s="3" t="s">
        <v>810</v>
      </c>
      <c r="V37" s="6">
        <v>43070</v>
      </c>
      <c r="W37" s="6">
        <v>43160</v>
      </c>
      <c r="X37" s="3">
        <v>3</v>
      </c>
      <c r="Y37" s="3">
        <v>0</v>
      </c>
      <c r="Z37" s="3">
        <v>95.793000000000006</v>
      </c>
      <c r="AA37" s="3" t="s">
        <v>480</v>
      </c>
      <c r="AB37" s="3">
        <v>0.06</v>
      </c>
      <c r="AC37" s="35">
        <f t="shared" si="2"/>
        <v>5.7475800000000001</v>
      </c>
      <c r="AD37" s="1" t="s">
        <v>49</v>
      </c>
      <c r="AE37" s="1">
        <v>0</v>
      </c>
      <c r="AF37" s="1">
        <f t="shared" si="3"/>
        <v>95.793000000000006</v>
      </c>
      <c r="AG37" s="1"/>
    </row>
    <row r="38" spans="1:33" s="3" customFormat="1" ht="24.95" customHeight="1" x14ac:dyDescent="0.25">
      <c r="A38" s="1" t="s">
        <v>36</v>
      </c>
      <c r="B38" s="1">
        <v>778</v>
      </c>
      <c r="C38" s="5">
        <v>43130</v>
      </c>
      <c r="E38" s="3" t="s">
        <v>795</v>
      </c>
      <c r="F38" s="3" t="s">
        <v>795</v>
      </c>
      <c r="G38" s="3" t="s">
        <v>475</v>
      </c>
      <c r="H38" s="3" t="s">
        <v>796</v>
      </c>
      <c r="I38" s="4">
        <v>43129</v>
      </c>
      <c r="J38" s="3" t="s">
        <v>277</v>
      </c>
      <c r="K38" s="4">
        <v>43132</v>
      </c>
      <c r="L38" s="3" t="s">
        <v>39</v>
      </c>
      <c r="M38" s="3" t="s">
        <v>39</v>
      </c>
      <c r="N38" s="1">
        <v>30039000</v>
      </c>
      <c r="O38" s="3" t="s">
        <v>797</v>
      </c>
      <c r="P38" s="3" t="s">
        <v>797</v>
      </c>
      <c r="Q38" s="29" t="s">
        <v>799</v>
      </c>
      <c r="R38" s="3" t="s">
        <v>810</v>
      </c>
      <c r="V38" s="6">
        <v>43070</v>
      </c>
      <c r="W38" s="6">
        <v>43160</v>
      </c>
      <c r="X38" s="3">
        <v>3</v>
      </c>
      <c r="Y38" s="3">
        <v>0</v>
      </c>
      <c r="Z38" s="3">
        <v>97.281000000000006</v>
      </c>
      <c r="AA38" s="3" t="s">
        <v>480</v>
      </c>
      <c r="AB38" s="3">
        <v>0.06</v>
      </c>
      <c r="AC38" s="35">
        <f t="shared" si="2"/>
        <v>5.8368599999999997</v>
      </c>
      <c r="AD38" s="1" t="s">
        <v>49</v>
      </c>
      <c r="AE38" s="1">
        <v>0</v>
      </c>
      <c r="AF38" s="1">
        <f t="shared" si="3"/>
        <v>97.281000000000006</v>
      </c>
      <c r="AG38" s="1"/>
    </row>
    <row r="39" spans="1:33" s="3" customFormat="1" ht="24.95" customHeight="1" x14ac:dyDescent="0.25">
      <c r="A39" s="1" t="s">
        <v>36</v>
      </c>
      <c r="B39" s="1">
        <v>778</v>
      </c>
      <c r="C39" s="5">
        <v>43130</v>
      </c>
      <c r="E39" s="3" t="s">
        <v>795</v>
      </c>
      <c r="F39" s="3" t="s">
        <v>795</v>
      </c>
      <c r="G39" s="3" t="s">
        <v>475</v>
      </c>
      <c r="H39" s="3" t="s">
        <v>796</v>
      </c>
      <c r="I39" s="4">
        <v>43129</v>
      </c>
      <c r="J39" s="3" t="s">
        <v>277</v>
      </c>
      <c r="K39" s="4">
        <v>43132</v>
      </c>
      <c r="L39" s="3" t="s">
        <v>39</v>
      </c>
      <c r="M39" s="3" t="s">
        <v>39</v>
      </c>
      <c r="N39" s="1">
        <v>30039000</v>
      </c>
      <c r="O39" s="3" t="s">
        <v>800</v>
      </c>
      <c r="P39" s="3" t="s">
        <v>800</v>
      </c>
      <c r="Q39" s="29" t="s">
        <v>801</v>
      </c>
      <c r="R39" s="3" t="s">
        <v>811</v>
      </c>
      <c r="V39" s="6">
        <v>43070</v>
      </c>
      <c r="W39" s="6">
        <v>43160</v>
      </c>
      <c r="X39" s="3">
        <v>3</v>
      </c>
      <c r="Y39" s="3">
        <v>0</v>
      </c>
      <c r="Z39" s="3">
        <v>94.052000000000007</v>
      </c>
      <c r="AA39" s="3" t="s">
        <v>480</v>
      </c>
      <c r="AB39" s="3">
        <v>2.9899999999999999E-2</v>
      </c>
      <c r="AC39" s="35">
        <f t="shared" si="2"/>
        <v>2.8121548000000001</v>
      </c>
      <c r="AD39" s="1" t="s">
        <v>49</v>
      </c>
      <c r="AE39" s="1">
        <v>0</v>
      </c>
      <c r="AF39" s="1">
        <f t="shared" si="3"/>
        <v>94.052000000000007</v>
      </c>
      <c r="AG39" s="1"/>
    </row>
    <row r="40" spans="1:33" s="3" customFormat="1" ht="24.95" customHeight="1" x14ac:dyDescent="0.25">
      <c r="A40" s="1" t="s">
        <v>36</v>
      </c>
      <c r="B40" s="1">
        <v>778</v>
      </c>
      <c r="C40" s="5">
        <v>43130</v>
      </c>
      <c r="E40" s="3" t="s">
        <v>795</v>
      </c>
      <c r="F40" s="3" t="s">
        <v>795</v>
      </c>
      <c r="G40" s="3" t="s">
        <v>475</v>
      </c>
      <c r="H40" s="3" t="s">
        <v>796</v>
      </c>
      <c r="I40" s="4">
        <v>43129</v>
      </c>
      <c r="J40" s="3" t="s">
        <v>277</v>
      </c>
      <c r="K40" s="4">
        <v>43132</v>
      </c>
      <c r="L40" s="3" t="s">
        <v>39</v>
      </c>
      <c r="M40" s="3" t="s">
        <v>39</v>
      </c>
      <c r="N40" s="1">
        <v>30039000</v>
      </c>
      <c r="O40" s="3" t="s">
        <v>800</v>
      </c>
      <c r="P40" s="3" t="s">
        <v>800</v>
      </c>
      <c r="Q40" s="29" t="s">
        <v>802</v>
      </c>
      <c r="R40" s="3" t="s">
        <v>811</v>
      </c>
      <c r="V40" s="6">
        <v>43070</v>
      </c>
      <c r="W40" s="6">
        <v>43160</v>
      </c>
      <c r="X40" s="3">
        <v>3</v>
      </c>
      <c r="Y40" s="3">
        <v>0</v>
      </c>
      <c r="Z40" s="3">
        <v>96.058999999999997</v>
      </c>
      <c r="AA40" s="3" t="s">
        <v>480</v>
      </c>
      <c r="AB40" s="3">
        <v>2.9899999999999999E-2</v>
      </c>
      <c r="AC40" s="35">
        <f t="shared" si="2"/>
        <v>2.8721641</v>
      </c>
      <c r="AD40" s="1" t="s">
        <v>49</v>
      </c>
      <c r="AE40" s="1">
        <v>0</v>
      </c>
      <c r="AF40" s="1">
        <f t="shared" si="3"/>
        <v>96.058999999999997</v>
      </c>
      <c r="AG40" s="1"/>
    </row>
    <row r="41" spans="1:33" s="3" customFormat="1" ht="24.95" customHeight="1" x14ac:dyDescent="0.25">
      <c r="A41" s="1" t="s">
        <v>36</v>
      </c>
      <c r="B41" s="1">
        <v>778</v>
      </c>
      <c r="C41" s="5">
        <v>43130</v>
      </c>
      <c r="E41" s="3" t="s">
        <v>795</v>
      </c>
      <c r="F41" s="3" t="s">
        <v>795</v>
      </c>
      <c r="G41" s="3" t="s">
        <v>475</v>
      </c>
      <c r="H41" s="3" t="s">
        <v>796</v>
      </c>
      <c r="I41" s="4">
        <v>43129</v>
      </c>
      <c r="J41" s="3" t="s">
        <v>277</v>
      </c>
      <c r="K41" s="4">
        <v>43132</v>
      </c>
      <c r="L41" s="3" t="s">
        <v>39</v>
      </c>
      <c r="M41" s="3" t="s">
        <v>39</v>
      </c>
      <c r="N41" s="1">
        <v>30039000</v>
      </c>
      <c r="O41" s="3" t="s">
        <v>800</v>
      </c>
      <c r="P41" s="3" t="s">
        <v>800</v>
      </c>
      <c r="Q41" s="29" t="s">
        <v>803</v>
      </c>
      <c r="R41" s="3" t="s">
        <v>811</v>
      </c>
      <c r="V41" s="6">
        <v>43070</v>
      </c>
      <c r="W41" s="6">
        <v>43160</v>
      </c>
      <c r="X41" s="3">
        <v>3</v>
      </c>
      <c r="Y41" s="3">
        <v>0</v>
      </c>
      <c r="Z41" s="3">
        <v>86.694999999999993</v>
      </c>
      <c r="AA41" s="3" t="s">
        <v>480</v>
      </c>
      <c r="AB41" s="3">
        <v>2.9899999999999999E-2</v>
      </c>
      <c r="AC41" s="35">
        <f t="shared" si="2"/>
        <v>2.5921804999999996</v>
      </c>
      <c r="AD41" s="1" t="s">
        <v>49</v>
      </c>
      <c r="AE41" s="1">
        <v>0</v>
      </c>
      <c r="AF41" s="1">
        <f t="shared" si="3"/>
        <v>86.694999999999993</v>
      </c>
      <c r="AG41" s="1"/>
    </row>
    <row r="42" spans="1:33" s="3" customFormat="1" ht="24.95" customHeight="1" x14ac:dyDescent="0.25">
      <c r="A42" s="1" t="s">
        <v>36</v>
      </c>
      <c r="B42" s="1">
        <v>778</v>
      </c>
      <c r="C42" s="5">
        <v>43130</v>
      </c>
      <c r="E42" s="3" t="s">
        <v>795</v>
      </c>
      <c r="F42" s="3" t="s">
        <v>795</v>
      </c>
      <c r="G42" s="3" t="s">
        <v>475</v>
      </c>
      <c r="H42" s="3" t="s">
        <v>796</v>
      </c>
      <c r="I42" s="4">
        <v>43129</v>
      </c>
      <c r="J42" s="3" t="s">
        <v>277</v>
      </c>
      <c r="K42" s="4">
        <v>43132</v>
      </c>
      <c r="L42" s="3" t="s">
        <v>39</v>
      </c>
      <c r="M42" s="3" t="s">
        <v>39</v>
      </c>
      <c r="N42" s="1">
        <v>30039000</v>
      </c>
      <c r="O42" s="3" t="s">
        <v>804</v>
      </c>
      <c r="P42" s="3" t="s">
        <v>804</v>
      </c>
      <c r="Q42" s="29" t="s">
        <v>805</v>
      </c>
      <c r="R42" s="3" t="s">
        <v>812</v>
      </c>
      <c r="V42" s="6">
        <v>43070</v>
      </c>
      <c r="W42" s="6">
        <v>43160</v>
      </c>
      <c r="X42" s="3">
        <v>3</v>
      </c>
      <c r="Y42" s="3">
        <v>0</v>
      </c>
      <c r="Z42" s="3">
        <v>95.700999999999993</v>
      </c>
      <c r="AA42" s="3" t="s">
        <v>480</v>
      </c>
      <c r="AB42" s="3">
        <v>3.9300000000000002E-2</v>
      </c>
      <c r="AC42" s="35">
        <f t="shared" si="2"/>
        <v>3.7610492999999998</v>
      </c>
      <c r="AD42" s="1" t="s">
        <v>49</v>
      </c>
      <c r="AE42" s="1">
        <v>0</v>
      </c>
      <c r="AF42" s="1">
        <f t="shared" si="3"/>
        <v>95.700999999999993</v>
      </c>
      <c r="AG42" s="1"/>
    </row>
    <row r="43" spans="1:33" ht="24.95" customHeight="1" x14ac:dyDescent="0.25">
      <c r="A43" s="1" t="s">
        <v>36</v>
      </c>
      <c r="B43" s="1">
        <v>778</v>
      </c>
      <c r="C43" s="5">
        <v>43130</v>
      </c>
      <c r="E43" s="3" t="s">
        <v>795</v>
      </c>
      <c r="F43" s="3" t="s">
        <v>795</v>
      </c>
      <c r="G43" s="3" t="s">
        <v>475</v>
      </c>
      <c r="H43" s="3" t="s">
        <v>796</v>
      </c>
      <c r="I43" s="4">
        <v>43129</v>
      </c>
      <c r="J43" s="3" t="s">
        <v>277</v>
      </c>
      <c r="K43" s="4">
        <v>43132</v>
      </c>
      <c r="L43" s="3" t="s">
        <v>39</v>
      </c>
      <c r="M43" s="3" t="s">
        <v>39</v>
      </c>
      <c r="N43" s="1">
        <v>30039000</v>
      </c>
      <c r="O43" s="3" t="s">
        <v>804</v>
      </c>
      <c r="P43" s="3" t="s">
        <v>804</v>
      </c>
      <c r="Q43" s="29" t="s">
        <v>806</v>
      </c>
      <c r="R43" s="3" t="s">
        <v>812</v>
      </c>
      <c r="V43" s="6">
        <v>43070</v>
      </c>
      <c r="W43" s="6">
        <v>43160</v>
      </c>
      <c r="X43" s="3">
        <v>3</v>
      </c>
      <c r="Y43" s="3">
        <v>0</v>
      </c>
      <c r="Z43" s="3">
        <v>97.671999999999997</v>
      </c>
      <c r="AA43" s="3" t="s">
        <v>480</v>
      </c>
      <c r="AB43" s="3">
        <v>3.9300000000000002E-2</v>
      </c>
      <c r="AC43" s="35">
        <f t="shared" si="2"/>
        <v>3.8385096000000001</v>
      </c>
      <c r="AD43" s="1" t="s">
        <v>49</v>
      </c>
      <c r="AE43" s="1">
        <v>0</v>
      </c>
      <c r="AF43" s="1">
        <f t="shared" si="3"/>
        <v>97.671999999999997</v>
      </c>
    </row>
    <row r="44" spans="1:33" ht="24.95" customHeight="1" x14ac:dyDescent="0.25">
      <c r="A44" s="1" t="s">
        <v>36</v>
      </c>
      <c r="B44" s="1">
        <v>778</v>
      </c>
      <c r="C44" s="5">
        <v>43130</v>
      </c>
      <c r="E44" s="3" t="s">
        <v>795</v>
      </c>
      <c r="F44" s="3" t="s">
        <v>795</v>
      </c>
      <c r="G44" s="3" t="s">
        <v>475</v>
      </c>
      <c r="H44" s="3" t="s">
        <v>796</v>
      </c>
      <c r="I44" s="4">
        <v>43129</v>
      </c>
      <c r="J44" s="3" t="s">
        <v>277</v>
      </c>
      <c r="K44" s="4">
        <v>43132</v>
      </c>
      <c r="L44" s="3" t="s">
        <v>39</v>
      </c>
      <c r="M44" s="3" t="s">
        <v>39</v>
      </c>
      <c r="N44" s="1">
        <v>30039000</v>
      </c>
      <c r="O44" s="3" t="s">
        <v>804</v>
      </c>
      <c r="P44" s="3" t="s">
        <v>804</v>
      </c>
      <c r="Q44" s="29" t="s">
        <v>807</v>
      </c>
      <c r="R44" s="3" t="s">
        <v>812</v>
      </c>
      <c r="V44" s="6">
        <v>43070</v>
      </c>
      <c r="W44" s="6">
        <v>43160</v>
      </c>
      <c r="X44" s="3">
        <v>3</v>
      </c>
      <c r="Y44" s="3">
        <v>0</v>
      </c>
      <c r="Z44" s="3">
        <v>95.923000000000002</v>
      </c>
      <c r="AA44" s="3" t="s">
        <v>480</v>
      </c>
      <c r="AB44" s="3">
        <v>3.9300000000000002E-2</v>
      </c>
      <c r="AC44" s="35">
        <f t="shared" si="2"/>
        <v>3.7697739000000001</v>
      </c>
      <c r="AD44" s="1" t="s">
        <v>49</v>
      </c>
      <c r="AE44" s="1">
        <v>0</v>
      </c>
      <c r="AF44" s="1">
        <f t="shared" si="3"/>
        <v>95.923000000000002</v>
      </c>
    </row>
    <row r="45" spans="1:33" ht="24.95" customHeight="1" x14ac:dyDescent="0.25">
      <c r="A45" s="1" t="s">
        <v>36</v>
      </c>
      <c r="B45" s="1">
        <v>778</v>
      </c>
      <c r="C45" s="5">
        <v>43130</v>
      </c>
      <c r="E45" s="3" t="s">
        <v>795</v>
      </c>
      <c r="F45" s="3" t="s">
        <v>795</v>
      </c>
      <c r="G45" s="3" t="s">
        <v>475</v>
      </c>
      <c r="H45" s="3" t="s">
        <v>796</v>
      </c>
      <c r="I45" s="4">
        <v>43129</v>
      </c>
      <c r="J45" s="3" t="s">
        <v>277</v>
      </c>
      <c r="K45" s="4">
        <v>43132</v>
      </c>
      <c r="L45" s="3" t="s">
        <v>39</v>
      </c>
      <c r="M45" s="3" t="s">
        <v>39</v>
      </c>
      <c r="N45" s="1">
        <v>30039000</v>
      </c>
      <c r="O45" s="3" t="s">
        <v>804</v>
      </c>
      <c r="P45" s="3" t="s">
        <v>804</v>
      </c>
      <c r="Q45" s="29" t="s">
        <v>808</v>
      </c>
      <c r="R45" s="3" t="s">
        <v>812</v>
      </c>
      <c r="V45" s="6">
        <v>43070</v>
      </c>
      <c r="W45" s="6">
        <v>43160</v>
      </c>
      <c r="X45" s="3">
        <v>3</v>
      </c>
      <c r="Y45" s="3">
        <v>0</v>
      </c>
      <c r="Z45" s="3">
        <v>94.882999999999996</v>
      </c>
      <c r="AA45" s="3" t="s">
        <v>480</v>
      </c>
      <c r="AB45" s="3">
        <v>3.9300000000000002E-2</v>
      </c>
      <c r="AC45" s="35">
        <f t="shared" si="2"/>
        <v>3.7289018999999999</v>
      </c>
      <c r="AD45" s="1" t="s">
        <v>49</v>
      </c>
      <c r="AE45" s="1">
        <v>0</v>
      </c>
      <c r="AF45" s="1">
        <f t="shared" si="3"/>
        <v>94.882999999999996</v>
      </c>
    </row>
    <row r="46" spans="1:33" ht="24.95" customHeight="1" x14ac:dyDescent="0.25">
      <c r="A46" s="1" t="s">
        <v>36</v>
      </c>
      <c r="B46" s="1">
        <v>778</v>
      </c>
      <c r="C46" s="5">
        <v>43130</v>
      </c>
      <c r="E46" s="3" t="s">
        <v>795</v>
      </c>
      <c r="F46" s="3" t="s">
        <v>795</v>
      </c>
      <c r="G46" s="3" t="s">
        <v>475</v>
      </c>
      <c r="H46" s="3" t="s">
        <v>796</v>
      </c>
      <c r="I46" s="4">
        <v>43129</v>
      </c>
      <c r="J46" s="3" t="s">
        <v>277</v>
      </c>
      <c r="K46" s="4">
        <v>43132</v>
      </c>
      <c r="L46" s="3" t="s">
        <v>39</v>
      </c>
      <c r="M46" s="3" t="s">
        <v>39</v>
      </c>
      <c r="N46" s="1">
        <v>30039000</v>
      </c>
      <c r="O46" s="3" t="s">
        <v>804</v>
      </c>
      <c r="P46" s="3" t="s">
        <v>804</v>
      </c>
      <c r="Q46" s="29" t="s">
        <v>809</v>
      </c>
      <c r="R46" s="3" t="s">
        <v>812</v>
      </c>
      <c r="V46" s="6">
        <v>43070</v>
      </c>
      <c r="W46" s="6">
        <v>43160</v>
      </c>
      <c r="X46" s="3">
        <v>3</v>
      </c>
      <c r="Y46" s="3">
        <v>0</v>
      </c>
      <c r="Z46" s="3">
        <v>95.028999999999996</v>
      </c>
      <c r="AA46" s="3" t="s">
        <v>480</v>
      </c>
      <c r="AB46" s="3">
        <v>3.9300000000000002E-2</v>
      </c>
      <c r="AC46" s="35">
        <f t="shared" si="2"/>
        <v>3.7346397000000002</v>
      </c>
      <c r="AD46" s="1" t="s">
        <v>49</v>
      </c>
      <c r="AE46" s="1">
        <v>0</v>
      </c>
      <c r="AF46" s="1">
        <f t="shared" si="3"/>
        <v>95.028999999999996</v>
      </c>
    </row>
    <row r="47" spans="1:33" ht="24.95" customHeight="1" x14ac:dyDescent="0.25">
      <c r="A47" s="1" t="s">
        <v>36</v>
      </c>
      <c r="B47" s="1">
        <v>784</v>
      </c>
      <c r="C47" s="5">
        <v>43130</v>
      </c>
      <c r="E47" s="3" t="s">
        <v>742</v>
      </c>
      <c r="F47" s="3" t="s">
        <v>173</v>
      </c>
      <c r="G47" s="3" t="s">
        <v>33</v>
      </c>
      <c r="H47" s="3" t="s">
        <v>814</v>
      </c>
      <c r="I47" s="4">
        <v>43125</v>
      </c>
      <c r="J47" s="3" t="s">
        <v>59</v>
      </c>
      <c r="L47" s="3" t="s">
        <v>35</v>
      </c>
      <c r="N47" s="1">
        <v>29334990</v>
      </c>
      <c r="O47" s="3" t="s">
        <v>815</v>
      </c>
      <c r="P47" s="3" t="s">
        <v>815</v>
      </c>
      <c r="Q47" s="3" t="s">
        <v>816</v>
      </c>
      <c r="V47" s="6">
        <v>42917</v>
      </c>
      <c r="W47" s="6">
        <v>44713</v>
      </c>
      <c r="X47" s="3">
        <v>60</v>
      </c>
      <c r="Y47" s="3">
        <v>0</v>
      </c>
      <c r="Z47" s="3">
        <v>69.069999999999993</v>
      </c>
      <c r="AA47" s="3" t="s">
        <v>37</v>
      </c>
      <c r="AB47" s="3">
        <v>475</v>
      </c>
      <c r="AC47" s="1">
        <f t="shared" si="2"/>
        <v>32808.25</v>
      </c>
      <c r="AD47" s="1" t="s">
        <v>34</v>
      </c>
      <c r="AE47" s="1">
        <v>0</v>
      </c>
      <c r="AF47" s="1">
        <f t="shared" si="3"/>
        <v>69.069999999999993</v>
      </c>
    </row>
    <row r="48" spans="1:33" ht="24.95" customHeight="1" x14ac:dyDescent="0.25">
      <c r="A48" s="1" t="s">
        <v>36</v>
      </c>
      <c r="B48" s="1">
        <v>785</v>
      </c>
      <c r="C48" s="5">
        <v>43130</v>
      </c>
      <c r="E48" s="3" t="s">
        <v>817</v>
      </c>
      <c r="F48" s="3" t="s">
        <v>817</v>
      </c>
      <c r="G48" s="3" t="s">
        <v>33</v>
      </c>
      <c r="H48" s="3" t="s">
        <v>818</v>
      </c>
      <c r="I48" s="4">
        <v>43122</v>
      </c>
      <c r="J48" s="3" t="s">
        <v>59</v>
      </c>
      <c r="L48" s="3" t="s">
        <v>35</v>
      </c>
      <c r="N48" s="1">
        <v>29420027</v>
      </c>
      <c r="O48" s="3" t="s">
        <v>819</v>
      </c>
      <c r="P48" s="3" t="s">
        <v>819</v>
      </c>
      <c r="Q48" s="3" t="s">
        <v>820</v>
      </c>
      <c r="V48" s="6">
        <v>43070</v>
      </c>
      <c r="W48" s="6">
        <v>44866</v>
      </c>
      <c r="X48" s="3">
        <v>60</v>
      </c>
      <c r="Y48" s="3">
        <v>0</v>
      </c>
      <c r="Z48" s="3">
        <v>11</v>
      </c>
      <c r="AA48" s="3" t="s">
        <v>37</v>
      </c>
      <c r="AB48" s="3">
        <v>35</v>
      </c>
      <c r="AC48" s="1">
        <f t="shared" si="2"/>
        <v>385</v>
      </c>
      <c r="AD48" s="1" t="s">
        <v>34</v>
      </c>
      <c r="AE48" s="1">
        <v>0</v>
      </c>
      <c r="AF48" s="1">
        <f t="shared" si="3"/>
        <v>11</v>
      </c>
    </row>
    <row r="49" spans="1:32" ht="24.95" customHeight="1" x14ac:dyDescent="0.25">
      <c r="A49" s="1" t="s">
        <v>36</v>
      </c>
      <c r="B49" s="1">
        <v>786</v>
      </c>
      <c r="C49" s="5">
        <v>43130</v>
      </c>
      <c r="E49" s="3" t="s">
        <v>745</v>
      </c>
      <c r="F49" s="3" t="s">
        <v>745</v>
      </c>
      <c r="G49" s="3" t="s">
        <v>119</v>
      </c>
      <c r="H49" s="3">
        <v>579422</v>
      </c>
      <c r="I49" s="4">
        <v>43126</v>
      </c>
      <c r="J49" s="3" t="s">
        <v>43</v>
      </c>
      <c r="L49" s="3" t="s">
        <v>39</v>
      </c>
      <c r="M49" s="3" t="s">
        <v>39</v>
      </c>
      <c r="N49" s="1">
        <v>32064970</v>
      </c>
      <c r="O49" s="3" t="s">
        <v>821</v>
      </c>
      <c r="P49" s="3" t="s">
        <v>821</v>
      </c>
      <c r="Q49" s="3" t="s">
        <v>822</v>
      </c>
      <c r="V49" s="6">
        <v>43101</v>
      </c>
      <c r="W49" s="6">
        <v>43831</v>
      </c>
      <c r="X49" s="3">
        <v>25</v>
      </c>
      <c r="Y49" s="3">
        <v>0</v>
      </c>
      <c r="Z49" s="3">
        <v>50</v>
      </c>
      <c r="AA49" s="3" t="s">
        <v>37</v>
      </c>
      <c r="AB49" s="3">
        <v>44.75</v>
      </c>
      <c r="AC49" s="1">
        <f t="shared" si="2"/>
        <v>2237.5</v>
      </c>
      <c r="AD49" s="1" t="s">
        <v>49</v>
      </c>
      <c r="AE49" s="1">
        <v>0</v>
      </c>
      <c r="AF49" s="1">
        <f t="shared" si="3"/>
        <v>50</v>
      </c>
    </row>
    <row r="50" spans="1:32" ht="24.95" customHeight="1" x14ac:dyDescent="0.25"/>
    <row r="51" spans="1:32" ht="24.95" customHeight="1" x14ac:dyDescent="0.25"/>
    <row r="52" spans="1:32" ht="24.95" customHeight="1" x14ac:dyDescent="0.25"/>
    <row r="53" spans="1:32" ht="24.95" customHeight="1" x14ac:dyDescent="0.25"/>
    <row r="54" spans="1:32" ht="24.95" customHeight="1" x14ac:dyDescent="0.25"/>
    <row r="55" spans="1:32" ht="24.95" customHeight="1" x14ac:dyDescent="0.25"/>
    <row r="56" spans="1:32" ht="24.95" customHeight="1" x14ac:dyDescent="0.25"/>
    <row r="57" spans="1:32" ht="24.95" customHeight="1" x14ac:dyDescent="0.25"/>
    <row r="58" spans="1:32" ht="24.95" customHeight="1" x14ac:dyDescent="0.25"/>
    <row r="59" spans="1:32" ht="24.95" customHeight="1" x14ac:dyDescent="0.25"/>
    <row r="60" spans="1:32" ht="24.95" customHeight="1" x14ac:dyDescent="0.25"/>
    <row r="61" spans="1:32" ht="24.95" customHeight="1" x14ac:dyDescent="0.25"/>
    <row r="62" spans="1:32" ht="24.95" customHeight="1" x14ac:dyDescent="0.25"/>
    <row r="63" spans="1:32" ht="24.95" customHeight="1" x14ac:dyDescent="0.25"/>
    <row r="64" spans="1:32" ht="24.95" customHeight="1" x14ac:dyDescent="0.25"/>
    <row r="65" ht="24.95" customHeight="1" x14ac:dyDescent="0.25"/>
    <row r="66" ht="24.95" customHeight="1" x14ac:dyDescent="0.25"/>
    <row r="67" ht="24.95" customHeight="1" x14ac:dyDescent="0.25"/>
    <row r="68" ht="24.95" customHeight="1" x14ac:dyDescent="0.25"/>
    <row r="69" ht="24.95" customHeight="1" x14ac:dyDescent="0.25"/>
    <row r="70" ht="24.95" customHeight="1" x14ac:dyDescent="0.25"/>
    <row r="71" ht="24.95" customHeight="1" x14ac:dyDescent="0.25"/>
    <row r="72" ht="24.95" customHeight="1" x14ac:dyDescent="0.25"/>
    <row r="73" ht="24.95" customHeight="1" x14ac:dyDescent="0.25"/>
    <row r="74" ht="24.95" customHeight="1" x14ac:dyDescent="0.25"/>
    <row r="75" ht="24.95" customHeight="1" x14ac:dyDescent="0.25"/>
    <row r="76" ht="24.95" customHeight="1" x14ac:dyDescent="0.25"/>
    <row r="77" ht="24.95" customHeight="1" x14ac:dyDescent="0.25"/>
    <row r="78" ht="24.95" customHeight="1" x14ac:dyDescent="0.25"/>
    <row r="79" ht="24.95" customHeight="1" x14ac:dyDescent="0.25"/>
    <row r="80" ht="24.95" customHeight="1" x14ac:dyDescent="0.25"/>
    <row r="81" ht="24.95" customHeight="1" x14ac:dyDescent="0.25"/>
    <row r="82" ht="24.95" customHeight="1" x14ac:dyDescent="0.25"/>
    <row r="83" ht="24.95" customHeight="1" x14ac:dyDescent="0.25"/>
    <row r="84" ht="24.95" customHeight="1" x14ac:dyDescent="0.25"/>
    <row r="85" ht="24.95" customHeight="1" x14ac:dyDescent="0.25"/>
    <row r="86" ht="24.95" customHeight="1" x14ac:dyDescent="0.25"/>
    <row r="87" ht="24.95" customHeight="1" x14ac:dyDescent="0.25"/>
    <row r="88" ht="24.95" customHeight="1" x14ac:dyDescent="0.25"/>
    <row r="89" ht="24.95" customHeight="1" x14ac:dyDescent="0.25"/>
    <row r="90" ht="24.95" customHeight="1" x14ac:dyDescent="0.25"/>
    <row r="91" ht="24.95" customHeight="1" x14ac:dyDescent="0.25"/>
    <row r="92" ht="24.95" customHeight="1" x14ac:dyDescent="0.25"/>
    <row r="93" ht="24.95" customHeight="1" x14ac:dyDescent="0.25"/>
    <row r="94" ht="24.95" customHeight="1" x14ac:dyDescent="0.25"/>
    <row r="95" ht="24.95" customHeight="1" x14ac:dyDescent="0.25"/>
    <row r="96" ht="24.95" customHeight="1" x14ac:dyDescent="0.25"/>
    <row r="97" ht="24.95" customHeight="1" x14ac:dyDescent="0.25"/>
    <row r="98" ht="24.95" customHeight="1" x14ac:dyDescent="0.25"/>
    <row r="99" ht="24.95" customHeight="1" x14ac:dyDescent="0.25"/>
    <row r="100" ht="24.95" customHeight="1" x14ac:dyDescent="0.25"/>
    <row r="101" ht="24.95" customHeight="1" x14ac:dyDescent="0.25"/>
    <row r="102" ht="24.95" customHeight="1" x14ac:dyDescent="0.25"/>
    <row r="103" ht="24.95" customHeight="1" x14ac:dyDescent="0.25"/>
    <row r="104" ht="24.95" customHeight="1" x14ac:dyDescent="0.25"/>
    <row r="105" ht="24.95" customHeight="1" x14ac:dyDescent="0.25"/>
    <row r="106" ht="24.95" customHeight="1" x14ac:dyDescent="0.25"/>
    <row r="107" ht="24.95" customHeight="1" x14ac:dyDescent="0.25"/>
    <row r="108" ht="24.95" customHeight="1" x14ac:dyDescent="0.25"/>
    <row r="109" ht="24.95" customHeight="1" x14ac:dyDescent="0.25"/>
    <row r="110" ht="24.95" customHeight="1" x14ac:dyDescent="0.25"/>
    <row r="111" ht="24.95" customHeight="1" x14ac:dyDescent="0.25"/>
    <row r="112" ht="24.95" customHeight="1" x14ac:dyDescent="0.25"/>
    <row r="113" ht="24.95" customHeight="1" x14ac:dyDescent="0.25"/>
    <row r="114" ht="24.95" customHeight="1" x14ac:dyDescent="0.25"/>
    <row r="115" ht="24.95" customHeight="1" x14ac:dyDescent="0.25"/>
    <row r="116" ht="24.95" customHeight="1" x14ac:dyDescent="0.25"/>
    <row r="117" ht="24.95" customHeight="1" x14ac:dyDescent="0.25"/>
    <row r="118" ht="24.95" customHeight="1" x14ac:dyDescent="0.25"/>
    <row r="119" ht="24.95" customHeight="1" x14ac:dyDescent="0.25"/>
    <row r="120" ht="24.95" customHeight="1" x14ac:dyDescent="0.25"/>
    <row r="121" ht="24.95" customHeight="1" x14ac:dyDescent="0.25"/>
    <row r="122" ht="24.95" customHeight="1" x14ac:dyDescent="0.25"/>
    <row r="123" ht="24.95" customHeight="1" x14ac:dyDescent="0.25"/>
    <row r="124" ht="24.95" customHeight="1" x14ac:dyDescent="0.25"/>
    <row r="125" ht="24.95" customHeight="1" x14ac:dyDescent="0.25"/>
    <row r="126" ht="24.95" customHeight="1" x14ac:dyDescent="0.25"/>
    <row r="127" ht="24.95" customHeight="1" x14ac:dyDescent="0.25"/>
    <row r="128" ht="24.95" customHeight="1" x14ac:dyDescent="0.25"/>
    <row r="129" ht="24.95" customHeight="1" x14ac:dyDescent="0.25"/>
    <row r="130" ht="24.95" customHeight="1" x14ac:dyDescent="0.25"/>
    <row r="131" ht="24.95" customHeight="1" x14ac:dyDescent="0.25"/>
    <row r="132" ht="24.95" customHeight="1" x14ac:dyDescent="0.25"/>
    <row r="133" ht="24.95" customHeight="1" x14ac:dyDescent="0.25"/>
    <row r="134" ht="24.95" customHeight="1" x14ac:dyDescent="0.25"/>
    <row r="135" ht="24.95" customHeight="1" x14ac:dyDescent="0.25"/>
    <row r="136" ht="24.95" customHeight="1" x14ac:dyDescent="0.25"/>
    <row r="137" ht="24.95" customHeight="1" x14ac:dyDescent="0.25"/>
    <row r="138" ht="24.95" customHeight="1" x14ac:dyDescent="0.25"/>
    <row r="139" ht="24.95" customHeight="1" x14ac:dyDescent="0.25"/>
    <row r="140" ht="24.95" customHeight="1" x14ac:dyDescent="0.25"/>
    <row r="141" ht="24.95" customHeight="1" x14ac:dyDescent="0.25"/>
    <row r="142" ht="24.95" customHeight="1" x14ac:dyDescent="0.25"/>
    <row r="143" ht="24.95" customHeight="1" x14ac:dyDescent="0.25"/>
    <row r="144" ht="24.95" customHeight="1" x14ac:dyDescent="0.25"/>
    <row r="145" ht="24.95" customHeight="1" x14ac:dyDescent="0.25"/>
    <row r="146" ht="24.95" customHeight="1" x14ac:dyDescent="0.25"/>
    <row r="147" ht="24.95" customHeight="1" x14ac:dyDescent="0.25"/>
    <row r="148" ht="24.95" customHeight="1" x14ac:dyDescent="0.25"/>
    <row r="149" ht="24.95" customHeight="1" x14ac:dyDescent="0.25"/>
    <row r="150" ht="24.95" customHeight="1" x14ac:dyDescent="0.25"/>
    <row r="151" ht="24.95" customHeight="1" x14ac:dyDescent="0.25"/>
    <row r="152" ht="24.95" customHeight="1" x14ac:dyDescent="0.25"/>
    <row r="153" ht="24.95" customHeight="1" x14ac:dyDescent="0.25"/>
    <row r="154" ht="24.95" customHeight="1" x14ac:dyDescent="0.25"/>
    <row r="155" ht="24.95" customHeight="1" x14ac:dyDescent="0.25"/>
    <row r="156" ht="24.95" customHeight="1" x14ac:dyDescent="0.25"/>
    <row r="157" ht="24.95" customHeight="1" x14ac:dyDescent="0.25"/>
    <row r="158" ht="24.95" customHeight="1" x14ac:dyDescent="0.25"/>
    <row r="159" ht="24.95" customHeight="1" x14ac:dyDescent="0.25"/>
    <row r="160" ht="24.95" customHeight="1" x14ac:dyDescent="0.25"/>
    <row r="161" ht="24.95" customHeight="1" x14ac:dyDescent="0.25"/>
    <row r="162" ht="24.95" customHeight="1" x14ac:dyDescent="0.25"/>
    <row r="163" ht="24.95" customHeight="1" x14ac:dyDescent="0.25"/>
    <row r="164" ht="24.95" customHeight="1" x14ac:dyDescent="0.25"/>
    <row r="165" ht="24.95" customHeight="1" x14ac:dyDescent="0.25"/>
    <row r="166" ht="24.95" customHeight="1" x14ac:dyDescent="0.25"/>
    <row r="167" ht="24.95" customHeight="1" x14ac:dyDescent="0.25"/>
    <row r="168" ht="24.95" customHeight="1" x14ac:dyDescent="0.25"/>
    <row r="169" ht="24.95" customHeight="1" x14ac:dyDescent="0.25"/>
    <row r="170" ht="24.95" customHeight="1" x14ac:dyDescent="0.25"/>
    <row r="171" ht="24.95" customHeight="1" x14ac:dyDescent="0.25"/>
    <row r="172" ht="24.95" customHeight="1" x14ac:dyDescent="0.25"/>
    <row r="173" ht="24.95" customHeight="1" x14ac:dyDescent="0.25"/>
    <row r="174" ht="24.95" customHeight="1" x14ac:dyDescent="0.25"/>
    <row r="175" ht="24.95" customHeight="1" x14ac:dyDescent="0.25"/>
    <row r="176" ht="24.95" customHeight="1" x14ac:dyDescent="0.25"/>
    <row r="177" ht="24.95" customHeight="1" x14ac:dyDescent="0.25"/>
    <row r="178" ht="24.95" customHeight="1" x14ac:dyDescent="0.25"/>
    <row r="1048524" spans="32:32" x14ac:dyDescent="0.25">
      <c r="AF1048524" s="1">
        <f t="shared" ref="AF1048524" si="4">Z1048524</f>
        <v>0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G1048573"/>
  <sheetViews>
    <sheetView zoomScaleNormal="100" workbookViewId="0">
      <pane ySplit="2" topLeftCell="A3" activePane="bottomLeft" state="frozen"/>
      <selection pane="bottomLeft"/>
    </sheetView>
  </sheetViews>
  <sheetFormatPr defaultRowHeight="12" x14ac:dyDescent="0.25"/>
  <cols>
    <col min="1" max="1" width="3.85546875" style="1" bestFit="1" customWidth="1"/>
    <col min="2" max="2" width="5.28515625" style="1" bestFit="1" customWidth="1"/>
    <col min="3" max="3" width="9.42578125" style="1" bestFit="1" customWidth="1"/>
    <col min="4" max="4" width="3.28515625" style="3" bestFit="1" customWidth="1"/>
    <col min="5" max="5" width="35" style="3" customWidth="1"/>
    <col min="6" max="6" width="36.5703125" style="3" customWidth="1"/>
    <col min="7" max="7" width="11.7109375" style="3" customWidth="1"/>
    <col min="8" max="8" width="17.85546875" style="3" bestFit="1" customWidth="1"/>
    <col min="9" max="9" width="10.42578125" style="3" bestFit="1" customWidth="1"/>
    <col min="10" max="10" width="33.140625" style="3" bestFit="1" customWidth="1"/>
    <col min="11" max="11" width="10.42578125" style="3" bestFit="1" customWidth="1"/>
    <col min="12" max="12" width="4.42578125" style="3" bestFit="1" customWidth="1"/>
    <col min="13" max="13" width="7.85546875" style="3" bestFit="1" customWidth="1"/>
    <col min="14" max="14" width="8.7109375" style="1" bestFit="1" customWidth="1"/>
    <col min="15" max="15" width="33.28515625" style="3" customWidth="1"/>
    <col min="16" max="16" width="33.7109375" style="3" customWidth="1"/>
    <col min="17" max="17" width="18.140625" style="3" customWidth="1"/>
    <col min="18" max="18" width="6.140625" style="3" bestFit="1" customWidth="1"/>
    <col min="19" max="19" width="9.85546875" style="3" bestFit="1" customWidth="1"/>
    <col min="20" max="21" width="6.42578125" style="3" bestFit="1" customWidth="1"/>
    <col min="22" max="22" width="6.85546875" style="3" bestFit="1" customWidth="1"/>
    <col min="23" max="23" width="7" style="3" bestFit="1" customWidth="1"/>
    <col min="24" max="24" width="3.140625" style="3" bestFit="1" customWidth="1"/>
    <col min="25" max="25" width="5.42578125" style="3" bestFit="1" customWidth="1"/>
    <col min="26" max="26" width="10" style="3" bestFit="1" customWidth="1"/>
    <col min="27" max="27" width="7" style="3" bestFit="1" customWidth="1"/>
    <col min="28" max="28" width="8.28515625" style="3" bestFit="1" customWidth="1"/>
    <col min="29" max="29" width="9" style="1" bestFit="1" customWidth="1"/>
    <col min="30" max="30" width="4.140625" style="1" bestFit="1" customWidth="1"/>
    <col min="31" max="31" width="3.28515625" style="1" bestFit="1" customWidth="1"/>
    <col min="32" max="32" width="10" style="1" bestFit="1" customWidth="1"/>
    <col min="33" max="33" width="7.85546875" style="1" bestFit="1" customWidth="1"/>
    <col min="34" max="16384" width="9.140625" style="1"/>
  </cols>
  <sheetData>
    <row r="1" spans="1:33" ht="50.1" customHeight="1" x14ac:dyDescent="0.25">
      <c r="A1" s="33" t="s">
        <v>5</v>
      </c>
      <c r="B1" s="33" t="s">
        <v>6</v>
      </c>
      <c r="C1" s="33" t="s">
        <v>4</v>
      </c>
      <c r="D1" s="33" t="s">
        <v>7</v>
      </c>
      <c r="E1" s="33" t="s">
        <v>8</v>
      </c>
      <c r="F1" s="33" t="s">
        <v>9</v>
      </c>
      <c r="G1" s="33" t="s">
        <v>10</v>
      </c>
      <c r="H1" s="33" t="s">
        <v>11</v>
      </c>
      <c r="I1" s="33" t="s">
        <v>3</v>
      </c>
      <c r="J1" s="33" t="s">
        <v>12</v>
      </c>
      <c r="K1" s="33" t="s">
        <v>13</v>
      </c>
      <c r="L1" s="33" t="s">
        <v>14</v>
      </c>
      <c r="M1" s="33" t="s">
        <v>15</v>
      </c>
      <c r="N1" s="33" t="s">
        <v>16</v>
      </c>
      <c r="O1" s="33" t="s">
        <v>17</v>
      </c>
      <c r="P1" s="33" t="s">
        <v>18</v>
      </c>
      <c r="Q1" s="33" t="s">
        <v>19</v>
      </c>
      <c r="R1" s="33" t="s">
        <v>20</v>
      </c>
      <c r="S1" s="33" t="s">
        <v>21</v>
      </c>
      <c r="T1" s="33" t="s">
        <v>22</v>
      </c>
      <c r="U1" s="33" t="s">
        <v>23</v>
      </c>
      <c r="V1" s="33" t="s">
        <v>24</v>
      </c>
      <c r="W1" s="33" t="s">
        <v>25</v>
      </c>
      <c r="X1" s="33" t="s">
        <v>26</v>
      </c>
      <c r="Y1" s="33" t="s">
        <v>27</v>
      </c>
      <c r="Z1" s="33" t="s">
        <v>28</v>
      </c>
      <c r="AA1" s="33" t="s">
        <v>29</v>
      </c>
      <c r="AB1" s="33" t="s">
        <v>0</v>
      </c>
      <c r="AC1" s="33" t="s">
        <v>30</v>
      </c>
      <c r="AD1" s="33" t="s">
        <v>1</v>
      </c>
      <c r="AE1" s="33" t="s">
        <v>31</v>
      </c>
      <c r="AF1" s="33" t="s">
        <v>32</v>
      </c>
      <c r="AG1" s="33" t="s">
        <v>2</v>
      </c>
    </row>
    <row r="2" spans="1:33" s="56" customFormat="1" ht="24.95" customHeight="1" x14ac:dyDescent="0.25">
      <c r="A2" s="51" t="s">
        <v>36</v>
      </c>
      <c r="B2" s="51">
        <v>10521</v>
      </c>
      <c r="C2" s="52">
        <v>43079</v>
      </c>
      <c r="D2" s="53"/>
      <c r="E2" s="53" t="s">
        <v>735</v>
      </c>
      <c r="F2" s="53" t="s">
        <v>616</v>
      </c>
      <c r="G2" s="53" t="s">
        <v>168</v>
      </c>
      <c r="H2" s="53" t="s">
        <v>617</v>
      </c>
      <c r="I2" s="54">
        <v>43069</v>
      </c>
      <c r="J2" s="53" t="s">
        <v>59</v>
      </c>
      <c r="K2" s="54">
        <v>43082</v>
      </c>
      <c r="L2" s="53" t="s">
        <v>35</v>
      </c>
      <c r="M2" s="53">
        <v>5279</v>
      </c>
      <c r="N2" s="51">
        <v>29372300</v>
      </c>
      <c r="O2" s="53" t="s">
        <v>618</v>
      </c>
      <c r="P2" s="53" t="s">
        <v>618</v>
      </c>
      <c r="Q2" s="53" t="s">
        <v>619</v>
      </c>
      <c r="R2" s="53"/>
      <c r="S2" s="53"/>
      <c r="T2" s="53"/>
      <c r="U2" s="53"/>
      <c r="V2" s="55">
        <v>43040</v>
      </c>
      <c r="W2" s="55">
        <v>44866</v>
      </c>
      <c r="X2" s="53">
        <v>60</v>
      </c>
      <c r="Y2" s="53">
        <v>0</v>
      </c>
      <c r="Z2" s="53">
        <v>1000</v>
      </c>
      <c r="AA2" s="53" t="s">
        <v>37</v>
      </c>
      <c r="AB2" s="53">
        <v>68</v>
      </c>
      <c r="AC2" s="51">
        <f t="shared" ref="AC2:AC50" si="0">Z2*AB2</f>
        <v>68000</v>
      </c>
      <c r="AD2" s="51" t="s">
        <v>49</v>
      </c>
      <c r="AE2" s="51">
        <v>0</v>
      </c>
      <c r="AF2" s="51">
        <f t="shared" ref="AF2:AF50" si="1">Z2</f>
        <v>1000</v>
      </c>
      <c r="AG2" s="51"/>
    </row>
    <row r="3" spans="1:33" s="3" customFormat="1" ht="24.95" customHeight="1" x14ac:dyDescent="0.25">
      <c r="A3" s="1" t="s">
        <v>36</v>
      </c>
      <c r="B3" s="1">
        <v>10522</v>
      </c>
      <c r="C3" s="5">
        <v>43079</v>
      </c>
      <c r="E3" s="3" t="s">
        <v>620</v>
      </c>
      <c r="F3" s="3" t="s">
        <v>620</v>
      </c>
      <c r="G3" s="3" t="s">
        <v>33</v>
      </c>
      <c r="H3" s="3">
        <v>930503878</v>
      </c>
      <c r="I3" s="4">
        <v>43068</v>
      </c>
      <c r="J3" s="3" t="s">
        <v>621</v>
      </c>
      <c r="K3" s="4">
        <v>43088</v>
      </c>
      <c r="L3" s="3" t="s">
        <v>35</v>
      </c>
      <c r="M3" s="3">
        <v>205</v>
      </c>
      <c r="N3" s="1">
        <v>96020010</v>
      </c>
      <c r="O3" s="3" t="s">
        <v>621</v>
      </c>
      <c r="P3" s="3" t="s">
        <v>621</v>
      </c>
      <c r="Q3" s="37">
        <v>1150024738</v>
      </c>
      <c r="V3" s="6">
        <v>43040</v>
      </c>
      <c r="W3" s="6">
        <v>44835</v>
      </c>
      <c r="X3" s="3">
        <v>60</v>
      </c>
      <c r="Y3" s="3">
        <v>0</v>
      </c>
      <c r="Z3" s="3">
        <v>5.1749999999999998</v>
      </c>
      <c r="AA3" s="3" t="s">
        <v>37</v>
      </c>
      <c r="AB3" s="3">
        <v>2730</v>
      </c>
      <c r="AC3" s="1">
        <f t="shared" si="0"/>
        <v>14127.75</v>
      </c>
      <c r="AD3" s="1" t="s">
        <v>34</v>
      </c>
      <c r="AE3" s="1">
        <v>0</v>
      </c>
      <c r="AF3" s="1">
        <f t="shared" si="1"/>
        <v>5.1749999999999998</v>
      </c>
      <c r="AG3" s="1"/>
    </row>
    <row r="4" spans="1:33" s="3" customFormat="1" ht="24.95" customHeight="1" x14ac:dyDescent="0.25">
      <c r="A4" s="1" t="s">
        <v>36</v>
      </c>
      <c r="B4" s="1">
        <v>10522</v>
      </c>
      <c r="C4" s="5">
        <v>43079</v>
      </c>
      <c r="E4" s="3" t="s">
        <v>620</v>
      </c>
      <c r="F4" s="3" t="s">
        <v>620</v>
      </c>
      <c r="G4" s="3" t="s">
        <v>33</v>
      </c>
      <c r="H4" s="3">
        <v>930503878</v>
      </c>
      <c r="I4" s="4">
        <v>43068</v>
      </c>
      <c r="J4" s="3" t="s">
        <v>621</v>
      </c>
      <c r="K4" s="4">
        <v>43088</v>
      </c>
      <c r="L4" s="3" t="s">
        <v>35</v>
      </c>
      <c r="M4" s="3">
        <v>205</v>
      </c>
      <c r="N4" s="1">
        <v>96020010</v>
      </c>
      <c r="O4" s="3" t="s">
        <v>621</v>
      </c>
      <c r="P4" s="3" t="s">
        <v>621</v>
      </c>
      <c r="Q4" s="37">
        <v>1150024626</v>
      </c>
      <c r="V4" s="6">
        <v>43040</v>
      </c>
      <c r="W4" s="6">
        <v>44835</v>
      </c>
      <c r="X4" s="3">
        <v>60</v>
      </c>
      <c r="Y4" s="3">
        <v>0</v>
      </c>
      <c r="Z4" s="3">
        <v>10</v>
      </c>
      <c r="AA4" s="3" t="s">
        <v>37</v>
      </c>
      <c r="AB4" s="3">
        <v>2830</v>
      </c>
      <c r="AC4" s="1">
        <f t="shared" si="0"/>
        <v>28300</v>
      </c>
      <c r="AD4" s="1" t="s">
        <v>34</v>
      </c>
      <c r="AE4" s="1">
        <v>0</v>
      </c>
      <c r="AF4" s="1">
        <f t="shared" si="1"/>
        <v>10</v>
      </c>
      <c r="AG4" s="1"/>
    </row>
    <row r="5" spans="1:33" s="3" customFormat="1" ht="24.95" customHeight="1" x14ac:dyDescent="0.25">
      <c r="A5" s="1" t="s">
        <v>36</v>
      </c>
      <c r="B5" s="1">
        <v>10522</v>
      </c>
      <c r="C5" s="5">
        <v>43079</v>
      </c>
      <c r="E5" s="3" t="s">
        <v>620</v>
      </c>
      <c r="F5" s="3" t="s">
        <v>620</v>
      </c>
      <c r="G5" s="3" t="s">
        <v>33</v>
      </c>
      <c r="H5" s="3">
        <v>930503878</v>
      </c>
      <c r="I5" s="4">
        <v>43068</v>
      </c>
      <c r="J5" s="3" t="s">
        <v>621</v>
      </c>
      <c r="K5" s="4">
        <v>43088</v>
      </c>
      <c r="L5" s="3" t="s">
        <v>35</v>
      </c>
      <c r="M5" s="3">
        <v>205</v>
      </c>
      <c r="N5" s="1">
        <v>96020010</v>
      </c>
      <c r="O5" s="3" t="s">
        <v>621</v>
      </c>
      <c r="P5" s="3" t="s">
        <v>621</v>
      </c>
      <c r="Q5" s="37">
        <v>1150024718</v>
      </c>
      <c r="V5" s="6">
        <v>43040</v>
      </c>
      <c r="W5" s="6">
        <v>44835</v>
      </c>
      <c r="X5" s="3">
        <v>60</v>
      </c>
      <c r="Y5" s="3">
        <v>0</v>
      </c>
      <c r="Z5" s="3">
        <v>10</v>
      </c>
      <c r="AA5" s="3" t="s">
        <v>37</v>
      </c>
      <c r="AB5" s="3">
        <v>2830</v>
      </c>
      <c r="AC5" s="1">
        <f t="shared" si="0"/>
        <v>28300</v>
      </c>
      <c r="AD5" s="1" t="s">
        <v>34</v>
      </c>
      <c r="AE5" s="1">
        <v>0</v>
      </c>
      <c r="AF5" s="1">
        <f t="shared" si="1"/>
        <v>10</v>
      </c>
      <c r="AG5" s="1"/>
    </row>
    <row r="6" spans="1:33" s="3" customFormat="1" ht="24.95" customHeight="1" x14ac:dyDescent="0.25">
      <c r="A6" s="1" t="s">
        <v>36</v>
      </c>
      <c r="B6" s="1">
        <v>10522</v>
      </c>
      <c r="C6" s="5">
        <v>43079</v>
      </c>
      <c r="E6" s="3" t="s">
        <v>620</v>
      </c>
      <c r="F6" s="3" t="s">
        <v>620</v>
      </c>
      <c r="G6" s="3" t="s">
        <v>33</v>
      </c>
      <c r="H6" s="3">
        <v>930503878</v>
      </c>
      <c r="I6" s="4">
        <v>43068</v>
      </c>
      <c r="J6" s="3" t="s">
        <v>621</v>
      </c>
      <c r="K6" s="4">
        <v>43088</v>
      </c>
      <c r="L6" s="3" t="s">
        <v>35</v>
      </c>
      <c r="M6" s="3">
        <v>205</v>
      </c>
      <c r="N6" s="1">
        <v>96020010</v>
      </c>
      <c r="O6" s="3" t="s">
        <v>621</v>
      </c>
      <c r="P6" s="3" t="s">
        <v>621</v>
      </c>
      <c r="Q6" s="37">
        <v>1150024735</v>
      </c>
      <c r="V6" s="6">
        <v>43040</v>
      </c>
      <c r="W6" s="6">
        <v>44835</v>
      </c>
      <c r="X6" s="3">
        <v>60</v>
      </c>
      <c r="Y6" s="3">
        <v>0</v>
      </c>
      <c r="Z6" s="3">
        <v>0.52500000000000002</v>
      </c>
      <c r="AA6" s="3" t="s">
        <v>124</v>
      </c>
      <c r="AB6" s="3">
        <v>2780</v>
      </c>
      <c r="AC6" s="1">
        <f t="shared" si="0"/>
        <v>1459.5</v>
      </c>
      <c r="AD6" s="1" t="s">
        <v>34</v>
      </c>
      <c r="AE6" s="1">
        <v>0</v>
      </c>
      <c r="AF6" s="1">
        <f t="shared" si="1"/>
        <v>0.52500000000000002</v>
      </c>
      <c r="AG6" s="1"/>
    </row>
    <row r="7" spans="1:33" s="3" customFormat="1" ht="24.95" customHeight="1" x14ac:dyDescent="0.25">
      <c r="A7" s="1" t="s">
        <v>36</v>
      </c>
      <c r="B7" s="1">
        <v>10523</v>
      </c>
      <c r="C7" s="5">
        <v>43079</v>
      </c>
      <c r="E7" s="3" t="s">
        <v>622</v>
      </c>
      <c r="F7" s="3" t="s">
        <v>622</v>
      </c>
      <c r="G7" s="3" t="s">
        <v>33</v>
      </c>
      <c r="H7" s="3">
        <v>7050329681</v>
      </c>
      <c r="I7" s="4">
        <v>43069</v>
      </c>
      <c r="J7" s="3" t="s">
        <v>59</v>
      </c>
      <c r="K7" s="4">
        <v>43088</v>
      </c>
      <c r="L7" s="3" t="s">
        <v>35</v>
      </c>
      <c r="M7" s="3">
        <v>3529</v>
      </c>
      <c r="N7" s="1">
        <v>29224990</v>
      </c>
      <c r="O7" s="3" t="s">
        <v>623</v>
      </c>
      <c r="P7" s="3" t="s">
        <v>623</v>
      </c>
      <c r="Q7" s="3" t="s">
        <v>624</v>
      </c>
      <c r="V7" s="6">
        <v>43040</v>
      </c>
      <c r="W7" s="6">
        <v>44105</v>
      </c>
      <c r="X7" s="3">
        <v>36</v>
      </c>
      <c r="Y7" s="3">
        <v>0</v>
      </c>
      <c r="Z7" s="3">
        <v>679</v>
      </c>
      <c r="AA7" s="3" t="s">
        <v>37</v>
      </c>
      <c r="AB7" s="3">
        <v>44</v>
      </c>
      <c r="AC7" s="1">
        <f t="shared" si="0"/>
        <v>29876</v>
      </c>
      <c r="AD7" s="1" t="s">
        <v>34</v>
      </c>
      <c r="AE7" s="1">
        <v>0</v>
      </c>
      <c r="AF7" s="1">
        <f t="shared" si="1"/>
        <v>679</v>
      </c>
      <c r="AG7" s="1"/>
    </row>
    <row r="8" spans="1:33" s="3" customFormat="1" ht="24.95" customHeight="1" x14ac:dyDescent="0.25">
      <c r="A8" s="1" t="s">
        <v>36</v>
      </c>
      <c r="B8" s="1">
        <v>10524</v>
      </c>
      <c r="C8" s="5">
        <v>43079</v>
      </c>
      <c r="E8" s="3" t="s">
        <v>622</v>
      </c>
      <c r="F8" s="3" t="s">
        <v>622</v>
      </c>
      <c r="G8" s="3" t="s">
        <v>33</v>
      </c>
      <c r="H8" s="3">
        <v>7050329680</v>
      </c>
      <c r="I8" s="4">
        <v>43069</v>
      </c>
      <c r="J8" s="3" t="s">
        <v>59</v>
      </c>
      <c r="K8" s="4">
        <v>43088</v>
      </c>
      <c r="L8" s="3" t="s">
        <v>35</v>
      </c>
      <c r="M8" s="3">
        <v>3529</v>
      </c>
      <c r="N8" s="1">
        <v>29224990</v>
      </c>
      <c r="O8" s="3" t="s">
        <v>623</v>
      </c>
      <c r="P8" s="3" t="s">
        <v>623</v>
      </c>
      <c r="Q8" s="3" t="s">
        <v>625</v>
      </c>
      <c r="V8" s="6">
        <v>43040</v>
      </c>
      <c r="W8" s="6">
        <v>44105</v>
      </c>
      <c r="X8" s="3">
        <v>36</v>
      </c>
      <c r="Y8" s="3">
        <v>0</v>
      </c>
      <c r="Z8" s="3">
        <v>1961</v>
      </c>
      <c r="AA8" s="3" t="s">
        <v>37</v>
      </c>
      <c r="AB8" s="3">
        <v>44</v>
      </c>
      <c r="AC8" s="1">
        <f t="shared" si="0"/>
        <v>86284</v>
      </c>
      <c r="AD8" s="1" t="s">
        <v>34</v>
      </c>
      <c r="AE8" s="1">
        <v>0</v>
      </c>
      <c r="AF8" s="1">
        <f t="shared" si="1"/>
        <v>1961</v>
      </c>
      <c r="AG8" s="1"/>
    </row>
    <row r="9" spans="1:33" s="3" customFormat="1" ht="24.95" customHeight="1" x14ac:dyDescent="0.25">
      <c r="A9" s="1" t="s">
        <v>36</v>
      </c>
      <c r="B9" s="1">
        <v>10525</v>
      </c>
      <c r="C9" s="5">
        <v>43079</v>
      </c>
      <c r="E9" s="3" t="s">
        <v>626</v>
      </c>
      <c r="F9" s="3" t="s">
        <v>626</v>
      </c>
      <c r="G9" s="3" t="s">
        <v>168</v>
      </c>
      <c r="H9" s="3">
        <v>8431085789</v>
      </c>
      <c r="I9" s="4">
        <v>43068</v>
      </c>
      <c r="J9" s="3" t="s">
        <v>59</v>
      </c>
      <c r="K9" s="4">
        <v>43082</v>
      </c>
      <c r="L9" s="3" t="s">
        <v>39</v>
      </c>
      <c r="M9" s="3" t="s">
        <v>39</v>
      </c>
      <c r="N9" s="1">
        <v>29362400</v>
      </c>
      <c r="O9" s="3" t="s">
        <v>627</v>
      </c>
      <c r="P9" s="3" t="s">
        <v>627</v>
      </c>
      <c r="Q9" s="3" t="s">
        <v>628</v>
      </c>
      <c r="V9" s="6">
        <v>42979</v>
      </c>
      <c r="W9" s="6">
        <v>44075</v>
      </c>
      <c r="X9" s="3">
        <v>36</v>
      </c>
      <c r="Y9" s="3">
        <v>0</v>
      </c>
      <c r="Z9" s="3">
        <v>140</v>
      </c>
      <c r="AA9" s="3" t="s">
        <v>37</v>
      </c>
      <c r="AB9" s="3">
        <v>24.93</v>
      </c>
      <c r="AC9" s="1">
        <f t="shared" si="0"/>
        <v>3490.2</v>
      </c>
      <c r="AD9" s="1" t="s">
        <v>49</v>
      </c>
      <c r="AE9" s="1">
        <v>0</v>
      </c>
      <c r="AF9" s="1">
        <f t="shared" si="1"/>
        <v>140</v>
      </c>
      <c r="AG9" s="1"/>
    </row>
    <row r="10" spans="1:33" s="3" customFormat="1" ht="24.95" customHeight="1" x14ac:dyDescent="0.25">
      <c r="A10" s="1" t="s">
        <v>36</v>
      </c>
      <c r="B10" s="1">
        <v>10526</v>
      </c>
      <c r="C10" s="5">
        <v>43079</v>
      </c>
      <c r="E10" s="3" t="s">
        <v>519</v>
      </c>
      <c r="F10" s="3" t="s">
        <v>519</v>
      </c>
      <c r="G10" s="3" t="s">
        <v>168</v>
      </c>
      <c r="H10" s="3">
        <v>942994221</v>
      </c>
      <c r="I10" s="4">
        <v>43074</v>
      </c>
      <c r="J10" s="3" t="s">
        <v>43</v>
      </c>
      <c r="K10" s="4">
        <v>43082</v>
      </c>
      <c r="L10" s="3" t="s">
        <v>39</v>
      </c>
      <c r="M10" s="3" t="s">
        <v>39</v>
      </c>
      <c r="N10" s="1">
        <v>39059990</v>
      </c>
      <c r="O10" s="3" t="s">
        <v>520</v>
      </c>
      <c r="P10" s="3" t="s">
        <v>520</v>
      </c>
      <c r="Q10" s="29" t="s">
        <v>629</v>
      </c>
      <c r="V10" s="6">
        <v>42948</v>
      </c>
      <c r="W10" s="6">
        <v>44044</v>
      </c>
      <c r="X10" s="3">
        <v>36</v>
      </c>
      <c r="Y10" s="3">
        <v>0</v>
      </c>
      <c r="Z10" s="3">
        <v>49.9</v>
      </c>
      <c r="AA10" s="3" t="s">
        <v>37</v>
      </c>
      <c r="AB10" s="3">
        <v>34.17</v>
      </c>
      <c r="AC10" s="1">
        <f t="shared" si="0"/>
        <v>1705.0830000000001</v>
      </c>
      <c r="AD10" s="1" t="s">
        <v>34</v>
      </c>
      <c r="AE10" s="1">
        <v>0</v>
      </c>
      <c r="AF10" s="1">
        <f t="shared" si="1"/>
        <v>49.9</v>
      </c>
      <c r="AG10" s="1"/>
    </row>
    <row r="11" spans="1:33" s="3" customFormat="1" ht="24.95" customHeight="1" x14ac:dyDescent="0.25">
      <c r="A11" s="1" t="s">
        <v>36</v>
      </c>
      <c r="B11" s="1">
        <v>10527</v>
      </c>
      <c r="C11" s="5">
        <v>43079</v>
      </c>
      <c r="E11" s="3" t="s">
        <v>519</v>
      </c>
      <c r="F11" s="3" t="s">
        <v>519</v>
      </c>
      <c r="G11" s="3" t="s">
        <v>168</v>
      </c>
      <c r="H11" s="3">
        <v>942994220</v>
      </c>
      <c r="I11" s="4">
        <v>43074</v>
      </c>
      <c r="J11" s="3" t="s">
        <v>43</v>
      </c>
      <c r="K11" s="4">
        <v>43082</v>
      </c>
      <c r="L11" s="3" t="s">
        <v>39</v>
      </c>
      <c r="M11" s="3" t="s">
        <v>39</v>
      </c>
      <c r="N11" s="1">
        <v>39059990</v>
      </c>
      <c r="O11" s="3" t="s">
        <v>520</v>
      </c>
      <c r="P11" s="3" t="s">
        <v>520</v>
      </c>
      <c r="Q11" s="29" t="s">
        <v>630</v>
      </c>
      <c r="V11" s="6">
        <v>43009</v>
      </c>
      <c r="W11" s="6">
        <v>44105</v>
      </c>
      <c r="X11" s="3">
        <v>36</v>
      </c>
      <c r="Y11" s="3">
        <v>0</v>
      </c>
      <c r="Z11" s="3">
        <v>99.8</v>
      </c>
      <c r="AA11" s="3" t="s">
        <v>37</v>
      </c>
      <c r="AB11" s="3">
        <v>34.840000000000003</v>
      </c>
      <c r="AC11" s="1">
        <f t="shared" si="0"/>
        <v>3477.0320000000002</v>
      </c>
      <c r="AD11" s="1" t="s">
        <v>34</v>
      </c>
      <c r="AE11" s="1">
        <v>0</v>
      </c>
      <c r="AF11" s="1">
        <f t="shared" si="1"/>
        <v>99.8</v>
      </c>
      <c r="AG11" s="1"/>
    </row>
    <row r="12" spans="1:33" s="3" customFormat="1" ht="24.95" customHeight="1" x14ac:dyDescent="0.25">
      <c r="A12" s="1" t="s">
        <v>36</v>
      </c>
      <c r="B12" s="1">
        <v>10528</v>
      </c>
      <c r="C12" s="5">
        <v>43079</v>
      </c>
      <c r="E12" s="3" t="s">
        <v>633</v>
      </c>
      <c r="F12" s="3" t="s">
        <v>631</v>
      </c>
      <c r="G12" s="3" t="s">
        <v>33</v>
      </c>
      <c r="H12" s="3" t="s">
        <v>632</v>
      </c>
      <c r="I12" s="4">
        <v>43069</v>
      </c>
      <c r="J12" s="3" t="s">
        <v>59</v>
      </c>
      <c r="K12" s="4">
        <v>43094</v>
      </c>
      <c r="L12" s="3" t="s">
        <v>35</v>
      </c>
      <c r="M12" s="3">
        <v>4815</v>
      </c>
      <c r="N12" s="1">
        <v>29419090</v>
      </c>
      <c r="O12" s="3" t="s">
        <v>634</v>
      </c>
      <c r="P12" s="3" t="s">
        <v>634</v>
      </c>
      <c r="Q12" s="3" t="s">
        <v>635</v>
      </c>
      <c r="V12" s="6">
        <v>43009</v>
      </c>
      <c r="W12" s="6">
        <v>44075</v>
      </c>
      <c r="X12" s="3">
        <v>36</v>
      </c>
      <c r="Y12" s="3">
        <v>0</v>
      </c>
      <c r="Z12" s="3">
        <v>75</v>
      </c>
      <c r="AA12" s="3" t="s">
        <v>37</v>
      </c>
      <c r="AB12" s="3">
        <v>210</v>
      </c>
      <c r="AC12" s="1">
        <f t="shared" si="0"/>
        <v>15750</v>
      </c>
      <c r="AD12" s="1" t="s">
        <v>34</v>
      </c>
      <c r="AE12" s="1">
        <v>0</v>
      </c>
      <c r="AF12" s="1">
        <f t="shared" si="1"/>
        <v>75</v>
      </c>
      <c r="AG12" s="1"/>
    </row>
    <row r="13" spans="1:33" s="3" customFormat="1" ht="24.95" customHeight="1" x14ac:dyDescent="0.25">
      <c r="A13" s="1" t="s">
        <v>36</v>
      </c>
      <c r="B13" s="1">
        <v>10529</v>
      </c>
      <c r="C13" s="5">
        <v>43079</v>
      </c>
      <c r="E13" s="3" t="s">
        <v>297</v>
      </c>
      <c r="F13" s="3" t="s">
        <v>523</v>
      </c>
      <c r="G13" s="3" t="s">
        <v>33</v>
      </c>
      <c r="H13" s="3">
        <v>7000005806</v>
      </c>
      <c r="I13" s="4">
        <v>43069</v>
      </c>
      <c r="J13" s="3" t="s">
        <v>59</v>
      </c>
      <c r="K13" s="4">
        <v>43088</v>
      </c>
      <c r="L13" s="3" t="s">
        <v>35</v>
      </c>
      <c r="M13" s="3">
        <v>587</v>
      </c>
      <c r="N13" s="1">
        <v>29415000</v>
      </c>
      <c r="O13" s="3" t="s">
        <v>186</v>
      </c>
      <c r="P13" s="3" t="s">
        <v>186</v>
      </c>
      <c r="Q13" s="29">
        <v>2920822</v>
      </c>
      <c r="V13" s="6">
        <v>43040</v>
      </c>
      <c r="W13" s="6">
        <v>44105</v>
      </c>
      <c r="X13" s="3">
        <v>36</v>
      </c>
      <c r="Y13" s="3">
        <v>0</v>
      </c>
      <c r="Z13" s="3">
        <v>98.55</v>
      </c>
      <c r="AA13" s="3" t="s">
        <v>37</v>
      </c>
      <c r="AB13" s="3">
        <v>160</v>
      </c>
      <c r="AC13" s="1">
        <f t="shared" si="0"/>
        <v>15768</v>
      </c>
      <c r="AD13" s="1" t="s">
        <v>34</v>
      </c>
      <c r="AE13" s="1">
        <v>0</v>
      </c>
      <c r="AF13" s="1">
        <f t="shared" si="1"/>
        <v>98.55</v>
      </c>
      <c r="AG13" s="1"/>
    </row>
    <row r="14" spans="1:33" s="3" customFormat="1" ht="24.95" customHeight="1" x14ac:dyDescent="0.25">
      <c r="A14" s="1" t="s">
        <v>36</v>
      </c>
      <c r="B14" s="1">
        <v>10530</v>
      </c>
      <c r="C14" s="5">
        <v>43079</v>
      </c>
      <c r="E14" s="3" t="s">
        <v>173</v>
      </c>
      <c r="F14" s="3" t="s">
        <v>173</v>
      </c>
      <c r="G14" s="3" t="s">
        <v>33</v>
      </c>
      <c r="H14" s="3">
        <v>1000028636</v>
      </c>
      <c r="I14" s="4">
        <v>43068</v>
      </c>
      <c r="J14" s="3" t="s">
        <v>59</v>
      </c>
      <c r="K14" s="4">
        <v>43088</v>
      </c>
      <c r="L14" s="3" t="s">
        <v>35</v>
      </c>
      <c r="M14" s="3">
        <v>2276</v>
      </c>
      <c r="N14" s="1">
        <v>29333990</v>
      </c>
      <c r="O14" s="3" t="s">
        <v>636</v>
      </c>
      <c r="P14" s="3" t="s">
        <v>636</v>
      </c>
      <c r="Q14" s="3" t="s">
        <v>637</v>
      </c>
      <c r="V14" s="6">
        <v>43040</v>
      </c>
      <c r="W14" s="6">
        <v>44835</v>
      </c>
      <c r="X14" s="3">
        <v>60</v>
      </c>
      <c r="Y14" s="3">
        <v>0</v>
      </c>
      <c r="Z14" s="3">
        <v>20</v>
      </c>
      <c r="AA14" s="3" t="s">
        <v>37</v>
      </c>
      <c r="AB14" s="3">
        <v>150</v>
      </c>
      <c r="AC14" s="1">
        <f t="shared" si="0"/>
        <v>3000</v>
      </c>
      <c r="AD14" s="1" t="s">
        <v>34</v>
      </c>
      <c r="AE14" s="1">
        <v>0</v>
      </c>
      <c r="AF14" s="1">
        <f t="shared" si="1"/>
        <v>20</v>
      </c>
      <c r="AG14" s="1"/>
    </row>
    <row r="15" spans="1:33" s="3" customFormat="1" ht="24.95" customHeight="1" x14ac:dyDescent="0.25">
      <c r="A15" s="1" t="s">
        <v>36</v>
      </c>
      <c r="B15" s="1">
        <v>10559</v>
      </c>
      <c r="C15" s="5">
        <v>43080</v>
      </c>
      <c r="E15" s="3" t="s">
        <v>202</v>
      </c>
      <c r="F15" s="3" t="s">
        <v>202</v>
      </c>
      <c r="G15" s="3" t="s">
        <v>33</v>
      </c>
      <c r="H15" s="3" t="s">
        <v>638</v>
      </c>
      <c r="I15" s="4">
        <v>43069</v>
      </c>
      <c r="J15" s="3" t="s">
        <v>59</v>
      </c>
      <c r="K15" s="4">
        <v>43082</v>
      </c>
      <c r="L15" s="3" t="s">
        <v>35</v>
      </c>
      <c r="M15" s="3">
        <v>3714</v>
      </c>
      <c r="N15" s="1">
        <v>29419090</v>
      </c>
      <c r="O15" s="3" t="s">
        <v>639</v>
      </c>
      <c r="P15" s="3" t="s">
        <v>639</v>
      </c>
      <c r="Q15" s="32" t="s">
        <v>640</v>
      </c>
      <c r="V15" s="6">
        <v>43040</v>
      </c>
      <c r="W15" s="6">
        <v>44136</v>
      </c>
      <c r="X15" s="3">
        <v>36</v>
      </c>
      <c r="Y15" s="3">
        <v>0</v>
      </c>
      <c r="Z15" s="3">
        <v>800</v>
      </c>
      <c r="AA15" s="3" t="s">
        <v>37</v>
      </c>
      <c r="AB15" s="3">
        <v>130</v>
      </c>
      <c r="AC15" s="1">
        <f t="shared" si="0"/>
        <v>104000</v>
      </c>
      <c r="AD15" s="1" t="s">
        <v>34</v>
      </c>
      <c r="AE15" s="1">
        <v>0</v>
      </c>
      <c r="AF15" s="1">
        <f t="shared" si="1"/>
        <v>800</v>
      </c>
      <c r="AG15" s="1"/>
    </row>
    <row r="16" spans="1:33" s="3" customFormat="1" ht="24.95" customHeight="1" x14ac:dyDescent="0.25">
      <c r="A16" s="1" t="s">
        <v>36</v>
      </c>
      <c r="B16" s="1">
        <v>10560</v>
      </c>
      <c r="C16" s="5">
        <v>43080</v>
      </c>
      <c r="E16" s="3" t="s">
        <v>207</v>
      </c>
      <c r="F16" s="3" t="s">
        <v>207</v>
      </c>
      <c r="G16" s="3" t="s">
        <v>33</v>
      </c>
      <c r="H16" s="3">
        <v>1101200206</v>
      </c>
      <c r="I16" s="4">
        <v>43076</v>
      </c>
      <c r="J16" s="3" t="s">
        <v>59</v>
      </c>
      <c r="K16" s="4">
        <v>43094</v>
      </c>
      <c r="L16" s="3" t="s">
        <v>35</v>
      </c>
      <c r="M16" s="3">
        <v>6657</v>
      </c>
      <c r="N16" s="1">
        <v>29419090</v>
      </c>
      <c r="O16" s="3" t="s">
        <v>131</v>
      </c>
      <c r="P16" s="3" t="s">
        <v>209</v>
      </c>
      <c r="Q16" s="3" t="s">
        <v>641</v>
      </c>
      <c r="V16" s="6">
        <v>43040</v>
      </c>
      <c r="W16" s="6">
        <v>44105</v>
      </c>
      <c r="X16" s="3">
        <v>36</v>
      </c>
      <c r="Y16" s="3">
        <v>0</v>
      </c>
      <c r="Z16" s="3">
        <v>100</v>
      </c>
      <c r="AA16" s="3" t="s">
        <v>37</v>
      </c>
      <c r="AB16" s="3">
        <v>162</v>
      </c>
      <c r="AC16" s="1">
        <f t="shared" si="0"/>
        <v>16200</v>
      </c>
      <c r="AD16" s="1" t="s">
        <v>34</v>
      </c>
      <c r="AE16" s="1">
        <v>0</v>
      </c>
      <c r="AF16" s="1">
        <f t="shared" si="1"/>
        <v>100</v>
      </c>
      <c r="AG16" s="1"/>
    </row>
    <row r="17" spans="1:33" s="3" customFormat="1" ht="24.95" customHeight="1" x14ac:dyDescent="0.25">
      <c r="A17" s="1" t="s">
        <v>36</v>
      </c>
      <c r="B17" s="1">
        <v>10561</v>
      </c>
      <c r="C17" s="5">
        <v>43080</v>
      </c>
      <c r="E17" s="3" t="s">
        <v>642</v>
      </c>
      <c r="F17" s="3" t="s">
        <v>642</v>
      </c>
      <c r="G17" s="3" t="s">
        <v>33</v>
      </c>
      <c r="H17" s="3">
        <v>29171324</v>
      </c>
      <c r="I17" s="4">
        <v>43076</v>
      </c>
      <c r="J17" s="3" t="s">
        <v>43</v>
      </c>
      <c r="K17" s="4">
        <v>43090</v>
      </c>
      <c r="L17" s="3" t="s">
        <v>39</v>
      </c>
      <c r="M17" s="3" t="s">
        <v>39</v>
      </c>
      <c r="N17" s="1">
        <v>29054500</v>
      </c>
      <c r="O17" s="3" t="s">
        <v>312</v>
      </c>
      <c r="P17" s="3" t="s">
        <v>312</v>
      </c>
      <c r="Q17" s="3">
        <v>29054500</v>
      </c>
      <c r="V17" s="6">
        <v>43040</v>
      </c>
      <c r="W17" s="6">
        <v>44501</v>
      </c>
      <c r="X17" s="3">
        <v>48</v>
      </c>
      <c r="Y17" s="3">
        <v>0</v>
      </c>
      <c r="Z17" s="3">
        <v>1200</v>
      </c>
      <c r="AA17" s="3" t="s">
        <v>37</v>
      </c>
      <c r="AB17" s="3">
        <v>12.2</v>
      </c>
      <c r="AC17" s="1">
        <f t="shared" si="0"/>
        <v>14640</v>
      </c>
      <c r="AD17" s="1" t="s">
        <v>34</v>
      </c>
      <c r="AE17" s="1">
        <v>0</v>
      </c>
      <c r="AF17" s="1">
        <f t="shared" si="1"/>
        <v>1200</v>
      </c>
      <c r="AG17" s="1"/>
    </row>
    <row r="18" spans="1:33" s="3" customFormat="1" ht="24.95" customHeight="1" x14ac:dyDescent="0.25">
      <c r="A18" s="1" t="s">
        <v>36</v>
      </c>
      <c r="B18" s="1">
        <v>10562</v>
      </c>
      <c r="C18" s="5">
        <v>43080</v>
      </c>
      <c r="E18" s="3" t="s">
        <v>643</v>
      </c>
      <c r="F18" s="3" t="s">
        <v>643</v>
      </c>
      <c r="G18" s="3" t="s">
        <v>48</v>
      </c>
      <c r="H18" s="3">
        <v>21384360</v>
      </c>
      <c r="I18" s="4">
        <v>43074</v>
      </c>
      <c r="J18" s="3" t="s">
        <v>43</v>
      </c>
      <c r="K18" s="4">
        <v>43086</v>
      </c>
      <c r="L18" s="3" t="s">
        <v>39</v>
      </c>
      <c r="M18" s="3" t="s">
        <v>39</v>
      </c>
      <c r="N18" s="1">
        <v>39123985</v>
      </c>
      <c r="O18" s="3" t="s">
        <v>644</v>
      </c>
      <c r="P18" s="3" t="s">
        <v>644</v>
      </c>
      <c r="Q18" s="3">
        <v>8100576543</v>
      </c>
      <c r="V18" s="6">
        <v>43009</v>
      </c>
      <c r="W18" s="6">
        <v>44105</v>
      </c>
      <c r="X18" s="3">
        <v>36</v>
      </c>
      <c r="Y18" s="3">
        <v>0</v>
      </c>
      <c r="Z18" s="3">
        <v>25</v>
      </c>
      <c r="AA18" s="3" t="s">
        <v>37</v>
      </c>
      <c r="AB18" s="3">
        <v>21.4</v>
      </c>
      <c r="AC18" s="1">
        <f t="shared" si="0"/>
        <v>535</v>
      </c>
      <c r="AD18" s="1" t="s">
        <v>49</v>
      </c>
      <c r="AE18" s="1">
        <v>0</v>
      </c>
      <c r="AF18" s="1">
        <f t="shared" si="1"/>
        <v>25</v>
      </c>
      <c r="AG18" s="1"/>
    </row>
    <row r="19" spans="1:33" s="3" customFormat="1" ht="24.95" customHeight="1" x14ac:dyDescent="0.25">
      <c r="A19" s="1" t="s">
        <v>36</v>
      </c>
      <c r="B19" s="1">
        <v>10562</v>
      </c>
      <c r="C19" s="5">
        <v>43080</v>
      </c>
      <c r="E19" s="3" t="s">
        <v>643</v>
      </c>
      <c r="F19" s="3" t="s">
        <v>643</v>
      </c>
      <c r="G19" s="3" t="s">
        <v>48</v>
      </c>
      <c r="H19" s="3">
        <v>21384360</v>
      </c>
      <c r="I19" s="4">
        <v>43074</v>
      </c>
      <c r="J19" s="3" t="s">
        <v>43</v>
      </c>
      <c r="K19" s="4">
        <v>43086</v>
      </c>
      <c r="L19" s="3" t="s">
        <v>39</v>
      </c>
      <c r="M19" s="3" t="s">
        <v>39</v>
      </c>
      <c r="N19" s="1">
        <v>39129090</v>
      </c>
      <c r="O19" s="3" t="s">
        <v>46</v>
      </c>
      <c r="P19" s="3" t="s">
        <v>46</v>
      </c>
      <c r="Q19" s="3" t="s">
        <v>645</v>
      </c>
      <c r="V19" s="6">
        <v>43009</v>
      </c>
      <c r="W19" s="6">
        <v>44835</v>
      </c>
      <c r="X19" s="3">
        <v>60</v>
      </c>
      <c r="Y19" s="3">
        <v>0</v>
      </c>
      <c r="Z19" s="3">
        <v>160</v>
      </c>
      <c r="AA19" s="3" t="s">
        <v>37</v>
      </c>
      <c r="AB19" s="3">
        <v>12.5</v>
      </c>
      <c r="AC19" s="1">
        <f t="shared" si="0"/>
        <v>2000</v>
      </c>
      <c r="AD19" s="1" t="s">
        <v>49</v>
      </c>
      <c r="AE19" s="1">
        <v>0</v>
      </c>
      <c r="AF19" s="1">
        <f t="shared" si="1"/>
        <v>160</v>
      </c>
      <c r="AG19" s="1"/>
    </row>
    <row r="20" spans="1:33" s="3" customFormat="1" ht="24.95" customHeight="1" x14ac:dyDescent="0.25">
      <c r="A20" s="1" t="s">
        <v>36</v>
      </c>
      <c r="B20" s="1">
        <v>10562</v>
      </c>
      <c r="C20" s="5">
        <v>43080</v>
      </c>
      <c r="E20" s="3" t="s">
        <v>643</v>
      </c>
      <c r="F20" s="3" t="s">
        <v>643</v>
      </c>
      <c r="G20" s="3" t="s">
        <v>48</v>
      </c>
      <c r="H20" s="3">
        <v>21384360</v>
      </c>
      <c r="I20" s="4">
        <v>43074</v>
      </c>
      <c r="J20" s="3" t="s">
        <v>43</v>
      </c>
      <c r="K20" s="4">
        <v>43086</v>
      </c>
      <c r="L20" s="3" t="s">
        <v>39</v>
      </c>
      <c r="M20" s="3" t="s">
        <v>39</v>
      </c>
      <c r="N20" s="1">
        <v>29171980</v>
      </c>
      <c r="O20" s="3" t="s">
        <v>646</v>
      </c>
      <c r="P20" s="3" t="s">
        <v>646</v>
      </c>
      <c r="Q20" s="3">
        <v>1806</v>
      </c>
      <c r="V20" s="6">
        <v>42856</v>
      </c>
      <c r="W20" s="6">
        <v>43952</v>
      </c>
      <c r="X20" s="3">
        <v>36</v>
      </c>
      <c r="Y20" s="3">
        <v>0</v>
      </c>
      <c r="Z20" s="3">
        <v>25</v>
      </c>
      <c r="AA20" s="3" t="s">
        <v>37</v>
      </c>
      <c r="AB20" s="3">
        <v>192</v>
      </c>
      <c r="AC20" s="1">
        <f t="shared" si="0"/>
        <v>4800</v>
      </c>
      <c r="AD20" s="1" t="s">
        <v>49</v>
      </c>
      <c r="AE20" s="1">
        <v>0</v>
      </c>
      <c r="AF20" s="1">
        <f t="shared" si="1"/>
        <v>25</v>
      </c>
      <c r="AG20" s="1"/>
    </row>
    <row r="21" spans="1:33" s="3" customFormat="1" ht="24.95" customHeight="1" x14ac:dyDescent="0.25">
      <c r="A21" s="1" t="s">
        <v>36</v>
      </c>
      <c r="B21" s="1">
        <v>10628</v>
      </c>
      <c r="C21" s="5">
        <v>43081</v>
      </c>
      <c r="E21" s="3" t="s">
        <v>647</v>
      </c>
      <c r="F21" s="3" t="s">
        <v>647</v>
      </c>
      <c r="G21" s="3" t="s">
        <v>33</v>
      </c>
      <c r="H21" s="3">
        <v>9131170162</v>
      </c>
      <c r="I21" s="4">
        <v>43035</v>
      </c>
      <c r="J21" s="3" t="s">
        <v>59</v>
      </c>
      <c r="K21" s="4">
        <v>43100</v>
      </c>
      <c r="L21" s="3" t="s">
        <v>35</v>
      </c>
      <c r="M21" s="3">
        <v>6562</v>
      </c>
      <c r="N21" s="1">
        <v>29239000</v>
      </c>
      <c r="O21" s="3" t="s">
        <v>648</v>
      </c>
      <c r="P21" s="3" t="s">
        <v>648</v>
      </c>
      <c r="Q21" s="3" t="s">
        <v>649</v>
      </c>
      <c r="V21" s="6">
        <v>42826</v>
      </c>
      <c r="W21" s="6">
        <v>44621</v>
      </c>
      <c r="X21" s="3">
        <v>60</v>
      </c>
      <c r="Y21" s="3">
        <v>0</v>
      </c>
      <c r="Z21" s="3">
        <v>25</v>
      </c>
      <c r="AA21" s="3" t="s">
        <v>37</v>
      </c>
      <c r="AB21" s="3">
        <v>100</v>
      </c>
      <c r="AC21" s="1">
        <f t="shared" si="0"/>
        <v>2500</v>
      </c>
      <c r="AD21" s="1" t="s">
        <v>34</v>
      </c>
      <c r="AE21" s="1">
        <v>0</v>
      </c>
      <c r="AF21" s="1">
        <f t="shared" si="1"/>
        <v>25</v>
      </c>
      <c r="AG21" s="1"/>
    </row>
    <row r="22" spans="1:33" s="3" customFormat="1" ht="24.95" customHeight="1" x14ac:dyDescent="0.25">
      <c r="A22" s="1" t="s">
        <v>36</v>
      </c>
      <c r="B22" s="1">
        <v>10629</v>
      </c>
      <c r="C22" s="5">
        <v>43081</v>
      </c>
      <c r="E22" s="3" t="s">
        <v>650</v>
      </c>
      <c r="F22" s="3" t="s">
        <v>454</v>
      </c>
      <c r="G22" s="3" t="s">
        <v>455</v>
      </c>
      <c r="H22" s="3">
        <v>1031472</v>
      </c>
      <c r="I22" s="4">
        <v>43076</v>
      </c>
      <c r="J22" s="3" t="s">
        <v>59</v>
      </c>
      <c r="K22" s="4">
        <v>43096</v>
      </c>
      <c r="L22" s="3" t="s">
        <v>39</v>
      </c>
      <c r="M22" s="3" t="s">
        <v>39</v>
      </c>
      <c r="N22" s="1">
        <v>29372900</v>
      </c>
      <c r="O22" s="3" t="s">
        <v>651</v>
      </c>
      <c r="P22" s="3" t="s">
        <v>651</v>
      </c>
      <c r="Q22" s="3" t="s">
        <v>652</v>
      </c>
      <c r="V22" s="6">
        <v>42782</v>
      </c>
      <c r="W22" s="6">
        <v>43132</v>
      </c>
      <c r="X22" s="3">
        <v>12</v>
      </c>
      <c r="Y22" s="3">
        <v>0</v>
      </c>
      <c r="Z22" s="3">
        <v>12</v>
      </c>
      <c r="AA22" s="3" t="s">
        <v>37</v>
      </c>
      <c r="AB22" s="3">
        <v>5000</v>
      </c>
      <c r="AC22" s="1">
        <f t="shared" si="0"/>
        <v>60000</v>
      </c>
      <c r="AD22" s="1" t="s">
        <v>34</v>
      </c>
      <c r="AE22" s="1">
        <v>0</v>
      </c>
      <c r="AF22" s="1">
        <f t="shared" si="1"/>
        <v>12</v>
      </c>
      <c r="AG22" s="1"/>
    </row>
    <row r="23" spans="1:33" s="3" customFormat="1" ht="24.95" customHeight="1" x14ac:dyDescent="0.25">
      <c r="A23" s="1" t="s">
        <v>36</v>
      </c>
      <c r="B23" s="1">
        <v>10629</v>
      </c>
      <c r="C23" s="5">
        <v>43081</v>
      </c>
      <c r="E23" s="3" t="s">
        <v>650</v>
      </c>
      <c r="F23" s="3" t="s">
        <v>454</v>
      </c>
      <c r="G23" s="3" t="s">
        <v>455</v>
      </c>
      <c r="H23" s="3">
        <v>1031472</v>
      </c>
      <c r="I23" s="4">
        <v>43076</v>
      </c>
      <c r="J23" s="3" t="s">
        <v>59</v>
      </c>
      <c r="K23" s="4">
        <v>43096</v>
      </c>
      <c r="L23" s="3" t="s">
        <v>39</v>
      </c>
      <c r="M23" s="3" t="s">
        <v>39</v>
      </c>
      <c r="N23" s="1">
        <v>29372900</v>
      </c>
      <c r="O23" s="3" t="s">
        <v>651</v>
      </c>
      <c r="P23" s="3" t="s">
        <v>651</v>
      </c>
      <c r="Q23" s="3">
        <v>600342</v>
      </c>
      <c r="V23" s="6">
        <v>43040</v>
      </c>
      <c r="W23" s="6">
        <v>43800</v>
      </c>
      <c r="X23" s="3">
        <v>24</v>
      </c>
      <c r="Y23" s="3">
        <v>0</v>
      </c>
      <c r="Z23" s="3">
        <v>2</v>
      </c>
      <c r="AA23" s="3" t="s">
        <v>37</v>
      </c>
      <c r="AB23" s="3">
        <v>5000</v>
      </c>
      <c r="AC23" s="1">
        <f t="shared" si="0"/>
        <v>10000</v>
      </c>
      <c r="AD23" s="1" t="s">
        <v>34</v>
      </c>
      <c r="AE23" s="1">
        <v>0</v>
      </c>
      <c r="AF23" s="1">
        <f t="shared" si="1"/>
        <v>2</v>
      </c>
      <c r="AG23" s="1"/>
    </row>
    <row r="24" spans="1:33" s="3" customFormat="1" ht="24.95" customHeight="1" x14ac:dyDescent="0.25">
      <c r="A24" s="1" t="s">
        <v>36</v>
      </c>
      <c r="B24" s="1">
        <v>10630</v>
      </c>
      <c r="C24" s="5">
        <v>43081</v>
      </c>
      <c r="E24" s="3" t="s">
        <v>653</v>
      </c>
      <c r="F24" s="3" t="s">
        <v>653</v>
      </c>
      <c r="G24" s="3" t="s">
        <v>126</v>
      </c>
      <c r="H24" s="3" t="s">
        <v>654</v>
      </c>
      <c r="I24" s="4">
        <v>43072</v>
      </c>
      <c r="J24" s="3" t="s">
        <v>59</v>
      </c>
      <c r="K24" s="4">
        <v>43083</v>
      </c>
      <c r="L24" s="3" t="s">
        <v>35</v>
      </c>
      <c r="M24" s="3">
        <v>2736</v>
      </c>
      <c r="N24" s="1">
        <v>30039000</v>
      </c>
      <c r="O24" s="33" t="s">
        <v>655</v>
      </c>
      <c r="P24" s="33" t="s">
        <v>655</v>
      </c>
      <c r="Q24" s="3">
        <v>2017111501</v>
      </c>
      <c r="V24" s="6">
        <v>43040</v>
      </c>
      <c r="W24" s="6">
        <v>44136</v>
      </c>
      <c r="X24" s="3">
        <v>36</v>
      </c>
      <c r="Y24" s="3">
        <v>0</v>
      </c>
      <c r="Z24" s="3">
        <v>35</v>
      </c>
      <c r="AA24" s="3" t="s">
        <v>37</v>
      </c>
      <c r="AB24" s="3">
        <v>15.8</v>
      </c>
      <c r="AC24" s="1">
        <f t="shared" si="0"/>
        <v>553</v>
      </c>
      <c r="AD24" s="1" t="s">
        <v>34</v>
      </c>
      <c r="AE24" s="1">
        <v>0</v>
      </c>
      <c r="AF24" s="1">
        <f t="shared" si="1"/>
        <v>35</v>
      </c>
      <c r="AG24" s="1"/>
    </row>
    <row r="25" spans="1:33" s="3" customFormat="1" ht="24.95" customHeight="1" x14ac:dyDescent="0.25">
      <c r="A25" s="1" t="s">
        <v>36</v>
      </c>
      <c r="B25" s="1">
        <v>10796</v>
      </c>
      <c r="C25" s="5">
        <v>43083</v>
      </c>
      <c r="E25" s="3" t="s">
        <v>735</v>
      </c>
      <c r="F25" s="3" t="s">
        <v>454</v>
      </c>
      <c r="G25" s="3" t="s">
        <v>455</v>
      </c>
      <c r="H25" s="3">
        <v>1031384</v>
      </c>
      <c r="I25" s="4">
        <v>43074</v>
      </c>
      <c r="J25" s="3" t="s">
        <v>59</v>
      </c>
      <c r="K25" s="4">
        <v>43096</v>
      </c>
      <c r="L25" s="3" t="s">
        <v>35</v>
      </c>
      <c r="M25" s="3">
        <v>5279</v>
      </c>
      <c r="N25" s="1">
        <v>29372300</v>
      </c>
      <c r="O25" s="3" t="s">
        <v>656</v>
      </c>
      <c r="P25" s="3" t="s">
        <v>656</v>
      </c>
      <c r="Q25" s="3" t="s">
        <v>657</v>
      </c>
      <c r="V25" s="6">
        <v>43040</v>
      </c>
      <c r="W25" s="6">
        <v>44866</v>
      </c>
      <c r="X25" s="3">
        <v>60</v>
      </c>
      <c r="Y25" s="3">
        <v>0</v>
      </c>
      <c r="Z25" s="3">
        <v>3</v>
      </c>
      <c r="AA25" s="3" t="s">
        <v>37</v>
      </c>
      <c r="AB25" s="39">
        <v>70</v>
      </c>
      <c r="AC25" s="38">
        <f t="shared" si="0"/>
        <v>210</v>
      </c>
      <c r="AD25" s="1" t="s">
        <v>49</v>
      </c>
      <c r="AE25" s="1">
        <v>0</v>
      </c>
      <c r="AF25" s="1">
        <f t="shared" si="1"/>
        <v>3</v>
      </c>
      <c r="AG25" s="1"/>
    </row>
    <row r="26" spans="1:33" ht="24.95" customHeight="1" x14ac:dyDescent="0.25">
      <c r="A26" s="1" t="s">
        <v>36</v>
      </c>
      <c r="B26" s="1">
        <v>10858</v>
      </c>
      <c r="C26" s="5">
        <v>43086</v>
      </c>
      <c r="E26" s="3" t="s">
        <v>202</v>
      </c>
      <c r="F26" s="3" t="s">
        <v>202</v>
      </c>
      <c r="G26" s="3" t="s">
        <v>33</v>
      </c>
      <c r="H26" s="34" t="s">
        <v>658</v>
      </c>
      <c r="I26" s="4">
        <v>43068</v>
      </c>
      <c r="J26" s="3" t="s">
        <v>59</v>
      </c>
      <c r="K26" s="4">
        <v>43089</v>
      </c>
      <c r="L26" s="3" t="s">
        <v>35</v>
      </c>
      <c r="M26" s="3">
        <v>3714</v>
      </c>
      <c r="N26" s="1">
        <v>29419090</v>
      </c>
      <c r="O26" s="3" t="s">
        <v>639</v>
      </c>
      <c r="P26" s="3" t="s">
        <v>639</v>
      </c>
      <c r="Q26" s="3">
        <v>1701210534</v>
      </c>
      <c r="V26" s="6">
        <v>43040</v>
      </c>
      <c r="W26" s="6">
        <v>44136</v>
      </c>
      <c r="X26" s="3">
        <v>36</v>
      </c>
      <c r="Y26" s="3">
        <v>0</v>
      </c>
      <c r="Z26" s="3">
        <v>281.76</v>
      </c>
      <c r="AA26" s="3" t="s">
        <v>37</v>
      </c>
      <c r="AB26" s="3">
        <v>130</v>
      </c>
      <c r="AC26" s="1">
        <f t="shared" si="0"/>
        <v>36628.799999999996</v>
      </c>
      <c r="AD26" s="1" t="s">
        <v>34</v>
      </c>
      <c r="AE26" s="1">
        <v>0</v>
      </c>
      <c r="AF26" s="1">
        <f t="shared" si="1"/>
        <v>281.76</v>
      </c>
    </row>
    <row r="27" spans="1:33" ht="24.95" customHeight="1" x14ac:dyDescent="0.25">
      <c r="A27" s="1" t="s">
        <v>36</v>
      </c>
      <c r="B27" s="1">
        <v>10915</v>
      </c>
      <c r="C27" s="5">
        <v>43087</v>
      </c>
      <c r="E27" s="3" t="s">
        <v>659</v>
      </c>
      <c r="F27" s="3" t="s">
        <v>659</v>
      </c>
      <c r="G27" s="3" t="s">
        <v>33</v>
      </c>
      <c r="H27" s="29">
        <v>2000102644</v>
      </c>
      <c r="I27" s="4">
        <v>41987</v>
      </c>
      <c r="J27" s="3" t="s">
        <v>277</v>
      </c>
      <c r="K27" s="4">
        <v>43094</v>
      </c>
      <c r="L27" s="3" t="s">
        <v>35</v>
      </c>
      <c r="M27" s="3" t="s">
        <v>736</v>
      </c>
      <c r="N27" s="1">
        <v>30049099</v>
      </c>
      <c r="O27" s="3" t="s">
        <v>664</v>
      </c>
      <c r="P27" s="3" t="s">
        <v>660</v>
      </c>
      <c r="Q27" s="3" t="s">
        <v>661</v>
      </c>
      <c r="R27" s="3" t="s">
        <v>739</v>
      </c>
      <c r="T27" s="3" t="s">
        <v>741</v>
      </c>
      <c r="U27" s="3">
        <v>10</v>
      </c>
      <c r="V27" s="6">
        <v>42887</v>
      </c>
      <c r="W27" s="6">
        <v>43586</v>
      </c>
      <c r="X27" s="3">
        <v>24</v>
      </c>
      <c r="Y27" s="3">
        <v>0</v>
      </c>
      <c r="Z27" s="3">
        <v>14880</v>
      </c>
      <c r="AA27" s="3" t="s">
        <v>574</v>
      </c>
      <c r="AB27" s="3">
        <v>0.48299999999999998</v>
      </c>
      <c r="AC27" s="1">
        <f t="shared" si="0"/>
        <v>7187.04</v>
      </c>
      <c r="AD27" s="1" t="s">
        <v>34</v>
      </c>
      <c r="AE27" s="1">
        <v>0</v>
      </c>
      <c r="AF27" s="1">
        <f t="shared" si="1"/>
        <v>14880</v>
      </c>
    </row>
    <row r="28" spans="1:33" ht="24.95" customHeight="1" x14ac:dyDescent="0.25">
      <c r="A28" s="1" t="s">
        <v>36</v>
      </c>
      <c r="B28" s="1">
        <v>10915</v>
      </c>
      <c r="C28" s="5">
        <v>43087</v>
      </c>
      <c r="E28" s="3" t="s">
        <v>659</v>
      </c>
      <c r="F28" s="3" t="s">
        <v>659</v>
      </c>
      <c r="G28" s="3" t="s">
        <v>33</v>
      </c>
      <c r="H28" s="29">
        <v>2000102644</v>
      </c>
      <c r="I28" s="4">
        <v>41987</v>
      </c>
      <c r="J28" s="3" t="s">
        <v>277</v>
      </c>
      <c r="K28" s="4">
        <v>43094</v>
      </c>
      <c r="L28" s="3" t="s">
        <v>35</v>
      </c>
      <c r="M28" s="3" t="s">
        <v>737</v>
      </c>
      <c r="N28" s="1">
        <v>30049099</v>
      </c>
      <c r="O28" s="3" t="s">
        <v>665</v>
      </c>
      <c r="P28" s="3" t="s">
        <v>662</v>
      </c>
      <c r="Q28" s="3" t="s">
        <v>663</v>
      </c>
      <c r="R28" s="3" t="s">
        <v>740</v>
      </c>
      <c r="T28" s="3" t="s">
        <v>741</v>
      </c>
      <c r="U28" s="3">
        <v>10</v>
      </c>
      <c r="V28" s="6">
        <v>42826</v>
      </c>
      <c r="W28" s="6">
        <v>43525</v>
      </c>
      <c r="X28" s="3">
        <v>24</v>
      </c>
      <c r="Y28" s="3">
        <v>0</v>
      </c>
      <c r="Z28" s="3">
        <v>39600</v>
      </c>
      <c r="AA28" s="3" t="s">
        <v>574</v>
      </c>
      <c r="AB28" s="3">
        <v>0.66600000000000004</v>
      </c>
      <c r="AC28" s="1">
        <f t="shared" si="0"/>
        <v>26373.600000000002</v>
      </c>
      <c r="AD28" s="1" t="s">
        <v>34</v>
      </c>
      <c r="AE28" s="1">
        <v>0</v>
      </c>
      <c r="AF28" s="1">
        <f t="shared" si="1"/>
        <v>39600</v>
      </c>
    </row>
    <row r="29" spans="1:33" ht="24.95" customHeight="1" x14ac:dyDescent="0.25">
      <c r="A29" s="1" t="s">
        <v>36</v>
      </c>
      <c r="B29" s="1">
        <v>11100</v>
      </c>
      <c r="C29" s="5">
        <v>43089</v>
      </c>
      <c r="E29" s="3" t="s">
        <v>738</v>
      </c>
      <c r="F29" s="3" t="s">
        <v>173</v>
      </c>
      <c r="G29" s="3" t="s">
        <v>33</v>
      </c>
      <c r="H29" s="3">
        <v>1000028893</v>
      </c>
      <c r="I29" s="4">
        <v>43084</v>
      </c>
      <c r="J29" s="3" t="s">
        <v>59</v>
      </c>
      <c r="K29" s="4">
        <v>43095</v>
      </c>
      <c r="L29" s="3" t="s">
        <v>35</v>
      </c>
      <c r="M29" s="3">
        <v>3948</v>
      </c>
      <c r="N29" s="1">
        <v>29335990</v>
      </c>
      <c r="O29" s="3" t="s">
        <v>666</v>
      </c>
      <c r="P29" s="3" t="s">
        <v>666</v>
      </c>
      <c r="Q29" s="3" t="s">
        <v>667</v>
      </c>
      <c r="V29" s="6">
        <v>43040</v>
      </c>
      <c r="W29" s="6">
        <v>44835</v>
      </c>
      <c r="X29" s="3">
        <v>60</v>
      </c>
      <c r="Y29" s="3">
        <v>0</v>
      </c>
      <c r="Z29" s="3">
        <v>10</v>
      </c>
      <c r="AA29" s="3" t="s">
        <v>37</v>
      </c>
      <c r="AB29" s="3">
        <v>875</v>
      </c>
      <c r="AC29" s="1">
        <f t="shared" si="0"/>
        <v>8750</v>
      </c>
      <c r="AD29" s="1" t="s">
        <v>34</v>
      </c>
      <c r="AE29" s="1">
        <v>0</v>
      </c>
      <c r="AF29" s="1">
        <f t="shared" si="1"/>
        <v>10</v>
      </c>
    </row>
    <row r="30" spans="1:33" ht="24.95" customHeight="1" x14ac:dyDescent="0.25">
      <c r="A30" s="1" t="s">
        <v>36</v>
      </c>
      <c r="B30" s="1">
        <v>11101</v>
      </c>
      <c r="C30" s="5">
        <v>43089</v>
      </c>
      <c r="E30" s="3" t="s">
        <v>669</v>
      </c>
      <c r="F30" s="3" t="s">
        <v>668</v>
      </c>
      <c r="G30" s="3" t="s">
        <v>126</v>
      </c>
      <c r="H30" s="3" t="s">
        <v>670</v>
      </c>
      <c r="I30" s="4">
        <v>43084</v>
      </c>
      <c r="J30" s="3" t="s">
        <v>43</v>
      </c>
      <c r="K30" s="4">
        <v>43100</v>
      </c>
      <c r="L30" s="3" t="s">
        <v>39</v>
      </c>
      <c r="M30" s="3" t="s">
        <v>39</v>
      </c>
      <c r="N30" s="1">
        <v>29242990</v>
      </c>
      <c r="O30" s="3" t="s">
        <v>380</v>
      </c>
      <c r="P30" s="3" t="s">
        <v>380</v>
      </c>
      <c r="Q30" s="3">
        <v>1711011</v>
      </c>
      <c r="V30" s="6">
        <v>43040</v>
      </c>
      <c r="W30" s="6">
        <v>43770</v>
      </c>
      <c r="X30" s="3">
        <v>24</v>
      </c>
      <c r="Y30" s="3">
        <v>0</v>
      </c>
      <c r="Z30" s="3">
        <v>200</v>
      </c>
      <c r="AA30" s="3" t="s">
        <v>37</v>
      </c>
      <c r="AB30" s="3">
        <v>18</v>
      </c>
      <c r="AC30" s="1">
        <f t="shared" si="0"/>
        <v>3600</v>
      </c>
      <c r="AD30" s="1" t="s">
        <v>34</v>
      </c>
      <c r="AE30" s="1">
        <v>0</v>
      </c>
      <c r="AF30" s="1">
        <f t="shared" si="1"/>
        <v>200</v>
      </c>
    </row>
    <row r="31" spans="1:33" ht="24.95" customHeight="1" x14ac:dyDescent="0.25">
      <c r="A31" s="1" t="s">
        <v>36</v>
      </c>
      <c r="B31" s="1">
        <v>11102</v>
      </c>
      <c r="C31" s="5">
        <v>43089</v>
      </c>
      <c r="E31" s="3" t="s">
        <v>671</v>
      </c>
      <c r="F31" s="3" t="s">
        <v>671</v>
      </c>
      <c r="G31" s="3" t="s">
        <v>168</v>
      </c>
      <c r="H31" s="3">
        <v>90073243</v>
      </c>
      <c r="I31" s="4">
        <v>43082</v>
      </c>
      <c r="J31" s="3" t="s">
        <v>59</v>
      </c>
      <c r="K31" s="4">
        <v>43097</v>
      </c>
      <c r="L31" s="3" t="s">
        <v>35</v>
      </c>
      <c r="M31" s="3">
        <v>5839</v>
      </c>
      <c r="N31" s="1">
        <v>29393000</v>
      </c>
      <c r="O31" s="3" t="s">
        <v>672</v>
      </c>
      <c r="P31" s="3" t="s">
        <v>672</v>
      </c>
      <c r="Q31" s="3">
        <v>17422084</v>
      </c>
      <c r="V31" s="6">
        <v>43009</v>
      </c>
      <c r="W31" s="6">
        <v>44835</v>
      </c>
      <c r="X31" s="3">
        <v>60</v>
      </c>
      <c r="Y31" s="3">
        <v>0</v>
      </c>
      <c r="Z31" s="3">
        <v>250</v>
      </c>
      <c r="AA31" s="3" t="s">
        <v>37</v>
      </c>
      <c r="AB31" s="3">
        <v>20</v>
      </c>
      <c r="AC31" s="1">
        <f t="shared" si="0"/>
        <v>5000</v>
      </c>
      <c r="AD31" s="1" t="s">
        <v>49</v>
      </c>
      <c r="AE31" s="1">
        <v>0</v>
      </c>
      <c r="AF31" s="1">
        <f t="shared" si="1"/>
        <v>250</v>
      </c>
    </row>
    <row r="32" spans="1:33" ht="24.95" customHeight="1" x14ac:dyDescent="0.25">
      <c r="A32" s="1" t="s">
        <v>36</v>
      </c>
      <c r="B32" s="1">
        <v>11103</v>
      </c>
      <c r="C32" s="5">
        <v>43089</v>
      </c>
      <c r="E32" s="3" t="s">
        <v>351</v>
      </c>
      <c r="F32" s="3" t="s">
        <v>351</v>
      </c>
      <c r="G32" s="3" t="s">
        <v>33</v>
      </c>
      <c r="H32" s="3" t="s">
        <v>673</v>
      </c>
      <c r="I32" s="4">
        <v>43068</v>
      </c>
      <c r="J32" s="3" t="s">
        <v>59</v>
      </c>
      <c r="K32" s="4">
        <v>43100</v>
      </c>
      <c r="L32" s="3" t="s">
        <v>35</v>
      </c>
      <c r="M32" s="3">
        <v>2480</v>
      </c>
      <c r="N32" s="1">
        <v>29252990</v>
      </c>
      <c r="O32" s="3" t="s">
        <v>569</v>
      </c>
      <c r="P32" s="3" t="s">
        <v>569</v>
      </c>
      <c r="Q32" s="3" t="s">
        <v>674</v>
      </c>
      <c r="V32" s="6">
        <v>43040</v>
      </c>
      <c r="W32" s="6">
        <v>44835</v>
      </c>
      <c r="X32" s="3">
        <v>60</v>
      </c>
      <c r="Y32" s="3">
        <v>0</v>
      </c>
      <c r="Z32" s="3">
        <v>500</v>
      </c>
      <c r="AA32" s="3" t="s">
        <v>37</v>
      </c>
      <c r="AB32" s="3">
        <v>4.75</v>
      </c>
      <c r="AC32" s="1">
        <f t="shared" si="0"/>
        <v>2375</v>
      </c>
      <c r="AD32" s="1" t="s">
        <v>34</v>
      </c>
      <c r="AE32" s="1">
        <v>0</v>
      </c>
      <c r="AF32" s="1">
        <f t="shared" si="1"/>
        <v>500</v>
      </c>
    </row>
    <row r="33" spans="1:32" ht="24.95" customHeight="1" x14ac:dyDescent="0.25">
      <c r="A33" s="1" t="s">
        <v>36</v>
      </c>
      <c r="B33" s="1">
        <v>11104</v>
      </c>
      <c r="C33" s="5">
        <v>43089</v>
      </c>
      <c r="E33" s="3" t="s">
        <v>351</v>
      </c>
      <c r="F33" s="3" t="s">
        <v>351</v>
      </c>
      <c r="G33" s="3" t="s">
        <v>33</v>
      </c>
      <c r="H33" s="3" t="s">
        <v>675</v>
      </c>
      <c r="I33" s="4">
        <v>43068</v>
      </c>
      <c r="J33" s="3" t="s">
        <v>59</v>
      </c>
      <c r="K33" s="4">
        <v>43100</v>
      </c>
      <c r="L33" s="3" t="s">
        <v>35</v>
      </c>
      <c r="M33" s="3">
        <v>2480</v>
      </c>
      <c r="N33" s="1">
        <v>29252990</v>
      </c>
      <c r="O33" s="3" t="s">
        <v>569</v>
      </c>
      <c r="P33" s="3" t="s">
        <v>569</v>
      </c>
      <c r="Q33" s="3" t="s">
        <v>676</v>
      </c>
      <c r="V33" s="6">
        <v>43040</v>
      </c>
      <c r="W33" s="6">
        <v>44835</v>
      </c>
      <c r="X33" s="3">
        <v>60</v>
      </c>
      <c r="Y33" s="3">
        <v>0</v>
      </c>
      <c r="Z33" s="3">
        <v>280</v>
      </c>
      <c r="AA33" s="3" t="s">
        <v>37</v>
      </c>
      <c r="AB33" s="3">
        <v>4.75</v>
      </c>
      <c r="AC33" s="1">
        <f t="shared" si="0"/>
        <v>1330</v>
      </c>
      <c r="AD33" s="1" t="s">
        <v>34</v>
      </c>
      <c r="AE33" s="1">
        <v>0</v>
      </c>
      <c r="AF33" s="1">
        <f t="shared" si="1"/>
        <v>280</v>
      </c>
    </row>
    <row r="34" spans="1:32" ht="24.95" customHeight="1" x14ac:dyDescent="0.25">
      <c r="A34" s="1" t="s">
        <v>36</v>
      </c>
      <c r="B34" s="1">
        <v>11105</v>
      </c>
      <c r="C34" s="5">
        <v>43089</v>
      </c>
      <c r="E34" s="3" t="s">
        <v>151</v>
      </c>
      <c r="F34" s="3" t="s">
        <v>151</v>
      </c>
      <c r="G34" s="3" t="s">
        <v>33</v>
      </c>
      <c r="H34" s="3" t="s">
        <v>677</v>
      </c>
      <c r="I34" s="4">
        <v>43066</v>
      </c>
      <c r="J34" s="3" t="s">
        <v>43</v>
      </c>
      <c r="K34" s="4">
        <v>43100</v>
      </c>
      <c r="L34" s="3" t="s">
        <v>39</v>
      </c>
      <c r="M34" s="3" t="s">
        <v>39</v>
      </c>
      <c r="N34" s="1">
        <v>33021010</v>
      </c>
      <c r="O34" s="3" t="s">
        <v>678</v>
      </c>
      <c r="P34" s="3" t="s">
        <v>678</v>
      </c>
      <c r="Q34" s="3">
        <v>173362</v>
      </c>
      <c r="V34" s="6">
        <v>43040</v>
      </c>
      <c r="W34" s="6">
        <v>43770</v>
      </c>
      <c r="X34" s="3">
        <v>24</v>
      </c>
      <c r="Y34" s="3">
        <v>0</v>
      </c>
      <c r="Z34" s="3">
        <v>400</v>
      </c>
      <c r="AA34" s="3" t="s">
        <v>37</v>
      </c>
      <c r="AB34" s="3">
        <v>5.5</v>
      </c>
      <c r="AC34" s="1">
        <f t="shared" si="0"/>
        <v>2200</v>
      </c>
      <c r="AD34" s="1" t="s">
        <v>34</v>
      </c>
      <c r="AE34" s="1">
        <v>0</v>
      </c>
      <c r="AF34" s="1">
        <f t="shared" si="1"/>
        <v>400</v>
      </c>
    </row>
    <row r="35" spans="1:32" ht="24.95" customHeight="1" x14ac:dyDescent="0.25">
      <c r="A35" s="1" t="s">
        <v>36</v>
      </c>
      <c r="B35" s="1">
        <v>11105</v>
      </c>
      <c r="C35" s="5">
        <v>43089</v>
      </c>
      <c r="E35" s="3" t="s">
        <v>151</v>
      </c>
      <c r="F35" s="3" t="s">
        <v>151</v>
      </c>
      <c r="G35" s="3" t="s">
        <v>33</v>
      </c>
      <c r="H35" s="3" t="s">
        <v>677</v>
      </c>
      <c r="I35" s="4">
        <v>43066</v>
      </c>
      <c r="J35" s="3" t="s">
        <v>43</v>
      </c>
      <c r="K35" s="4">
        <v>43100</v>
      </c>
      <c r="L35" s="3" t="s">
        <v>39</v>
      </c>
      <c r="M35" s="3" t="s">
        <v>39</v>
      </c>
      <c r="N35" s="1">
        <v>33021010</v>
      </c>
      <c r="O35" s="3" t="s">
        <v>154</v>
      </c>
      <c r="P35" s="3" t="s">
        <v>154</v>
      </c>
      <c r="Q35" s="29">
        <v>173363</v>
      </c>
      <c r="V35" s="6">
        <v>43040</v>
      </c>
      <c r="W35" s="6">
        <v>43770</v>
      </c>
      <c r="X35" s="3">
        <v>24</v>
      </c>
      <c r="Y35" s="3">
        <v>0</v>
      </c>
      <c r="Z35" s="3">
        <v>125</v>
      </c>
      <c r="AA35" s="3" t="s">
        <v>37</v>
      </c>
      <c r="AB35" s="3">
        <v>4.5</v>
      </c>
      <c r="AC35" s="40">
        <f t="shared" si="0"/>
        <v>562.5</v>
      </c>
      <c r="AD35" s="1" t="s">
        <v>34</v>
      </c>
      <c r="AE35" s="1">
        <v>0</v>
      </c>
      <c r="AF35" s="1">
        <f t="shared" si="1"/>
        <v>125</v>
      </c>
    </row>
    <row r="36" spans="1:32" ht="24.95" customHeight="1" x14ac:dyDescent="0.25">
      <c r="A36" s="1" t="s">
        <v>36</v>
      </c>
      <c r="B36" s="1">
        <v>11105</v>
      </c>
      <c r="C36" s="5">
        <v>43089</v>
      </c>
      <c r="E36" s="3" t="s">
        <v>151</v>
      </c>
      <c r="F36" s="3" t="s">
        <v>151</v>
      </c>
      <c r="G36" s="3" t="s">
        <v>33</v>
      </c>
      <c r="H36" s="3" t="s">
        <v>677</v>
      </c>
      <c r="I36" s="4">
        <v>43066</v>
      </c>
      <c r="J36" s="3" t="s">
        <v>43</v>
      </c>
      <c r="K36" s="4">
        <v>43100</v>
      </c>
      <c r="L36" s="3" t="s">
        <v>39</v>
      </c>
      <c r="M36" s="3" t="s">
        <v>39</v>
      </c>
      <c r="N36" s="1">
        <v>33021010</v>
      </c>
      <c r="O36" s="3" t="s">
        <v>155</v>
      </c>
      <c r="P36" s="3" t="s">
        <v>155</v>
      </c>
      <c r="Q36" s="29">
        <v>173268</v>
      </c>
      <c r="V36" s="6">
        <v>43040</v>
      </c>
      <c r="W36" s="6">
        <v>43405</v>
      </c>
      <c r="X36" s="3">
        <v>12</v>
      </c>
      <c r="Y36" s="3">
        <v>0</v>
      </c>
      <c r="Z36" s="3">
        <v>70</v>
      </c>
      <c r="AA36" s="3" t="s">
        <v>37</v>
      </c>
      <c r="AB36" s="3">
        <v>17.600000000000001</v>
      </c>
      <c r="AC36" s="40">
        <f t="shared" si="0"/>
        <v>1232</v>
      </c>
      <c r="AD36" s="1" t="s">
        <v>34</v>
      </c>
      <c r="AE36" s="1">
        <v>0</v>
      </c>
      <c r="AF36" s="1">
        <f t="shared" si="1"/>
        <v>70</v>
      </c>
    </row>
    <row r="37" spans="1:32" ht="24.95" customHeight="1" x14ac:dyDescent="0.25">
      <c r="A37" s="1" t="s">
        <v>36</v>
      </c>
      <c r="B37" s="1">
        <v>11106</v>
      </c>
      <c r="C37" s="5">
        <v>43089</v>
      </c>
      <c r="E37" s="3" t="s">
        <v>390</v>
      </c>
      <c r="F37" s="3" t="s">
        <v>390</v>
      </c>
      <c r="G37" s="3" t="s">
        <v>33</v>
      </c>
      <c r="H37" s="3" t="s">
        <v>679</v>
      </c>
      <c r="I37" s="4">
        <v>43073</v>
      </c>
      <c r="J37" s="3" t="s">
        <v>43</v>
      </c>
      <c r="K37" s="4">
        <v>43100</v>
      </c>
      <c r="L37" s="3" t="s">
        <v>39</v>
      </c>
      <c r="M37" s="3" t="s">
        <v>39</v>
      </c>
      <c r="N37" s="1">
        <v>29157090</v>
      </c>
      <c r="O37" s="3" t="s">
        <v>67</v>
      </c>
      <c r="P37" s="3" t="s">
        <v>67</v>
      </c>
      <c r="Q37" s="29" t="s">
        <v>680</v>
      </c>
      <c r="V37" s="6">
        <v>43040</v>
      </c>
      <c r="W37" s="6">
        <v>44835</v>
      </c>
      <c r="X37" s="3">
        <v>60</v>
      </c>
      <c r="Y37" s="3">
        <v>0</v>
      </c>
      <c r="Z37" s="3">
        <v>50</v>
      </c>
      <c r="AA37" s="3" t="s">
        <v>37</v>
      </c>
      <c r="AB37" s="3">
        <v>3.05</v>
      </c>
      <c r="AC37" s="40">
        <f t="shared" si="0"/>
        <v>152.5</v>
      </c>
      <c r="AD37" s="1" t="s">
        <v>34</v>
      </c>
      <c r="AE37" s="1">
        <v>0</v>
      </c>
      <c r="AF37" s="1">
        <f t="shared" si="1"/>
        <v>50</v>
      </c>
    </row>
    <row r="38" spans="1:32" ht="24.95" customHeight="1" x14ac:dyDescent="0.25">
      <c r="A38" s="1" t="s">
        <v>36</v>
      </c>
      <c r="B38" s="1">
        <v>11106</v>
      </c>
      <c r="C38" s="5">
        <v>43089</v>
      </c>
      <c r="E38" s="3" t="s">
        <v>390</v>
      </c>
      <c r="F38" s="3" t="s">
        <v>390</v>
      </c>
      <c r="G38" s="3" t="s">
        <v>33</v>
      </c>
      <c r="H38" s="3" t="s">
        <v>679</v>
      </c>
      <c r="I38" s="4">
        <v>43073</v>
      </c>
      <c r="J38" s="3" t="s">
        <v>43</v>
      </c>
      <c r="K38" s="4">
        <v>43100</v>
      </c>
      <c r="L38" s="3" t="s">
        <v>39</v>
      </c>
      <c r="M38" s="3" t="s">
        <v>39</v>
      </c>
      <c r="N38" s="1">
        <v>29182990</v>
      </c>
      <c r="O38" s="3" t="s">
        <v>681</v>
      </c>
      <c r="P38" s="3" t="s">
        <v>681</v>
      </c>
      <c r="Q38" s="29" t="s">
        <v>682</v>
      </c>
      <c r="V38" s="6">
        <v>42979</v>
      </c>
      <c r="W38" s="6">
        <v>44774</v>
      </c>
      <c r="X38" s="3">
        <v>60</v>
      </c>
      <c r="Y38" s="3">
        <v>0</v>
      </c>
      <c r="Z38" s="3">
        <v>50</v>
      </c>
      <c r="AA38" s="3" t="s">
        <v>37</v>
      </c>
      <c r="AB38" s="3">
        <v>8.5</v>
      </c>
      <c r="AC38" s="40">
        <f t="shared" si="0"/>
        <v>425</v>
      </c>
      <c r="AD38" s="1" t="s">
        <v>34</v>
      </c>
      <c r="AE38" s="1">
        <v>0</v>
      </c>
      <c r="AF38" s="1">
        <f t="shared" si="1"/>
        <v>50</v>
      </c>
    </row>
    <row r="39" spans="1:32" ht="24.95" customHeight="1" x14ac:dyDescent="0.25">
      <c r="A39" s="1" t="s">
        <v>36</v>
      </c>
      <c r="B39" s="1">
        <v>11106</v>
      </c>
      <c r="C39" s="5">
        <v>43089</v>
      </c>
      <c r="E39" s="3" t="s">
        <v>390</v>
      </c>
      <c r="F39" s="3" t="s">
        <v>390</v>
      </c>
      <c r="G39" s="3" t="s">
        <v>33</v>
      </c>
      <c r="H39" s="3" t="s">
        <v>679</v>
      </c>
      <c r="I39" s="4">
        <v>43073</v>
      </c>
      <c r="J39" s="3" t="s">
        <v>43</v>
      </c>
      <c r="K39" s="4">
        <v>43100</v>
      </c>
      <c r="L39" s="3" t="s">
        <v>39</v>
      </c>
      <c r="M39" s="3" t="s">
        <v>39</v>
      </c>
      <c r="N39" s="1">
        <v>29251100</v>
      </c>
      <c r="O39" s="3" t="s">
        <v>683</v>
      </c>
      <c r="P39" s="3" t="s">
        <v>683</v>
      </c>
      <c r="Q39" s="29">
        <v>28171103</v>
      </c>
      <c r="V39" s="6">
        <v>43040</v>
      </c>
      <c r="W39" s="6">
        <v>44835</v>
      </c>
      <c r="X39" s="3">
        <v>60</v>
      </c>
      <c r="Y39" s="3">
        <v>0</v>
      </c>
      <c r="Z39" s="3">
        <v>250</v>
      </c>
      <c r="AA39" s="3" t="s">
        <v>37</v>
      </c>
      <c r="AB39" s="3">
        <v>16.22</v>
      </c>
      <c r="AC39" s="40">
        <f t="shared" si="0"/>
        <v>4054.9999999999995</v>
      </c>
      <c r="AD39" s="1" t="s">
        <v>34</v>
      </c>
      <c r="AE39" s="1">
        <v>0</v>
      </c>
      <c r="AF39" s="1">
        <f t="shared" si="1"/>
        <v>250</v>
      </c>
    </row>
    <row r="40" spans="1:32" ht="24.95" customHeight="1" x14ac:dyDescent="0.25">
      <c r="A40" s="1" t="s">
        <v>36</v>
      </c>
      <c r="B40" s="1">
        <v>11106</v>
      </c>
      <c r="C40" s="5">
        <v>43089</v>
      </c>
      <c r="E40" s="3" t="s">
        <v>390</v>
      </c>
      <c r="F40" s="3" t="s">
        <v>390</v>
      </c>
      <c r="G40" s="3" t="s">
        <v>33</v>
      </c>
      <c r="H40" s="3" t="s">
        <v>679</v>
      </c>
      <c r="I40" s="4">
        <v>43073</v>
      </c>
      <c r="J40" s="3" t="s">
        <v>43</v>
      </c>
      <c r="K40" s="4">
        <v>43100</v>
      </c>
      <c r="L40" s="3" t="s">
        <v>39</v>
      </c>
      <c r="M40" s="3" t="s">
        <v>39</v>
      </c>
      <c r="N40" s="1">
        <v>39121190</v>
      </c>
      <c r="O40" s="3" t="s">
        <v>75</v>
      </c>
      <c r="P40" s="3" t="s">
        <v>75</v>
      </c>
      <c r="Q40" s="29" t="s">
        <v>684</v>
      </c>
      <c r="V40" s="6">
        <v>43009</v>
      </c>
      <c r="W40" s="6">
        <v>44470</v>
      </c>
      <c r="X40" s="3">
        <v>48</v>
      </c>
      <c r="Y40" s="3">
        <v>0</v>
      </c>
      <c r="Z40" s="3">
        <v>200</v>
      </c>
      <c r="AA40" s="3" t="s">
        <v>37</v>
      </c>
      <c r="AB40" s="3">
        <v>7</v>
      </c>
      <c r="AC40" s="40">
        <f t="shared" si="0"/>
        <v>1400</v>
      </c>
      <c r="AD40" s="1" t="s">
        <v>34</v>
      </c>
      <c r="AE40" s="1">
        <v>0</v>
      </c>
      <c r="AF40" s="1">
        <f t="shared" si="1"/>
        <v>200</v>
      </c>
    </row>
    <row r="41" spans="1:32" ht="24.95" customHeight="1" x14ac:dyDescent="0.25">
      <c r="A41" s="1" t="s">
        <v>36</v>
      </c>
      <c r="B41" s="1">
        <v>11106</v>
      </c>
      <c r="C41" s="5">
        <v>43089</v>
      </c>
      <c r="E41" s="3" t="s">
        <v>390</v>
      </c>
      <c r="F41" s="3" t="s">
        <v>390</v>
      </c>
      <c r="G41" s="3" t="s">
        <v>33</v>
      </c>
      <c r="H41" s="3" t="s">
        <v>679</v>
      </c>
      <c r="I41" s="4">
        <v>43073</v>
      </c>
      <c r="J41" s="3" t="s">
        <v>43</v>
      </c>
      <c r="K41" s="4">
        <v>43100</v>
      </c>
      <c r="L41" s="3" t="s">
        <v>39</v>
      </c>
      <c r="M41" s="3" t="s">
        <v>39</v>
      </c>
      <c r="N41" s="1">
        <v>38231190</v>
      </c>
      <c r="O41" s="3" t="s">
        <v>685</v>
      </c>
      <c r="P41" s="3" t="s">
        <v>685</v>
      </c>
      <c r="Q41" s="29" t="s">
        <v>686</v>
      </c>
      <c r="V41" s="6">
        <v>42917</v>
      </c>
      <c r="W41" s="6">
        <v>44378</v>
      </c>
      <c r="X41" s="3">
        <v>48</v>
      </c>
      <c r="Y41" s="3">
        <v>0</v>
      </c>
      <c r="Z41" s="3">
        <v>60</v>
      </c>
      <c r="AA41" s="3" t="s">
        <v>37</v>
      </c>
      <c r="AB41" s="3">
        <v>9.4499999999999993</v>
      </c>
      <c r="AC41" s="40">
        <f t="shared" si="0"/>
        <v>567</v>
      </c>
      <c r="AD41" s="1" t="s">
        <v>34</v>
      </c>
      <c r="AE41" s="1">
        <v>0</v>
      </c>
      <c r="AF41" s="1">
        <f t="shared" si="1"/>
        <v>60</v>
      </c>
    </row>
    <row r="42" spans="1:32" ht="24.95" customHeight="1" x14ac:dyDescent="0.25">
      <c r="A42" s="1" t="s">
        <v>36</v>
      </c>
      <c r="B42" s="1">
        <v>11107</v>
      </c>
      <c r="C42" s="5">
        <v>43089</v>
      </c>
      <c r="E42" s="3" t="s">
        <v>84</v>
      </c>
      <c r="F42" s="3" t="s">
        <v>554</v>
      </c>
      <c r="G42" s="3" t="s">
        <v>33</v>
      </c>
      <c r="H42" s="3" t="s">
        <v>687</v>
      </c>
      <c r="I42" s="4">
        <v>43061</v>
      </c>
      <c r="J42" s="3" t="s">
        <v>43</v>
      </c>
      <c r="K42" s="4">
        <v>43100</v>
      </c>
      <c r="L42" s="3" t="s">
        <v>39</v>
      </c>
      <c r="M42" s="3" t="s">
        <v>39</v>
      </c>
      <c r="N42" s="1">
        <v>29054400</v>
      </c>
      <c r="O42" s="3" t="s">
        <v>688</v>
      </c>
      <c r="P42" s="3" t="s">
        <v>323</v>
      </c>
      <c r="Q42" s="29" t="s">
        <v>324</v>
      </c>
      <c r="V42" s="6">
        <v>42948</v>
      </c>
      <c r="W42" s="6">
        <v>44774</v>
      </c>
      <c r="X42" s="3">
        <v>60</v>
      </c>
      <c r="Y42" s="3">
        <v>0</v>
      </c>
      <c r="Z42" s="3">
        <v>50</v>
      </c>
      <c r="AA42" s="3" t="s">
        <v>37</v>
      </c>
      <c r="AB42" s="3">
        <v>6.5</v>
      </c>
      <c r="AC42" s="40">
        <f t="shared" si="0"/>
        <v>325</v>
      </c>
      <c r="AD42" s="1" t="s">
        <v>34</v>
      </c>
      <c r="AE42" s="1">
        <v>0</v>
      </c>
      <c r="AF42" s="1">
        <f t="shared" si="1"/>
        <v>50</v>
      </c>
    </row>
    <row r="43" spans="1:32" ht="24.95" customHeight="1" x14ac:dyDescent="0.25">
      <c r="A43" s="1" t="s">
        <v>36</v>
      </c>
      <c r="B43" s="1">
        <v>11107</v>
      </c>
      <c r="C43" s="5">
        <v>43089</v>
      </c>
      <c r="E43" s="3" t="s">
        <v>689</v>
      </c>
      <c r="F43" s="3" t="s">
        <v>554</v>
      </c>
      <c r="G43" s="3" t="s">
        <v>33</v>
      </c>
      <c r="H43" s="3" t="s">
        <v>687</v>
      </c>
      <c r="I43" s="4">
        <v>43061</v>
      </c>
      <c r="J43" s="3" t="s">
        <v>43</v>
      </c>
      <c r="K43" s="4">
        <v>43100</v>
      </c>
      <c r="L43" s="3" t="s">
        <v>39</v>
      </c>
      <c r="M43" s="3" t="s">
        <v>39</v>
      </c>
      <c r="N43" s="1">
        <v>28230010</v>
      </c>
      <c r="O43" s="3" t="s">
        <v>690</v>
      </c>
      <c r="P43" s="3" t="s">
        <v>691</v>
      </c>
      <c r="Q43" s="29" t="s">
        <v>692</v>
      </c>
      <c r="V43" s="6">
        <v>42736</v>
      </c>
      <c r="W43" s="6">
        <v>44562</v>
      </c>
      <c r="X43" s="3">
        <v>60</v>
      </c>
      <c r="Y43" s="3">
        <v>0</v>
      </c>
      <c r="Z43" s="3">
        <v>25</v>
      </c>
      <c r="AA43" s="3" t="s">
        <v>37</v>
      </c>
      <c r="AB43" s="3">
        <v>7.25</v>
      </c>
      <c r="AC43" s="40">
        <f t="shared" si="0"/>
        <v>181.25</v>
      </c>
      <c r="AD43" s="1" t="s">
        <v>34</v>
      </c>
      <c r="AE43" s="1">
        <v>0</v>
      </c>
      <c r="AF43" s="1">
        <f t="shared" si="1"/>
        <v>25</v>
      </c>
    </row>
    <row r="44" spans="1:32" ht="24.95" customHeight="1" x14ac:dyDescent="0.25">
      <c r="A44" s="1" t="s">
        <v>36</v>
      </c>
      <c r="B44" s="1">
        <v>11108</v>
      </c>
      <c r="C44" s="5">
        <v>43089</v>
      </c>
      <c r="E44" s="3" t="s">
        <v>84</v>
      </c>
      <c r="F44" s="3" t="s">
        <v>554</v>
      </c>
      <c r="G44" s="3" t="s">
        <v>33</v>
      </c>
      <c r="H44" s="3" t="s">
        <v>693</v>
      </c>
      <c r="I44" s="4">
        <v>43066</v>
      </c>
      <c r="J44" s="3" t="s">
        <v>43</v>
      </c>
      <c r="K44" s="4">
        <v>43100</v>
      </c>
      <c r="L44" s="3" t="s">
        <v>39</v>
      </c>
      <c r="M44" s="3" t="s">
        <v>39</v>
      </c>
      <c r="N44" s="1">
        <v>29054300</v>
      </c>
      <c r="O44" s="3" t="s">
        <v>694</v>
      </c>
      <c r="P44" s="3" t="s">
        <v>695</v>
      </c>
      <c r="Q44" s="29" t="s">
        <v>696</v>
      </c>
      <c r="V44" s="6">
        <v>42887</v>
      </c>
      <c r="W44" s="6">
        <v>44713</v>
      </c>
      <c r="X44" s="3">
        <v>60</v>
      </c>
      <c r="Y44" s="3">
        <v>0</v>
      </c>
      <c r="Z44" s="3">
        <v>100</v>
      </c>
      <c r="AA44" s="3" t="s">
        <v>37</v>
      </c>
      <c r="AB44" s="3">
        <v>8.9499999999999993</v>
      </c>
      <c r="AC44" s="40">
        <f t="shared" si="0"/>
        <v>894.99999999999989</v>
      </c>
      <c r="AD44" s="1" t="s">
        <v>34</v>
      </c>
      <c r="AE44" s="1">
        <v>0</v>
      </c>
      <c r="AF44" s="1">
        <f t="shared" si="1"/>
        <v>100</v>
      </c>
    </row>
    <row r="45" spans="1:32" ht="24.95" customHeight="1" x14ac:dyDescent="0.25">
      <c r="A45" s="1" t="s">
        <v>36</v>
      </c>
      <c r="B45" s="1">
        <v>11109</v>
      </c>
      <c r="C45" s="5">
        <v>43089</v>
      </c>
      <c r="E45" s="3" t="s">
        <v>697</v>
      </c>
      <c r="F45" s="3" t="s">
        <v>697</v>
      </c>
      <c r="G45" s="3" t="s">
        <v>33</v>
      </c>
      <c r="H45" s="3" t="s">
        <v>698</v>
      </c>
      <c r="I45" s="4">
        <v>43071</v>
      </c>
      <c r="J45" s="3" t="s">
        <v>43</v>
      </c>
      <c r="K45" s="4">
        <v>43100</v>
      </c>
      <c r="L45" s="3" t="s">
        <v>39</v>
      </c>
      <c r="M45" s="3" t="s">
        <v>39</v>
      </c>
      <c r="N45" s="1">
        <v>17019911</v>
      </c>
      <c r="O45" s="3" t="s">
        <v>410</v>
      </c>
      <c r="P45" s="3" t="s">
        <v>410</v>
      </c>
      <c r="Q45" s="29" t="s">
        <v>699</v>
      </c>
      <c r="V45" s="6">
        <v>43040</v>
      </c>
      <c r="W45" s="6">
        <v>44835</v>
      </c>
      <c r="X45" s="3">
        <v>60</v>
      </c>
      <c r="Y45" s="3">
        <v>0</v>
      </c>
      <c r="Z45" s="3">
        <v>1000</v>
      </c>
      <c r="AA45" s="3" t="s">
        <v>37</v>
      </c>
      <c r="AB45" s="3">
        <v>1.8680000000000001</v>
      </c>
      <c r="AC45" s="40">
        <f t="shared" si="0"/>
        <v>1868</v>
      </c>
      <c r="AD45" s="1" t="s">
        <v>34</v>
      </c>
      <c r="AE45" s="1">
        <v>0</v>
      </c>
      <c r="AF45" s="1">
        <f t="shared" si="1"/>
        <v>1000</v>
      </c>
    </row>
    <row r="46" spans="1:32" ht="24.95" customHeight="1" x14ac:dyDescent="0.25">
      <c r="A46" s="1" t="s">
        <v>36</v>
      </c>
      <c r="B46" s="1">
        <v>11164</v>
      </c>
      <c r="C46" s="5">
        <v>43093</v>
      </c>
      <c r="E46" s="3" t="s">
        <v>700</v>
      </c>
      <c r="F46" s="3" t="s">
        <v>659</v>
      </c>
      <c r="G46" s="3" t="s">
        <v>33</v>
      </c>
      <c r="H46" s="3">
        <v>2000103028</v>
      </c>
      <c r="I46" s="4">
        <v>43089</v>
      </c>
      <c r="J46" s="3" t="s">
        <v>59</v>
      </c>
      <c r="K46" s="4">
        <v>43097</v>
      </c>
      <c r="L46" s="3" t="s">
        <v>35</v>
      </c>
      <c r="M46" s="3">
        <v>5258</v>
      </c>
      <c r="N46" s="1">
        <v>29339900</v>
      </c>
      <c r="O46" s="3" t="s">
        <v>701</v>
      </c>
      <c r="P46" s="3" t="s">
        <v>701</v>
      </c>
      <c r="Q46" s="29" t="s">
        <v>702</v>
      </c>
      <c r="V46" s="6">
        <v>42887</v>
      </c>
      <c r="W46" s="6">
        <v>43586</v>
      </c>
      <c r="X46" s="3">
        <v>24</v>
      </c>
      <c r="Y46" s="3">
        <v>0</v>
      </c>
      <c r="Z46" s="3">
        <v>50</v>
      </c>
      <c r="AA46" s="3" t="s">
        <v>37</v>
      </c>
      <c r="AB46" s="3">
        <v>625</v>
      </c>
      <c r="AC46" s="40">
        <f t="shared" si="0"/>
        <v>31250</v>
      </c>
      <c r="AD46" s="1" t="s">
        <v>34</v>
      </c>
      <c r="AE46" s="1">
        <v>0</v>
      </c>
      <c r="AF46" s="1">
        <f t="shared" si="1"/>
        <v>50</v>
      </c>
    </row>
    <row r="47" spans="1:32" ht="24.95" customHeight="1" x14ac:dyDescent="0.25">
      <c r="A47" s="1" t="s">
        <v>36</v>
      </c>
      <c r="B47" s="1">
        <v>11309</v>
      </c>
      <c r="C47" s="5">
        <v>43096</v>
      </c>
      <c r="E47" s="3" t="s">
        <v>622</v>
      </c>
      <c r="F47" s="3" t="s">
        <v>622</v>
      </c>
      <c r="G47" s="3" t="s">
        <v>33</v>
      </c>
      <c r="H47" s="3">
        <v>7050329696</v>
      </c>
      <c r="I47" s="4">
        <v>43082</v>
      </c>
      <c r="J47" s="3" t="s">
        <v>59</v>
      </c>
      <c r="K47" s="4">
        <v>43100</v>
      </c>
      <c r="L47" s="3" t="s">
        <v>35</v>
      </c>
      <c r="M47" s="3">
        <v>3529</v>
      </c>
      <c r="N47" s="1">
        <v>29224990</v>
      </c>
      <c r="O47" s="3" t="s">
        <v>623</v>
      </c>
      <c r="P47" s="3" t="s">
        <v>623</v>
      </c>
      <c r="Q47" s="29" t="s">
        <v>703</v>
      </c>
      <c r="V47" s="6">
        <v>42887</v>
      </c>
      <c r="W47" s="6">
        <v>43952</v>
      </c>
      <c r="X47" s="3">
        <v>36</v>
      </c>
      <c r="Y47" s="3">
        <v>0</v>
      </c>
      <c r="Z47" s="3">
        <v>928.8</v>
      </c>
      <c r="AA47" s="3" t="s">
        <v>37</v>
      </c>
      <c r="AB47" s="3">
        <v>44</v>
      </c>
      <c r="AC47" s="40">
        <f t="shared" si="0"/>
        <v>40867.199999999997</v>
      </c>
      <c r="AD47" s="1" t="s">
        <v>34</v>
      </c>
      <c r="AE47" s="1">
        <v>0</v>
      </c>
      <c r="AF47" s="1">
        <f t="shared" si="1"/>
        <v>928.8</v>
      </c>
    </row>
    <row r="48" spans="1:32" ht="24.95" customHeight="1" x14ac:dyDescent="0.25">
      <c r="A48" s="1" t="s">
        <v>36</v>
      </c>
      <c r="B48" s="1">
        <v>11310</v>
      </c>
      <c r="C48" s="5">
        <v>43096</v>
      </c>
      <c r="E48" s="3" t="s">
        <v>704</v>
      </c>
      <c r="F48" s="3" t="s">
        <v>704</v>
      </c>
      <c r="G48" s="3" t="s">
        <v>336</v>
      </c>
      <c r="H48" s="3">
        <v>1734</v>
      </c>
      <c r="I48" s="4">
        <v>43081</v>
      </c>
      <c r="J48" s="3" t="s">
        <v>59</v>
      </c>
      <c r="K48" s="4">
        <v>43100</v>
      </c>
      <c r="L48" s="3" t="s">
        <v>39</v>
      </c>
      <c r="M48" s="3" t="s">
        <v>39</v>
      </c>
      <c r="N48" s="1">
        <v>29372300</v>
      </c>
      <c r="O48" s="3" t="s">
        <v>705</v>
      </c>
      <c r="P48" s="3" t="s">
        <v>705</v>
      </c>
      <c r="Q48" s="29" t="s">
        <v>706</v>
      </c>
      <c r="V48" s="6">
        <v>42522</v>
      </c>
      <c r="W48" s="6">
        <v>44348</v>
      </c>
      <c r="X48" s="3">
        <v>60</v>
      </c>
      <c r="Y48" s="3">
        <v>0</v>
      </c>
      <c r="Z48" s="3">
        <v>126</v>
      </c>
      <c r="AA48" s="3" t="s">
        <v>37</v>
      </c>
      <c r="AB48" s="3">
        <v>0.73</v>
      </c>
      <c r="AC48" s="35">
        <f t="shared" si="0"/>
        <v>91.98</v>
      </c>
      <c r="AD48" s="1" t="s">
        <v>34</v>
      </c>
      <c r="AE48" s="1">
        <v>0</v>
      </c>
      <c r="AF48" s="1">
        <f t="shared" si="1"/>
        <v>126</v>
      </c>
    </row>
    <row r="49" spans="1:32" ht="24.95" customHeight="1" x14ac:dyDescent="0.25">
      <c r="A49" s="1" t="s">
        <v>36</v>
      </c>
      <c r="B49" s="1">
        <v>11352</v>
      </c>
      <c r="C49" s="5">
        <v>43096</v>
      </c>
      <c r="E49" s="3" t="s">
        <v>207</v>
      </c>
      <c r="F49" s="3" t="s">
        <v>207</v>
      </c>
      <c r="G49" s="3" t="s">
        <v>33</v>
      </c>
      <c r="H49" s="3">
        <v>1101200243</v>
      </c>
      <c r="I49" s="4">
        <v>43094</v>
      </c>
      <c r="J49" s="3" t="s">
        <v>59</v>
      </c>
      <c r="K49" s="4">
        <v>43100</v>
      </c>
      <c r="L49" s="3" t="s">
        <v>35</v>
      </c>
      <c r="M49" s="3">
        <v>6657</v>
      </c>
      <c r="N49" s="1">
        <v>29419090</v>
      </c>
      <c r="O49" s="3" t="s">
        <v>131</v>
      </c>
      <c r="P49" s="3" t="s">
        <v>209</v>
      </c>
      <c r="Q49" s="29" t="s">
        <v>707</v>
      </c>
      <c r="V49" s="6">
        <v>43040</v>
      </c>
      <c r="W49" s="6">
        <v>44105</v>
      </c>
      <c r="X49" s="3">
        <v>36</v>
      </c>
      <c r="Y49" s="3">
        <v>0</v>
      </c>
      <c r="Z49" s="3">
        <v>225</v>
      </c>
      <c r="AA49" s="3" t="s">
        <v>37</v>
      </c>
      <c r="AB49" s="3">
        <v>158</v>
      </c>
      <c r="AC49" s="40">
        <f t="shared" si="0"/>
        <v>35550</v>
      </c>
      <c r="AD49" s="1" t="s">
        <v>34</v>
      </c>
      <c r="AE49" s="1">
        <v>0</v>
      </c>
      <c r="AF49" s="1">
        <f t="shared" si="1"/>
        <v>225</v>
      </c>
    </row>
    <row r="50" spans="1:32" ht="24.95" customHeight="1" x14ac:dyDescent="0.25">
      <c r="A50" s="1" t="s">
        <v>36</v>
      </c>
      <c r="B50" s="1">
        <v>11353</v>
      </c>
      <c r="C50" s="5">
        <v>43096</v>
      </c>
      <c r="E50" s="3" t="s">
        <v>620</v>
      </c>
      <c r="F50" s="3" t="s">
        <v>620</v>
      </c>
      <c r="G50" s="3" t="s">
        <v>33</v>
      </c>
      <c r="H50" s="3">
        <v>903509513</v>
      </c>
      <c r="I50" s="4">
        <v>43094</v>
      </c>
      <c r="J50" s="3" t="s">
        <v>621</v>
      </c>
      <c r="K50" s="4">
        <v>43100</v>
      </c>
      <c r="L50" s="3" t="s">
        <v>35</v>
      </c>
      <c r="M50" s="3">
        <v>205</v>
      </c>
      <c r="N50" s="1">
        <v>96020010</v>
      </c>
      <c r="O50" s="3" t="s">
        <v>621</v>
      </c>
      <c r="P50" s="3" t="s">
        <v>621</v>
      </c>
      <c r="Q50" s="29">
        <v>11200934912</v>
      </c>
      <c r="V50" s="6">
        <v>43070</v>
      </c>
      <c r="W50" s="6">
        <v>44866</v>
      </c>
      <c r="X50" s="3">
        <v>60</v>
      </c>
      <c r="Y50" s="3">
        <v>0</v>
      </c>
      <c r="Z50" s="3">
        <v>22.55</v>
      </c>
      <c r="AA50" s="3" t="s">
        <v>37</v>
      </c>
      <c r="AB50" s="3">
        <v>54.48</v>
      </c>
      <c r="AC50" s="40">
        <f t="shared" si="0"/>
        <v>1228.5239999999999</v>
      </c>
      <c r="AD50" s="1" t="s">
        <v>34</v>
      </c>
      <c r="AE50" s="1">
        <v>0</v>
      </c>
      <c r="AF50" s="1">
        <f t="shared" si="1"/>
        <v>22.55</v>
      </c>
    </row>
    <row r="51" spans="1:32" ht="24.95" customHeight="1" x14ac:dyDescent="0.25">
      <c r="C51" s="5"/>
      <c r="I51" s="4"/>
      <c r="Q51" s="29"/>
      <c r="W51" s="6"/>
      <c r="AC51" s="35"/>
    </row>
    <row r="52" spans="1:32" ht="24.95" customHeight="1" x14ac:dyDescent="0.25">
      <c r="C52" s="5"/>
      <c r="I52" s="4"/>
      <c r="V52" s="6"/>
      <c r="W52" s="6"/>
    </row>
    <row r="53" spans="1:32" ht="24.95" customHeight="1" x14ac:dyDescent="0.25">
      <c r="C53" s="5"/>
      <c r="I53" s="4"/>
      <c r="V53" s="6"/>
      <c r="W53" s="6"/>
    </row>
    <row r="54" spans="1:32" ht="24.95" customHeight="1" x14ac:dyDescent="0.25">
      <c r="C54" s="5"/>
      <c r="I54" s="4"/>
      <c r="V54" s="6"/>
      <c r="W54" s="6"/>
    </row>
    <row r="55" spans="1:32" ht="24.95" customHeight="1" x14ac:dyDescent="0.25">
      <c r="C55" s="5"/>
      <c r="I55" s="4"/>
      <c r="V55" s="6"/>
      <c r="W55" s="6"/>
    </row>
    <row r="56" spans="1:32" ht="24.95" customHeight="1" x14ac:dyDescent="0.25">
      <c r="C56" s="5"/>
      <c r="I56" s="4"/>
      <c r="V56" s="6"/>
      <c r="W56" s="6"/>
    </row>
    <row r="57" spans="1:32" ht="24.95" customHeight="1" x14ac:dyDescent="0.25">
      <c r="C57" s="5"/>
      <c r="I57" s="4"/>
      <c r="Q57" s="29"/>
      <c r="V57" s="6"/>
      <c r="W57" s="6"/>
    </row>
    <row r="58" spans="1:32" ht="24.95" customHeight="1" x14ac:dyDescent="0.25">
      <c r="C58" s="5"/>
      <c r="I58" s="4"/>
      <c r="V58" s="6"/>
      <c r="W58" s="6"/>
    </row>
    <row r="59" spans="1:32" ht="24.95" customHeight="1" x14ac:dyDescent="0.25">
      <c r="C59" s="5"/>
      <c r="I59" s="4"/>
      <c r="V59" s="6"/>
      <c r="W59" s="6"/>
    </row>
    <row r="60" spans="1:32" ht="24.95" customHeight="1" x14ac:dyDescent="0.25">
      <c r="C60" s="5"/>
      <c r="I60" s="4"/>
      <c r="W60" s="6"/>
    </row>
    <row r="61" spans="1:32" ht="24.95" customHeight="1" x14ac:dyDescent="0.25">
      <c r="C61" s="5"/>
      <c r="I61" s="4"/>
      <c r="V61" s="6"/>
    </row>
    <row r="62" spans="1:32" ht="24.95" customHeight="1" x14ac:dyDescent="0.25">
      <c r="C62" s="5"/>
      <c r="I62" s="4"/>
    </row>
    <row r="63" spans="1:32" ht="24.95" customHeight="1" x14ac:dyDescent="0.25">
      <c r="C63" s="5"/>
      <c r="I63" s="4"/>
      <c r="V63" s="6"/>
      <c r="W63" s="6"/>
    </row>
    <row r="64" spans="1:32" ht="24.95" customHeight="1" x14ac:dyDescent="0.25">
      <c r="C64" s="5"/>
      <c r="I64" s="4"/>
      <c r="V64" s="6"/>
      <c r="W64" s="6"/>
    </row>
    <row r="65" spans="3:23" ht="24.95" customHeight="1" x14ac:dyDescent="0.25">
      <c r="C65" s="5"/>
      <c r="I65" s="4"/>
      <c r="V65" s="6"/>
      <c r="W65" s="6"/>
    </row>
    <row r="66" spans="3:23" ht="24.95" customHeight="1" x14ac:dyDescent="0.25">
      <c r="C66" s="5"/>
      <c r="I66" s="4"/>
      <c r="V66" s="6"/>
      <c r="W66" s="6"/>
    </row>
    <row r="67" spans="3:23" ht="24.95" customHeight="1" x14ac:dyDescent="0.25">
      <c r="C67" s="5"/>
      <c r="I67" s="4"/>
      <c r="V67" s="6"/>
      <c r="W67" s="6"/>
    </row>
    <row r="68" spans="3:23" ht="24.95" customHeight="1" x14ac:dyDescent="0.25">
      <c r="C68" s="5"/>
      <c r="I68" s="4"/>
    </row>
    <row r="69" spans="3:23" ht="24.95" customHeight="1" x14ac:dyDescent="0.25">
      <c r="C69" s="5"/>
      <c r="I69" s="4"/>
    </row>
    <row r="70" spans="3:23" ht="24.95" customHeight="1" x14ac:dyDescent="0.25">
      <c r="C70" s="5"/>
      <c r="I70" s="4"/>
      <c r="V70" s="6"/>
      <c r="W70" s="6"/>
    </row>
    <row r="71" spans="3:23" ht="24.95" customHeight="1" x14ac:dyDescent="0.25">
      <c r="C71" s="5"/>
      <c r="I71" s="4"/>
      <c r="V71" s="6"/>
      <c r="W71" s="6"/>
    </row>
    <row r="72" spans="3:23" ht="24.95" customHeight="1" x14ac:dyDescent="0.25">
      <c r="C72" s="5"/>
      <c r="I72" s="4"/>
      <c r="V72" s="6"/>
      <c r="W72" s="6"/>
    </row>
    <row r="73" spans="3:23" ht="24.95" customHeight="1" x14ac:dyDescent="0.25">
      <c r="C73" s="5"/>
      <c r="I73" s="4"/>
      <c r="V73" s="6"/>
      <c r="W73" s="6"/>
    </row>
    <row r="74" spans="3:23" ht="24.95" customHeight="1" x14ac:dyDescent="0.25">
      <c r="C74" s="5"/>
      <c r="I74" s="4"/>
      <c r="V74" s="6"/>
      <c r="W74" s="6"/>
    </row>
    <row r="75" spans="3:23" ht="24.95" customHeight="1" x14ac:dyDescent="0.25">
      <c r="C75" s="5"/>
      <c r="I75" s="4"/>
      <c r="W75" s="36"/>
    </row>
    <row r="76" spans="3:23" ht="24.95" customHeight="1" x14ac:dyDescent="0.25">
      <c r="C76" s="5"/>
      <c r="I76" s="4"/>
      <c r="V76" s="6"/>
      <c r="W76" s="6"/>
    </row>
    <row r="77" spans="3:23" ht="24.95" customHeight="1" x14ac:dyDescent="0.25">
      <c r="C77" s="5"/>
      <c r="I77" s="4"/>
      <c r="V77" s="6"/>
      <c r="W77" s="6"/>
    </row>
    <row r="78" spans="3:23" ht="24.95" customHeight="1" x14ac:dyDescent="0.25">
      <c r="C78" s="5"/>
      <c r="I78" s="4"/>
      <c r="V78" s="6"/>
      <c r="W78" s="6"/>
    </row>
    <row r="79" spans="3:23" ht="24.95" customHeight="1" x14ac:dyDescent="0.25">
      <c r="C79" s="5"/>
      <c r="I79" s="4"/>
      <c r="V79" s="6"/>
      <c r="W79" s="6"/>
    </row>
    <row r="80" spans="3:23" ht="24.95" customHeight="1" x14ac:dyDescent="0.25">
      <c r="C80" s="5"/>
      <c r="I80" s="4"/>
      <c r="V80" s="6"/>
      <c r="W80" s="6"/>
    </row>
    <row r="81" spans="3:23" ht="24.95" customHeight="1" x14ac:dyDescent="0.25">
      <c r="C81" s="5"/>
      <c r="I81" s="4"/>
      <c r="W81" s="6"/>
    </row>
    <row r="82" spans="3:23" ht="24.95" customHeight="1" x14ac:dyDescent="0.25">
      <c r="C82" s="5"/>
      <c r="I82" s="4"/>
      <c r="Q82" s="29"/>
      <c r="V82" s="6"/>
      <c r="W82" s="6"/>
    </row>
    <row r="83" spans="3:23" ht="24.95" customHeight="1" x14ac:dyDescent="0.25">
      <c r="C83" s="5"/>
      <c r="I83" s="4"/>
      <c r="V83" s="6"/>
      <c r="W83" s="6"/>
    </row>
    <row r="84" spans="3:23" ht="24.95" customHeight="1" x14ac:dyDescent="0.25">
      <c r="C84" s="5"/>
      <c r="I84" s="4"/>
      <c r="V84" s="6"/>
      <c r="W84" s="6"/>
    </row>
    <row r="85" spans="3:23" ht="24.95" customHeight="1" x14ac:dyDescent="0.25">
      <c r="C85" s="5"/>
      <c r="I85" s="4"/>
      <c r="V85" s="6"/>
      <c r="W85" s="6"/>
    </row>
    <row r="86" spans="3:23" ht="24.95" customHeight="1" x14ac:dyDescent="0.25">
      <c r="C86" s="5"/>
      <c r="I86" s="4"/>
      <c r="V86" s="6"/>
      <c r="W86" s="6"/>
    </row>
    <row r="87" spans="3:23" ht="24.95" customHeight="1" x14ac:dyDescent="0.25">
      <c r="C87" s="5"/>
      <c r="I87" s="4"/>
      <c r="W87" s="6"/>
    </row>
    <row r="88" spans="3:23" ht="24.95" customHeight="1" x14ac:dyDescent="0.25">
      <c r="C88" s="5"/>
      <c r="I88" s="4"/>
      <c r="V88" s="6"/>
      <c r="W88" s="6"/>
    </row>
    <row r="89" spans="3:23" ht="24.95" customHeight="1" x14ac:dyDescent="0.25">
      <c r="C89" s="5"/>
      <c r="I89" s="4"/>
      <c r="N89" s="3"/>
    </row>
    <row r="90" spans="3:23" ht="24.95" customHeight="1" x14ac:dyDescent="0.25">
      <c r="C90" s="5"/>
      <c r="I90" s="4"/>
      <c r="V90" s="6"/>
      <c r="W90" s="6"/>
    </row>
    <row r="91" spans="3:23" ht="24.95" customHeight="1" x14ac:dyDescent="0.25"/>
    <row r="92" spans="3:23" ht="24.95" customHeight="1" x14ac:dyDescent="0.25"/>
    <row r="93" spans="3:23" ht="24.95" customHeight="1" x14ac:dyDescent="0.25"/>
    <row r="94" spans="3:23" ht="24.95" customHeight="1" x14ac:dyDescent="0.25"/>
    <row r="95" spans="3:23" ht="24.95" customHeight="1" x14ac:dyDescent="0.25"/>
    <row r="96" spans="3:23" ht="24.95" customHeight="1" x14ac:dyDescent="0.25"/>
    <row r="97" ht="24.95" customHeight="1" x14ac:dyDescent="0.25"/>
    <row r="98" ht="24.95" customHeight="1" x14ac:dyDescent="0.25"/>
    <row r="99" ht="24.95" customHeight="1" x14ac:dyDescent="0.25"/>
    <row r="100" ht="24.95" customHeight="1" x14ac:dyDescent="0.25"/>
    <row r="101" ht="24.95" customHeight="1" x14ac:dyDescent="0.25"/>
    <row r="102" ht="24.95" customHeight="1" x14ac:dyDescent="0.25"/>
    <row r="103" ht="24.95" customHeight="1" x14ac:dyDescent="0.25"/>
    <row r="104" ht="24.95" customHeight="1" x14ac:dyDescent="0.25"/>
    <row r="105" ht="24.95" customHeight="1" x14ac:dyDescent="0.25"/>
    <row r="106" ht="24.95" customHeight="1" x14ac:dyDescent="0.25"/>
    <row r="107" ht="24.95" customHeight="1" x14ac:dyDescent="0.25"/>
    <row r="108" ht="24.95" customHeight="1" x14ac:dyDescent="0.25"/>
    <row r="109" ht="24.95" customHeight="1" x14ac:dyDescent="0.25"/>
    <row r="110" ht="24.95" customHeight="1" x14ac:dyDescent="0.25"/>
    <row r="111" ht="24.95" customHeight="1" x14ac:dyDescent="0.25"/>
    <row r="112" ht="24.95" customHeight="1" x14ac:dyDescent="0.25"/>
    <row r="113" ht="24.95" customHeight="1" x14ac:dyDescent="0.25"/>
    <row r="114" ht="24.95" customHeight="1" x14ac:dyDescent="0.25"/>
    <row r="115" ht="24.95" customHeight="1" x14ac:dyDescent="0.25"/>
    <row r="116" ht="24.95" customHeight="1" x14ac:dyDescent="0.25"/>
    <row r="117" ht="24.95" customHeight="1" x14ac:dyDescent="0.25"/>
    <row r="118" ht="24.95" customHeight="1" x14ac:dyDescent="0.25"/>
    <row r="119" ht="24.95" customHeight="1" x14ac:dyDescent="0.25"/>
    <row r="120" ht="24.95" customHeight="1" x14ac:dyDescent="0.25"/>
    <row r="121" ht="24.95" customHeight="1" x14ac:dyDescent="0.25"/>
    <row r="122" ht="24.95" customHeight="1" x14ac:dyDescent="0.25"/>
    <row r="123" ht="24.95" customHeight="1" x14ac:dyDescent="0.25"/>
    <row r="124" ht="24.95" customHeight="1" x14ac:dyDescent="0.25"/>
    <row r="125" ht="24.95" customHeight="1" x14ac:dyDescent="0.25"/>
    <row r="126" ht="24.95" customHeight="1" x14ac:dyDescent="0.25"/>
    <row r="127" ht="24.95" customHeight="1" x14ac:dyDescent="0.25"/>
    <row r="128" ht="24.95" customHeight="1" x14ac:dyDescent="0.25"/>
    <row r="129" ht="24.95" customHeight="1" x14ac:dyDescent="0.25"/>
    <row r="130" ht="24.95" customHeight="1" x14ac:dyDescent="0.25"/>
    <row r="131" ht="24.95" customHeight="1" x14ac:dyDescent="0.25"/>
    <row r="132" ht="24.95" customHeight="1" x14ac:dyDescent="0.25"/>
    <row r="133" ht="24.95" customHeight="1" x14ac:dyDescent="0.25"/>
    <row r="134" ht="24.95" customHeight="1" x14ac:dyDescent="0.25"/>
    <row r="135" ht="24.95" customHeight="1" x14ac:dyDescent="0.25"/>
    <row r="136" ht="24.95" customHeight="1" x14ac:dyDescent="0.25"/>
    <row r="137" ht="24.95" customHeight="1" x14ac:dyDescent="0.25"/>
    <row r="138" ht="24.95" customHeight="1" x14ac:dyDescent="0.25"/>
    <row r="139" ht="24.95" customHeight="1" x14ac:dyDescent="0.25"/>
    <row r="140" ht="24.95" customHeight="1" x14ac:dyDescent="0.25"/>
    <row r="141" ht="24.95" customHeight="1" x14ac:dyDescent="0.25"/>
    <row r="142" ht="24.95" customHeight="1" x14ac:dyDescent="0.25"/>
    <row r="143" ht="24.95" customHeight="1" x14ac:dyDescent="0.25"/>
    <row r="144" ht="24.95" customHeight="1" x14ac:dyDescent="0.25"/>
    <row r="145" ht="24.95" customHeight="1" x14ac:dyDescent="0.25"/>
    <row r="146" ht="24.95" customHeight="1" x14ac:dyDescent="0.25"/>
    <row r="147" ht="24.95" customHeight="1" x14ac:dyDescent="0.25"/>
    <row r="148" ht="24.95" customHeight="1" x14ac:dyDescent="0.25"/>
    <row r="149" ht="24.95" customHeight="1" x14ac:dyDescent="0.25"/>
    <row r="150" ht="24.95" customHeight="1" x14ac:dyDescent="0.25"/>
    <row r="151" ht="24.95" customHeight="1" x14ac:dyDescent="0.25"/>
    <row r="152" ht="24.95" customHeight="1" x14ac:dyDescent="0.25"/>
    <row r="153" ht="24.95" customHeight="1" x14ac:dyDescent="0.25"/>
    <row r="154" ht="24.95" customHeight="1" x14ac:dyDescent="0.25"/>
    <row r="155" ht="24.95" customHeight="1" x14ac:dyDescent="0.25"/>
    <row r="156" ht="24.95" customHeight="1" x14ac:dyDescent="0.25"/>
    <row r="157" ht="24.95" customHeight="1" x14ac:dyDescent="0.25"/>
    <row r="158" ht="24.95" customHeight="1" x14ac:dyDescent="0.25"/>
    <row r="159" ht="24.95" customHeight="1" x14ac:dyDescent="0.25"/>
    <row r="160" ht="24.95" customHeight="1" x14ac:dyDescent="0.25"/>
    <row r="161" ht="24.95" customHeight="1" x14ac:dyDescent="0.25"/>
    <row r="162" ht="24.95" customHeight="1" x14ac:dyDescent="0.25"/>
    <row r="163" ht="24.95" customHeight="1" x14ac:dyDescent="0.25"/>
    <row r="164" ht="24.95" customHeight="1" x14ac:dyDescent="0.25"/>
    <row r="165" ht="24.95" customHeight="1" x14ac:dyDescent="0.25"/>
    <row r="166" ht="24.95" customHeight="1" x14ac:dyDescent="0.25"/>
    <row r="167" ht="24.95" customHeight="1" x14ac:dyDescent="0.25"/>
    <row r="168" ht="24.95" customHeight="1" x14ac:dyDescent="0.25"/>
    <row r="169" ht="24.95" customHeight="1" x14ac:dyDescent="0.25"/>
    <row r="170" ht="24.95" customHeight="1" x14ac:dyDescent="0.25"/>
    <row r="171" ht="24.95" customHeight="1" x14ac:dyDescent="0.25"/>
    <row r="172" ht="24.95" customHeight="1" x14ac:dyDescent="0.25"/>
    <row r="173" ht="24.95" customHeight="1" x14ac:dyDescent="0.25"/>
    <row r="174" ht="24.95" customHeight="1" x14ac:dyDescent="0.25"/>
    <row r="175" ht="24.95" customHeight="1" x14ac:dyDescent="0.25"/>
    <row r="176" ht="24.95" customHeight="1" x14ac:dyDescent="0.25"/>
    <row r="177" ht="24.95" customHeight="1" x14ac:dyDescent="0.25"/>
    <row r="178" ht="24.95" customHeight="1" x14ac:dyDescent="0.25"/>
    <row r="1048573" spans="32:32" x14ac:dyDescent="0.25">
      <c r="AF1048573" s="1">
        <f t="shared" ref="AF1048573" si="2">Z1048573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G1048575"/>
  <sheetViews>
    <sheetView zoomScaleNormal="100" workbookViewId="0">
      <pane ySplit="2" topLeftCell="A3" activePane="bottomLeft" state="frozen"/>
      <selection pane="bottomLeft"/>
    </sheetView>
  </sheetViews>
  <sheetFormatPr defaultRowHeight="12" x14ac:dyDescent="0.25"/>
  <cols>
    <col min="1" max="1" width="3.85546875" style="1" bestFit="1" customWidth="1"/>
    <col min="2" max="2" width="5.28515625" style="1" bestFit="1" customWidth="1"/>
    <col min="3" max="3" width="9.42578125" style="1" bestFit="1" customWidth="1"/>
    <col min="4" max="4" width="3.28515625" style="3" bestFit="1" customWidth="1"/>
    <col min="5" max="5" width="35" style="3" customWidth="1"/>
    <col min="6" max="6" width="36.5703125" style="3" customWidth="1"/>
    <col min="7" max="7" width="11.7109375" style="3" customWidth="1"/>
    <col min="8" max="8" width="17.85546875" style="3" bestFit="1" customWidth="1"/>
    <col min="9" max="9" width="10.42578125" style="3" bestFit="1" customWidth="1"/>
    <col min="10" max="10" width="33.140625" style="3" bestFit="1" customWidth="1"/>
    <col min="11" max="11" width="10.42578125" style="3" bestFit="1" customWidth="1"/>
    <col min="12" max="12" width="4.42578125" style="3" bestFit="1" customWidth="1"/>
    <col min="13" max="13" width="7.85546875" style="3" bestFit="1" customWidth="1"/>
    <col min="14" max="14" width="8.7109375" style="1" bestFit="1" customWidth="1"/>
    <col min="15" max="15" width="33.28515625" style="3" customWidth="1"/>
    <col min="16" max="16" width="33.7109375" style="3" customWidth="1"/>
    <col min="17" max="17" width="18.140625" style="3" customWidth="1"/>
    <col min="18" max="18" width="6.140625" style="3" bestFit="1" customWidth="1"/>
    <col min="19" max="19" width="9.85546875" style="3" bestFit="1" customWidth="1"/>
    <col min="20" max="21" width="6.42578125" style="3" bestFit="1" customWidth="1"/>
    <col min="22" max="22" width="6.85546875" style="3" bestFit="1" customWidth="1"/>
    <col min="23" max="23" width="7" style="3" bestFit="1" customWidth="1"/>
    <col min="24" max="24" width="3.140625" style="3" bestFit="1" customWidth="1"/>
    <col min="25" max="25" width="5.42578125" style="3" bestFit="1" customWidth="1"/>
    <col min="26" max="26" width="10" style="3" bestFit="1" customWidth="1"/>
    <col min="27" max="27" width="7" style="3" bestFit="1" customWidth="1"/>
    <col min="28" max="28" width="8.28515625" style="3" bestFit="1" customWidth="1"/>
    <col min="29" max="29" width="9" style="1" bestFit="1" customWidth="1"/>
    <col min="30" max="30" width="4.140625" style="1" bestFit="1" customWidth="1"/>
    <col min="31" max="31" width="3.28515625" style="1" bestFit="1" customWidth="1"/>
    <col min="32" max="32" width="10" style="1" bestFit="1" customWidth="1"/>
    <col min="33" max="33" width="7.85546875" style="1" bestFit="1" customWidth="1"/>
    <col min="34" max="16384" width="9.140625" style="1"/>
  </cols>
  <sheetData>
    <row r="1" spans="1:33" ht="50.1" customHeight="1" x14ac:dyDescent="0.25">
      <c r="A1" s="33" t="s">
        <v>5</v>
      </c>
      <c r="B1" s="33" t="s">
        <v>6</v>
      </c>
      <c r="C1" s="33" t="s">
        <v>4</v>
      </c>
      <c r="D1" s="33" t="s">
        <v>7</v>
      </c>
      <c r="E1" s="33" t="s">
        <v>8</v>
      </c>
      <c r="F1" s="33" t="s">
        <v>9</v>
      </c>
      <c r="G1" s="33" t="s">
        <v>10</v>
      </c>
      <c r="H1" s="33" t="s">
        <v>11</v>
      </c>
      <c r="I1" s="33" t="s">
        <v>3</v>
      </c>
      <c r="J1" s="33" t="s">
        <v>12</v>
      </c>
      <c r="K1" s="33" t="s">
        <v>13</v>
      </c>
      <c r="L1" s="33" t="s">
        <v>14</v>
      </c>
      <c r="M1" s="33" t="s">
        <v>15</v>
      </c>
      <c r="N1" s="33" t="s">
        <v>16</v>
      </c>
      <c r="O1" s="33" t="s">
        <v>17</v>
      </c>
      <c r="P1" s="33" t="s">
        <v>18</v>
      </c>
      <c r="Q1" s="33" t="s">
        <v>19</v>
      </c>
      <c r="R1" s="33" t="s">
        <v>20</v>
      </c>
      <c r="S1" s="33" t="s">
        <v>21</v>
      </c>
      <c r="T1" s="33" t="s">
        <v>22</v>
      </c>
      <c r="U1" s="33" t="s">
        <v>23</v>
      </c>
      <c r="V1" s="33" t="s">
        <v>24</v>
      </c>
      <c r="W1" s="33" t="s">
        <v>25</v>
      </c>
      <c r="X1" s="33" t="s">
        <v>26</v>
      </c>
      <c r="Y1" s="33" t="s">
        <v>27</v>
      </c>
      <c r="Z1" s="33" t="s">
        <v>28</v>
      </c>
      <c r="AA1" s="33" t="s">
        <v>29</v>
      </c>
      <c r="AB1" s="33" t="s">
        <v>0</v>
      </c>
      <c r="AC1" s="33" t="s">
        <v>30</v>
      </c>
      <c r="AD1" s="33" t="s">
        <v>1</v>
      </c>
      <c r="AE1" s="33" t="s">
        <v>31</v>
      </c>
      <c r="AF1" s="33" t="s">
        <v>32</v>
      </c>
      <c r="AG1" s="33" t="s">
        <v>2</v>
      </c>
    </row>
    <row r="2" spans="1:33" s="56" customFormat="1" ht="24.95" customHeight="1" x14ac:dyDescent="0.25">
      <c r="A2" s="51" t="s">
        <v>36</v>
      </c>
      <c r="B2" s="51">
        <v>9324</v>
      </c>
      <c r="C2" s="52">
        <v>43040</v>
      </c>
      <c r="D2" s="53"/>
      <c r="E2" s="53" t="s">
        <v>125</v>
      </c>
      <c r="F2" s="53" t="s">
        <v>125</v>
      </c>
      <c r="G2" s="53" t="s">
        <v>126</v>
      </c>
      <c r="H2" s="53" t="s">
        <v>389</v>
      </c>
      <c r="I2" s="54">
        <v>43004</v>
      </c>
      <c r="J2" s="53" t="s">
        <v>43</v>
      </c>
      <c r="K2" s="54"/>
      <c r="L2" s="53" t="s">
        <v>39</v>
      </c>
      <c r="M2" s="53" t="s">
        <v>39</v>
      </c>
      <c r="N2" s="51">
        <v>28362090</v>
      </c>
      <c r="O2" s="53" t="s">
        <v>150</v>
      </c>
      <c r="P2" s="53" t="s">
        <v>150</v>
      </c>
      <c r="Q2" s="53">
        <v>170715</v>
      </c>
      <c r="R2" s="53"/>
      <c r="S2" s="53"/>
      <c r="T2" s="53"/>
      <c r="U2" s="53"/>
      <c r="V2" s="55">
        <v>42917</v>
      </c>
      <c r="W2" s="55">
        <v>43647</v>
      </c>
      <c r="X2" s="53">
        <v>24</v>
      </c>
      <c r="Y2" s="53">
        <v>0</v>
      </c>
      <c r="Z2" s="53">
        <v>25000</v>
      </c>
      <c r="AA2" s="53" t="s">
        <v>37</v>
      </c>
      <c r="AB2" s="53">
        <v>0.57999999999999996</v>
      </c>
      <c r="AC2" s="51">
        <f t="shared" ref="AC2:AC65" si="0">Z2*AB2</f>
        <v>14499.999999999998</v>
      </c>
      <c r="AD2" s="51" t="s">
        <v>34</v>
      </c>
      <c r="AE2" s="51">
        <v>0</v>
      </c>
      <c r="AF2" s="51">
        <f t="shared" ref="AF2:AF65" si="1">Z2</f>
        <v>25000</v>
      </c>
      <c r="AG2" s="51"/>
    </row>
    <row r="3" spans="1:33" s="3" customFormat="1" ht="24.95" customHeight="1" x14ac:dyDescent="0.25">
      <c r="A3" s="1" t="s">
        <v>36</v>
      </c>
      <c r="B3" s="1">
        <v>9325</v>
      </c>
      <c r="C3" s="5">
        <v>43040</v>
      </c>
      <c r="E3" s="3" t="s">
        <v>391</v>
      </c>
      <c r="F3" s="3" t="s">
        <v>390</v>
      </c>
      <c r="G3" s="3" t="s">
        <v>33</v>
      </c>
      <c r="H3" s="3" t="s">
        <v>392</v>
      </c>
      <c r="I3" s="4">
        <v>43003</v>
      </c>
      <c r="J3" s="3" t="s">
        <v>43</v>
      </c>
      <c r="K3" s="4"/>
      <c r="L3" s="3" t="s">
        <v>39</v>
      </c>
      <c r="M3" s="3" t="s">
        <v>39</v>
      </c>
      <c r="N3" s="1">
        <v>27101900</v>
      </c>
      <c r="O3" s="3" t="s">
        <v>393</v>
      </c>
      <c r="P3" s="3" t="s">
        <v>393</v>
      </c>
      <c r="Q3" s="3" t="s">
        <v>394</v>
      </c>
      <c r="V3" s="6">
        <v>42856</v>
      </c>
      <c r="W3" s="6">
        <v>44682</v>
      </c>
      <c r="X3" s="3">
        <v>60</v>
      </c>
      <c r="Y3" s="3">
        <v>0</v>
      </c>
      <c r="Z3" s="3">
        <v>1557</v>
      </c>
      <c r="AA3" s="3" t="s">
        <v>37</v>
      </c>
      <c r="AB3" s="3">
        <v>1.48</v>
      </c>
      <c r="AC3" s="1">
        <f t="shared" si="0"/>
        <v>2304.36</v>
      </c>
      <c r="AD3" s="1" t="s">
        <v>34</v>
      </c>
      <c r="AE3" s="1">
        <v>0</v>
      </c>
      <c r="AF3" s="1">
        <f t="shared" si="1"/>
        <v>1557</v>
      </c>
      <c r="AG3" s="1"/>
    </row>
    <row r="4" spans="1:33" s="3" customFormat="1" ht="24.95" customHeight="1" x14ac:dyDescent="0.25">
      <c r="A4" s="1" t="s">
        <v>36</v>
      </c>
      <c r="B4" s="1">
        <v>9325</v>
      </c>
      <c r="C4" s="5">
        <v>43040</v>
      </c>
      <c r="E4" s="3" t="s">
        <v>401</v>
      </c>
      <c r="F4" s="3" t="s">
        <v>390</v>
      </c>
      <c r="G4" s="3" t="s">
        <v>33</v>
      </c>
      <c r="H4" s="3" t="s">
        <v>392</v>
      </c>
      <c r="I4" s="4">
        <v>43003</v>
      </c>
      <c r="J4" s="3" t="s">
        <v>43</v>
      </c>
      <c r="K4" s="4"/>
      <c r="L4" s="3" t="s">
        <v>39</v>
      </c>
      <c r="M4" s="3" t="s">
        <v>39</v>
      </c>
      <c r="N4" s="1">
        <v>34042000</v>
      </c>
      <c r="O4" s="3" t="s">
        <v>395</v>
      </c>
      <c r="P4" s="3" t="s">
        <v>395</v>
      </c>
      <c r="Q4" s="3" t="s">
        <v>396</v>
      </c>
      <c r="V4" s="6">
        <v>42979</v>
      </c>
      <c r="W4" s="6">
        <v>43709</v>
      </c>
      <c r="X4" s="3">
        <v>24</v>
      </c>
      <c r="Y4" s="3">
        <v>0</v>
      </c>
      <c r="Z4" s="3">
        <v>500</v>
      </c>
      <c r="AA4" s="3" t="s">
        <v>37</v>
      </c>
      <c r="AB4" s="3">
        <v>2.25</v>
      </c>
      <c r="AC4" s="1">
        <f t="shared" si="0"/>
        <v>1125</v>
      </c>
      <c r="AD4" s="1" t="s">
        <v>34</v>
      </c>
      <c r="AE4" s="1">
        <v>0</v>
      </c>
      <c r="AF4" s="1">
        <f t="shared" si="1"/>
        <v>500</v>
      </c>
      <c r="AG4" s="1"/>
    </row>
    <row r="5" spans="1:33" s="3" customFormat="1" ht="24.95" customHeight="1" x14ac:dyDescent="0.25">
      <c r="A5" s="1" t="s">
        <v>36</v>
      </c>
      <c r="B5" s="1">
        <v>9325</v>
      </c>
      <c r="C5" s="5">
        <v>43040</v>
      </c>
      <c r="E5" s="3" t="s">
        <v>402</v>
      </c>
      <c r="F5" s="3" t="s">
        <v>390</v>
      </c>
      <c r="G5" s="3" t="s">
        <v>33</v>
      </c>
      <c r="H5" s="3" t="s">
        <v>392</v>
      </c>
      <c r="I5" s="4">
        <v>43003</v>
      </c>
      <c r="J5" s="3" t="s">
        <v>43</v>
      </c>
      <c r="K5" s="4"/>
      <c r="L5" s="3" t="s">
        <v>39</v>
      </c>
      <c r="M5" s="3" t="s">
        <v>39</v>
      </c>
      <c r="N5" s="1">
        <v>29181400</v>
      </c>
      <c r="O5" s="3" t="s">
        <v>397</v>
      </c>
      <c r="P5" s="3" t="s">
        <v>397</v>
      </c>
      <c r="Q5" s="3">
        <v>170545</v>
      </c>
      <c r="V5" s="6">
        <v>42917</v>
      </c>
      <c r="W5" s="6">
        <v>44713</v>
      </c>
      <c r="X5" s="3">
        <v>60</v>
      </c>
      <c r="Y5" s="3">
        <v>0</v>
      </c>
      <c r="Z5" s="3">
        <v>25</v>
      </c>
      <c r="AA5" s="3" t="s">
        <v>37</v>
      </c>
      <c r="AB5" s="3">
        <v>3.5</v>
      </c>
      <c r="AC5" s="1">
        <f t="shared" si="0"/>
        <v>87.5</v>
      </c>
      <c r="AD5" s="1" t="s">
        <v>34</v>
      </c>
      <c r="AE5" s="1">
        <v>0</v>
      </c>
      <c r="AF5" s="1">
        <f t="shared" si="1"/>
        <v>25</v>
      </c>
      <c r="AG5" s="1"/>
    </row>
    <row r="6" spans="1:33" s="3" customFormat="1" ht="24.95" customHeight="1" x14ac:dyDescent="0.25">
      <c r="A6" s="1" t="s">
        <v>36</v>
      </c>
      <c r="B6" s="1">
        <v>9325</v>
      </c>
      <c r="C6" s="5">
        <v>43040</v>
      </c>
      <c r="E6" s="3" t="s">
        <v>52</v>
      </c>
      <c r="F6" s="3" t="s">
        <v>390</v>
      </c>
      <c r="G6" s="3" t="s">
        <v>33</v>
      </c>
      <c r="H6" s="3" t="s">
        <v>392</v>
      </c>
      <c r="I6" s="4">
        <v>43003</v>
      </c>
      <c r="J6" s="3" t="s">
        <v>43</v>
      </c>
      <c r="K6" s="4"/>
      <c r="L6" s="3" t="s">
        <v>39</v>
      </c>
      <c r="M6" s="3" t="s">
        <v>39</v>
      </c>
      <c r="N6" s="1">
        <v>29251100</v>
      </c>
      <c r="O6" s="3" t="s">
        <v>398</v>
      </c>
      <c r="P6" s="3" t="s">
        <v>398</v>
      </c>
      <c r="Q6" s="3">
        <v>28170901</v>
      </c>
      <c r="V6" s="6">
        <v>42979</v>
      </c>
      <c r="W6" s="6">
        <v>44774</v>
      </c>
      <c r="X6" s="3">
        <v>60</v>
      </c>
      <c r="Y6" s="3">
        <v>0</v>
      </c>
      <c r="Z6" s="3">
        <v>25</v>
      </c>
      <c r="AA6" s="3" t="s">
        <v>37</v>
      </c>
      <c r="AB6" s="3">
        <v>16.22</v>
      </c>
      <c r="AC6" s="1">
        <f t="shared" si="0"/>
        <v>405.5</v>
      </c>
      <c r="AD6" s="1" t="s">
        <v>34</v>
      </c>
      <c r="AE6" s="1">
        <v>0</v>
      </c>
      <c r="AF6" s="1">
        <f t="shared" si="1"/>
        <v>25</v>
      </c>
      <c r="AG6" s="1"/>
    </row>
    <row r="7" spans="1:33" s="3" customFormat="1" ht="24.95" customHeight="1" x14ac:dyDescent="0.25">
      <c r="A7" s="1" t="s">
        <v>36</v>
      </c>
      <c r="B7" s="1">
        <v>9325</v>
      </c>
      <c r="C7" s="5">
        <v>43040</v>
      </c>
      <c r="E7" s="3" t="s">
        <v>80</v>
      </c>
      <c r="F7" s="3" t="s">
        <v>390</v>
      </c>
      <c r="G7" s="3" t="s">
        <v>33</v>
      </c>
      <c r="H7" s="3" t="s">
        <v>392</v>
      </c>
      <c r="I7" s="4">
        <v>43003</v>
      </c>
      <c r="J7" s="3" t="s">
        <v>43</v>
      </c>
      <c r="K7" s="4"/>
      <c r="L7" s="3" t="s">
        <v>39</v>
      </c>
      <c r="M7" s="3" t="s">
        <v>39</v>
      </c>
      <c r="N7" s="1">
        <v>29072990</v>
      </c>
      <c r="O7" s="3" t="s">
        <v>399</v>
      </c>
      <c r="P7" s="3" t="s">
        <v>399</v>
      </c>
      <c r="Q7" s="3" t="s">
        <v>400</v>
      </c>
      <c r="V7" s="6">
        <v>42767</v>
      </c>
      <c r="W7" s="6">
        <v>44562</v>
      </c>
      <c r="X7" s="3">
        <v>60</v>
      </c>
      <c r="Y7" s="3">
        <v>0</v>
      </c>
      <c r="Z7" s="3">
        <v>5</v>
      </c>
      <c r="AA7" s="3" t="s">
        <v>37</v>
      </c>
      <c r="AB7" s="3">
        <v>18</v>
      </c>
      <c r="AC7" s="1">
        <f t="shared" si="0"/>
        <v>90</v>
      </c>
      <c r="AD7" s="1" t="s">
        <v>34</v>
      </c>
      <c r="AE7" s="1">
        <v>0</v>
      </c>
      <c r="AF7" s="1">
        <f t="shared" si="1"/>
        <v>5</v>
      </c>
      <c r="AG7" s="1"/>
    </row>
    <row r="8" spans="1:33" s="3" customFormat="1" ht="24.95" customHeight="1" x14ac:dyDescent="0.25">
      <c r="A8" s="1" t="s">
        <v>36</v>
      </c>
      <c r="B8" s="1">
        <v>9326</v>
      </c>
      <c r="C8" s="5">
        <v>43040</v>
      </c>
      <c r="E8" s="3" t="s">
        <v>151</v>
      </c>
      <c r="F8" s="3" t="s">
        <v>151</v>
      </c>
      <c r="G8" s="3" t="s">
        <v>33</v>
      </c>
      <c r="H8" s="3" t="s">
        <v>403</v>
      </c>
      <c r="I8" s="4">
        <v>43020</v>
      </c>
      <c r="J8" s="3" t="s">
        <v>43</v>
      </c>
      <c r="K8" s="4"/>
      <c r="L8" s="3" t="s">
        <v>39</v>
      </c>
      <c r="M8" s="3" t="s">
        <v>39</v>
      </c>
      <c r="N8" s="1">
        <v>33021010</v>
      </c>
      <c r="O8" s="3" t="s">
        <v>406</v>
      </c>
      <c r="P8" s="3" t="s">
        <v>406</v>
      </c>
      <c r="Q8" s="3">
        <v>172756</v>
      </c>
      <c r="V8" s="6">
        <v>43025</v>
      </c>
      <c r="W8" s="6">
        <v>43739</v>
      </c>
      <c r="X8" s="3">
        <v>24</v>
      </c>
      <c r="Y8" s="3">
        <v>0</v>
      </c>
      <c r="Z8" s="3">
        <v>200</v>
      </c>
      <c r="AA8" s="3" t="s">
        <v>37</v>
      </c>
      <c r="AB8" s="3">
        <v>9</v>
      </c>
      <c r="AC8" s="1">
        <f t="shared" si="0"/>
        <v>1800</v>
      </c>
      <c r="AD8" s="1" t="s">
        <v>34</v>
      </c>
      <c r="AE8" s="1">
        <v>0</v>
      </c>
      <c r="AF8" s="1">
        <f t="shared" si="1"/>
        <v>200</v>
      </c>
      <c r="AG8" s="1"/>
    </row>
    <row r="9" spans="1:33" s="3" customFormat="1" ht="24.95" customHeight="1" x14ac:dyDescent="0.25">
      <c r="A9" s="1" t="s">
        <v>36</v>
      </c>
      <c r="B9" s="1">
        <v>9327</v>
      </c>
      <c r="C9" s="5">
        <v>43041</v>
      </c>
      <c r="E9" s="3" t="s">
        <v>151</v>
      </c>
      <c r="F9" s="3" t="s">
        <v>151</v>
      </c>
      <c r="G9" s="3" t="s">
        <v>33</v>
      </c>
      <c r="H9" s="3" t="s">
        <v>404</v>
      </c>
      <c r="I9" s="4">
        <v>43021</v>
      </c>
      <c r="J9" s="3" t="s">
        <v>43</v>
      </c>
      <c r="K9" s="4"/>
      <c r="L9" s="3" t="s">
        <v>39</v>
      </c>
      <c r="M9" s="3" t="s">
        <v>39</v>
      </c>
      <c r="N9" s="1">
        <v>33021010</v>
      </c>
      <c r="O9" s="3" t="s">
        <v>407</v>
      </c>
      <c r="P9" s="3" t="s">
        <v>407</v>
      </c>
      <c r="Q9" s="3">
        <v>172747</v>
      </c>
      <c r="V9" s="6">
        <v>43025</v>
      </c>
      <c r="W9" s="6">
        <v>43739</v>
      </c>
      <c r="X9" s="3">
        <v>24</v>
      </c>
      <c r="Y9" s="3">
        <v>0</v>
      </c>
      <c r="Z9" s="3">
        <v>400</v>
      </c>
      <c r="AA9" s="3" t="s">
        <v>37</v>
      </c>
      <c r="AB9" s="3">
        <v>5.5</v>
      </c>
      <c r="AC9" s="1">
        <f t="shared" si="0"/>
        <v>2200</v>
      </c>
      <c r="AD9" s="1" t="s">
        <v>34</v>
      </c>
      <c r="AE9" s="1">
        <v>0</v>
      </c>
      <c r="AF9" s="1">
        <f t="shared" si="1"/>
        <v>400</v>
      </c>
      <c r="AG9" s="1"/>
    </row>
    <row r="10" spans="1:33" s="3" customFormat="1" ht="24.95" customHeight="1" x14ac:dyDescent="0.25">
      <c r="A10" s="1" t="s">
        <v>36</v>
      </c>
      <c r="B10" s="1">
        <v>9328</v>
      </c>
      <c r="C10" s="5">
        <v>43042</v>
      </c>
      <c r="E10" s="3" t="s">
        <v>151</v>
      </c>
      <c r="F10" s="3" t="s">
        <v>151</v>
      </c>
      <c r="G10" s="3" t="s">
        <v>33</v>
      </c>
      <c r="H10" s="3" t="s">
        <v>405</v>
      </c>
      <c r="I10" s="4">
        <v>43022</v>
      </c>
      <c r="J10" s="3" t="s">
        <v>43</v>
      </c>
      <c r="K10" s="4"/>
      <c r="L10" s="3" t="s">
        <v>39</v>
      </c>
      <c r="M10" s="3" t="s">
        <v>39</v>
      </c>
      <c r="N10" s="1">
        <v>33021010</v>
      </c>
      <c r="O10" s="3" t="s">
        <v>155</v>
      </c>
      <c r="P10" s="3" t="s">
        <v>155</v>
      </c>
      <c r="Q10" s="3">
        <v>172745</v>
      </c>
      <c r="V10" s="6">
        <v>43025</v>
      </c>
      <c r="W10" s="6">
        <v>43374</v>
      </c>
      <c r="X10" s="3">
        <v>12</v>
      </c>
      <c r="Y10" s="3">
        <v>0</v>
      </c>
      <c r="Z10" s="3">
        <v>75</v>
      </c>
      <c r="AA10" s="3" t="s">
        <v>37</v>
      </c>
      <c r="AB10" s="3">
        <v>17.600000000000001</v>
      </c>
      <c r="AC10" s="1">
        <f t="shared" si="0"/>
        <v>1320</v>
      </c>
      <c r="AD10" s="1" t="s">
        <v>34</v>
      </c>
      <c r="AE10" s="1">
        <v>0</v>
      </c>
      <c r="AF10" s="1">
        <f t="shared" si="1"/>
        <v>75</v>
      </c>
      <c r="AG10" s="1"/>
    </row>
    <row r="11" spans="1:33" s="3" customFormat="1" ht="24.95" customHeight="1" x14ac:dyDescent="0.25">
      <c r="A11" s="1" t="s">
        <v>36</v>
      </c>
      <c r="B11" s="1">
        <v>9327</v>
      </c>
      <c r="C11" s="5">
        <v>43040</v>
      </c>
      <c r="E11" s="3" t="s">
        <v>408</v>
      </c>
      <c r="F11" s="3" t="s">
        <v>408</v>
      </c>
      <c r="G11" s="3" t="s">
        <v>33</v>
      </c>
      <c r="H11" s="3" t="s">
        <v>409</v>
      </c>
      <c r="I11" s="4">
        <v>43022</v>
      </c>
      <c r="J11" s="3" t="s">
        <v>43</v>
      </c>
      <c r="K11" s="4"/>
      <c r="L11" s="3" t="s">
        <v>39</v>
      </c>
      <c r="M11" s="3" t="s">
        <v>39</v>
      </c>
      <c r="N11" s="1">
        <v>17011490</v>
      </c>
      <c r="O11" s="3" t="s">
        <v>410</v>
      </c>
      <c r="P11" s="3" t="s">
        <v>410</v>
      </c>
      <c r="Q11" s="3" t="s">
        <v>411</v>
      </c>
      <c r="V11" s="6">
        <v>43025</v>
      </c>
      <c r="W11" s="6">
        <v>44805</v>
      </c>
      <c r="X11" s="3">
        <v>60</v>
      </c>
      <c r="Y11" s="3">
        <v>0</v>
      </c>
      <c r="Z11" s="3">
        <v>3000</v>
      </c>
      <c r="AA11" s="3" t="s">
        <v>37</v>
      </c>
      <c r="AB11" s="3">
        <v>1.6759999999999999</v>
      </c>
      <c r="AC11" s="1">
        <f t="shared" si="0"/>
        <v>5028</v>
      </c>
      <c r="AD11" s="1" t="s">
        <v>34</v>
      </c>
      <c r="AE11" s="1">
        <v>0</v>
      </c>
      <c r="AF11" s="1">
        <f t="shared" si="1"/>
        <v>3000</v>
      </c>
      <c r="AG11" s="1"/>
    </row>
    <row r="12" spans="1:33" s="3" customFormat="1" ht="24.95" customHeight="1" x14ac:dyDescent="0.25">
      <c r="A12" s="1" t="s">
        <v>36</v>
      </c>
      <c r="B12" s="1">
        <v>9328</v>
      </c>
      <c r="C12" s="5">
        <v>43040</v>
      </c>
      <c r="E12" s="3" t="s">
        <v>412</v>
      </c>
      <c r="F12" s="3" t="s">
        <v>413</v>
      </c>
      <c r="G12" s="3" t="s">
        <v>33</v>
      </c>
      <c r="H12" s="3">
        <v>44</v>
      </c>
      <c r="I12" s="4">
        <v>43026</v>
      </c>
      <c r="J12" s="3" t="s">
        <v>43</v>
      </c>
      <c r="K12" s="4"/>
      <c r="L12" s="3" t="s">
        <v>39</v>
      </c>
      <c r="M12" s="3" t="s">
        <v>39</v>
      </c>
      <c r="N12" s="1"/>
      <c r="O12" s="3" t="s">
        <v>414</v>
      </c>
      <c r="P12" s="3" t="s">
        <v>414</v>
      </c>
      <c r="Q12" s="3">
        <v>320</v>
      </c>
      <c r="V12" s="6">
        <v>43009</v>
      </c>
      <c r="W12" s="6">
        <v>44105</v>
      </c>
      <c r="X12" s="3">
        <v>36</v>
      </c>
      <c r="Y12" s="3">
        <v>0</v>
      </c>
      <c r="Z12" s="3">
        <v>200</v>
      </c>
      <c r="AA12" s="3" t="s">
        <v>37</v>
      </c>
      <c r="AB12" s="3">
        <v>6.75</v>
      </c>
      <c r="AC12" s="1">
        <f t="shared" si="0"/>
        <v>1350</v>
      </c>
      <c r="AD12" s="1" t="s">
        <v>34</v>
      </c>
      <c r="AE12" s="1">
        <v>0</v>
      </c>
      <c r="AF12" s="1">
        <f t="shared" si="1"/>
        <v>200</v>
      </c>
      <c r="AG12" s="1"/>
    </row>
    <row r="13" spans="1:33" s="3" customFormat="1" ht="24.95" customHeight="1" x14ac:dyDescent="0.25">
      <c r="A13" s="1" t="s">
        <v>36</v>
      </c>
      <c r="B13" s="1">
        <v>9413</v>
      </c>
      <c r="C13" s="5">
        <v>43044</v>
      </c>
      <c r="E13" s="3" t="s">
        <v>415</v>
      </c>
      <c r="F13" s="3" t="s">
        <v>415</v>
      </c>
      <c r="G13" s="3" t="s">
        <v>33</v>
      </c>
      <c r="H13" s="3" t="s">
        <v>416</v>
      </c>
      <c r="I13" s="4">
        <v>43038</v>
      </c>
      <c r="J13" s="3" t="s">
        <v>59</v>
      </c>
      <c r="K13" s="4"/>
      <c r="L13" s="3" t="s">
        <v>35</v>
      </c>
      <c r="N13" s="1">
        <v>29420014</v>
      </c>
      <c r="O13" s="3" t="s">
        <v>417</v>
      </c>
      <c r="P13" s="3" t="s">
        <v>417</v>
      </c>
      <c r="Q13" s="3" t="s">
        <v>418</v>
      </c>
      <c r="V13" s="6">
        <v>42979</v>
      </c>
      <c r="W13" s="6">
        <v>44774</v>
      </c>
      <c r="X13" s="3">
        <v>60</v>
      </c>
      <c r="Y13" s="3">
        <v>0</v>
      </c>
      <c r="Z13" s="3">
        <v>200</v>
      </c>
      <c r="AA13" s="3" t="s">
        <v>37</v>
      </c>
      <c r="AB13" s="3">
        <v>17.5</v>
      </c>
      <c r="AC13" s="1">
        <f t="shared" si="0"/>
        <v>3500</v>
      </c>
      <c r="AD13" s="1" t="s">
        <v>34</v>
      </c>
      <c r="AE13" s="1">
        <v>0</v>
      </c>
      <c r="AF13" s="1">
        <f t="shared" si="1"/>
        <v>200</v>
      </c>
      <c r="AG13" s="1"/>
    </row>
    <row r="14" spans="1:33" s="3" customFormat="1" ht="24.95" customHeight="1" x14ac:dyDescent="0.25">
      <c r="A14" s="1" t="s">
        <v>36</v>
      </c>
      <c r="B14" s="1">
        <v>9414</v>
      </c>
      <c r="C14" s="5">
        <v>43044</v>
      </c>
      <c r="E14" s="3" t="s">
        <v>419</v>
      </c>
      <c r="F14" s="3" t="s">
        <v>420</v>
      </c>
      <c r="G14" s="3" t="s">
        <v>301</v>
      </c>
      <c r="H14" s="3">
        <v>5762</v>
      </c>
      <c r="I14" s="4">
        <v>43039</v>
      </c>
      <c r="J14" s="3" t="s">
        <v>43</v>
      </c>
      <c r="K14" s="4"/>
      <c r="L14" s="3" t="s">
        <v>39</v>
      </c>
      <c r="M14" s="3" t="s">
        <v>39</v>
      </c>
      <c r="N14" s="1">
        <v>29332990</v>
      </c>
      <c r="O14" s="3" t="s">
        <v>421</v>
      </c>
      <c r="P14" s="3" t="s">
        <v>421</v>
      </c>
      <c r="Q14" s="29" t="s">
        <v>422</v>
      </c>
      <c r="V14" s="6">
        <v>42856</v>
      </c>
      <c r="W14" s="6">
        <v>43586</v>
      </c>
      <c r="X14" s="3">
        <v>24</v>
      </c>
      <c r="Y14" s="3">
        <v>0</v>
      </c>
      <c r="Z14" s="3">
        <v>45</v>
      </c>
      <c r="AA14" s="3" t="s">
        <v>37</v>
      </c>
      <c r="AB14" s="3">
        <v>78</v>
      </c>
      <c r="AC14" s="1">
        <f t="shared" si="0"/>
        <v>3510</v>
      </c>
      <c r="AD14" s="1" t="s">
        <v>62</v>
      </c>
      <c r="AE14" s="1">
        <v>0</v>
      </c>
      <c r="AF14" s="1">
        <f t="shared" si="1"/>
        <v>45</v>
      </c>
      <c r="AG14" s="1"/>
    </row>
    <row r="15" spans="1:33" s="3" customFormat="1" ht="24.95" customHeight="1" x14ac:dyDescent="0.25">
      <c r="A15" s="1" t="s">
        <v>36</v>
      </c>
      <c r="B15" s="1">
        <v>9415</v>
      </c>
      <c r="C15" s="5">
        <v>43044</v>
      </c>
      <c r="E15" s="3" t="s">
        <v>139</v>
      </c>
      <c r="F15" s="3" t="s">
        <v>139</v>
      </c>
      <c r="G15" s="3" t="s">
        <v>48</v>
      </c>
      <c r="H15" s="3">
        <v>9003279422</v>
      </c>
      <c r="I15" s="4">
        <v>43031</v>
      </c>
      <c r="J15" s="3" t="s">
        <v>43</v>
      </c>
      <c r="K15" s="4"/>
      <c r="L15" s="3" t="s">
        <v>39</v>
      </c>
      <c r="M15" s="3" t="s">
        <v>39</v>
      </c>
      <c r="N15" s="1">
        <v>17021100</v>
      </c>
      <c r="O15" s="3" t="s">
        <v>423</v>
      </c>
      <c r="P15" s="3" t="s">
        <v>423</v>
      </c>
      <c r="Q15" s="3" t="s">
        <v>424</v>
      </c>
      <c r="V15" s="6">
        <v>42979</v>
      </c>
      <c r="W15" s="6">
        <v>44013</v>
      </c>
      <c r="X15" s="3">
        <v>36</v>
      </c>
      <c r="Y15" s="3">
        <v>0</v>
      </c>
      <c r="Z15" s="3">
        <v>2000</v>
      </c>
      <c r="AA15" s="3" t="s">
        <v>37</v>
      </c>
      <c r="AB15" s="3">
        <v>2.76</v>
      </c>
      <c r="AC15" s="1">
        <f t="shared" si="0"/>
        <v>5520</v>
      </c>
      <c r="AD15" s="1" t="s">
        <v>34</v>
      </c>
      <c r="AE15" s="1">
        <v>0</v>
      </c>
      <c r="AF15" s="1">
        <f t="shared" si="1"/>
        <v>2000</v>
      </c>
      <c r="AG15" s="1"/>
    </row>
    <row r="16" spans="1:33" s="3" customFormat="1" ht="24.95" customHeight="1" x14ac:dyDescent="0.25">
      <c r="A16" s="1" t="s">
        <v>36</v>
      </c>
      <c r="B16" s="1">
        <v>9416</v>
      </c>
      <c r="C16" s="5">
        <v>43044</v>
      </c>
      <c r="E16" s="3" t="s">
        <v>118</v>
      </c>
      <c r="F16" s="3" t="s">
        <v>118</v>
      </c>
      <c r="G16" s="3" t="s">
        <v>119</v>
      </c>
      <c r="H16" s="3">
        <v>574202</v>
      </c>
      <c r="I16" s="4">
        <v>43018</v>
      </c>
      <c r="J16" s="3" t="s">
        <v>43</v>
      </c>
      <c r="K16" s="4"/>
      <c r="L16" s="3" t="s">
        <v>39</v>
      </c>
      <c r="M16" s="3" t="s">
        <v>39</v>
      </c>
      <c r="N16" s="1">
        <v>32061900</v>
      </c>
      <c r="O16" s="3" t="s">
        <v>426</v>
      </c>
      <c r="P16" s="3" t="s">
        <v>426</v>
      </c>
      <c r="Q16" s="3" t="s">
        <v>425</v>
      </c>
      <c r="V16" s="6">
        <v>43009</v>
      </c>
      <c r="W16" s="6">
        <v>43739</v>
      </c>
      <c r="X16" s="3">
        <v>24</v>
      </c>
      <c r="Y16" s="3">
        <v>0</v>
      </c>
      <c r="Z16" s="3">
        <v>250</v>
      </c>
      <c r="AA16" s="3" t="s">
        <v>37</v>
      </c>
      <c r="AB16" s="3">
        <v>19.7</v>
      </c>
      <c r="AC16" s="1">
        <f t="shared" si="0"/>
        <v>4925</v>
      </c>
      <c r="AD16" s="1" t="s">
        <v>49</v>
      </c>
      <c r="AE16" s="1">
        <v>0</v>
      </c>
      <c r="AF16" s="1">
        <f t="shared" si="1"/>
        <v>250</v>
      </c>
      <c r="AG16" s="1"/>
    </row>
    <row r="17" spans="1:33" s="3" customFormat="1" ht="24.95" customHeight="1" x14ac:dyDescent="0.25">
      <c r="A17" s="1" t="s">
        <v>36</v>
      </c>
      <c r="B17" s="1">
        <v>9417</v>
      </c>
      <c r="C17" s="5">
        <v>43044</v>
      </c>
      <c r="E17" s="3" t="s">
        <v>390</v>
      </c>
      <c r="F17" s="3" t="s">
        <v>427</v>
      </c>
      <c r="G17" s="3" t="s">
        <v>33</v>
      </c>
      <c r="H17" s="3" t="s">
        <v>428</v>
      </c>
      <c r="I17" s="4">
        <v>43032</v>
      </c>
      <c r="J17" s="3" t="s">
        <v>43</v>
      </c>
      <c r="K17" s="4"/>
      <c r="L17" s="3" t="s">
        <v>39</v>
      </c>
      <c r="M17" s="3" t="s">
        <v>39</v>
      </c>
      <c r="N17" s="1">
        <v>29420090</v>
      </c>
      <c r="O17" s="3" t="s">
        <v>51</v>
      </c>
      <c r="P17" s="3" t="s">
        <v>51</v>
      </c>
      <c r="Q17" s="3" t="s">
        <v>429</v>
      </c>
      <c r="V17" s="6">
        <v>42948</v>
      </c>
      <c r="W17" s="6">
        <v>44409</v>
      </c>
      <c r="X17" s="3">
        <v>48</v>
      </c>
      <c r="Y17" s="3">
        <v>0</v>
      </c>
      <c r="Z17" s="3">
        <v>50</v>
      </c>
      <c r="AA17" s="3" t="s">
        <v>37</v>
      </c>
      <c r="AB17" s="3">
        <v>5.05</v>
      </c>
      <c r="AC17" s="1">
        <f t="shared" si="0"/>
        <v>252.5</v>
      </c>
      <c r="AD17" s="1" t="s">
        <v>34</v>
      </c>
      <c r="AE17" s="1">
        <v>0</v>
      </c>
      <c r="AF17" s="1">
        <f t="shared" si="1"/>
        <v>50</v>
      </c>
      <c r="AG17" s="1"/>
    </row>
    <row r="18" spans="1:33" s="3" customFormat="1" ht="24.95" customHeight="1" x14ac:dyDescent="0.25">
      <c r="A18" s="1" t="s">
        <v>36</v>
      </c>
      <c r="B18" s="1">
        <v>9417</v>
      </c>
      <c r="C18" s="5">
        <v>43044</v>
      </c>
      <c r="E18" s="3" t="s">
        <v>390</v>
      </c>
      <c r="F18" s="3" t="s">
        <v>427</v>
      </c>
      <c r="G18" s="3" t="s">
        <v>33</v>
      </c>
      <c r="H18" s="3" t="s">
        <v>430</v>
      </c>
      <c r="I18" s="4">
        <v>43032</v>
      </c>
      <c r="J18" s="3" t="s">
        <v>43</v>
      </c>
      <c r="K18" s="4"/>
      <c r="L18" s="3" t="s">
        <v>39</v>
      </c>
      <c r="M18" s="3" t="s">
        <v>39</v>
      </c>
      <c r="N18" s="1">
        <v>39121190</v>
      </c>
      <c r="O18" s="3" t="s">
        <v>437</v>
      </c>
      <c r="P18" s="3" t="s">
        <v>437</v>
      </c>
      <c r="Q18" s="3" t="s">
        <v>438</v>
      </c>
      <c r="V18" s="6">
        <v>42979</v>
      </c>
      <c r="W18" s="6">
        <v>44440</v>
      </c>
      <c r="X18" s="3">
        <v>48</v>
      </c>
      <c r="Y18" s="3">
        <v>0</v>
      </c>
      <c r="Z18" s="3">
        <v>50</v>
      </c>
      <c r="AA18" s="3" t="s">
        <v>37</v>
      </c>
      <c r="AB18" s="3">
        <v>7</v>
      </c>
      <c r="AC18" s="1">
        <f t="shared" si="0"/>
        <v>350</v>
      </c>
      <c r="AD18" s="1" t="s">
        <v>34</v>
      </c>
      <c r="AE18" s="1">
        <v>0</v>
      </c>
      <c r="AF18" s="1">
        <f t="shared" si="1"/>
        <v>50</v>
      </c>
      <c r="AG18" s="1"/>
    </row>
    <row r="19" spans="1:33" s="3" customFormat="1" ht="24.95" customHeight="1" x14ac:dyDescent="0.25">
      <c r="A19" s="1" t="s">
        <v>36</v>
      </c>
      <c r="B19" s="1">
        <v>9417</v>
      </c>
      <c r="C19" s="5">
        <v>43044</v>
      </c>
      <c r="E19" s="3" t="s">
        <v>390</v>
      </c>
      <c r="F19" s="3" t="s">
        <v>52</v>
      </c>
      <c r="G19" s="3" t="s">
        <v>33</v>
      </c>
      <c r="H19" s="3" t="s">
        <v>431</v>
      </c>
      <c r="I19" s="4">
        <v>43032</v>
      </c>
      <c r="J19" s="3" t="s">
        <v>43</v>
      </c>
      <c r="K19" s="4"/>
      <c r="L19" s="3" t="s">
        <v>39</v>
      </c>
      <c r="M19" s="3" t="s">
        <v>39</v>
      </c>
      <c r="N19" s="1">
        <v>29251100</v>
      </c>
      <c r="O19" s="3" t="s">
        <v>398</v>
      </c>
      <c r="P19" s="3" t="s">
        <v>398</v>
      </c>
      <c r="Q19" s="3">
        <v>28171003</v>
      </c>
      <c r="V19" s="6" t="s">
        <v>386</v>
      </c>
      <c r="W19" s="6">
        <v>44805</v>
      </c>
      <c r="X19" s="3">
        <v>60</v>
      </c>
      <c r="Y19" s="3">
        <v>0</v>
      </c>
      <c r="Z19" s="3">
        <v>150</v>
      </c>
      <c r="AA19" s="3" t="s">
        <v>37</v>
      </c>
      <c r="AB19" s="3">
        <v>16.22</v>
      </c>
      <c r="AC19" s="1">
        <f t="shared" si="0"/>
        <v>2433</v>
      </c>
      <c r="AD19" s="1" t="s">
        <v>34</v>
      </c>
      <c r="AE19" s="1">
        <v>0</v>
      </c>
      <c r="AF19" s="1">
        <f t="shared" si="1"/>
        <v>150</v>
      </c>
      <c r="AG19" s="1"/>
    </row>
    <row r="20" spans="1:33" s="3" customFormat="1" ht="24.95" customHeight="1" x14ac:dyDescent="0.25">
      <c r="A20" s="1" t="s">
        <v>36</v>
      </c>
      <c r="B20" s="1">
        <v>9417</v>
      </c>
      <c r="C20" s="5">
        <v>43044</v>
      </c>
      <c r="E20" s="3" t="s">
        <v>390</v>
      </c>
      <c r="F20" s="3" t="s">
        <v>439</v>
      </c>
      <c r="G20" s="3" t="s">
        <v>33</v>
      </c>
      <c r="H20" s="3" t="s">
        <v>432</v>
      </c>
      <c r="I20" s="4">
        <v>43032</v>
      </c>
      <c r="J20" s="3" t="s">
        <v>43</v>
      </c>
      <c r="K20" s="4"/>
      <c r="L20" s="3" t="s">
        <v>39</v>
      </c>
      <c r="M20" s="3" t="s">
        <v>39</v>
      </c>
      <c r="N20" s="1">
        <v>29093090</v>
      </c>
      <c r="O20" s="3" t="s">
        <v>440</v>
      </c>
      <c r="P20" s="3" t="s">
        <v>440</v>
      </c>
      <c r="Q20" s="3" t="s">
        <v>441</v>
      </c>
      <c r="V20" s="6">
        <v>42979</v>
      </c>
      <c r="W20" s="6">
        <v>43678</v>
      </c>
      <c r="X20" s="3">
        <v>24</v>
      </c>
      <c r="Y20" s="3">
        <v>0</v>
      </c>
      <c r="Z20" s="3">
        <v>5</v>
      </c>
      <c r="AA20" s="3" t="s">
        <v>37</v>
      </c>
      <c r="AB20" s="3">
        <v>62</v>
      </c>
      <c r="AC20" s="1">
        <f t="shared" si="0"/>
        <v>310</v>
      </c>
      <c r="AD20" s="1" t="s">
        <v>34</v>
      </c>
      <c r="AE20" s="1">
        <v>0</v>
      </c>
      <c r="AF20" s="1">
        <f t="shared" si="1"/>
        <v>5</v>
      </c>
      <c r="AG20" s="1"/>
    </row>
    <row r="21" spans="1:33" s="3" customFormat="1" ht="24.95" customHeight="1" x14ac:dyDescent="0.25">
      <c r="A21" s="1" t="s">
        <v>36</v>
      </c>
      <c r="B21" s="1">
        <v>9417</v>
      </c>
      <c r="C21" s="5">
        <v>43044</v>
      </c>
      <c r="E21" s="3" t="s">
        <v>390</v>
      </c>
      <c r="F21" s="3" t="s">
        <v>71</v>
      </c>
      <c r="G21" s="3" t="s">
        <v>33</v>
      </c>
      <c r="H21" s="3" t="s">
        <v>433</v>
      </c>
      <c r="I21" s="4">
        <v>43032</v>
      </c>
      <c r="J21" s="3" t="s">
        <v>43</v>
      </c>
      <c r="K21" s="4"/>
      <c r="L21" s="3" t="s">
        <v>39</v>
      </c>
      <c r="M21" s="3" t="s">
        <v>39</v>
      </c>
      <c r="N21" s="1">
        <v>34049039</v>
      </c>
      <c r="O21" s="3" t="s">
        <v>442</v>
      </c>
      <c r="P21" s="3" t="s">
        <v>442</v>
      </c>
      <c r="Q21" s="3" t="s">
        <v>443</v>
      </c>
      <c r="V21" s="6">
        <v>42948</v>
      </c>
      <c r="W21" s="6">
        <v>44743</v>
      </c>
      <c r="X21" s="3">
        <v>60</v>
      </c>
      <c r="Y21" s="3">
        <v>0</v>
      </c>
      <c r="Z21" s="3">
        <v>100</v>
      </c>
      <c r="AA21" s="3" t="s">
        <v>37</v>
      </c>
      <c r="AB21" s="3">
        <v>3.29</v>
      </c>
      <c r="AC21" s="1">
        <f t="shared" si="0"/>
        <v>329</v>
      </c>
      <c r="AD21" s="1" t="s">
        <v>34</v>
      </c>
      <c r="AE21" s="1">
        <v>0</v>
      </c>
      <c r="AF21" s="1">
        <f t="shared" si="1"/>
        <v>100</v>
      </c>
      <c r="AG21" s="1"/>
    </row>
    <row r="22" spans="1:33" s="3" customFormat="1" ht="24.95" customHeight="1" x14ac:dyDescent="0.25">
      <c r="A22" s="1" t="s">
        <v>36</v>
      </c>
      <c r="B22" s="1">
        <v>9417</v>
      </c>
      <c r="C22" s="5">
        <v>43044</v>
      </c>
      <c r="E22" s="3" t="s">
        <v>390</v>
      </c>
      <c r="F22" s="3" t="s">
        <v>444</v>
      </c>
      <c r="G22" s="3" t="s">
        <v>33</v>
      </c>
      <c r="H22" s="3" t="s">
        <v>434</v>
      </c>
      <c r="I22" s="4">
        <v>43032</v>
      </c>
      <c r="J22" s="3" t="s">
        <v>43</v>
      </c>
      <c r="K22" s="4"/>
      <c r="L22" s="3" t="s">
        <v>39</v>
      </c>
      <c r="M22" s="3" t="s">
        <v>39</v>
      </c>
      <c r="N22" s="1">
        <v>39059990</v>
      </c>
      <c r="O22" s="3" t="s">
        <v>445</v>
      </c>
      <c r="P22" s="3" t="s">
        <v>445</v>
      </c>
      <c r="Q22" s="3" t="s">
        <v>446</v>
      </c>
      <c r="V22" s="6">
        <v>42736</v>
      </c>
      <c r="W22" s="6">
        <v>44197</v>
      </c>
      <c r="X22" s="3">
        <v>48</v>
      </c>
      <c r="Y22" s="3">
        <v>0</v>
      </c>
      <c r="Z22" s="3">
        <v>25</v>
      </c>
      <c r="AA22" s="3" t="s">
        <v>37</v>
      </c>
      <c r="AB22" s="3">
        <v>33</v>
      </c>
      <c r="AC22" s="1">
        <f t="shared" si="0"/>
        <v>825</v>
      </c>
      <c r="AD22" s="1" t="s">
        <v>34</v>
      </c>
      <c r="AE22" s="1">
        <v>0</v>
      </c>
      <c r="AF22" s="1">
        <f t="shared" si="1"/>
        <v>25</v>
      </c>
      <c r="AG22" s="1"/>
    </row>
    <row r="23" spans="1:33" s="3" customFormat="1" ht="24.95" customHeight="1" x14ac:dyDescent="0.25">
      <c r="A23" s="1" t="s">
        <v>36</v>
      </c>
      <c r="B23" s="1">
        <v>9417</v>
      </c>
      <c r="C23" s="5">
        <v>43044</v>
      </c>
      <c r="E23" s="3" t="s">
        <v>390</v>
      </c>
      <c r="F23" s="3" t="s">
        <v>447</v>
      </c>
      <c r="G23" s="3" t="s">
        <v>33</v>
      </c>
      <c r="H23" s="3" t="s">
        <v>435</v>
      </c>
      <c r="I23" s="4">
        <v>43032</v>
      </c>
      <c r="J23" s="3" t="s">
        <v>43</v>
      </c>
      <c r="K23" s="4"/>
      <c r="L23" s="3" t="s">
        <v>39</v>
      </c>
      <c r="M23" s="3" t="s">
        <v>39</v>
      </c>
      <c r="N23" s="1">
        <v>29242990</v>
      </c>
      <c r="O23" s="3" t="s">
        <v>448</v>
      </c>
      <c r="P23" s="3" t="s">
        <v>448</v>
      </c>
      <c r="Q23" s="3">
        <v>1482</v>
      </c>
      <c r="V23" s="6">
        <v>42917</v>
      </c>
      <c r="W23" s="6">
        <v>44713</v>
      </c>
      <c r="X23" s="3">
        <v>60</v>
      </c>
      <c r="Y23" s="3">
        <v>0</v>
      </c>
      <c r="Z23" s="3">
        <v>25</v>
      </c>
      <c r="AA23" s="3" t="s">
        <v>37</v>
      </c>
      <c r="AB23" s="3">
        <v>21</v>
      </c>
      <c r="AC23" s="1">
        <f t="shared" si="0"/>
        <v>525</v>
      </c>
      <c r="AD23" s="1" t="s">
        <v>34</v>
      </c>
      <c r="AE23" s="1">
        <v>0</v>
      </c>
      <c r="AF23" s="1">
        <f t="shared" si="1"/>
        <v>25</v>
      </c>
      <c r="AG23" s="1"/>
    </row>
    <row r="24" spans="1:33" s="3" customFormat="1" ht="24.95" customHeight="1" x14ac:dyDescent="0.25">
      <c r="A24" s="1" t="s">
        <v>36</v>
      </c>
      <c r="B24" s="1">
        <v>9417</v>
      </c>
      <c r="C24" s="5">
        <v>43044</v>
      </c>
      <c r="E24" s="3" t="s">
        <v>390</v>
      </c>
      <c r="F24" s="3" t="s">
        <v>449</v>
      </c>
      <c r="G24" s="3" t="s">
        <v>33</v>
      </c>
      <c r="H24" s="3" t="s">
        <v>436</v>
      </c>
      <c r="I24" s="4">
        <v>43032</v>
      </c>
      <c r="J24" s="3" t="s">
        <v>43</v>
      </c>
      <c r="K24" s="4"/>
      <c r="L24" s="3" t="s">
        <v>39</v>
      </c>
      <c r="M24" s="3" t="s">
        <v>39</v>
      </c>
      <c r="N24" s="1">
        <v>29182990</v>
      </c>
      <c r="O24" s="3" t="s">
        <v>450</v>
      </c>
      <c r="P24" s="3" t="s">
        <v>450</v>
      </c>
      <c r="Q24" s="3" t="s">
        <v>451</v>
      </c>
      <c r="V24" s="6">
        <v>42948</v>
      </c>
      <c r="W24" s="6">
        <v>44743</v>
      </c>
      <c r="X24" s="3">
        <v>60</v>
      </c>
      <c r="Y24" s="3">
        <v>0</v>
      </c>
      <c r="Z24" s="3">
        <v>25</v>
      </c>
      <c r="AA24" s="3" t="s">
        <v>37</v>
      </c>
      <c r="AB24" s="3">
        <v>10</v>
      </c>
      <c r="AC24" s="1">
        <f t="shared" si="0"/>
        <v>250</v>
      </c>
      <c r="AD24" s="1" t="s">
        <v>34</v>
      </c>
      <c r="AE24" s="1">
        <v>0</v>
      </c>
      <c r="AF24" s="1">
        <f t="shared" si="1"/>
        <v>25</v>
      </c>
      <c r="AG24" s="1"/>
    </row>
    <row r="25" spans="1:33" s="3" customFormat="1" ht="24.95" customHeight="1" x14ac:dyDescent="0.25">
      <c r="A25" s="1" t="s">
        <v>36</v>
      </c>
      <c r="B25" s="1">
        <v>9418</v>
      </c>
      <c r="C25" s="5">
        <v>43044</v>
      </c>
      <c r="E25" s="3" t="s">
        <v>118</v>
      </c>
      <c r="F25" s="3" t="s">
        <v>118</v>
      </c>
      <c r="G25" s="3" t="s">
        <v>119</v>
      </c>
      <c r="H25" s="3">
        <v>574269</v>
      </c>
      <c r="I25" s="4">
        <v>43049</v>
      </c>
      <c r="J25" s="3" t="s">
        <v>43</v>
      </c>
      <c r="K25" s="4"/>
      <c r="L25" s="3" t="s">
        <v>39</v>
      </c>
      <c r="M25" s="3" t="s">
        <v>39</v>
      </c>
      <c r="N25" s="1">
        <v>35051090</v>
      </c>
      <c r="O25" s="33" t="s">
        <v>452</v>
      </c>
      <c r="P25" s="33" t="s">
        <v>452</v>
      </c>
      <c r="Q25" s="3" t="s">
        <v>453</v>
      </c>
      <c r="V25" s="6">
        <v>42856</v>
      </c>
      <c r="W25" s="6">
        <v>44317</v>
      </c>
      <c r="X25" s="3">
        <v>48</v>
      </c>
      <c r="Y25" s="3">
        <v>0</v>
      </c>
      <c r="Z25" s="3">
        <v>1000</v>
      </c>
      <c r="AA25" s="3" t="s">
        <v>37</v>
      </c>
      <c r="AB25" s="3">
        <v>5.45</v>
      </c>
      <c r="AC25" s="1">
        <f t="shared" si="0"/>
        <v>5450</v>
      </c>
      <c r="AD25" s="1" t="s">
        <v>49</v>
      </c>
      <c r="AE25" s="1">
        <v>0</v>
      </c>
      <c r="AF25" s="1">
        <f t="shared" si="1"/>
        <v>1000</v>
      </c>
      <c r="AG25" s="1"/>
    </row>
    <row r="26" spans="1:33" s="3" customFormat="1" ht="24.95" customHeight="1" x14ac:dyDescent="0.25">
      <c r="A26" s="1" t="s">
        <v>36</v>
      </c>
      <c r="B26" s="1">
        <v>9421</v>
      </c>
      <c r="C26" s="5">
        <v>43045</v>
      </c>
      <c r="E26" s="3" t="s">
        <v>454</v>
      </c>
      <c r="F26" s="3" t="s">
        <v>456</v>
      </c>
      <c r="G26" s="3" t="s">
        <v>455</v>
      </c>
      <c r="H26" s="3">
        <v>1030792</v>
      </c>
      <c r="I26" s="4">
        <v>43041</v>
      </c>
      <c r="J26" s="3" t="s">
        <v>59</v>
      </c>
      <c r="L26" s="3" t="s">
        <v>35</v>
      </c>
      <c r="N26" s="1">
        <v>29372300</v>
      </c>
      <c r="O26" s="3" t="s">
        <v>457</v>
      </c>
      <c r="P26" s="3" t="s">
        <v>457</v>
      </c>
      <c r="Q26" s="3" t="s">
        <v>458</v>
      </c>
      <c r="V26" s="6">
        <v>42979</v>
      </c>
      <c r="W26" s="6">
        <v>44805</v>
      </c>
      <c r="X26" s="3">
        <v>60</v>
      </c>
      <c r="Y26" s="3">
        <v>0</v>
      </c>
      <c r="Z26" s="3">
        <v>2</v>
      </c>
      <c r="AA26" s="3" t="s">
        <v>37</v>
      </c>
      <c r="AB26" s="3">
        <v>70000</v>
      </c>
      <c r="AC26" s="1">
        <f t="shared" si="0"/>
        <v>140000</v>
      </c>
      <c r="AD26" s="1" t="s">
        <v>49</v>
      </c>
      <c r="AE26" s="1">
        <v>0</v>
      </c>
      <c r="AF26" s="1">
        <f t="shared" si="1"/>
        <v>2</v>
      </c>
      <c r="AG26" s="1"/>
    </row>
    <row r="27" spans="1:33" ht="24.95" customHeight="1" x14ac:dyDescent="0.25">
      <c r="A27" s="1" t="s">
        <v>36</v>
      </c>
      <c r="B27" s="1">
        <v>9422</v>
      </c>
      <c r="C27" s="5">
        <v>43045</v>
      </c>
      <c r="E27" s="3" t="s">
        <v>193</v>
      </c>
      <c r="F27" s="3" t="s">
        <v>193</v>
      </c>
      <c r="G27" s="3" t="s">
        <v>194</v>
      </c>
      <c r="H27" s="34">
        <v>1.020884520884521</v>
      </c>
      <c r="I27" s="4">
        <v>43040</v>
      </c>
      <c r="J27" s="3" t="s">
        <v>59</v>
      </c>
      <c r="L27" s="3" t="s">
        <v>35</v>
      </c>
      <c r="N27" s="1">
        <v>29372200</v>
      </c>
      <c r="O27" s="3" t="s">
        <v>459</v>
      </c>
      <c r="P27" s="3" t="s">
        <v>459</v>
      </c>
      <c r="Q27" s="3" t="s">
        <v>197</v>
      </c>
      <c r="V27" s="6">
        <v>42795</v>
      </c>
      <c r="W27" s="6">
        <v>44593</v>
      </c>
      <c r="X27" s="3">
        <v>60</v>
      </c>
      <c r="Y27" s="3">
        <v>0</v>
      </c>
      <c r="Z27" s="3">
        <v>1</v>
      </c>
      <c r="AA27" s="3" t="s">
        <v>37</v>
      </c>
      <c r="AB27" s="3">
        <v>2200</v>
      </c>
      <c r="AC27" s="1">
        <f t="shared" si="0"/>
        <v>2200</v>
      </c>
      <c r="AD27" s="1" t="s">
        <v>34</v>
      </c>
      <c r="AE27" s="1">
        <v>0</v>
      </c>
      <c r="AF27" s="1">
        <f t="shared" si="1"/>
        <v>1</v>
      </c>
    </row>
    <row r="28" spans="1:33" ht="24.95" customHeight="1" x14ac:dyDescent="0.25">
      <c r="A28" s="1" t="s">
        <v>36</v>
      </c>
      <c r="B28" s="1">
        <v>9423</v>
      </c>
      <c r="C28" s="5">
        <v>43045</v>
      </c>
      <c r="E28" s="3" t="s">
        <v>460</v>
      </c>
      <c r="F28" s="3" t="s">
        <v>460</v>
      </c>
      <c r="G28" s="3" t="s">
        <v>33</v>
      </c>
      <c r="H28" s="29" t="s">
        <v>461</v>
      </c>
      <c r="I28" s="4">
        <v>43040</v>
      </c>
      <c r="J28" s="3" t="s">
        <v>59</v>
      </c>
      <c r="L28" s="3" t="s">
        <v>35</v>
      </c>
      <c r="N28" s="1">
        <v>29419090</v>
      </c>
      <c r="O28" s="3" t="s">
        <v>462</v>
      </c>
      <c r="P28" s="3" t="s">
        <v>462</v>
      </c>
      <c r="Q28" s="3" t="s">
        <v>463</v>
      </c>
      <c r="V28" s="6">
        <v>42917</v>
      </c>
      <c r="W28" s="6">
        <v>43983</v>
      </c>
      <c r="X28" s="3">
        <v>36</v>
      </c>
      <c r="Y28" s="3">
        <v>0</v>
      </c>
      <c r="Z28" s="3">
        <v>50</v>
      </c>
      <c r="AA28" s="3" t="s">
        <v>37</v>
      </c>
      <c r="AB28" s="3">
        <v>210</v>
      </c>
      <c r="AC28" s="1">
        <f t="shared" si="0"/>
        <v>10500</v>
      </c>
      <c r="AD28" s="1" t="s">
        <v>34</v>
      </c>
      <c r="AE28" s="1">
        <v>0</v>
      </c>
      <c r="AF28" s="1">
        <f t="shared" si="1"/>
        <v>50</v>
      </c>
    </row>
    <row r="29" spans="1:33" ht="24.95" customHeight="1" x14ac:dyDescent="0.25">
      <c r="A29" s="1" t="s">
        <v>36</v>
      </c>
      <c r="B29" s="1">
        <v>9424</v>
      </c>
      <c r="C29" s="5">
        <v>43045</v>
      </c>
      <c r="E29" s="3" t="s">
        <v>273</v>
      </c>
      <c r="F29" s="3" t="s">
        <v>273</v>
      </c>
      <c r="G29" s="3" t="s">
        <v>33</v>
      </c>
      <c r="H29" s="3" t="s">
        <v>464</v>
      </c>
      <c r="I29" s="4">
        <v>43039</v>
      </c>
      <c r="J29" s="3" t="s">
        <v>59</v>
      </c>
      <c r="L29" s="3" t="s">
        <v>35</v>
      </c>
      <c r="N29" s="1">
        <v>29420090</v>
      </c>
      <c r="O29" s="3" t="s">
        <v>465</v>
      </c>
      <c r="P29" s="3" t="s">
        <v>465</v>
      </c>
      <c r="Q29" s="3" t="s">
        <v>466</v>
      </c>
      <c r="V29" s="6">
        <v>43009</v>
      </c>
      <c r="W29" s="6">
        <v>44075</v>
      </c>
      <c r="X29" s="3">
        <v>36</v>
      </c>
      <c r="Y29" s="3">
        <v>0</v>
      </c>
      <c r="Z29" s="3">
        <v>2</v>
      </c>
      <c r="AA29" s="3" t="s">
        <v>37</v>
      </c>
      <c r="AB29" s="3">
        <v>140</v>
      </c>
      <c r="AC29" s="1">
        <f t="shared" si="0"/>
        <v>280</v>
      </c>
      <c r="AD29" s="1" t="s">
        <v>34</v>
      </c>
      <c r="AE29" s="1">
        <v>0</v>
      </c>
      <c r="AF29" s="1">
        <f t="shared" si="1"/>
        <v>2</v>
      </c>
    </row>
    <row r="30" spans="1:33" ht="24.95" customHeight="1" x14ac:dyDescent="0.25">
      <c r="A30" s="1" t="s">
        <v>36</v>
      </c>
      <c r="B30" s="1">
        <v>9425</v>
      </c>
      <c r="C30" s="5">
        <v>43045</v>
      </c>
      <c r="E30" s="3" t="s">
        <v>139</v>
      </c>
      <c r="F30" s="3" t="s">
        <v>139</v>
      </c>
      <c r="G30" s="3" t="s">
        <v>48</v>
      </c>
      <c r="H30" s="3">
        <v>9003307456</v>
      </c>
      <c r="I30" s="4">
        <v>43040</v>
      </c>
      <c r="J30" s="3" t="s">
        <v>43</v>
      </c>
      <c r="L30" s="3" t="s">
        <v>39</v>
      </c>
      <c r="M30" s="3" t="s">
        <v>39</v>
      </c>
      <c r="N30" s="1">
        <v>17021100</v>
      </c>
      <c r="O30" s="3" t="s">
        <v>467</v>
      </c>
      <c r="P30" s="3" t="s">
        <v>467</v>
      </c>
      <c r="Q30" s="3" t="s">
        <v>468</v>
      </c>
      <c r="V30" s="6">
        <v>42979</v>
      </c>
      <c r="W30" s="6">
        <v>43678</v>
      </c>
      <c r="X30" s="3">
        <v>24</v>
      </c>
      <c r="Y30" s="3">
        <v>0</v>
      </c>
      <c r="Z30" s="3">
        <v>50</v>
      </c>
      <c r="AA30" s="3" t="s">
        <v>37</v>
      </c>
      <c r="AB30" s="3">
        <v>15.4</v>
      </c>
      <c r="AC30" s="1">
        <f t="shared" si="0"/>
        <v>770</v>
      </c>
      <c r="AD30" s="1" t="s">
        <v>34</v>
      </c>
      <c r="AE30" s="1">
        <v>0</v>
      </c>
      <c r="AF30" s="1">
        <f t="shared" si="1"/>
        <v>50</v>
      </c>
    </row>
    <row r="31" spans="1:33" ht="24.95" customHeight="1" x14ac:dyDescent="0.25">
      <c r="A31" s="1" t="s">
        <v>36</v>
      </c>
      <c r="B31" s="1">
        <v>9425</v>
      </c>
      <c r="C31" s="5">
        <v>43045</v>
      </c>
      <c r="E31" s="3" t="s">
        <v>139</v>
      </c>
      <c r="F31" s="3" t="s">
        <v>139</v>
      </c>
      <c r="G31" s="3" t="s">
        <v>48</v>
      </c>
      <c r="H31" s="3">
        <v>9003307456</v>
      </c>
      <c r="I31" s="4">
        <v>43040</v>
      </c>
      <c r="J31" s="3" t="s">
        <v>43</v>
      </c>
      <c r="L31" s="3" t="s">
        <v>39</v>
      </c>
      <c r="M31" s="3" t="s">
        <v>39</v>
      </c>
      <c r="N31" s="1">
        <v>17021100</v>
      </c>
      <c r="O31" s="3" t="s">
        <v>469</v>
      </c>
      <c r="P31" s="3" t="s">
        <v>469</v>
      </c>
      <c r="Q31" s="3" t="s">
        <v>468</v>
      </c>
      <c r="V31" s="6">
        <v>42948</v>
      </c>
      <c r="W31" s="6">
        <v>44013</v>
      </c>
      <c r="X31" s="3">
        <v>36</v>
      </c>
      <c r="Y31" s="3">
        <v>0</v>
      </c>
      <c r="Z31" s="3">
        <v>100</v>
      </c>
      <c r="AA31" s="3" t="s">
        <v>37</v>
      </c>
      <c r="AB31" s="3">
        <v>8.1999999999999993</v>
      </c>
      <c r="AC31" s="1">
        <f t="shared" si="0"/>
        <v>819.99999999999989</v>
      </c>
      <c r="AD31" s="1" t="s">
        <v>34</v>
      </c>
      <c r="AE31" s="1">
        <v>0</v>
      </c>
      <c r="AF31" s="1">
        <f t="shared" si="1"/>
        <v>100</v>
      </c>
    </row>
    <row r="32" spans="1:33" ht="24.95" customHeight="1" x14ac:dyDescent="0.25">
      <c r="A32" s="1" t="s">
        <v>36</v>
      </c>
      <c r="B32" s="1">
        <v>9426</v>
      </c>
      <c r="C32" s="5">
        <v>43045</v>
      </c>
      <c r="E32" s="3" t="s">
        <v>291</v>
      </c>
      <c r="F32" s="3" t="s">
        <v>291</v>
      </c>
      <c r="G32" s="3" t="s">
        <v>33</v>
      </c>
      <c r="H32" s="3">
        <v>2017101522</v>
      </c>
      <c r="I32" s="4">
        <v>43026</v>
      </c>
      <c r="J32" s="3" t="s">
        <v>59</v>
      </c>
      <c r="L32" s="3" t="s">
        <v>35</v>
      </c>
      <c r="N32" s="1">
        <v>29222933</v>
      </c>
      <c r="O32" s="3" t="s">
        <v>292</v>
      </c>
      <c r="P32" s="3" t="s">
        <v>292</v>
      </c>
      <c r="Q32" s="3" t="s">
        <v>296</v>
      </c>
      <c r="V32" s="6">
        <v>42979</v>
      </c>
      <c r="W32" s="6">
        <v>44774</v>
      </c>
      <c r="X32" s="3">
        <v>60</v>
      </c>
      <c r="Y32" s="3">
        <v>0</v>
      </c>
      <c r="Z32" s="3">
        <v>1200</v>
      </c>
      <c r="AA32" s="3" t="s">
        <v>37</v>
      </c>
      <c r="AB32" s="3">
        <v>4.7</v>
      </c>
      <c r="AC32" s="1">
        <f t="shared" si="0"/>
        <v>5640</v>
      </c>
      <c r="AD32" s="1" t="s">
        <v>34</v>
      </c>
      <c r="AE32" s="1">
        <v>0</v>
      </c>
      <c r="AF32" s="1">
        <f t="shared" si="1"/>
        <v>1200</v>
      </c>
    </row>
    <row r="33" spans="1:32" ht="24.95" customHeight="1" x14ac:dyDescent="0.25">
      <c r="A33" s="1" t="s">
        <v>36</v>
      </c>
      <c r="B33" s="1">
        <v>9426</v>
      </c>
      <c r="C33" s="5">
        <v>43045</v>
      </c>
      <c r="E33" s="3" t="s">
        <v>291</v>
      </c>
      <c r="F33" s="3" t="s">
        <v>291</v>
      </c>
      <c r="G33" s="3" t="s">
        <v>33</v>
      </c>
      <c r="H33" s="3">
        <v>2017101522</v>
      </c>
      <c r="I33" s="4">
        <v>43026</v>
      </c>
      <c r="J33" s="3" t="s">
        <v>59</v>
      </c>
      <c r="L33" s="3" t="s">
        <v>35</v>
      </c>
      <c r="N33" s="1">
        <v>29222933</v>
      </c>
      <c r="O33" s="3" t="s">
        <v>292</v>
      </c>
      <c r="P33" s="3" t="s">
        <v>292</v>
      </c>
      <c r="Q33" s="3" t="s">
        <v>470</v>
      </c>
      <c r="V33" s="3" t="s">
        <v>473</v>
      </c>
      <c r="W33" s="6">
        <v>44805</v>
      </c>
      <c r="X33" s="3">
        <v>60</v>
      </c>
      <c r="Y33" s="3">
        <v>0</v>
      </c>
      <c r="Z33" s="3">
        <v>4800</v>
      </c>
      <c r="AA33" s="3" t="s">
        <v>37</v>
      </c>
      <c r="AB33" s="3">
        <v>4.7</v>
      </c>
      <c r="AC33" s="1">
        <f t="shared" si="0"/>
        <v>22560</v>
      </c>
      <c r="AD33" s="1" t="s">
        <v>34</v>
      </c>
      <c r="AE33" s="1">
        <v>0</v>
      </c>
      <c r="AF33" s="1">
        <f t="shared" si="1"/>
        <v>4800</v>
      </c>
    </row>
    <row r="34" spans="1:32" ht="24.95" customHeight="1" x14ac:dyDescent="0.25">
      <c r="A34" s="1" t="s">
        <v>36</v>
      </c>
      <c r="B34" s="1">
        <v>9426</v>
      </c>
      <c r="C34" s="5">
        <v>43045</v>
      </c>
      <c r="E34" s="3" t="s">
        <v>291</v>
      </c>
      <c r="F34" s="3" t="s">
        <v>291</v>
      </c>
      <c r="G34" s="3" t="s">
        <v>33</v>
      </c>
      <c r="H34" s="3">
        <v>2017101522</v>
      </c>
      <c r="I34" s="4">
        <v>43026</v>
      </c>
      <c r="J34" s="3" t="s">
        <v>59</v>
      </c>
      <c r="L34" s="3" t="s">
        <v>35</v>
      </c>
      <c r="N34" s="1">
        <v>29222933</v>
      </c>
      <c r="O34" s="3" t="s">
        <v>292</v>
      </c>
      <c r="P34" s="3" t="s">
        <v>292</v>
      </c>
      <c r="Q34" s="3" t="s">
        <v>471</v>
      </c>
      <c r="V34" s="3" t="s">
        <v>473</v>
      </c>
      <c r="W34" s="6">
        <v>44805</v>
      </c>
      <c r="X34" s="3">
        <v>60</v>
      </c>
      <c r="Y34" s="3">
        <v>0</v>
      </c>
      <c r="Z34" s="3">
        <v>4800</v>
      </c>
      <c r="AA34" s="3" t="s">
        <v>37</v>
      </c>
      <c r="AB34" s="3">
        <v>4.7</v>
      </c>
      <c r="AC34" s="1">
        <f t="shared" si="0"/>
        <v>22560</v>
      </c>
      <c r="AD34" s="1" t="s">
        <v>34</v>
      </c>
      <c r="AE34" s="1">
        <v>0</v>
      </c>
      <c r="AF34" s="1">
        <f t="shared" si="1"/>
        <v>4800</v>
      </c>
    </row>
    <row r="35" spans="1:32" ht="24.95" customHeight="1" x14ac:dyDescent="0.25">
      <c r="A35" s="1" t="s">
        <v>36</v>
      </c>
      <c r="B35" s="1">
        <v>9426</v>
      </c>
      <c r="C35" s="5">
        <v>43045</v>
      </c>
      <c r="E35" s="3" t="s">
        <v>291</v>
      </c>
      <c r="F35" s="3" t="s">
        <v>291</v>
      </c>
      <c r="G35" s="3" t="s">
        <v>33</v>
      </c>
      <c r="H35" s="3">
        <v>2017101522</v>
      </c>
      <c r="I35" s="4">
        <v>43026</v>
      </c>
      <c r="J35" s="3" t="s">
        <v>59</v>
      </c>
      <c r="L35" s="3" t="s">
        <v>35</v>
      </c>
      <c r="N35" s="1">
        <v>29222933</v>
      </c>
      <c r="O35" s="3" t="s">
        <v>292</v>
      </c>
      <c r="P35" s="3" t="s">
        <v>292</v>
      </c>
      <c r="Q35" s="3" t="s">
        <v>472</v>
      </c>
      <c r="V35" s="3" t="s">
        <v>473</v>
      </c>
      <c r="W35" s="6">
        <v>44805</v>
      </c>
      <c r="X35" s="3">
        <v>60</v>
      </c>
      <c r="Y35" s="3">
        <v>0</v>
      </c>
      <c r="Z35" s="3">
        <v>4700</v>
      </c>
      <c r="AA35" s="3" t="s">
        <v>37</v>
      </c>
      <c r="AB35" s="3">
        <v>4.7</v>
      </c>
      <c r="AC35" s="1">
        <f t="shared" si="0"/>
        <v>22090</v>
      </c>
      <c r="AD35" s="1" t="s">
        <v>34</v>
      </c>
      <c r="AE35" s="1">
        <v>0</v>
      </c>
      <c r="AF35" s="1">
        <f t="shared" si="1"/>
        <v>4700</v>
      </c>
    </row>
    <row r="36" spans="1:32" ht="24.95" customHeight="1" x14ac:dyDescent="0.25">
      <c r="A36" s="1" t="s">
        <v>36</v>
      </c>
      <c r="B36" s="1">
        <v>9449</v>
      </c>
      <c r="C36" s="5">
        <v>43045</v>
      </c>
      <c r="E36" s="3" t="s">
        <v>474</v>
      </c>
      <c r="F36" s="3" t="s">
        <v>474</v>
      </c>
      <c r="G36" s="3" t="s">
        <v>475</v>
      </c>
      <c r="H36" s="3" t="s">
        <v>476</v>
      </c>
      <c r="I36" s="4">
        <v>43039</v>
      </c>
      <c r="J36" s="3" t="s">
        <v>477</v>
      </c>
      <c r="L36" s="3" t="s">
        <v>39</v>
      </c>
      <c r="M36" s="3" t="s">
        <v>39</v>
      </c>
      <c r="N36" s="1">
        <v>30039000</v>
      </c>
      <c r="O36" s="32" t="s">
        <v>478</v>
      </c>
      <c r="P36" s="32" t="s">
        <v>478</v>
      </c>
      <c r="Q36" s="29" t="s">
        <v>479</v>
      </c>
      <c r="W36" s="6">
        <v>43101</v>
      </c>
      <c r="Y36" s="3">
        <v>0</v>
      </c>
      <c r="Z36" s="3">
        <v>92.951999999999998</v>
      </c>
      <c r="AA36" s="3" t="s">
        <v>480</v>
      </c>
      <c r="AB36" s="3">
        <v>3.9300000000000002E-2</v>
      </c>
      <c r="AC36" s="35">
        <f t="shared" si="0"/>
        <v>3.6530136</v>
      </c>
      <c r="AD36" s="1" t="s">
        <v>49</v>
      </c>
      <c r="AE36" s="1">
        <v>0</v>
      </c>
      <c r="AF36" s="1">
        <f t="shared" si="1"/>
        <v>92.951999999999998</v>
      </c>
    </row>
    <row r="37" spans="1:32" ht="24.95" customHeight="1" x14ac:dyDescent="0.25">
      <c r="A37" s="1" t="s">
        <v>36</v>
      </c>
      <c r="B37" s="1">
        <v>9449</v>
      </c>
      <c r="C37" s="5">
        <v>43045</v>
      </c>
      <c r="E37" s="3" t="s">
        <v>474</v>
      </c>
      <c r="F37" s="3" t="s">
        <v>474</v>
      </c>
      <c r="G37" s="3" t="s">
        <v>475</v>
      </c>
      <c r="H37" s="3" t="s">
        <v>476</v>
      </c>
      <c r="I37" s="4">
        <v>43039</v>
      </c>
      <c r="J37" s="3" t="s">
        <v>477</v>
      </c>
      <c r="L37" s="3" t="s">
        <v>39</v>
      </c>
      <c r="M37" s="3" t="s">
        <v>39</v>
      </c>
      <c r="N37" s="1">
        <v>30039000</v>
      </c>
      <c r="O37" s="32" t="s">
        <v>478</v>
      </c>
      <c r="P37" s="32" t="s">
        <v>478</v>
      </c>
      <c r="Q37" s="29" t="s">
        <v>481</v>
      </c>
      <c r="W37" s="6">
        <v>43101</v>
      </c>
      <c r="Y37" s="3">
        <v>0</v>
      </c>
      <c r="Z37" s="3">
        <v>94.158000000000001</v>
      </c>
      <c r="AA37" s="3" t="s">
        <v>480</v>
      </c>
      <c r="AB37" s="3">
        <v>3.9300000000000002E-2</v>
      </c>
      <c r="AC37" s="35">
        <f t="shared" si="0"/>
        <v>3.7004094000000003</v>
      </c>
      <c r="AD37" s="1" t="s">
        <v>49</v>
      </c>
      <c r="AE37" s="1">
        <v>0</v>
      </c>
      <c r="AF37" s="1">
        <f t="shared" si="1"/>
        <v>94.158000000000001</v>
      </c>
    </row>
    <row r="38" spans="1:32" ht="24.95" customHeight="1" x14ac:dyDescent="0.25">
      <c r="A38" s="1" t="s">
        <v>36</v>
      </c>
      <c r="B38" s="1">
        <v>9449</v>
      </c>
      <c r="C38" s="5">
        <v>43045</v>
      </c>
      <c r="E38" s="3" t="s">
        <v>474</v>
      </c>
      <c r="F38" s="3" t="s">
        <v>474</v>
      </c>
      <c r="G38" s="3" t="s">
        <v>475</v>
      </c>
      <c r="H38" s="3" t="s">
        <v>476</v>
      </c>
      <c r="I38" s="4">
        <v>43039</v>
      </c>
      <c r="J38" s="3" t="s">
        <v>477</v>
      </c>
      <c r="L38" s="3" t="s">
        <v>39</v>
      </c>
      <c r="M38" s="3" t="s">
        <v>39</v>
      </c>
      <c r="N38" s="1">
        <v>30039000</v>
      </c>
      <c r="O38" s="32" t="s">
        <v>478</v>
      </c>
      <c r="P38" s="32" t="s">
        <v>478</v>
      </c>
      <c r="Q38" s="29" t="s">
        <v>482</v>
      </c>
      <c r="W38" s="6">
        <v>43101</v>
      </c>
      <c r="Y38" s="3">
        <v>0</v>
      </c>
      <c r="Z38" s="3">
        <v>95.262</v>
      </c>
      <c r="AA38" s="3" t="s">
        <v>480</v>
      </c>
      <c r="AB38" s="3">
        <v>3.9300000000000002E-2</v>
      </c>
      <c r="AC38" s="35">
        <f t="shared" si="0"/>
        <v>3.7437966</v>
      </c>
      <c r="AD38" s="1" t="s">
        <v>49</v>
      </c>
      <c r="AE38" s="1">
        <v>0</v>
      </c>
      <c r="AF38" s="1">
        <f t="shared" si="1"/>
        <v>95.262</v>
      </c>
    </row>
    <row r="39" spans="1:32" ht="24.95" customHeight="1" x14ac:dyDescent="0.25">
      <c r="A39" s="1" t="s">
        <v>36</v>
      </c>
      <c r="B39" s="1">
        <v>9449</v>
      </c>
      <c r="C39" s="5">
        <v>43045</v>
      </c>
      <c r="E39" s="3" t="s">
        <v>474</v>
      </c>
      <c r="F39" s="3" t="s">
        <v>474</v>
      </c>
      <c r="G39" s="3" t="s">
        <v>475</v>
      </c>
      <c r="H39" s="3" t="s">
        <v>476</v>
      </c>
      <c r="I39" s="4">
        <v>43039</v>
      </c>
      <c r="J39" s="3" t="s">
        <v>477</v>
      </c>
      <c r="L39" s="3" t="s">
        <v>39</v>
      </c>
      <c r="M39" s="3" t="s">
        <v>39</v>
      </c>
      <c r="N39" s="1">
        <v>30039000</v>
      </c>
      <c r="O39" s="32" t="s">
        <v>478</v>
      </c>
      <c r="P39" s="32" t="s">
        <v>478</v>
      </c>
      <c r="Q39" s="29" t="s">
        <v>483</v>
      </c>
      <c r="W39" s="6">
        <v>43101</v>
      </c>
      <c r="Y39" s="3">
        <v>0</v>
      </c>
      <c r="Z39" s="3">
        <v>96.332999999999998</v>
      </c>
      <c r="AA39" s="3" t="s">
        <v>480</v>
      </c>
      <c r="AB39" s="3">
        <v>3.9300000000000002E-2</v>
      </c>
      <c r="AC39" s="35">
        <f t="shared" si="0"/>
        <v>3.7858868999999999</v>
      </c>
      <c r="AD39" s="1" t="s">
        <v>49</v>
      </c>
      <c r="AE39" s="1">
        <v>0</v>
      </c>
      <c r="AF39" s="1">
        <f t="shared" si="1"/>
        <v>96.332999999999998</v>
      </c>
    </row>
    <row r="40" spans="1:32" ht="24.95" customHeight="1" x14ac:dyDescent="0.25">
      <c r="A40" s="1" t="s">
        <v>36</v>
      </c>
      <c r="B40" s="1">
        <v>9449</v>
      </c>
      <c r="C40" s="5">
        <v>43045</v>
      </c>
      <c r="E40" s="3" t="s">
        <v>474</v>
      </c>
      <c r="F40" s="3" t="s">
        <v>474</v>
      </c>
      <c r="G40" s="3" t="s">
        <v>475</v>
      </c>
      <c r="H40" s="3" t="s">
        <v>476</v>
      </c>
      <c r="I40" s="4">
        <v>43039</v>
      </c>
      <c r="J40" s="3" t="s">
        <v>477</v>
      </c>
      <c r="L40" s="3" t="s">
        <v>39</v>
      </c>
      <c r="M40" s="3" t="s">
        <v>39</v>
      </c>
      <c r="N40" s="1">
        <v>30039000</v>
      </c>
      <c r="O40" s="32" t="s">
        <v>478</v>
      </c>
      <c r="P40" s="32" t="s">
        <v>478</v>
      </c>
      <c r="Q40" s="29" t="s">
        <v>484</v>
      </c>
      <c r="W40" s="6">
        <v>43101</v>
      </c>
      <c r="Y40" s="3">
        <v>0</v>
      </c>
      <c r="Z40" s="3">
        <v>96.2</v>
      </c>
      <c r="AA40" s="3" t="s">
        <v>480</v>
      </c>
      <c r="AB40" s="3">
        <v>3.9300000000000002E-2</v>
      </c>
      <c r="AC40" s="35">
        <f t="shared" si="0"/>
        <v>3.7806600000000001</v>
      </c>
      <c r="AD40" s="1" t="s">
        <v>49</v>
      </c>
      <c r="AE40" s="1">
        <v>0</v>
      </c>
      <c r="AF40" s="1">
        <f t="shared" si="1"/>
        <v>96.2</v>
      </c>
    </row>
    <row r="41" spans="1:32" ht="24.95" customHeight="1" x14ac:dyDescent="0.25">
      <c r="A41" s="1" t="s">
        <v>36</v>
      </c>
      <c r="B41" s="1">
        <v>9449</v>
      </c>
      <c r="C41" s="5">
        <v>43045</v>
      </c>
      <c r="E41" s="3" t="s">
        <v>474</v>
      </c>
      <c r="F41" s="3" t="s">
        <v>474</v>
      </c>
      <c r="G41" s="3" t="s">
        <v>475</v>
      </c>
      <c r="H41" s="3" t="s">
        <v>476</v>
      </c>
      <c r="I41" s="4">
        <v>43039</v>
      </c>
      <c r="J41" s="3" t="s">
        <v>477</v>
      </c>
      <c r="L41" s="3" t="s">
        <v>39</v>
      </c>
      <c r="M41" s="3" t="s">
        <v>39</v>
      </c>
      <c r="N41" s="1">
        <v>30039000</v>
      </c>
      <c r="O41" s="32" t="s">
        <v>478</v>
      </c>
      <c r="P41" s="32" t="s">
        <v>478</v>
      </c>
      <c r="Q41" s="29" t="s">
        <v>485</v>
      </c>
      <c r="W41" s="6">
        <v>43101</v>
      </c>
      <c r="Y41" s="3">
        <v>0</v>
      </c>
      <c r="Z41" s="3">
        <v>97.233999999999995</v>
      </c>
      <c r="AA41" s="3" t="s">
        <v>480</v>
      </c>
      <c r="AB41" s="3">
        <v>3.9300000000000002E-2</v>
      </c>
      <c r="AC41" s="35">
        <f t="shared" si="0"/>
        <v>3.8212961999999999</v>
      </c>
      <c r="AD41" s="1" t="s">
        <v>49</v>
      </c>
      <c r="AE41" s="1">
        <v>0</v>
      </c>
      <c r="AF41" s="1">
        <f t="shared" si="1"/>
        <v>97.233999999999995</v>
      </c>
    </row>
    <row r="42" spans="1:32" ht="24.95" customHeight="1" x14ac:dyDescent="0.25">
      <c r="A42" s="1" t="s">
        <v>36</v>
      </c>
      <c r="B42" s="1">
        <v>9449</v>
      </c>
      <c r="C42" s="5">
        <v>43045</v>
      </c>
      <c r="E42" s="3" t="s">
        <v>474</v>
      </c>
      <c r="F42" s="3" t="s">
        <v>474</v>
      </c>
      <c r="G42" s="3" t="s">
        <v>475</v>
      </c>
      <c r="H42" s="3" t="s">
        <v>476</v>
      </c>
      <c r="I42" s="4">
        <v>43039</v>
      </c>
      <c r="J42" s="3" t="s">
        <v>477</v>
      </c>
      <c r="L42" s="3" t="s">
        <v>39</v>
      </c>
      <c r="M42" s="3" t="s">
        <v>39</v>
      </c>
      <c r="N42" s="1">
        <v>30039000</v>
      </c>
      <c r="O42" s="32" t="s">
        <v>478</v>
      </c>
      <c r="P42" s="32" t="s">
        <v>478</v>
      </c>
      <c r="Q42" s="29" t="s">
        <v>486</v>
      </c>
      <c r="W42" s="6">
        <v>43101</v>
      </c>
      <c r="Y42" s="3">
        <v>0</v>
      </c>
      <c r="Z42" s="3">
        <v>95.15</v>
      </c>
      <c r="AA42" s="3" t="s">
        <v>480</v>
      </c>
      <c r="AB42" s="3">
        <v>3.9300000000000002E-2</v>
      </c>
      <c r="AC42" s="35">
        <f t="shared" si="0"/>
        <v>3.7393950000000005</v>
      </c>
      <c r="AD42" s="1" t="s">
        <v>49</v>
      </c>
      <c r="AE42" s="1">
        <v>0</v>
      </c>
      <c r="AF42" s="1">
        <f t="shared" si="1"/>
        <v>95.15</v>
      </c>
    </row>
    <row r="43" spans="1:32" ht="24.95" customHeight="1" x14ac:dyDescent="0.25">
      <c r="A43" s="1" t="s">
        <v>36</v>
      </c>
      <c r="B43" s="1">
        <v>9449</v>
      </c>
      <c r="C43" s="5">
        <v>43045</v>
      </c>
      <c r="E43" s="3" t="s">
        <v>474</v>
      </c>
      <c r="F43" s="3" t="s">
        <v>474</v>
      </c>
      <c r="G43" s="3" t="s">
        <v>475</v>
      </c>
      <c r="H43" s="3" t="s">
        <v>476</v>
      </c>
      <c r="I43" s="4">
        <v>43039</v>
      </c>
      <c r="J43" s="3" t="s">
        <v>477</v>
      </c>
      <c r="L43" s="3" t="s">
        <v>39</v>
      </c>
      <c r="M43" s="3" t="s">
        <v>39</v>
      </c>
      <c r="N43" s="1">
        <v>30039000</v>
      </c>
      <c r="O43" s="32" t="s">
        <v>488</v>
      </c>
      <c r="P43" s="32" t="s">
        <v>488</v>
      </c>
      <c r="Q43" s="29" t="s">
        <v>487</v>
      </c>
      <c r="W43" s="6">
        <v>43101</v>
      </c>
      <c r="Y43" s="3">
        <v>0</v>
      </c>
      <c r="Z43" s="3">
        <v>96.522000000000006</v>
      </c>
      <c r="AA43" s="3" t="s">
        <v>480</v>
      </c>
      <c r="AB43" s="3">
        <v>2.9899999999999999E-2</v>
      </c>
      <c r="AC43" s="35">
        <f t="shared" si="0"/>
        <v>2.8860078000000002</v>
      </c>
      <c r="AD43" s="1" t="s">
        <v>49</v>
      </c>
      <c r="AE43" s="1">
        <v>0</v>
      </c>
      <c r="AF43" s="1">
        <f t="shared" si="1"/>
        <v>96.522000000000006</v>
      </c>
    </row>
    <row r="44" spans="1:32" ht="24.95" customHeight="1" x14ac:dyDescent="0.25">
      <c r="A44" s="1" t="s">
        <v>36</v>
      </c>
      <c r="B44" s="1">
        <v>9449</v>
      </c>
      <c r="C44" s="5">
        <v>43045</v>
      </c>
      <c r="E44" s="3" t="s">
        <v>474</v>
      </c>
      <c r="F44" s="3" t="s">
        <v>474</v>
      </c>
      <c r="G44" s="3" t="s">
        <v>475</v>
      </c>
      <c r="H44" s="3" t="s">
        <v>476</v>
      </c>
      <c r="I44" s="4">
        <v>43039</v>
      </c>
      <c r="J44" s="3" t="s">
        <v>477</v>
      </c>
      <c r="L44" s="3" t="s">
        <v>39</v>
      </c>
      <c r="M44" s="3" t="s">
        <v>39</v>
      </c>
      <c r="N44" s="1">
        <v>30039000</v>
      </c>
      <c r="O44" s="32" t="s">
        <v>488</v>
      </c>
      <c r="P44" s="32" t="s">
        <v>488</v>
      </c>
      <c r="Q44" s="29" t="s">
        <v>489</v>
      </c>
      <c r="W44" s="6">
        <v>43101</v>
      </c>
      <c r="Y44" s="3">
        <v>0</v>
      </c>
      <c r="Z44" s="3">
        <v>93.608000000000004</v>
      </c>
      <c r="AA44" s="3" t="s">
        <v>480</v>
      </c>
      <c r="AB44" s="3">
        <v>2.9899999999999999E-2</v>
      </c>
      <c r="AC44" s="35">
        <f t="shared" si="0"/>
        <v>2.7988792</v>
      </c>
      <c r="AD44" s="1" t="s">
        <v>49</v>
      </c>
      <c r="AE44" s="1">
        <v>0</v>
      </c>
      <c r="AF44" s="1">
        <f t="shared" si="1"/>
        <v>93.608000000000004</v>
      </c>
    </row>
    <row r="45" spans="1:32" ht="24.95" customHeight="1" x14ac:dyDescent="0.25">
      <c r="A45" s="1" t="s">
        <v>36</v>
      </c>
      <c r="B45" s="1">
        <v>9449</v>
      </c>
      <c r="C45" s="5">
        <v>43045</v>
      </c>
      <c r="E45" s="3" t="s">
        <v>474</v>
      </c>
      <c r="F45" s="3" t="s">
        <v>474</v>
      </c>
      <c r="G45" s="3" t="s">
        <v>475</v>
      </c>
      <c r="H45" s="3" t="s">
        <v>476</v>
      </c>
      <c r="I45" s="4">
        <v>43039</v>
      </c>
      <c r="J45" s="3" t="s">
        <v>477</v>
      </c>
      <c r="L45" s="3" t="s">
        <v>39</v>
      </c>
      <c r="M45" s="3" t="s">
        <v>39</v>
      </c>
      <c r="N45" s="1">
        <v>30039000</v>
      </c>
      <c r="O45" s="32" t="s">
        <v>488</v>
      </c>
      <c r="P45" s="32" t="s">
        <v>488</v>
      </c>
      <c r="Q45" s="29" t="s">
        <v>490</v>
      </c>
      <c r="W45" s="6">
        <v>43101</v>
      </c>
      <c r="Y45" s="3">
        <v>0</v>
      </c>
      <c r="Z45" s="3">
        <v>94.796000000000006</v>
      </c>
      <c r="AA45" s="3" t="s">
        <v>480</v>
      </c>
      <c r="AB45" s="3">
        <v>2.9899999999999999E-2</v>
      </c>
      <c r="AC45" s="35">
        <f t="shared" si="0"/>
        <v>2.8344004000000003</v>
      </c>
      <c r="AD45" s="1" t="s">
        <v>49</v>
      </c>
      <c r="AE45" s="1">
        <v>0</v>
      </c>
      <c r="AF45" s="1">
        <f t="shared" si="1"/>
        <v>94.796000000000006</v>
      </c>
    </row>
    <row r="46" spans="1:32" ht="24.95" customHeight="1" x14ac:dyDescent="0.25">
      <c r="A46" s="1" t="s">
        <v>36</v>
      </c>
      <c r="B46" s="1">
        <v>9449</v>
      </c>
      <c r="C46" s="5">
        <v>43045</v>
      </c>
      <c r="E46" s="3" t="s">
        <v>474</v>
      </c>
      <c r="F46" s="3" t="s">
        <v>474</v>
      </c>
      <c r="G46" s="3" t="s">
        <v>475</v>
      </c>
      <c r="H46" s="3" t="s">
        <v>476</v>
      </c>
      <c r="I46" s="4">
        <v>43039</v>
      </c>
      <c r="J46" s="3" t="s">
        <v>477</v>
      </c>
      <c r="L46" s="3" t="s">
        <v>39</v>
      </c>
      <c r="M46" s="3" t="s">
        <v>39</v>
      </c>
      <c r="N46" s="1">
        <v>30039000</v>
      </c>
      <c r="O46" s="32" t="s">
        <v>488</v>
      </c>
      <c r="P46" s="32" t="s">
        <v>488</v>
      </c>
      <c r="Q46" s="29" t="s">
        <v>491</v>
      </c>
      <c r="W46" s="6">
        <v>43101</v>
      </c>
      <c r="Y46" s="3">
        <v>0</v>
      </c>
      <c r="Z46" s="3">
        <v>95.149000000000001</v>
      </c>
      <c r="AA46" s="3" t="s">
        <v>480</v>
      </c>
      <c r="AB46" s="3">
        <v>2.9899999999999999E-2</v>
      </c>
      <c r="AC46" s="35">
        <f t="shared" si="0"/>
        <v>2.8449551</v>
      </c>
      <c r="AD46" s="1" t="s">
        <v>49</v>
      </c>
      <c r="AE46" s="1">
        <v>0</v>
      </c>
      <c r="AF46" s="1">
        <f t="shared" si="1"/>
        <v>95.149000000000001</v>
      </c>
    </row>
    <row r="47" spans="1:32" ht="24.95" customHeight="1" x14ac:dyDescent="0.25">
      <c r="A47" s="1" t="s">
        <v>36</v>
      </c>
      <c r="B47" s="1">
        <v>9449</v>
      </c>
      <c r="C47" s="5">
        <v>43045</v>
      </c>
      <c r="E47" s="3" t="s">
        <v>474</v>
      </c>
      <c r="F47" s="3" t="s">
        <v>474</v>
      </c>
      <c r="G47" s="3" t="s">
        <v>475</v>
      </c>
      <c r="H47" s="3" t="s">
        <v>476</v>
      </c>
      <c r="I47" s="4">
        <v>43039</v>
      </c>
      <c r="J47" s="3" t="s">
        <v>477</v>
      </c>
      <c r="L47" s="3" t="s">
        <v>39</v>
      </c>
      <c r="M47" s="3" t="s">
        <v>39</v>
      </c>
      <c r="N47" s="1">
        <v>30039000</v>
      </c>
      <c r="O47" s="32" t="s">
        <v>488</v>
      </c>
      <c r="P47" s="32" t="s">
        <v>488</v>
      </c>
      <c r="Q47" s="29" t="s">
        <v>492</v>
      </c>
      <c r="W47" s="6">
        <v>43101</v>
      </c>
      <c r="Y47" s="3">
        <v>0</v>
      </c>
      <c r="Z47" s="3">
        <v>96.049000000000007</v>
      </c>
      <c r="AA47" s="3" t="s">
        <v>480</v>
      </c>
      <c r="AB47" s="3">
        <v>2.9899999999999999E-2</v>
      </c>
      <c r="AC47" s="35">
        <f t="shared" si="0"/>
        <v>2.8718650999999999</v>
      </c>
      <c r="AD47" s="1" t="s">
        <v>49</v>
      </c>
      <c r="AE47" s="1">
        <v>0</v>
      </c>
      <c r="AF47" s="1">
        <f t="shared" si="1"/>
        <v>96.049000000000007</v>
      </c>
    </row>
    <row r="48" spans="1:32" ht="24.95" customHeight="1" x14ac:dyDescent="0.25">
      <c r="A48" s="1" t="s">
        <v>36</v>
      </c>
      <c r="B48" s="1">
        <v>9449</v>
      </c>
      <c r="C48" s="5">
        <v>43045</v>
      </c>
      <c r="E48" s="3" t="s">
        <v>474</v>
      </c>
      <c r="F48" s="3" t="s">
        <v>474</v>
      </c>
      <c r="G48" s="3" t="s">
        <v>475</v>
      </c>
      <c r="H48" s="3" t="s">
        <v>476</v>
      </c>
      <c r="I48" s="4">
        <v>43039</v>
      </c>
      <c r="J48" s="3" t="s">
        <v>477</v>
      </c>
      <c r="L48" s="3" t="s">
        <v>39</v>
      </c>
      <c r="M48" s="3" t="s">
        <v>39</v>
      </c>
      <c r="N48" s="1">
        <v>30039000</v>
      </c>
      <c r="O48" s="32" t="s">
        <v>488</v>
      </c>
      <c r="P48" s="32" t="s">
        <v>488</v>
      </c>
      <c r="Q48" s="29" t="s">
        <v>493</v>
      </c>
      <c r="W48" s="6">
        <v>43101</v>
      </c>
      <c r="Y48" s="3">
        <v>0</v>
      </c>
      <c r="Z48" s="3">
        <v>97.406999999999996</v>
      </c>
      <c r="AA48" s="3" t="s">
        <v>480</v>
      </c>
      <c r="AB48" s="3">
        <v>2.9899999999999999E-2</v>
      </c>
      <c r="AC48" s="35">
        <f t="shared" si="0"/>
        <v>2.9124692999999997</v>
      </c>
      <c r="AD48" s="1" t="s">
        <v>49</v>
      </c>
      <c r="AE48" s="1">
        <v>0</v>
      </c>
      <c r="AF48" s="1">
        <f t="shared" si="1"/>
        <v>97.406999999999996</v>
      </c>
    </row>
    <row r="49" spans="1:32" ht="24.95" customHeight="1" x14ac:dyDescent="0.25">
      <c r="A49" s="1" t="s">
        <v>36</v>
      </c>
      <c r="B49" s="1">
        <v>9449</v>
      </c>
      <c r="C49" s="5">
        <v>43045</v>
      </c>
      <c r="E49" s="3" t="s">
        <v>474</v>
      </c>
      <c r="F49" s="3" t="s">
        <v>474</v>
      </c>
      <c r="G49" s="3" t="s">
        <v>475</v>
      </c>
      <c r="H49" s="3" t="s">
        <v>476</v>
      </c>
      <c r="I49" s="4">
        <v>43039</v>
      </c>
      <c r="J49" s="3" t="s">
        <v>477</v>
      </c>
      <c r="L49" s="3" t="s">
        <v>39</v>
      </c>
      <c r="M49" s="3" t="s">
        <v>39</v>
      </c>
      <c r="N49" s="1">
        <v>30039000</v>
      </c>
      <c r="O49" s="32" t="s">
        <v>488</v>
      </c>
      <c r="P49" s="32" t="s">
        <v>488</v>
      </c>
      <c r="Q49" s="29" t="s">
        <v>494</v>
      </c>
      <c r="W49" s="6">
        <v>43101</v>
      </c>
      <c r="Y49" s="3">
        <v>0</v>
      </c>
      <c r="Z49" s="3">
        <v>94.796000000000006</v>
      </c>
      <c r="AA49" s="3" t="s">
        <v>480</v>
      </c>
      <c r="AB49" s="3">
        <v>2.9899999999999999E-2</v>
      </c>
      <c r="AC49" s="35">
        <f t="shared" si="0"/>
        <v>2.8344004000000003</v>
      </c>
      <c r="AD49" s="1" t="s">
        <v>49</v>
      </c>
      <c r="AE49" s="1">
        <v>0</v>
      </c>
      <c r="AF49" s="1">
        <f t="shared" si="1"/>
        <v>94.796000000000006</v>
      </c>
    </row>
    <row r="50" spans="1:32" ht="24.95" customHeight="1" x14ac:dyDescent="0.25">
      <c r="A50" s="1" t="s">
        <v>36</v>
      </c>
      <c r="B50" s="1">
        <v>9449</v>
      </c>
      <c r="C50" s="5">
        <v>43045</v>
      </c>
      <c r="E50" s="3" t="s">
        <v>474</v>
      </c>
      <c r="F50" s="3" t="s">
        <v>474</v>
      </c>
      <c r="G50" s="3" t="s">
        <v>475</v>
      </c>
      <c r="H50" s="3" t="s">
        <v>476</v>
      </c>
      <c r="I50" s="4">
        <v>43039</v>
      </c>
      <c r="J50" s="3" t="s">
        <v>477</v>
      </c>
      <c r="L50" s="3" t="s">
        <v>39</v>
      </c>
      <c r="M50" s="3" t="s">
        <v>39</v>
      </c>
      <c r="N50" s="1">
        <v>30039000</v>
      </c>
      <c r="O50" s="32" t="s">
        <v>488</v>
      </c>
      <c r="P50" s="32" t="s">
        <v>488</v>
      </c>
      <c r="Q50" s="29" t="s">
        <v>495</v>
      </c>
      <c r="W50" s="6">
        <v>43101</v>
      </c>
      <c r="Y50" s="3">
        <v>0</v>
      </c>
      <c r="Z50" s="3">
        <v>97.15</v>
      </c>
      <c r="AA50" s="3" t="s">
        <v>480</v>
      </c>
      <c r="AB50" s="3">
        <v>2.9899999999999999E-2</v>
      </c>
      <c r="AC50" s="35">
        <f t="shared" si="0"/>
        <v>2.904785</v>
      </c>
      <c r="AD50" s="1" t="s">
        <v>49</v>
      </c>
      <c r="AE50" s="1">
        <v>0</v>
      </c>
      <c r="AF50" s="1">
        <f t="shared" si="1"/>
        <v>97.15</v>
      </c>
    </row>
    <row r="51" spans="1:32" ht="24.95" customHeight="1" x14ac:dyDescent="0.25">
      <c r="A51" s="1" t="s">
        <v>36</v>
      </c>
      <c r="B51" s="1">
        <v>9449</v>
      </c>
      <c r="C51" s="5">
        <v>43045</v>
      </c>
      <c r="E51" s="3" t="s">
        <v>474</v>
      </c>
      <c r="F51" s="3" t="s">
        <v>474</v>
      </c>
      <c r="G51" s="3" t="s">
        <v>475</v>
      </c>
      <c r="H51" s="3" t="s">
        <v>476</v>
      </c>
      <c r="I51" s="4">
        <v>43039</v>
      </c>
      <c r="J51" s="3" t="s">
        <v>477</v>
      </c>
      <c r="L51" s="3" t="s">
        <v>39</v>
      </c>
      <c r="M51" s="3" t="s">
        <v>39</v>
      </c>
      <c r="N51" s="1">
        <v>30039000</v>
      </c>
      <c r="O51" s="32" t="s">
        <v>496</v>
      </c>
      <c r="P51" s="32" t="s">
        <v>496</v>
      </c>
      <c r="Q51" s="29" t="s">
        <v>497</v>
      </c>
      <c r="W51" s="6">
        <v>43101</v>
      </c>
      <c r="Y51" s="3">
        <v>0</v>
      </c>
      <c r="Z51" s="3">
        <v>94.018000000000001</v>
      </c>
      <c r="AA51" s="3" t="s">
        <v>480</v>
      </c>
      <c r="AB51" s="3">
        <v>0.06</v>
      </c>
      <c r="AC51" s="35">
        <f t="shared" si="0"/>
        <v>5.6410799999999997</v>
      </c>
      <c r="AD51" s="1" t="s">
        <v>49</v>
      </c>
      <c r="AE51" s="1">
        <v>0</v>
      </c>
      <c r="AF51" s="1">
        <f t="shared" si="1"/>
        <v>94.018000000000001</v>
      </c>
    </row>
    <row r="52" spans="1:32" ht="24.95" customHeight="1" x14ac:dyDescent="0.25">
      <c r="A52" s="1" t="s">
        <v>36</v>
      </c>
      <c r="B52" s="1">
        <v>9449</v>
      </c>
      <c r="C52" s="5">
        <v>43045</v>
      </c>
      <c r="E52" s="3" t="s">
        <v>474</v>
      </c>
      <c r="F52" s="3" t="s">
        <v>474</v>
      </c>
      <c r="G52" s="3" t="s">
        <v>475</v>
      </c>
      <c r="H52" s="3" t="s">
        <v>476</v>
      </c>
      <c r="I52" s="4">
        <v>43039</v>
      </c>
      <c r="J52" s="3" t="s">
        <v>477</v>
      </c>
      <c r="L52" s="3" t="s">
        <v>39</v>
      </c>
      <c r="M52" s="3" t="s">
        <v>39</v>
      </c>
      <c r="N52" s="1">
        <v>30039000</v>
      </c>
      <c r="O52" s="32" t="s">
        <v>496</v>
      </c>
      <c r="P52" s="32" t="s">
        <v>496</v>
      </c>
      <c r="Q52" s="29" t="s">
        <v>498</v>
      </c>
      <c r="W52" s="6">
        <v>43101</v>
      </c>
      <c r="Y52" s="3">
        <v>0</v>
      </c>
      <c r="Z52" s="3">
        <v>94.302999999999997</v>
      </c>
      <c r="AA52" s="3" t="s">
        <v>480</v>
      </c>
      <c r="AB52" s="3">
        <v>0.06</v>
      </c>
      <c r="AC52" s="35">
        <f t="shared" si="0"/>
        <v>5.6581799999999998</v>
      </c>
      <c r="AD52" s="1" t="s">
        <v>49</v>
      </c>
      <c r="AE52" s="1">
        <v>0</v>
      </c>
      <c r="AF52" s="1">
        <f t="shared" si="1"/>
        <v>94.302999999999997</v>
      </c>
    </row>
    <row r="53" spans="1:32" ht="24.95" customHeight="1" x14ac:dyDescent="0.25">
      <c r="A53" s="1" t="s">
        <v>36</v>
      </c>
      <c r="B53" s="1">
        <v>9449</v>
      </c>
      <c r="C53" s="5">
        <v>43045</v>
      </c>
      <c r="E53" s="3" t="s">
        <v>474</v>
      </c>
      <c r="F53" s="3" t="s">
        <v>474</v>
      </c>
      <c r="G53" s="3" t="s">
        <v>475</v>
      </c>
      <c r="H53" s="3" t="s">
        <v>476</v>
      </c>
      <c r="I53" s="4">
        <v>43039</v>
      </c>
      <c r="J53" s="3" t="s">
        <v>477</v>
      </c>
      <c r="L53" s="3" t="s">
        <v>39</v>
      </c>
      <c r="M53" s="3" t="s">
        <v>39</v>
      </c>
      <c r="N53" s="1">
        <v>30039000</v>
      </c>
      <c r="O53" s="32" t="s">
        <v>499</v>
      </c>
      <c r="P53" s="32" t="s">
        <v>499</v>
      </c>
      <c r="Q53" s="29" t="s">
        <v>500</v>
      </c>
      <c r="W53" s="6">
        <v>43101</v>
      </c>
      <c r="Y53" s="3">
        <v>0</v>
      </c>
      <c r="Z53" s="3">
        <v>93.197999999999993</v>
      </c>
      <c r="AA53" s="3" t="s">
        <v>480</v>
      </c>
      <c r="AB53" s="3">
        <v>6.3500000000000001E-2</v>
      </c>
      <c r="AC53" s="35">
        <f t="shared" si="0"/>
        <v>5.9180729999999997</v>
      </c>
      <c r="AD53" s="1" t="s">
        <v>49</v>
      </c>
      <c r="AE53" s="1">
        <v>0</v>
      </c>
      <c r="AF53" s="1">
        <f t="shared" si="1"/>
        <v>93.197999999999993</v>
      </c>
    </row>
    <row r="54" spans="1:32" ht="24.95" customHeight="1" x14ac:dyDescent="0.25">
      <c r="A54" s="1" t="s">
        <v>36</v>
      </c>
      <c r="B54" s="1">
        <v>9511</v>
      </c>
      <c r="C54" s="5">
        <v>43046</v>
      </c>
      <c r="E54" s="3" t="s">
        <v>125</v>
      </c>
      <c r="F54" s="3" t="s">
        <v>125</v>
      </c>
      <c r="G54" s="3" t="s">
        <v>126</v>
      </c>
      <c r="H54" s="3" t="s">
        <v>503</v>
      </c>
      <c r="I54" s="4">
        <v>43033</v>
      </c>
      <c r="J54" s="3" t="s">
        <v>43</v>
      </c>
      <c r="L54" s="3" t="s">
        <v>39</v>
      </c>
      <c r="M54" s="3" t="s">
        <v>39</v>
      </c>
      <c r="N54" s="1">
        <v>29251100</v>
      </c>
      <c r="O54" s="3" t="s">
        <v>504</v>
      </c>
      <c r="P54" s="3" t="s">
        <v>504</v>
      </c>
      <c r="Q54" s="3">
        <v>13053109015</v>
      </c>
      <c r="V54" s="6">
        <v>42979</v>
      </c>
      <c r="W54" s="6">
        <v>44075</v>
      </c>
      <c r="X54" s="3">
        <v>36</v>
      </c>
      <c r="Y54" s="3">
        <v>0</v>
      </c>
      <c r="Z54" s="3">
        <v>100</v>
      </c>
      <c r="AA54" s="3" t="s">
        <v>37</v>
      </c>
      <c r="AB54" s="3">
        <v>16</v>
      </c>
      <c r="AC54" s="1">
        <f t="shared" si="0"/>
        <v>1600</v>
      </c>
      <c r="AD54" s="1" t="s">
        <v>34</v>
      </c>
      <c r="AE54" s="1">
        <v>0</v>
      </c>
      <c r="AF54" s="1">
        <f t="shared" si="1"/>
        <v>100</v>
      </c>
    </row>
    <row r="55" spans="1:32" ht="24.95" customHeight="1" x14ac:dyDescent="0.25">
      <c r="A55" s="1" t="s">
        <v>36</v>
      </c>
      <c r="B55" s="1">
        <v>9616</v>
      </c>
      <c r="C55" s="5">
        <v>43051</v>
      </c>
      <c r="E55" s="3" t="s">
        <v>505</v>
      </c>
      <c r="F55" s="3" t="s">
        <v>505</v>
      </c>
      <c r="G55" s="3" t="s">
        <v>33</v>
      </c>
      <c r="H55" s="3" t="s">
        <v>506</v>
      </c>
      <c r="I55" s="4">
        <v>43046</v>
      </c>
      <c r="J55" s="3" t="s">
        <v>59</v>
      </c>
      <c r="L55" s="3" t="s">
        <v>35</v>
      </c>
      <c r="N55" s="1">
        <v>29095090</v>
      </c>
      <c r="O55" s="3" t="s">
        <v>507</v>
      </c>
      <c r="P55" s="3" t="s">
        <v>507</v>
      </c>
      <c r="Q55" s="3" t="s">
        <v>508</v>
      </c>
      <c r="V55" s="6">
        <v>43009</v>
      </c>
      <c r="W55" s="6">
        <v>44805</v>
      </c>
      <c r="X55" s="3">
        <v>60</v>
      </c>
      <c r="Y55" s="3">
        <v>0</v>
      </c>
      <c r="Z55" s="3">
        <v>150</v>
      </c>
      <c r="AA55" s="3" t="s">
        <v>37</v>
      </c>
      <c r="AB55" s="3">
        <v>16</v>
      </c>
      <c r="AC55" s="1">
        <f t="shared" si="0"/>
        <v>2400</v>
      </c>
      <c r="AD55" s="1" t="s">
        <v>34</v>
      </c>
      <c r="AE55" s="1">
        <v>0</v>
      </c>
      <c r="AF55" s="1">
        <f t="shared" si="1"/>
        <v>150</v>
      </c>
    </row>
    <row r="56" spans="1:32" ht="24.95" customHeight="1" x14ac:dyDescent="0.25">
      <c r="A56" s="1" t="s">
        <v>36</v>
      </c>
      <c r="B56" s="1">
        <v>9617</v>
      </c>
      <c r="C56" s="5">
        <v>43051</v>
      </c>
      <c r="E56" s="3" t="s">
        <v>509</v>
      </c>
      <c r="F56" s="3" t="s">
        <v>510</v>
      </c>
      <c r="G56" s="3" t="s">
        <v>301</v>
      </c>
      <c r="H56" s="3" t="s">
        <v>511</v>
      </c>
      <c r="I56" s="4">
        <v>43038</v>
      </c>
      <c r="J56" s="3" t="s">
        <v>43</v>
      </c>
      <c r="L56" s="3" t="s">
        <v>39</v>
      </c>
      <c r="M56" s="3" t="s">
        <v>39</v>
      </c>
      <c r="N56" s="1">
        <v>17019911</v>
      </c>
      <c r="O56" s="3" t="s">
        <v>512</v>
      </c>
      <c r="P56" s="3" t="s">
        <v>513</v>
      </c>
      <c r="Q56" s="3">
        <v>180717</v>
      </c>
      <c r="V56" s="6">
        <v>42917</v>
      </c>
      <c r="W56" s="6">
        <v>43647</v>
      </c>
      <c r="X56" s="3">
        <v>24</v>
      </c>
      <c r="Y56" s="3">
        <v>0</v>
      </c>
      <c r="Z56" s="3">
        <v>10000</v>
      </c>
      <c r="AA56" s="3" t="s">
        <v>37</v>
      </c>
      <c r="AB56" s="3">
        <v>0.7</v>
      </c>
      <c r="AC56" s="1">
        <f t="shared" si="0"/>
        <v>7000</v>
      </c>
      <c r="AD56" s="1" t="s">
        <v>34</v>
      </c>
      <c r="AE56" s="1">
        <v>0</v>
      </c>
      <c r="AF56" s="1">
        <f t="shared" si="1"/>
        <v>10000</v>
      </c>
    </row>
    <row r="57" spans="1:32" ht="24.95" customHeight="1" x14ac:dyDescent="0.25">
      <c r="A57" s="1" t="s">
        <v>36</v>
      </c>
      <c r="B57" s="1">
        <v>9618</v>
      </c>
      <c r="C57" s="5">
        <v>43051</v>
      </c>
      <c r="E57" s="3" t="s">
        <v>202</v>
      </c>
      <c r="F57" s="3" t="s">
        <v>202</v>
      </c>
      <c r="G57" s="3" t="s">
        <v>33</v>
      </c>
      <c r="H57" s="3" t="s">
        <v>514</v>
      </c>
      <c r="I57" s="4">
        <v>43039</v>
      </c>
      <c r="J57" s="3" t="s">
        <v>59</v>
      </c>
      <c r="L57" s="3" t="s">
        <v>35</v>
      </c>
      <c r="N57" s="1">
        <v>29419090</v>
      </c>
      <c r="O57" s="3" t="s">
        <v>370</v>
      </c>
      <c r="P57" s="3" t="s">
        <v>370</v>
      </c>
      <c r="Q57" s="3">
        <v>1701209671</v>
      </c>
      <c r="V57" s="6">
        <v>42979</v>
      </c>
      <c r="W57" s="6">
        <v>44075</v>
      </c>
      <c r="X57" s="3">
        <v>36</v>
      </c>
      <c r="Y57" s="3">
        <v>0</v>
      </c>
      <c r="Z57" s="3">
        <v>218.24</v>
      </c>
      <c r="AA57" s="3" t="s">
        <v>37</v>
      </c>
      <c r="AB57" s="3">
        <v>130</v>
      </c>
      <c r="AC57" s="1">
        <f t="shared" si="0"/>
        <v>28371.200000000001</v>
      </c>
      <c r="AD57" s="1" t="s">
        <v>34</v>
      </c>
      <c r="AE57" s="1">
        <v>0</v>
      </c>
      <c r="AF57" s="1">
        <f t="shared" si="1"/>
        <v>218.24</v>
      </c>
    </row>
    <row r="58" spans="1:32" ht="24.95" customHeight="1" x14ac:dyDescent="0.25">
      <c r="A58" s="1" t="s">
        <v>36</v>
      </c>
      <c r="B58" s="1">
        <v>9521</v>
      </c>
      <c r="C58" s="5">
        <v>43047</v>
      </c>
      <c r="E58" s="3" t="s">
        <v>515</v>
      </c>
      <c r="F58" s="3" t="s">
        <v>515</v>
      </c>
      <c r="G58" s="3" t="s">
        <v>33</v>
      </c>
      <c r="H58" s="3" t="s">
        <v>516</v>
      </c>
      <c r="I58" s="4">
        <v>408278</v>
      </c>
      <c r="J58" s="3" t="s">
        <v>43</v>
      </c>
      <c r="L58" s="3" t="s">
        <v>39</v>
      </c>
      <c r="M58" s="3" t="s">
        <v>39</v>
      </c>
      <c r="N58" s="1">
        <v>29054400</v>
      </c>
      <c r="O58" s="3" t="s">
        <v>517</v>
      </c>
      <c r="P58" s="3" t="s">
        <v>517</v>
      </c>
      <c r="Q58" s="3" t="s">
        <v>518</v>
      </c>
      <c r="V58" s="6">
        <v>43009</v>
      </c>
      <c r="W58" s="6">
        <v>44835</v>
      </c>
      <c r="X58" s="3">
        <v>60</v>
      </c>
      <c r="Y58" s="3">
        <v>0</v>
      </c>
      <c r="Z58" s="3">
        <v>12000</v>
      </c>
      <c r="AA58" s="3" t="s">
        <v>37</v>
      </c>
      <c r="AB58" s="3">
        <v>0.55500000000000005</v>
      </c>
      <c r="AC58" s="1">
        <f t="shared" si="0"/>
        <v>6660.0000000000009</v>
      </c>
      <c r="AD58" s="1" t="s">
        <v>34</v>
      </c>
      <c r="AE58" s="1">
        <v>0</v>
      </c>
      <c r="AF58" s="1">
        <f t="shared" si="1"/>
        <v>12000</v>
      </c>
    </row>
    <row r="59" spans="1:32" ht="24.95" customHeight="1" x14ac:dyDescent="0.25">
      <c r="A59" s="1" t="s">
        <v>36</v>
      </c>
      <c r="B59" s="1">
        <v>9701</v>
      </c>
      <c r="C59" s="5">
        <v>43052</v>
      </c>
      <c r="E59" s="3" t="s">
        <v>519</v>
      </c>
      <c r="F59" s="3" t="s">
        <v>519</v>
      </c>
      <c r="G59" s="3" t="s">
        <v>168</v>
      </c>
      <c r="H59" s="3">
        <v>942993085</v>
      </c>
      <c r="I59" s="4">
        <v>43049</v>
      </c>
      <c r="J59" s="3" t="s">
        <v>43</v>
      </c>
      <c r="L59" s="3" t="s">
        <v>39</v>
      </c>
      <c r="M59" s="3" t="s">
        <v>39</v>
      </c>
      <c r="N59" s="1">
        <v>39059990</v>
      </c>
      <c r="O59" s="3" t="s">
        <v>520</v>
      </c>
      <c r="P59" s="3" t="s">
        <v>520</v>
      </c>
      <c r="Q59" s="29" t="s">
        <v>521</v>
      </c>
      <c r="V59" s="6">
        <v>42948</v>
      </c>
      <c r="W59" s="6">
        <v>44044</v>
      </c>
      <c r="X59" s="3">
        <v>36</v>
      </c>
      <c r="Y59" s="3">
        <v>0</v>
      </c>
      <c r="Z59" s="3">
        <v>99.8</v>
      </c>
      <c r="AA59" s="3" t="s">
        <v>37</v>
      </c>
      <c r="AB59" s="3">
        <v>34.17</v>
      </c>
      <c r="AC59" s="1">
        <f t="shared" si="0"/>
        <v>3410.1660000000002</v>
      </c>
      <c r="AD59" s="1" t="s">
        <v>34</v>
      </c>
      <c r="AE59" s="1">
        <v>0</v>
      </c>
      <c r="AF59" s="1">
        <f t="shared" si="1"/>
        <v>99.8</v>
      </c>
    </row>
    <row r="60" spans="1:32" ht="24.95" customHeight="1" x14ac:dyDescent="0.25">
      <c r="A60" s="1" t="s">
        <v>36</v>
      </c>
      <c r="B60" s="1">
        <v>9702</v>
      </c>
      <c r="C60" s="5">
        <v>43052</v>
      </c>
      <c r="E60" s="3" t="s">
        <v>522</v>
      </c>
      <c r="F60" s="3" t="s">
        <v>523</v>
      </c>
      <c r="G60" s="3" t="s">
        <v>33</v>
      </c>
      <c r="H60" s="3">
        <v>7000004489</v>
      </c>
      <c r="I60" s="4">
        <v>43039</v>
      </c>
      <c r="J60" s="3" t="s">
        <v>59</v>
      </c>
      <c r="L60" s="3" t="s">
        <v>35</v>
      </c>
      <c r="N60" s="1">
        <v>29415000</v>
      </c>
      <c r="O60" s="3" t="s">
        <v>186</v>
      </c>
      <c r="P60" s="3" t="s">
        <v>186</v>
      </c>
      <c r="Q60" s="3" t="s">
        <v>524</v>
      </c>
      <c r="V60" s="6">
        <v>42979</v>
      </c>
      <c r="W60" s="6">
        <v>44044</v>
      </c>
      <c r="X60" s="3">
        <v>36</v>
      </c>
      <c r="Y60" s="3">
        <v>0</v>
      </c>
      <c r="Z60" s="3">
        <v>451.45</v>
      </c>
      <c r="AA60" s="3" t="s">
        <v>37</v>
      </c>
      <c r="AB60" s="3">
        <v>160</v>
      </c>
      <c r="AC60" s="1">
        <f t="shared" si="0"/>
        <v>72232</v>
      </c>
      <c r="AD60" s="1" t="s">
        <v>34</v>
      </c>
      <c r="AE60" s="1">
        <v>0</v>
      </c>
      <c r="AF60" s="1">
        <f t="shared" si="1"/>
        <v>451.45</v>
      </c>
    </row>
    <row r="61" spans="1:32" ht="24.95" customHeight="1" x14ac:dyDescent="0.25">
      <c r="A61" s="1" t="s">
        <v>36</v>
      </c>
      <c r="B61" s="1">
        <v>9703</v>
      </c>
      <c r="C61" s="5">
        <v>43052</v>
      </c>
      <c r="E61" s="3" t="s">
        <v>502</v>
      </c>
      <c r="F61" s="3" t="s">
        <v>502</v>
      </c>
      <c r="G61" s="3" t="s">
        <v>33</v>
      </c>
      <c r="H61" s="3">
        <v>1101200158</v>
      </c>
      <c r="I61" s="4">
        <v>43045</v>
      </c>
      <c r="J61" s="3" t="s">
        <v>59</v>
      </c>
      <c r="L61" s="3" t="s">
        <v>35</v>
      </c>
      <c r="N61" s="1">
        <v>29419090</v>
      </c>
      <c r="O61" s="3" t="s">
        <v>209</v>
      </c>
      <c r="P61" s="3" t="s">
        <v>209</v>
      </c>
      <c r="Q61" s="3" t="s">
        <v>525</v>
      </c>
      <c r="V61" s="6">
        <v>42979</v>
      </c>
      <c r="W61" s="6">
        <v>44044</v>
      </c>
      <c r="X61" s="3">
        <v>36</v>
      </c>
      <c r="Y61" s="3">
        <v>0</v>
      </c>
      <c r="Z61" s="3">
        <v>225</v>
      </c>
      <c r="AA61" s="3" t="s">
        <v>37</v>
      </c>
      <c r="AB61" s="3">
        <v>155</v>
      </c>
      <c r="AC61" s="1">
        <f t="shared" si="0"/>
        <v>34875</v>
      </c>
      <c r="AD61" s="1" t="s">
        <v>34</v>
      </c>
      <c r="AE61" s="1">
        <v>0</v>
      </c>
      <c r="AF61" s="1">
        <f t="shared" si="1"/>
        <v>225</v>
      </c>
    </row>
    <row r="62" spans="1:32" ht="24.95" customHeight="1" x14ac:dyDescent="0.25">
      <c r="A62" s="1" t="s">
        <v>36</v>
      </c>
      <c r="B62" s="1">
        <v>9704</v>
      </c>
      <c r="C62" s="5">
        <v>43052</v>
      </c>
      <c r="E62" s="3" t="s">
        <v>474</v>
      </c>
      <c r="F62" s="3" t="s">
        <v>474</v>
      </c>
      <c r="G62" s="3" t="s">
        <v>475</v>
      </c>
      <c r="H62" s="3" t="s">
        <v>526</v>
      </c>
      <c r="I62" s="4">
        <v>43039</v>
      </c>
      <c r="J62" s="3" t="s">
        <v>59</v>
      </c>
      <c r="L62" s="3" t="s">
        <v>35</v>
      </c>
      <c r="N62" s="1">
        <v>29349990</v>
      </c>
      <c r="O62" s="3" t="s">
        <v>527</v>
      </c>
      <c r="P62" s="3" t="s">
        <v>527</v>
      </c>
      <c r="Q62" s="3">
        <v>1741592</v>
      </c>
      <c r="W62" s="6">
        <v>42948</v>
      </c>
      <c r="Y62" s="3">
        <v>0</v>
      </c>
      <c r="Z62" s="3">
        <v>46.7</v>
      </c>
      <c r="AA62" s="3" t="s">
        <v>37</v>
      </c>
      <c r="AB62" s="3">
        <v>0.27</v>
      </c>
      <c r="AC62" s="1">
        <f t="shared" si="0"/>
        <v>12.609000000000002</v>
      </c>
      <c r="AD62" s="1" t="s">
        <v>49</v>
      </c>
      <c r="AE62" s="1">
        <v>0</v>
      </c>
      <c r="AF62" s="1">
        <f t="shared" si="1"/>
        <v>46.7</v>
      </c>
    </row>
    <row r="63" spans="1:32" ht="24.95" customHeight="1" x14ac:dyDescent="0.25">
      <c r="A63" s="1" t="s">
        <v>36</v>
      </c>
      <c r="B63" s="1">
        <v>9995</v>
      </c>
      <c r="C63" s="5">
        <v>43061</v>
      </c>
      <c r="E63" s="3" t="s">
        <v>528</v>
      </c>
      <c r="F63" s="3" t="s">
        <v>528</v>
      </c>
      <c r="G63" s="3" t="s">
        <v>33</v>
      </c>
      <c r="H63" s="3" t="s">
        <v>529</v>
      </c>
      <c r="I63" s="4">
        <v>43054</v>
      </c>
      <c r="J63" s="3" t="s">
        <v>59</v>
      </c>
      <c r="L63" s="3" t="s">
        <v>35</v>
      </c>
      <c r="N63" s="1">
        <v>29214990</v>
      </c>
      <c r="O63" s="3" t="s">
        <v>530</v>
      </c>
      <c r="P63" s="3" t="s">
        <v>530</v>
      </c>
      <c r="Q63" s="3" t="s">
        <v>531</v>
      </c>
      <c r="V63" s="6">
        <v>43009</v>
      </c>
      <c r="Y63" s="3">
        <v>0</v>
      </c>
      <c r="Z63" s="3">
        <v>5</v>
      </c>
      <c r="AA63" s="3" t="s">
        <v>37</v>
      </c>
      <c r="AB63" s="3">
        <v>220</v>
      </c>
      <c r="AC63" s="1">
        <f t="shared" si="0"/>
        <v>1100</v>
      </c>
      <c r="AD63" s="1" t="s">
        <v>34</v>
      </c>
      <c r="AE63" s="1">
        <v>0</v>
      </c>
      <c r="AF63" s="1">
        <f t="shared" si="1"/>
        <v>5</v>
      </c>
    </row>
    <row r="64" spans="1:32" ht="24.95" customHeight="1" x14ac:dyDescent="0.25">
      <c r="A64" s="1" t="s">
        <v>36</v>
      </c>
      <c r="B64" s="1">
        <v>9996</v>
      </c>
      <c r="C64" s="5">
        <v>43061</v>
      </c>
      <c r="E64" s="3" t="s">
        <v>528</v>
      </c>
      <c r="F64" s="3" t="s">
        <v>528</v>
      </c>
      <c r="G64" s="3" t="s">
        <v>33</v>
      </c>
      <c r="H64" s="3" t="s">
        <v>532</v>
      </c>
      <c r="I64" s="4">
        <v>43054</v>
      </c>
      <c r="J64" s="3" t="s">
        <v>59</v>
      </c>
      <c r="L64" s="3" t="s">
        <v>35</v>
      </c>
      <c r="N64" s="1">
        <v>29214990</v>
      </c>
      <c r="O64" s="3" t="s">
        <v>530</v>
      </c>
      <c r="P64" s="3" t="s">
        <v>530</v>
      </c>
      <c r="Q64" s="3" t="s">
        <v>531</v>
      </c>
      <c r="V64" s="3" t="s">
        <v>386</v>
      </c>
      <c r="Y64" s="3">
        <v>0</v>
      </c>
      <c r="Z64" s="3">
        <v>5</v>
      </c>
      <c r="AA64" s="3" t="s">
        <v>37</v>
      </c>
      <c r="AB64" s="3">
        <v>220</v>
      </c>
      <c r="AC64" s="1">
        <f t="shared" si="0"/>
        <v>1100</v>
      </c>
      <c r="AD64" s="1" t="s">
        <v>34</v>
      </c>
      <c r="AE64" s="1">
        <v>0</v>
      </c>
      <c r="AF64" s="1">
        <f t="shared" si="1"/>
        <v>5</v>
      </c>
    </row>
    <row r="65" spans="1:32" ht="24.95" customHeight="1" x14ac:dyDescent="0.25">
      <c r="A65" s="1" t="s">
        <v>36</v>
      </c>
      <c r="B65" s="1">
        <v>10052</v>
      </c>
      <c r="C65" s="5">
        <v>43062</v>
      </c>
      <c r="E65" s="3" t="s">
        <v>533</v>
      </c>
      <c r="F65" s="3" t="s">
        <v>533</v>
      </c>
      <c r="G65" s="3" t="s">
        <v>177</v>
      </c>
      <c r="H65" s="3">
        <v>17196</v>
      </c>
      <c r="I65" s="4">
        <v>43059</v>
      </c>
      <c r="J65" s="3" t="s">
        <v>43</v>
      </c>
      <c r="L65" s="3" t="s">
        <v>39</v>
      </c>
      <c r="M65" s="3" t="s">
        <v>39</v>
      </c>
      <c r="N65" s="1">
        <v>29391100</v>
      </c>
      <c r="O65" s="3" t="s">
        <v>178</v>
      </c>
      <c r="P65" s="3" t="s">
        <v>178</v>
      </c>
      <c r="Q65" s="3" t="s">
        <v>368</v>
      </c>
      <c r="V65" s="6">
        <v>42979</v>
      </c>
      <c r="W65" s="6">
        <v>44805</v>
      </c>
      <c r="X65" s="3">
        <v>60</v>
      </c>
      <c r="Y65" s="3">
        <v>0</v>
      </c>
      <c r="Z65" s="3">
        <v>400</v>
      </c>
      <c r="AA65" s="3" t="s">
        <v>37</v>
      </c>
      <c r="AB65" s="3">
        <v>325</v>
      </c>
      <c r="AC65" s="1">
        <f t="shared" si="0"/>
        <v>130000</v>
      </c>
      <c r="AD65" s="1" t="s">
        <v>34</v>
      </c>
      <c r="AE65" s="1">
        <v>0</v>
      </c>
      <c r="AF65" s="1">
        <f t="shared" si="1"/>
        <v>400</v>
      </c>
    </row>
    <row r="66" spans="1:32" ht="24.95" customHeight="1" x14ac:dyDescent="0.25">
      <c r="A66" s="1" t="s">
        <v>36</v>
      </c>
      <c r="B66" s="1">
        <v>10052</v>
      </c>
      <c r="C66" s="5">
        <v>43062</v>
      </c>
      <c r="E66" s="3" t="s">
        <v>533</v>
      </c>
      <c r="F66" s="3" t="s">
        <v>533</v>
      </c>
      <c r="G66" s="3" t="s">
        <v>177</v>
      </c>
      <c r="H66" s="3">
        <v>17196</v>
      </c>
      <c r="I66" s="4">
        <v>43059</v>
      </c>
      <c r="J66" s="3" t="s">
        <v>43</v>
      </c>
      <c r="L66" s="3" t="s">
        <v>39</v>
      </c>
      <c r="M66" s="3" t="s">
        <v>39</v>
      </c>
      <c r="N66" s="1">
        <v>29391100</v>
      </c>
      <c r="O66" s="3" t="s">
        <v>178</v>
      </c>
      <c r="P66" s="3" t="s">
        <v>178</v>
      </c>
      <c r="Q66" s="3" t="s">
        <v>534</v>
      </c>
      <c r="V66" s="6">
        <v>42979</v>
      </c>
      <c r="W66" s="6">
        <v>44805</v>
      </c>
    </row>
    <row r="67" spans="1:32" ht="24.95" customHeight="1" x14ac:dyDescent="0.25">
      <c r="A67" s="1" t="s">
        <v>36</v>
      </c>
      <c r="B67" s="1">
        <v>10052</v>
      </c>
      <c r="C67" s="5">
        <v>43062</v>
      </c>
      <c r="E67" s="3" t="s">
        <v>533</v>
      </c>
      <c r="F67" s="3" t="s">
        <v>533</v>
      </c>
      <c r="G67" s="3" t="s">
        <v>177</v>
      </c>
      <c r="H67" s="3">
        <v>17196</v>
      </c>
      <c r="I67" s="4">
        <v>43059</v>
      </c>
      <c r="J67" s="3" t="s">
        <v>43</v>
      </c>
      <c r="L67" s="3" t="s">
        <v>39</v>
      </c>
      <c r="M67" s="3" t="s">
        <v>39</v>
      </c>
      <c r="N67" s="1">
        <v>29391100</v>
      </c>
      <c r="O67" s="3" t="s">
        <v>178</v>
      </c>
      <c r="P67" s="3" t="s">
        <v>178</v>
      </c>
      <c r="Q67" s="3" t="s">
        <v>535</v>
      </c>
      <c r="V67" s="6">
        <v>42979</v>
      </c>
      <c r="W67" s="6">
        <v>44805</v>
      </c>
    </row>
    <row r="68" spans="1:32" ht="24.95" customHeight="1" x14ac:dyDescent="0.25">
      <c r="A68" s="1" t="s">
        <v>36</v>
      </c>
      <c r="B68" s="1">
        <v>10051</v>
      </c>
      <c r="C68" s="5">
        <v>43062</v>
      </c>
      <c r="E68" s="3" t="s">
        <v>540</v>
      </c>
      <c r="F68" s="3" t="s">
        <v>536</v>
      </c>
      <c r="G68" s="3" t="s">
        <v>455</v>
      </c>
      <c r="H68" s="3" t="s">
        <v>537</v>
      </c>
      <c r="I68" s="4">
        <v>43056</v>
      </c>
      <c r="J68" s="3" t="s">
        <v>43</v>
      </c>
      <c r="L68" s="3" t="s">
        <v>39</v>
      </c>
      <c r="M68" s="3" t="s">
        <v>39</v>
      </c>
      <c r="N68" s="1">
        <v>29339980</v>
      </c>
      <c r="O68" s="3" t="s">
        <v>538</v>
      </c>
      <c r="P68" s="3" t="s">
        <v>538</v>
      </c>
      <c r="Q68" s="3" t="s">
        <v>539</v>
      </c>
      <c r="V68" s="6">
        <v>41913</v>
      </c>
      <c r="W68" s="6">
        <v>43374</v>
      </c>
      <c r="X68" s="3">
        <v>48</v>
      </c>
      <c r="Y68" s="3">
        <v>0</v>
      </c>
      <c r="Z68" s="3">
        <v>10.1</v>
      </c>
      <c r="AA68" s="3" t="s">
        <v>37</v>
      </c>
      <c r="AB68" s="3">
        <v>1.752</v>
      </c>
      <c r="AC68" s="1">
        <f t="shared" ref="AC68:AC92" si="2">Z68*AB68</f>
        <v>17.6952</v>
      </c>
      <c r="AD68" s="1" t="s">
        <v>49</v>
      </c>
      <c r="AE68" s="1">
        <v>0</v>
      </c>
      <c r="AF68" s="1">
        <f t="shared" ref="AF68:AF92" si="3">Z68</f>
        <v>10.1</v>
      </c>
    </row>
    <row r="69" spans="1:32" ht="24.95" customHeight="1" x14ac:dyDescent="0.25">
      <c r="A69" s="1" t="s">
        <v>36</v>
      </c>
      <c r="B69" s="1">
        <v>10090</v>
      </c>
      <c r="C69" s="5">
        <v>43065</v>
      </c>
      <c r="E69" s="3" t="s">
        <v>541</v>
      </c>
      <c r="F69" s="3" t="s">
        <v>541</v>
      </c>
      <c r="G69" s="3" t="s">
        <v>33</v>
      </c>
      <c r="H69" s="3" t="s">
        <v>542</v>
      </c>
      <c r="I69" s="4">
        <v>43056</v>
      </c>
      <c r="J69" s="3" t="s">
        <v>59</v>
      </c>
      <c r="L69" s="3" t="s">
        <v>35</v>
      </c>
      <c r="N69" s="1">
        <v>29225090</v>
      </c>
      <c r="O69" s="3" t="s">
        <v>543</v>
      </c>
      <c r="P69" s="3" t="s">
        <v>543</v>
      </c>
      <c r="Q69" s="3" t="s">
        <v>544</v>
      </c>
      <c r="V69" s="6">
        <v>43009</v>
      </c>
      <c r="W69" s="6">
        <v>44805</v>
      </c>
      <c r="X69" s="3">
        <v>60</v>
      </c>
      <c r="Y69" s="3">
        <v>0</v>
      </c>
      <c r="Z69" s="3">
        <v>50</v>
      </c>
      <c r="AA69" s="3" t="s">
        <v>37</v>
      </c>
      <c r="AB69" s="3">
        <v>18</v>
      </c>
      <c r="AC69" s="1">
        <f t="shared" si="2"/>
        <v>900</v>
      </c>
      <c r="AD69" s="1" t="s">
        <v>34</v>
      </c>
      <c r="AE69" s="1">
        <v>0</v>
      </c>
      <c r="AF69" s="1">
        <f t="shared" si="3"/>
        <v>50</v>
      </c>
    </row>
    <row r="70" spans="1:32" ht="24.95" customHeight="1" x14ac:dyDescent="0.25">
      <c r="A70" s="1" t="s">
        <v>36</v>
      </c>
      <c r="B70" s="1">
        <v>10091</v>
      </c>
      <c r="C70" s="5">
        <v>43065</v>
      </c>
      <c r="E70" s="3" t="s">
        <v>545</v>
      </c>
      <c r="F70" s="3" t="s">
        <v>546</v>
      </c>
      <c r="G70" s="3" t="s">
        <v>33</v>
      </c>
      <c r="H70" s="3" t="s">
        <v>547</v>
      </c>
      <c r="I70" s="4">
        <v>43049</v>
      </c>
      <c r="J70" s="3" t="s">
        <v>43</v>
      </c>
      <c r="L70" s="3" t="s">
        <v>39</v>
      </c>
      <c r="M70" s="3" t="s">
        <v>39</v>
      </c>
      <c r="N70" s="1">
        <v>25010090</v>
      </c>
      <c r="O70" s="3" t="s">
        <v>548</v>
      </c>
      <c r="P70" s="3" t="s">
        <v>548</v>
      </c>
      <c r="Q70" s="3">
        <v>6183</v>
      </c>
      <c r="Y70" s="3">
        <v>0</v>
      </c>
      <c r="Z70" s="3">
        <v>150</v>
      </c>
      <c r="AA70" s="3" t="s">
        <v>37</v>
      </c>
      <c r="AB70" s="3">
        <v>3</v>
      </c>
      <c r="AC70" s="1">
        <f t="shared" si="2"/>
        <v>450</v>
      </c>
      <c r="AD70" s="1" t="s">
        <v>34</v>
      </c>
      <c r="AE70" s="1">
        <v>0</v>
      </c>
      <c r="AF70" s="1">
        <f t="shared" si="3"/>
        <v>150</v>
      </c>
    </row>
    <row r="71" spans="1:32" ht="24.95" customHeight="1" x14ac:dyDescent="0.25">
      <c r="A71" s="1" t="s">
        <v>36</v>
      </c>
      <c r="B71" s="1">
        <v>10092</v>
      </c>
      <c r="C71" s="5">
        <v>43065</v>
      </c>
      <c r="E71" s="3" t="s">
        <v>549</v>
      </c>
      <c r="F71" s="3" t="s">
        <v>549</v>
      </c>
      <c r="G71" s="3" t="s">
        <v>33</v>
      </c>
      <c r="H71" s="3">
        <v>1750001055</v>
      </c>
      <c r="I71" s="4">
        <v>43046</v>
      </c>
      <c r="J71" s="3" t="s">
        <v>43</v>
      </c>
      <c r="L71" s="3" t="s">
        <v>39</v>
      </c>
      <c r="M71" s="3" t="s">
        <v>39</v>
      </c>
      <c r="N71" s="1">
        <v>27121090</v>
      </c>
      <c r="O71" s="3" t="s">
        <v>550</v>
      </c>
      <c r="P71" s="3" t="s">
        <v>550</v>
      </c>
      <c r="Q71" s="3">
        <v>2000170003</v>
      </c>
      <c r="Y71" s="3">
        <v>0</v>
      </c>
      <c r="Z71" s="3">
        <v>1360</v>
      </c>
      <c r="AA71" s="3" t="s">
        <v>37</v>
      </c>
      <c r="AB71" s="3">
        <v>1.35</v>
      </c>
      <c r="AC71" s="1">
        <f t="shared" si="2"/>
        <v>1836.0000000000002</v>
      </c>
      <c r="AD71" s="1" t="s">
        <v>34</v>
      </c>
      <c r="AE71" s="1">
        <v>0</v>
      </c>
      <c r="AF71" s="1">
        <f t="shared" si="3"/>
        <v>1360</v>
      </c>
    </row>
    <row r="72" spans="1:32" ht="24.95" customHeight="1" x14ac:dyDescent="0.25">
      <c r="A72" s="1" t="s">
        <v>36</v>
      </c>
      <c r="B72" s="1">
        <v>10093</v>
      </c>
      <c r="C72" s="5">
        <v>43065</v>
      </c>
      <c r="E72" s="3" t="s">
        <v>551</v>
      </c>
      <c r="F72" s="3" t="s">
        <v>551</v>
      </c>
      <c r="G72" s="3" t="s">
        <v>33</v>
      </c>
      <c r="H72" s="3" t="s">
        <v>552</v>
      </c>
      <c r="I72" s="4">
        <v>43063</v>
      </c>
      <c r="J72" s="3" t="s">
        <v>43</v>
      </c>
      <c r="L72" s="3" t="s">
        <v>39</v>
      </c>
      <c r="M72" s="3" t="s">
        <v>39</v>
      </c>
      <c r="N72" s="1">
        <v>27121090</v>
      </c>
      <c r="O72" s="3" t="s">
        <v>553</v>
      </c>
      <c r="P72" s="3" t="s">
        <v>553</v>
      </c>
      <c r="Q72" s="3" t="s">
        <v>163</v>
      </c>
      <c r="V72" s="6">
        <v>42856</v>
      </c>
      <c r="W72" s="6">
        <v>43922</v>
      </c>
      <c r="X72" s="3">
        <v>36</v>
      </c>
      <c r="Y72" s="3">
        <v>0</v>
      </c>
      <c r="Z72" s="3">
        <v>680</v>
      </c>
      <c r="AA72" s="3" t="s">
        <v>37</v>
      </c>
      <c r="AB72" s="3">
        <v>1.59</v>
      </c>
      <c r="AC72" s="1">
        <f t="shared" si="2"/>
        <v>1081.2</v>
      </c>
      <c r="AD72" s="1" t="s">
        <v>34</v>
      </c>
      <c r="AE72" s="1">
        <v>0</v>
      </c>
      <c r="AF72" s="1">
        <f t="shared" si="3"/>
        <v>680</v>
      </c>
    </row>
    <row r="73" spans="1:32" ht="24.95" customHeight="1" x14ac:dyDescent="0.25">
      <c r="A73" s="1" t="s">
        <v>36</v>
      </c>
      <c r="B73" s="1">
        <v>10094</v>
      </c>
      <c r="C73" s="5">
        <v>43065</v>
      </c>
      <c r="E73" s="3" t="s">
        <v>554</v>
      </c>
      <c r="F73" s="3" t="s">
        <v>84</v>
      </c>
      <c r="G73" s="3" t="s">
        <v>33</v>
      </c>
      <c r="H73" s="3" t="s">
        <v>555</v>
      </c>
      <c r="I73" s="4">
        <v>43045</v>
      </c>
      <c r="J73" s="3" t="s">
        <v>43</v>
      </c>
      <c r="L73" s="3" t="s">
        <v>39</v>
      </c>
      <c r="M73" s="3" t="s">
        <v>39</v>
      </c>
      <c r="N73" s="1">
        <v>11080000</v>
      </c>
      <c r="O73" s="3" t="s">
        <v>165</v>
      </c>
      <c r="P73" s="3" t="s">
        <v>165</v>
      </c>
      <c r="Q73" s="3" t="s">
        <v>556</v>
      </c>
      <c r="V73" s="6">
        <v>42856</v>
      </c>
      <c r="W73" s="6">
        <v>44682</v>
      </c>
      <c r="X73" s="3">
        <v>60</v>
      </c>
      <c r="Y73" s="3">
        <v>0</v>
      </c>
      <c r="Z73" s="3">
        <v>250</v>
      </c>
      <c r="AA73" s="3" t="s">
        <v>37</v>
      </c>
      <c r="AB73" s="3">
        <v>2.95</v>
      </c>
      <c r="AC73" s="1">
        <f t="shared" si="2"/>
        <v>737.5</v>
      </c>
      <c r="AD73" s="1" t="s">
        <v>34</v>
      </c>
      <c r="AE73" s="1">
        <v>0</v>
      </c>
      <c r="AF73" s="1">
        <f t="shared" si="3"/>
        <v>250</v>
      </c>
    </row>
    <row r="74" spans="1:32" ht="24.95" customHeight="1" x14ac:dyDescent="0.25">
      <c r="A74" s="1" t="s">
        <v>36</v>
      </c>
      <c r="B74" s="1">
        <v>10095</v>
      </c>
      <c r="C74" s="5">
        <v>43065</v>
      </c>
      <c r="E74" s="3" t="s">
        <v>554</v>
      </c>
      <c r="F74" s="3" t="s">
        <v>557</v>
      </c>
      <c r="G74" s="3" t="s">
        <v>33</v>
      </c>
      <c r="H74" s="3" t="s">
        <v>558</v>
      </c>
      <c r="I74" s="4">
        <v>43046</v>
      </c>
      <c r="J74" s="3" t="s">
        <v>43</v>
      </c>
      <c r="L74" s="3" t="s">
        <v>39</v>
      </c>
      <c r="M74" s="3" t="s">
        <v>39</v>
      </c>
      <c r="N74" s="1">
        <v>39120000</v>
      </c>
      <c r="O74" s="3" t="s">
        <v>559</v>
      </c>
      <c r="P74" s="3" t="s">
        <v>560</v>
      </c>
      <c r="Q74" s="3" t="s">
        <v>561</v>
      </c>
      <c r="V74" s="6">
        <v>42461</v>
      </c>
      <c r="W74" s="6">
        <v>43556</v>
      </c>
      <c r="X74" s="3">
        <v>36</v>
      </c>
      <c r="Y74" s="3">
        <v>0</v>
      </c>
      <c r="Z74" s="3">
        <v>80</v>
      </c>
      <c r="AA74" s="3" t="s">
        <v>37</v>
      </c>
      <c r="AB74" s="3">
        <v>24.2</v>
      </c>
      <c r="AC74" s="1">
        <f t="shared" si="2"/>
        <v>1936</v>
      </c>
      <c r="AD74" s="1" t="s">
        <v>34</v>
      </c>
      <c r="AE74" s="1">
        <v>0</v>
      </c>
      <c r="AF74" s="1">
        <f t="shared" si="3"/>
        <v>80</v>
      </c>
    </row>
    <row r="75" spans="1:32" ht="24.95" customHeight="1" x14ac:dyDescent="0.25">
      <c r="A75" s="1" t="s">
        <v>36</v>
      </c>
      <c r="B75" s="1">
        <v>10096</v>
      </c>
      <c r="C75" s="5">
        <v>43065</v>
      </c>
      <c r="E75" s="3" t="s">
        <v>554</v>
      </c>
      <c r="F75" s="3" t="s">
        <v>84</v>
      </c>
      <c r="G75" s="3" t="s">
        <v>33</v>
      </c>
      <c r="H75" s="3" t="s">
        <v>562</v>
      </c>
      <c r="I75" s="4">
        <v>43046</v>
      </c>
      <c r="J75" s="3" t="s">
        <v>43</v>
      </c>
      <c r="L75" s="3" t="s">
        <v>39</v>
      </c>
      <c r="M75" s="3" t="s">
        <v>39</v>
      </c>
      <c r="N75" s="1">
        <v>11080000</v>
      </c>
      <c r="O75" s="3" t="s">
        <v>165</v>
      </c>
      <c r="P75" s="3" t="s">
        <v>165</v>
      </c>
      <c r="Q75" s="3" t="s">
        <v>563</v>
      </c>
      <c r="V75" s="6">
        <v>42826</v>
      </c>
      <c r="W75" s="6">
        <v>44652</v>
      </c>
      <c r="X75" s="3">
        <v>60</v>
      </c>
      <c r="Y75" s="3">
        <v>0</v>
      </c>
      <c r="Z75" s="3">
        <v>25</v>
      </c>
      <c r="AA75" s="3" t="s">
        <v>37</v>
      </c>
      <c r="AB75" s="3">
        <v>8</v>
      </c>
      <c r="AC75" s="1">
        <f t="shared" si="2"/>
        <v>200</v>
      </c>
      <c r="AD75" s="1" t="s">
        <v>34</v>
      </c>
      <c r="AE75" s="1">
        <v>0</v>
      </c>
      <c r="AF75" s="1">
        <f t="shared" si="3"/>
        <v>25</v>
      </c>
    </row>
    <row r="76" spans="1:32" ht="24.95" customHeight="1" x14ac:dyDescent="0.25">
      <c r="A76" s="1" t="s">
        <v>36</v>
      </c>
      <c r="B76" s="1">
        <v>10097</v>
      </c>
      <c r="C76" s="5">
        <v>43065</v>
      </c>
      <c r="E76" s="3" t="s">
        <v>554</v>
      </c>
      <c r="F76" s="3" t="s">
        <v>557</v>
      </c>
      <c r="G76" s="3" t="s">
        <v>33</v>
      </c>
      <c r="H76" s="3" t="s">
        <v>564</v>
      </c>
      <c r="I76" s="4">
        <v>43046</v>
      </c>
      <c r="J76" s="3" t="s">
        <v>43</v>
      </c>
      <c r="L76" s="3" t="s">
        <v>39</v>
      </c>
      <c r="M76" s="3" t="s">
        <v>39</v>
      </c>
      <c r="N76" s="1">
        <v>39120000</v>
      </c>
      <c r="O76" s="3" t="s">
        <v>565</v>
      </c>
      <c r="P76" s="3" t="s">
        <v>566</v>
      </c>
      <c r="Q76" s="3" t="s">
        <v>320</v>
      </c>
      <c r="V76" s="6">
        <v>42705</v>
      </c>
      <c r="W76" s="6">
        <v>44166</v>
      </c>
      <c r="X76" s="3">
        <v>48</v>
      </c>
      <c r="Y76" s="3">
        <v>0</v>
      </c>
      <c r="Z76" s="3">
        <v>700</v>
      </c>
      <c r="AA76" s="3" t="s">
        <v>37</v>
      </c>
      <c r="AB76" s="3">
        <v>7.45</v>
      </c>
      <c r="AC76" s="1">
        <f t="shared" si="2"/>
        <v>5215</v>
      </c>
      <c r="AD76" s="1" t="s">
        <v>34</v>
      </c>
      <c r="AE76" s="1">
        <v>0</v>
      </c>
      <c r="AF76" s="1">
        <f t="shared" si="3"/>
        <v>700</v>
      </c>
    </row>
    <row r="77" spans="1:32" ht="24.95" customHeight="1" x14ac:dyDescent="0.25">
      <c r="A77" s="1" t="s">
        <v>36</v>
      </c>
      <c r="B77" s="1">
        <v>10137</v>
      </c>
      <c r="C77" s="5">
        <v>43065</v>
      </c>
      <c r="E77" s="3" t="s">
        <v>567</v>
      </c>
      <c r="F77" s="3" t="s">
        <v>536</v>
      </c>
      <c r="G77" s="3" t="s">
        <v>455</v>
      </c>
      <c r="H77" s="3" t="s">
        <v>568</v>
      </c>
      <c r="I77" s="4">
        <v>43059</v>
      </c>
      <c r="J77" s="3" t="s">
        <v>59</v>
      </c>
      <c r="L77" s="3" t="s">
        <v>35</v>
      </c>
      <c r="N77" s="1">
        <v>29252900</v>
      </c>
      <c r="O77" s="3" t="s">
        <v>569</v>
      </c>
      <c r="P77" s="3" t="s">
        <v>569</v>
      </c>
      <c r="Q77" s="3" t="s">
        <v>570</v>
      </c>
      <c r="V77" s="3" t="s">
        <v>386</v>
      </c>
      <c r="W77" s="36">
        <v>43000</v>
      </c>
      <c r="X77" s="3">
        <v>60</v>
      </c>
      <c r="Y77" s="3">
        <v>0</v>
      </c>
      <c r="Z77" s="3">
        <v>200</v>
      </c>
      <c r="AA77" s="3" t="s">
        <v>37</v>
      </c>
      <c r="AB77" s="3">
        <v>11</v>
      </c>
      <c r="AC77" s="1">
        <f t="shared" si="2"/>
        <v>2200</v>
      </c>
      <c r="AD77" s="1" t="s">
        <v>34</v>
      </c>
      <c r="AE77" s="1">
        <v>0</v>
      </c>
      <c r="AF77" s="1">
        <f t="shared" si="3"/>
        <v>200</v>
      </c>
    </row>
    <row r="78" spans="1:32" ht="24.95" customHeight="1" x14ac:dyDescent="0.25">
      <c r="A78" s="1" t="s">
        <v>36</v>
      </c>
      <c r="B78" s="1">
        <v>10139</v>
      </c>
      <c r="C78" s="5">
        <v>43065</v>
      </c>
      <c r="E78" s="3" t="s">
        <v>571</v>
      </c>
      <c r="F78" s="3" t="s">
        <v>571</v>
      </c>
      <c r="G78" s="3" t="s">
        <v>33</v>
      </c>
      <c r="H78" s="3">
        <v>2000100671</v>
      </c>
      <c r="I78" s="4">
        <v>43060</v>
      </c>
      <c r="J78" s="3" t="s">
        <v>477</v>
      </c>
      <c r="N78" s="1">
        <v>30049099</v>
      </c>
      <c r="O78" s="3" t="s">
        <v>572</v>
      </c>
      <c r="P78" s="3" t="s">
        <v>577</v>
      </c>
      <c r="Q78" s="3" t="s">
        <v>573</v>
      </c>
      <c r="V78" s="6">
        <v>42826</v>
      </c>
      <c r="W78" s="6">
        <v>43891</v>
      </c>
      <c r="X78" s="3">
        <v>36</v>
      </c>
      <c r="Y78" s="3">
        <v>0</v>
      </c>
      <c r="Z78" s="3">
        <v>1400</v>
      </c>
      <c r="AA78" s="3" t="s">
        <v>574</v>
      </c>
      <c r="AB78" s="3">
        <v>3.8</v>
      </c>
      <c r="AC78" s="1">
        <f t="shared" si="2"/>
        <v>5320</v>
      </c>
      <c r="AD78" s="1" t="s">
        <v>34</v>
      </c>
      <c r="AE78" s="1">
        <v>0</v>
      </c>
      <c r="AF78" s="1">
        <f t="shared" si="3"/>
        <v>1400</v>
      </c>
    </row>
    <row r="79" spans="1:32" ht="24.95" customHeight="1" x14ac:dyDescent="0.25">
      <c r="A79" s="1" t="s">
        <v>36</v>
      </c>
      <c r="B79" s="1">
        <v>10139</v>
      </c>
      <c r="C79" s="5">
        <v>43065</v>
      </c>
      <c r="E79" s="3" t="s">
        <v>571</v>
      </c>
      <c r="F79" s="3" t="s">
        <v>571</v>
      </c>
      <c r="G79" s="3" t="s">
        <v>33</v>
      </c>
      <c r="H79" s="3">
        <v>2000100671</v>
      </c>
      <c r="I79" s="4">
        <v>43060</v>
      </c>
      <c r="J79" s="3" t="s">
        <v>477</v>
      </c>
      <c r="N79" s="1">
        <v>30049099</v>
      </c>
      <c r="O79" s="3" t="s">
        <v>575</v>
      </c>
      <c r="P79" s="3" t="s">
        <v>576</v>
      </c>
      <c r="Q79" s="3" t="s">
        <v>578</v>
      </c>
      <c r="V79" s="6">
        <v>42826</v>
      </c>
      <c r="W79" s="6">
        <v>43891</v>
      </c>
      <c r="X79" s="3">
        <v>36</v>
      </c>
      <c r="Y79" s="3">
        <v>0</v>
      </c>
      <c r="Z79" s="3">
        <v>979</v>
      </c>
      <c r="AA79" s="3" t="s">
        <v>574</v>
      </c>
      <c r="AB79" s="3">
        <v>7</v>
      </c>
      <c r="AC79" s="1">
        <f t="shared" si="2"/>
        <v>6853</v>
      </c>
      <c r="AD79" s="1" t="s">
        <v>34</v>
      </c>
      <c r="AE79" s="1">
        <v>0</v>
      </c>
      <c r="AF79" s="1">
        <f t="shared" si="3"/>
        <v>979</v>
      </c>
    </row>
    <row r="80" spans="1:32" ht="24.95" customHeight="1" x14ac:dyDescent="0.25">
      <c r="A80" s="1" t="s">
        <v>36</v>
      </c>
      <c r="B80" s="1">
        <v>10196</v>
      </c>
      <c r="C80" s="5">
        <v>43066</v>
      </c>
      <c r="E80" s="3" t="s">
        <v>579</v>
      </c>
      <c r="F80" s="3" t="s">
        <v>47</v>
      </c>
      <c r="G80" s="3" t="s">
        <v>455</v>
      </c>
      <c r="H80" s="3">
        <v>1031062</v>
      </c>
      <c r="I80" s="4">
        <v>43054</v>
      </c>
      <c r="J80" s="3" t="s">
        <v>59</v>
      </c>
      <c r="L80" s="3" t="s">
        <v>35</v>
      </c>
      <c r="N80" s="1">
        <v>29372300</v>
      </c>
      <c r="O80" s="3" t="s">
        <v>580</v>
      </c>
      <c r="P80" s="3" t="s">
        <v>580</v>
      </c>
      <c r="Q80" s="3" t="s">
        <v>581</v>
      </c>
      <c r="V80" s="6">
        <v>42491</v>
      </c>
      <c r="W80" s="6">
        <v>44317</v>
      </c>
      <c r="X80" s="3">
        <v>60</v>
      </c>
      <c r="Y80" s="3">
        <v>0</v>
      </c>
      <c r="Z80" s="3">
        <v>100</v>
      </c>
      <c r="AA80" s="3" t="s">
        <v>37</v>
      </c>
      <c r="AB80" s="3">
        <v>5.67</v>
      </c>
      <c r="AC80" s="1">
        <f t="shared" si="2"/>
        <v>567</v>
      </c>
      <c r="AD80" s="1" t="s">
        <v>49</v>
      </c>
      <c r="AE80" s="1">
        <v>0</v>
      </c>
      <c r="AF80" s="1">
        <f t="shared" si="3"/>
        <v>100</v>
      </c>
    </row>
    <row r="81" spans="1:32" ht="24.95" customHeight="1" x14ac:dyDescent="0.25">
      <c r="A81" s="1" t="s">
        <v>36</v>
      </c>
      <c r="B81" s="1">
        <v>10267</v>
      </c>
      <c r="C81" s="5">
        <v>43067</v>
      </c>
      <c r="E81" s="3" t="s">
        <v>582</v>
      </c>
      <c r="F81" s="3" t="s">
        <v>390</v>
      </c>
      <c r="G81" s="3" t="s">
        <v>33</v>
      </c>
      <c r="H81" s="3" t="s">
        <v>583</v>
      </c>
      <c r="I81" s="4">
        <v>43052</v>
      </c>
      <c r="J81" s="3" t="s">
        <v>43</v>
      </c>
      <c r="L81" s="3" t="s">
        <v>39</v>
      </c>
      <c r="M81" s="3" t="s">
        <v>39</v>
      </c>
      <c r="N81" s="1">
        <v>32041200</v>
      </c>
      <c r="O81" s="3" t="s">
        <v>584</v>
      </c>
      <c r="P81" s="3" t="s">
        <v>584</v>
      </c>
      <c r="Q81" s="3" t="s">
        <v>585</v>
      </c>
      <c r="V81" s="6">
        <v>42948</v>
      </c>
      <c r="W81" s="6">
        <v>43678</v>
      </c>
      <c r="X81" s="3">
        <v>24</v>
      </c>
      <c r="Y81" s="3">
        <v>0</v>
      </c>
      <c r="Z81" s="3">
        <v>70</v>
      </c>
      <c r="AA81" s="3" t="s">
        <v>37</v>
      </c>
      <c r="AB81" s="3">
        <v>2.5499999999999998</v>
      </c>
      <c r="AC81" s="1">
        <f t="shared" si="2"/>
        <v>178.5</v>
      </c>
      <c r="AD81" s="1" t="s">
        <v>34</v>
      </c>
      <c r="AE81" s="1">
        <v>0</v>
      </c>
      <c r="AF81" s="1">
        <f t="shared" si="3"/>
        <v>70</v>
      </c>
    </row>
    <row r="82" spans="1:32" ht="24.95" customHeight="1" x14ac:dyDescent="0.25">
      <c r="A82" s="1" t="s">
        <v>36</v>
      </c>
      <c r="B82" s="1">
        <v>10267</v>
      </c>
      <c r="C82" s="5">
        <v>43067</v>
      </c>
      <c r="E82" s="3" t="s">
        <v>586</v>
      </c>
      <c r="F82" s="3" t="s">
        <v>390</v>
      </c>
      <c r="G82" s="3" t="s">
        <v>33</v>
      </c>
      <c r="H82" s="3" t="s">
        <v>583</v>
      </c>
      <c r="I82" s="4">
        <v>43052</v>
      </c>
      <c r="J82" s="3" t="s">
        <v>43</v>
      </c>
      <c r="L82" s="3" t="s">
        <v>39</v>
      </c>
      <c r="M82" s="3" t="s">
        <v>39</v>
      </c>
      <c r="N82" s="1">
        <v>28362090</v>
      </c>
      <c r="O82" s="3" t="s">
        <v>587</v>
      </c>
      <c r="P82" s="3" t="s">
        <v>587</v>
      </c>
      <c r="Q82" s="3" t="s">
        <v>588</v>
      </c>
      <c r="V82" s="6">
        <v>42979</v>
      </c>
      <c r="W82" s="6">
        <v>44774</v>
      </c>
      <c r="X82" s="3">
        <v>60</v>
      </c>
      <c r="Y82" s="3">
        <v>0</v>
      </c>
      <c r="Z82" s="3">
        <v>25</v>
      </c>
      <c r="AA82" s="3" t="s">
        <v>37</v>
      </c>
      <c r="AB82" s="3">
        <v>7.8</v>
      </c>
      <c r="AC82" s="1">
        <f t="shared" si="2"/>
        <v>195</v>
      </c>
      <c r="AD82" s="1" t="s">
        <v>34</v>
      </c>
      <c r="AE82" s="1">
        <v>0</v>
      </c>
      <c r="AF82" s="1">
        <f t="shared" si="3"/>
        <v>25</v>
      </c>
    </row>
    <row r="83" spans="1:32" ht="24.95" customHeight="1" x14ac:dyDescent="0.25">
      <c r="A83" s="1" t="s">
        <v>36</v>
      </c>
      <c r="B83" s="1">
        <v>10267</v>
      </c>
      <c r="C83" s="5">
        <v>43067</v>
      </c>
      <c r="E83" s="3" t="s">
        <v>589</v>
      </c>
      <c r="F83" s="3" t="s">
        <v>390</v>
      </c>
      <c r="G83" s="3" t="s">
        <v>33</v>
      </c>
      <c r="H83" s="3" t="s">
        <v>583</v>
      </c>
      <c r="I83" s="4">
        <v>43052</v>
      </c>
      <c r="J83" s="3" t="s">
        <v>43</v>
      </c>
      <c r="L83" s="3" t="s">
        <v>39</v>
      </c>
      <c r="M83" s="3" t="s">
        <v>39</v>
      </c>
      <c r="N83" s="1">
        <v>29163140</v>
      </c>
      <c r="O83" s="3" t="s">
        <v>590</v>
      </c>
      <c r="P83" s="3" t="s">
        <v>590</v>
      </c>
      <c r="Q83" s="3" t="s">
        <v>591</v>
      </c>
      <c r="V83" s="3" t="s">
        <v>592</v>
      </c>
      <c r="W83" s="6">
        <v>44835</v>
      </c>
      <c r="X83" s="3">
        <v>60</v>
      </c>
      <c r="Y83" s="3">
        <v>0</v>
      </c>
      <c r="Z83" s="3">
        <v>25</v>
      </c>
      <c r="AA83" s="3" t="s">
        <v>37</v>
      </c>
      <c r="AB83" s="3">
        <v>3.55</v>
      </c>
      <c r="AC83" s="1">
        <f t="shared" si="2"/>
        <v>88.75</v>
      </c>
      <c r="AD83" s="1" t="s">
        <v>34</v>
      </c>
      <c r="AE83" s="1">
        <v>0</v>
      </c>
      <c r="AF83" s="1">
        <f t="shared" si="3"/>
        <v>25</v>
      </c>
    </row>
    <row r="84" spans="1:32" ht="24.95" customHeight="1" x14ac:dyDescent="0.25">
      <c r="A84" s="1" t="s">
        <v>36</v>
      </c>
      <c r="B84" s="1">
        <v>10267</v>
      </c>
      <c r="C84" s="5">
        <v>43067</v>
      </c>
      <c r="E84" s="3" t="s">
        <v>593</v>
      </c>
      <c r="F84" s="3" t="s">
        <v>390</v>
      </c>
      <c r="G84" s="3" t="s">
        <v>33</v>
      </c>
      <c r="H84" s="3" t="s">
        <v>583</v>
      </c>
      <c r="I84" s="4">
        <v>43052</v>
      </c>
      <c r="J84" s="3" t="s">
        <v>43</v>
      </c>
      <c r="L84" s="3" t="s">
        <v>39</v>
      </c>
      <c r="M84" s="3" t="s">
        <v>39</v>
      </c>
      <c r="N84" s="1">
        <v>29157020</v>
      </c>
      <c r="O84" s="3" t="s">
        <v>594</v>
      </c>
      <c r="P84" s="3" t="s">
        <v>595</v>
      </c>
      <c r="Q84" s="29" t="s">
        <v>596</v>
      </c>
      <c r="V84" s="6">
        <v>42979</v>
      </c>
      <c r="W84" s="6">
        <v>43709</v>
      </c>
      <c r="X84" s="3">
        <v>24</v>
      </c>
      <c r="Y84" s="3">
        <v>0</v>
      </c>
      <c r="Z84" s="3">
        <v>75</v>
      </c>
      <c r="AA84" s="3" t="s">
        <v>37</v>
      </c>
      <c r="AB84" s="3">
        <v>10.4</v>
      </c>
      <c r="AC84" s="1">
        <f t="shared" si="2"/>
        <v>780</v>
      </c>
      <c r="AD84" s="1" t="s">
        <v>34</v>
      </c>
      <c r="AE84" s="1">
        <v>0</v>
      </c>
      <c r="AF84" s="1">
        <f t="shared" si="3"/>
        <v>75</v>
      </c>
    </row>
    <row r="85" spans="1:32" ht="24.95" customHeight="1" x14ac:dyDescent="0.25">
      <c r="A85" s="1" t="s">
        <v>36</v>
      </c>
      <c r="B85" s="1">
        <v>10267</v>
      </c>
      <c r="C85" s="5">
        <v>43067</v>
      </c>
      <c r="E85" s="3" t="s">
        <v>597</v>
      </c>
      <c r="F85" s="3" t="s">
        <v>390</v>
      </c>
      <c r="G85" s="3" t="s">
        <v>33</v>
      </c>
      <c r="H85" s="3" t="s">
        <v>583</v>
      </c>
      <c r="I85" s="4">
        <v>43052</v>
      </c>
      <c r="J85" s="3" t="s">
        <v>43</v>
      </c>
      <c r="L85" s="3" t="s">
        <v>39</v>
      </c>
      <c r="M85" s="3" t="s">
        <v>39</v>
      </c>
      <c r="N85" s="1">
        <v>38231190</v>
      </c>
      <c r="O85" s="3" t="s">
        <v>67</v>
      </c>
      <c r="P85" s="3" t="s">
        <v>67</v>
      </c>
      <c r="Q85" s="3" t="s">
        <v>598</v>
      </c>
      <c r="V85" s="6">
        <v>42856</v>
      </c>
      <c r="W85" s="6">
        <v>44317</v>
      </c>
      <c r="X85" s="3">
        <v>48</v>
      </c>
      <c r="Y85" s="3">
        <v>0</v>
      </c>
      <c r="Z85" s="3">
        <v>40</v>
      </c>
      <c r="AA85" s="3" t="s">
        <v>37</v>
      </c>
      <c r="AB85" s="3">
        <v>9.4499999999999993</v>
      </c>
      <c r="AC85" s="1">
        <f t="shared" si="2"/>
        <v>378</v>
      </c>
      <c r="AD85" s="1" t="s">
        <v>34</v>
      </c>
      <c r="AE85" s="1">
        <v>0</v>
      </c>
      <c r="AF85" s="1">
        <f t="shared" si="3"/>
        <v>40</v>
      </c>
    </row>
    <row r="86" spans="1:32" ht="24.95" customHeight="1" x14ac:dyDescent="0.25">
      <c r="A86" s="1" t="s">
        <v>36</v>
      </c>
      <c r="B86" s="1">
        <v>10268</v>
      </c>
      <c r="C86" s="5">
        <v>43067</v>
      </c>
      <c r="E86" s="3" t="s">
        <v>599</v>
      </c>
      <c r="F86" s="3" t="s">
        <v>599</v>
      </c>
      <c r="G86" s="3" t="s">
        <v>126</v>
      </c>
      <c r="H86" s="3" t="s">
        <v>600</v>
      </c>
      <c r="I86" s="4">
        <v>43060</v>
      </c>
      <c r="J86" s="3" t="s">
        <v>43</v>
      </c>
      <c r="L86" s="3" t="s">
        <v>39</v>
      </c>
      <c r="M86" s="3" t="s">
        <v>39</v>
      </c>
      <c r="N86" s="1">
        <v>29339900</v>
      </c>
      <c r="O86" s="3" t="s">
        <v>601</v>
      </c>
      <c r="P86" s="3" t="s">
        <v>601</v>
      </c>
      <c r="Q86" s="3" t="s">
        <v>602</v>
      </c>
      <c r="V86" s="6">
        <v>42856</v>
      </c>
      <c r="W86" s="6">
        <v>44287</v>
      </c>
      <c r="X86" s="3">
        <v>48</v>
      </c>
      <c r="Y86" s="3">
        <v>0</v>
      </c>
      <c r="Z86" s="3">
        <v>165</v>
      </c>
      <c r="AA86" s="3" t="s">
        <v>37</v>
      </c>
      <c r="AB86" s="3">
        <v>100</v>
      </c>
      <c r="AC86" s="1">
        <f t="shared" si="2"/>
        <v>16500</v>
      </c>
      <c r="AD86" s="1" t="s">
        <v>34</v>
      </c>
      <c r="AE86" s="1">
        <v>0</v>
      </c>
      <c r="AF86" s="1">
        <f t="shared" si="3"/>
        <v>165</v>
      </c>
    </row>
    <row r="87" spans="1:32" ht="24.95" customHeight="1" x14ac:dyDescent="0.25">
      <c r="A87" s="1" t="s">
        <v>36</v>
      </c>
      <c r="B87" s="1">
        <v>10268</v>
      </c>
      <c r="C87" s="5">
        <v>43067</v>
      </c>
      <c r="E87" s="3" t="s">
        <v>599</v>
      </c>
      <c r="F87" s="3" t="s">
        <v>599</v>
      </c>
      <c r="G87" s="3" t="s">
        <v>126</v>
      </c>
      <c r="H87" s="3" t="s">
        <v>600</v>
      </c>
      <c r="I87" s="4">
        <v>43060</v>
      </c>
      <c r="J87" s="3" t="s">
        <v>43</v>
      </c>
      <c r="L87" s="3" t="s">
        <v>39</v>
      </c>
      <c r="M87" s="3" t="s">
        <v>39</v>
      </c>
      <c r="N87" s="1">
        <v>29339900</v>
      </c>
      <c r="O87" s="3" t="s">
        <v>601</v>
      </c>
      <c r="P87" s="3" t="s">
        <v>601</v>
      </c>
      <c r="Q87" s="3" t="s">
        <v>603</v>
      </c>
      <c r="V87" s="6">
        <v>42979</v>
      </c>
      <c r="W87" s="6">
        <v>44409</v>
      </c>
      <c r="X87" s="3">
        <v>48</v>
      </c>
      <c r="Y87" s="3">
        <v>0</v>
      </c>
      <c r="Z87" s="3">
        <v>135</v>
      </c>
      <c r="AA87" s="3" t="s">
        <v>37</v>
      </c>
      <c r="AB87" s="3">
        <v>100</v>
      </c>
      <c r="AC87" s="1">
        <f t="shared" si="2"/>
        <v>13500</v>
      </c>
      <c r="AD87" s="1" t="s">
        <v>34</v>
      </c>
      <c r="AE87" s="1">
        <v>0</v>
      </c>
      <c r="AF87" s="1">
        <f t="shared" si="3"/>
        <v>135</v>
      </c>
    </row>
    <row r="88" spans="1:32" ht="24.95" customHeight="1" x14ac:dyDescent="0.25">
      <c r="A88" s="1" t="s">
        <v>36</v>
      </c>
      <c r="B88" s="1">
        <v>10269</v>
      </c>
      <c r="C88" s="5">
        <v>43067</v>
      </c>
      <c r="E88" s="3" t="s">
        <v>340</v>
      </c>
      <c r="F88" s="3" t="s">
        <v>340</v>
      </c>
      <c r="G88" s="3" t="s">
        <v>33</v>
      </c>
      <c r="H88" s="3" t="s">
        <v>604</v>
      </c>
      <c r="I88" s="4">
        <v>43042</v>
      </c>
      <c r="J88" s="3" t="s">
        <v>43</v>
      </c>
      <c r="L88" s="3" t="s">
        <v>39</v>
      </c>
      <c r="M88" s="3" t="s">
        <v>39</v>
      </c>
      <c r="N88" s="1">
        <v>39123100</v>
      </c>
      <c r="O88" s="3" t="s">
        <v>605</v>
      </c>
      <c r="P88" s="3" t="s">
        <v>606</v>
      </c>
      <c r="Q88" s="3" t="s">
        <v>607</v>
      </c>
      <c r="V88" s="6">
        <v>42917</v>
      </c>
      <c r="W88" s="6">
        <v>44013</v>
      </c>
      <c r="X88" s="3">
        <v>36</v>
      </c>
      <c r="Y88" s="3">
        <v>0</v>
      </c>
      <c r="Z88" s="3">
        <v>60</v>
      </c>
      <c r="AA88" s="3" t="s">
        <v>37</v>
      </c>
      <c r="AB88" s="3">
        <v>32</v>
      </c>
      <c r="AC88" s="1">
        <f t="shared" si="2"/>
        <v>1920</v>
      </c>
      <c r="AD88" s="1" t="s">
        <v>34</v>
      </c>
      <c r="AE88" s="1">
        <v>0</v>
      </c>
      <c r="AF88" s="1">
        <f t="shared" si="3"/>
        <v>60</v>
      </c>
    </row>
    <row r="89" spans="1:32" ht="24.95" customHeight="1" x14ac:dyDescent="0.25">
      <c r="A89" s="1" t="s">
        <v>36</v>
      </c>
      <c r="B89" s="1">
        <v>10316</v>
      </c>
      <c r="C89" s="5">
        <v>43068</v>
      </c>
      <c r="E89" s="3" t="s">
        <v>125</v>
      </c>
      <c r="F89" s="3" t="s">
        <v>125</v>
      </c>
      <c r="G89" s="3" t="s">
        <v>126</v>
      </c>
      <c r="H89" s="3" t="s">
        <v>608</v>
      </c>
      <c r="I89" s="4">
        <v>43035</v>
      </c>
      <c r="J89" s="3" t="s">
        <v>43</v>
      </c>
      <c r="L89" s="3" t="s">
        <v>39</v>
      </c>
      <c r="M89" s="3" t="s">
        <v>39</v>
      </c>
      <c r="N89" s="1">
        <v>29181400</v>
      </c>
      <c r="O89" s="3" t="s">
        <v>128</v>
      </c>
      <c r="P89" s="3" t="s">
        <v>609</v>
      </c>
      <c r="Q89" s="3" t="s">
        <v>610</v>
      </c>
      <c r="V89" s="3" t="s">
        <v>386</v>
      </c>
      <c r="W89" s="6">
        <v>44105</v>
      </c>
      <c r="X89" s="3">
        <v>36</v>
      </c>
      <c r="Y89" s="3">
        <v>0</v>
      </c>
      <c r="Z89" s="3">
        <v>25000</v>
      </c>
      <c r="AA89" s="3" t="s">
        <v>37</v>
      </c>
      <c r="AB89" s="3">
        <v>0.96</v>
      </c>
      <c r="AC89" s="1">
        <f t="shared" si="2"/>
        <v>24000</v>
      </c>
      <c r="AD89" s="1" t="s">
        <v>34</v>
      </c>
      <c r="AE89" s="1">
        <v>0</v>
      </c>
      <c r="AF89" s="1">
        <f t="shared" si="3"/>
        <v>25000</v>
      </c>
    </row>
    <row r="90" spans="1:32" ht="24.95" customHeight="1" x14ac:dyDescent="0.25">
      <c r="A90" s="1" t="s">
        <v>36</v>
      </c>
      <c r="B90" s="1">
        <v>10317</v>
      </c>
      <c r="C90" s="5">
        <v>43068</v>
      </c>
      <c r="E90" s="3" t="s">
        <v>125</v>
      </c>
      <c r="F90" s="3" t="s">
        <v>125</v>
      </c>
      <c r="G90" s="3" t="s">
        <v>126</v>
      </c>
      <c r="H90" s="3" t="s">
        <v>611</v>
      </c>
      <c r="I90" s="4">
        <v>43047</v>
      </c>
      <c r="J90" s="3" t="s">
        <v>43</v>
      </c>
      <c r="L90" s="3" t="s">
        <v>39</v>
      </c>
      <c r="M90" s="3" t="s">
        <v>39</v>
      </c>
      <c r="N90" s="1">
        <v>28362090</v>
      </c>
      <c r="O90" s="3" t="s">
        <v>150</v>
      </c>
      <c r="P90" s="3" t="s">
        <v>150</v>
      </c>
      <c r="Q90" s="3">
        <v>170919</v>
      </c>
      <c r="V90" s="6">
        <v>42979</v>
      </c>
      <c r="W90" s="6">
        <v>43709</v>
      </c>
      <c r="X90" s="3">
        <v>24</v>
      </c>
      <c r="Y90" s="3">
        <v>0</v>
      </c>
      <c r="Z90" s="3">
        <v>25000</v>
      </c>
      <c r="AA90" s="3" t="s">
        <v>37</v>
      </c>
      <c r="AB90" s="3">
        <v>0.61</v>
      </c>
      <c r="AC90" s="1">
        <f t="shared" si="2"/>
        <v>15250</v>
      </c>
      <c r="AD90" s="1" t="s">
        <v>34</v>
      </c>
      <c r="AE90" s="1">
        <v>0</v>
      </c>
      <c r="AF90" s="1">
        <f t="shared" si="3"/>
        <v>25000</v>
      </c>
    </row>
    <row r="91" spans="1:32" ht="24.95" customHeight="1" x14ac:dyDescent="0.25">
      <c r="A91" s="1" t="s">
        <v>36</v>
      </c>
      <c r="B91" s="1">
        <v>10372</v>
      </c>
      <c r="C91" s="5">
        <v>43069</v>
      </c>
      <c r="E91" s="3" t="s">
        <v>612</v>
      </c>
      <c r="F91" s="3" t="s">
        <v>612</v>
      </c>
      <c r="G91" s="3" t="s">
        <v>48</v>
      </c>
      <c r="H91" s="3">
        <v>1770011646</v>
      </c>
      <c r="I91" s="4">
        <v>43062</v>
      </c>
      <c r="J91" s="3" t="s">
        <v>43</v>
      </c>
      <c r="L91" s="3" t="s">
        <v>39</v>
      </c>
      <c r="M91" s="3" t="s">
        <v>39</v>
      </c>
      <c r="N91" s="3">
        <v>13007611</v>
      </c>
      <c r="O91" s="3" t="s">
        <v>613</v>
      </c>
      <c r="P91" s="3" t="s">
        <v>147</v>
      </c>
      <c r="Q91" s="3" t="s">
        <v>615</v>
      </c>
      <c r="V91" s="3">
        <v>2017</v>
      </c>
      <c r="W91" s="3">
        <v>2019</v>
      </c>
      <c r="X91" s="3">
        <v>24</v>
      </c>
      <c r="Y91" s="3">
        <v>0</v>
      </c>
      <c r="Z91" s="3">
        <v>150</v>
      </c>
      <c r="AA91" s="3" t="s">
        <v>37</v>
      </c>
      <c r="AB91" s="3">
        <v>7</v>
      </c>
      <c r="AC91" s="1">
        <f t="shared" si="2"/>
        <v>1050</v>
      </c>
      <c r="AD91" s="1" t="s">
        <v>49</v>
      </c>
      <c r="AE91" s="1">
        <v>0</v>
      </c>
      <c r="AF91" s="1">
        <f t="shared" si="3"/>
        <v>150</v>
      </c>
    </row>
    <row r="92" spans="1:32" ht="24.95" customHeight="1" x14ac:dyDescent="0.25">
      <c r="A92" s="1" t="s">
        <v>36</v>
      </c>
      <c r="B92" s="1">
        <v>10373</v>
      </c>
      <c r="C92" s="5">
        <v>43069</v>
      </c>
      <c r="E92" s="3" t="s">
        <v>118</v>
      </c>
      <c r="F92" s="3" t="s">
        <v>118</v>
      </c>
      <c r="G92" s="3" t="s">
        <v>119</v>
      </c>
      <c r="H92" s="3">
        <v>576464</v>
      </c>
      <c r="I92" s="4">
        <v>43063</v>
      </c>
      <c r="J92" s="3" t="s">
        <v>43</v>
      </c>
      <c r="L92" s="3" t="s">
        <v>39</v>
      </c>
      <c r="M92" s="3" t="s">
        <v>39</v>
      </c>
      <c r="N92" s="1">
        <v>32061900</v>
      </c>
      <c r="O92" s="3" t="s">
        <v>426</v>
      </c>
      <c r="P92" s="3" t="s">
        <v>426</v>
      </c>
      <c r="Q92" s="3" t="s">
        <v>614</v>
      </c>
      <c r="V92" s="6">
        <v>43040</v>
      </c>
      <c r="W92" s="6">
        <v>43770</v>
      </c>
      <c r="X92" s="3">
        <v>24</v>
      </c>
      <c r="Y92" s="3">
        <v>0</v>
      </c>
      <c r="Z92" s="3">
        <v>249</v>
      </c>
      <c r="AA92" s="3" t="s">
        <v>37</v>
      </c>
      <c r="AB92" s="3">
        <v>19.7</v>
      </c>
      <c r="AC92" s="1">
        <f t="shared" si="2"/>
        <v>4905.3</v>
      </c>
      <c r="AD92" s="1" t="s">
        <v>49</v>
      </c>
      <c r="AE92" s="1">
        <v>0</v>
      </c>
      <c r="AF92" s="1">
        <f t="shared" si="3"/>
        <v>249</v>
      </c>
    </row>
    <row r="93" spans="1:32" ht="24.95" customHeight="1" x14ac:dyDescent="0.25"/>
    <row r="94" spans="1:32" ht="24.95" customHeight="1" x14ac:dyDescent="0.25"/>
    <row r="95" spans="1:32" ht="24.95" customHeight="1" x14ac:dyDescent="0.25"/>
    <row r="96" spans="1:32" ht="24.95" customHeight="1" x14ac:dyDescent="0.25"/>
    <row r="97" ht="24.95" customHeight="1" x14ac:dyDescent="0.25"/>
    <row r="98" ht="24.95" customHeight="1" x14ac:dyDescent="0.25"/>
    <row r="99" ht="24.95" customHeight="1" x14ac:dyDescent="0.25"/>
    <row r="100" ht="24.95" customHeight="1" x14ac:dyDescent="0.25"/>
    <row r="101" ht="24.95" customHeight="1" x14ac:dyDescent="0.25"/>
    <row r="102" ht="24.95" customHeight="1" x14ac:dyDescent="0.25"/>
    <row r="103" ht="24.95" customHeight="1" x14ac:dyDescent="0.25"/>
    <row r="104" ht="24.95" customHeight="1" x14ac:dyDescent="0.25"/>
    <row r="105" ht="24.95" customHeight="1" x14ac:dyDescent="0.25"/>
    <row r="106" ht="24.95" customHeight="1" x14ac:dyDescent="0.25"/>
    <row r="107" ht="24.95" customHeight="1" x14ac:dyDescent="0.25"/>
    <row r="108" ht="24.95" customHeight="1" x14ac:dyDescent="0.25"/>
    <row r="109" ht="24.95" customHeight="1" x14ac:dyDescent="0.25"/>
    <row r="110" ht="24.95" customHeight="1" x14ac:dyDescent="0.25"/>
    <row r="111" ht="24.95" customHeight="1" x14ac:dyDescent="0.25"/>
    <row r="112" ht="24.95" customHeight="1" x14ac:dyDescent="0.25"/>
    <row r="113" ht="24.95" customHeight="1" x14ac:dyDescent="0.25"/>
    <row r="114" ht="24.95" customHeight="1" x14ac:dyDescent="0.25"/>
    <row r="115" ht="24.95" customHeight="1" x14ac:dyDescent="0.25"/>
    <row r="116" ht="24.95" customHeight="1" x14ac:dyDescent="0.25"/>
    <row r="117" ht="24.95" customHeight="1" x14ac:dyDescent="0.25"/>
    <row r="118" ht="24.95" customHeight="1" x14ac:dyDescent="0.25"/>
    <row r="119" ht="24.95" customHeight="1" x14ac:dyDescent="0.25"/>
    <row r="120" ht="24.95" customHeight="1" x14ac:dyDescent="0.25"/>
    <row r="121" ht="24.95" customHeight="1" x14ac:dyDescent="0.25"/>
    <row r="122" ht="24.95" customHeight="1" x14ac:dyDescent="0.25"/>
    <row r="123" ht="24.95" customHeight="1" x14ac:dyDescent="0.25"/>
    <row r="124" ht="24.95" customHeight="1" x14ac:dyDescent="0.25"/>
    <row r="125" ht="24.95" customHeight="1" x14ac:dyDescent="0.25"/>
    <row r="126" ht="24.95" customHeight="1" x14ac:dyDescent="0.25"/>
    <row r="127" ht="24.95" customHeight="1" x14ac:dyDescent="0.25"/>
    <row r="128" ht="24.95" customHeight="1" x14ac:dyDescent="0.25"/>
    <row r="129" ht="24.95" customHeight="1" x14ac:dyDescent="0.25"/>
    <row r="130" ht="24.95" customHeight="1" x14ac:dyDescent="0.25"/>
    <row r="131" ht="24.95" customHeight="1" x14ac:dyDescent="0.25"/>
    <row r="132" ht="24.95" customHeight="1" x14ac:dyDescent="0.25"/>
    <row r="133" ht="24.95" customHeight="1" x14ac:dyDescent="0.25"/>
    <row r="134" ht="24.95" customHeight="1" x14ac:dyDescent="0.25"/>
    <row r="135" ht="24.95" customHeight="1" x14ac:dyDescent="0.25"/>
    <row r="136" ht="24.95" customHeight="1" x14ac:dyDescent="0.25"/>
    <row r="137" ht="24.95" customHeight="1" x14ac:dyDescent="0.25"/>
    <row r="138" ht="24.95" customHeight="1" x14ac:dyDescent="0.25"/>
    <row r="139" ht="24.95" customHeight="1" x14ac:dyDescent="0.25"/>
    <row r="140" ht="24.95" customHeight="1" x14ac:dyDescent="0.25"/>
    <row r="141" ht="24.95" customHeight="1" x14ac:dyDescent="0.25"/>
    <row r="142" ht="24.95" customHeight="1" x14ac:dyDescent="0.25"/>
    <row r="143" ht="24.95" customHeight="1" x14ac:dyDescent="0.25"/>
    <row r="144" ht="24.95" customHeight="1" x14ac:dyDescent="0.25"/>
    <row r="145" ht="24.95" customHeight="1" x14ac:dyDescent="0.25"/>
    <row r="146" ht="24.95" customHeight="1" x14ac:dyDescent="0.25"/>
    <row r="147" ht="24.95" customHeight="1" x14ac:dyDescent="0.25"/>
    <row r="148" ht="24.95" customHeight="1" x14ac:dyDescent="0.25"/>
    <row r="149" ht="24.95" customHeight="1" x14ac:dyDescent="0.25"/>
    <row r="150" ht="24.95" customHeight="1" x14ac:dyDescent="0.25"/>
    <row r="151" ht="24.95" customHeight="1" x14ac:dyDescent="0.25"/>
    <row r="152" ht="24.95" customHeight="1" x14ac:dyDescent="0.25"/>
    <row r="153" ht="24.95" customHeight="1" x14ac:dyDescent="0.25"/>
    <row r="154" ht="24.95" customHeight="1" x14ac:dyDescent="0.25"/>
    <row r="155" ht="24.95" customHeight="1" x14ac:dyDescent="0.25"/>
    <row r="156" ht="24.95" customHeight="1" x14ac:dyDescent="0.25"/>
    <row r="157" ht="24.95" customHeight="1" x14ac:dyDescent="0.25"/>
    <row r="158" ht="24.95" customHeight="1" x14ac:dyDescent="0.25"/>
    <row r="159" ht="24.95" customHeight="1" x14ac:dyDescent="0.25"/>
    <row r="160" ht="24.95" customHeight="1" x14ac:dyDescent="0.25"/>
    <row r="161" ht="24.95" customHeight="1" x14ac:dyDescent="0.25"/>
    <row r="162" ht="24.95" customHeight="1" x14ac:dyDescent="0.25"/>
    <row r="163" ht="24.95" customHeight="1" x14ac:dyDescent="0.25"/>
    <row r="164" ht="24.95" customHeight="1" x14ac:dyDescent="0.25"/>
    <row r="165" ht="24.95" customHeight="1" x14ac:dyDescent="0.25"/>
    <row r="166" ht="24.95" customHeight="1" x14ac:dyDescent="0.25"/>
    <row r="167" ht="24.95" customHeight="1" x14ac:dyDescent="0.25"/>
    <row r="168" ht="24.95" customHeight="1" x14ac:dyDescent="0.25"/>
    <row r="169" ht="24.95" customHeight="1" x14ac:dyDescent="0.25"/>
    <row r="170" ht="24.95" customHeight="1" x14ac:dyDescent="0.25"/>
    <row r="171" ht="24.95" customHeight="1" x14ac:dyDescent="0.25"/>
    <row r="172" ht="24.95" customHeight="1" x14ac:dyDescent="0.25"/>
    <row r="173" ht="24.95" customHeight="1" x14ac:dyDescent="0.25"/>
    <row r="174" ht="24.95" customHeight="1" x14ac:dyDescent="0.25"/>
    <row r="175" ht="24.95" customHeight="1" x14ac:dyDescent="0.25"/>
    <row r="176" ht="24.95" customHeight="1" x14ac:dyDescent="0.25"/>
    <row r="177" ht="24.95" customHeight="1" x14ac:dyDescent="0.25"/>
    <row r="178" ht="24.95" customHeight="1" x14ac:dyDescent="0.25"/>
    <row r="1048575" spans="32:32" x14ac:dyDescent="0.25">
      <c r="AF1048575" s="1">
        <f t="shared" ref="AF1048575" si="4">Z1048575</f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G178"/>
  <sheetViews>
    <sheetView zoomScaleNormal="100" workbookViewId="0">
      <pane ySplit="2" topLeftCell="A3" activePane="bottomLeft" state="frozen"/>
      <selection pane="bottomLeft"/>
    </sheetView>
  </sheetViews>
  <sheetFormatPr defaultRowHeight="12" x14ac:dyDescent="0.25"/>
  <cols>
    <col min="1" max="1" width="3.85546875" style="1" bestFit="1" customWidth="1"/>
    <col min="2" max="2" width="5.28515625" style="1" bestFit="1" customWidth="1"/>
    <col min="3" max="3" width="9.42578125" style="1" bestFit="1" customWidth="1"/>
    <col min="4" max="4" width="3.28515625" style="3" bestFit="1" customWidth="1"/>
    <col min="5" max="5" width="35" style="3" customWidth="1"/>
    <col min="6" max="6" width="36.5703125" style="3" customWidth="1"/>
    <col min="7" max="7" width="11.7109375" style="3" customWidth="1"/>
    <col min="8" max="8" width="17.85546875" style="3" bestFit="1" customWidth="1"/>
    <col min="9" max="9" width="10.42578125" style="3" bestFit="1" customWidth="1"/>
    <col min="10" max="10" width="33.140625" style="3" bestFit="1" customWidth="1"/>
    <col min="11" max="11" width="10.42578125" style="3" bestFit="1" customWidth="1"/>
    <col min="12" max="12" width="4.42578125" style="3" bestFit="1" customWidth="1"/>
    <col min="13" max="13" width="7.85546875" style="3" bestFit="1" customWidth="1"/>
    <col min="14" max="14" width="8" style="1" bestFit="1" customWidth="1"/>
    <col min="15" max="15" width="33.28515625" style="3" customWidth="1"/>
    <col min="16" max="16" width="33.7109375" style="3" customWidth="1"/>
    <col min="17" max="17" width="18.140625" style="3" customWidth="1"/>
    <col min="18" max="18" width="6.140625" style="3" bestFit="1" customWidth="1"/>
    <col min="19" max="19" width="9.85546875" style="3" bestFit="1" customWidth="1"/>
    <col min="20" max="21" width="6.42578125" style="3" bestFit="1" customWidth="1"/>
    <col min="22" max="22" width="6.85546875" style="3" bestFit="1" customWidth="1"/>
    <col min="23" max="23" width="7" style="3" bestFit="1" customWidth="1"/>
    <col min="24" max="24" width="3.140625" style="3" bestFit="1" customWidth="1"/>
    <col min="25" max="25" width="5.42578125" style="3" bestFit="1" customWidth="1"/>
    <col min="26" max="26" width="10" style="3" bestFit="1" customWidth="1"/>
    <col min="27" max="27" width="7" style="3" bestFit="1" customWidth="1"/>
    <col min="28" max="28" width="8.28515625" style="3" bestFit="1" customWidth="1"/>
    <col min="29" max="29" width="9" style="1" bestFit="1" customWidth="1"/>
    <col min="30" max="30" width="4.140625" style="1" bestFit="1" customWidth="1"/>
    <col min="31" max="31" width="3.28515625" style="1" bestFit="1" customWidth="1"/>
    <col min="32" max="32" width="10" style="1" bestFit="1" customWidth="1"/>
    <col min="33" max="33" width="7.85546875" style="1" bestFit="1" customWidth="1"/>
    <col min="34" max="16384" width="9.140625" style="1"/>
  </cols>
  <sheetData>
    <row r="1" spans="1:33" ht="50.1" customHeight="1" x14ac:dyDescent="0.25">
      <c r="A1" s="33" t="s">
        <v>5</v>
      </c>
      <c r="B1" s="33" t="s">
        <v>6</v>
      </c>
      <c r="C1" s="33" t="s">
        <v>4</v>
      </c>
      <c r="D1" s="33" t="s">
        <v>7</v>
      </c>
      <c r="E1" s="33" t="s">
        <v>8</v>
      </c>
      <c r="F1" s="33" t="s">
        <v>9</v>
      </c>
      <c r="G1" s="33" t="s">
        <v>10</v>
      </c>
      <c r="H1" s="33" t="s">
        <v>11</v>
      </c>
      <c r="I1" s="33" t="s">
        <v>3</v>
      </c>
      <c r="J1" s="33" t="s">
        <v>12</v>
      </c>
      <c r="K1" s="33" t="s">
        <v>13</v>
      </c>
      <c r="L1" s="33" t="s">
        <v>14</v>
      </c>
      <c r="M1" s="33" t="s">
        <v>15</v>
      </c>
      <c r="N1" s="33" t="s">
        <v>16</v>
      </c>
      <c r="O1" s="33" t="s">
        <v>17</v>
      </c>
      <c r="P1" s="33" t="s">
        <v>18</v>
      </c>
      <c r="Q1" s="33" t="s">
        <v>19</v>
      </c>
      <c r="R1" s="33" t="s">
        <v>20</v>
      </c>
      <c r="S1" s="33" t="s">
        <v>21</v>
      </c>
      <c r="T1" s="33" t="s">
        <v>22</v>
      </c>
      <c r="U1" s="33" t="s">
        <v>23</v>
      </c>
      <c r="V1" s="33" t="s">
        <v>24</v>
      </c>
      <c r="W1" s="33" t="s">
        <v>25</v>
      </c>
      <c r="X1" s="33" t="s">
        <v>26</v>
      </c>
      <c r="Y1" s="33" t="s">
        <v>27</v>
      </c>
      <c r="Z1" s="33" t="s">
        <v>28</v>
      </c>
      <c r="AA1" s="33" t="s">
        <v>29</v>
      </c>
      <c r="AB1" s="33" t="s">
        <v>0</v>
      </c>
      <c r="AC1" s="33" t="s">
        <v>30</v>
      </c>
      <c r="AD1" s="33" t="s">
        <v>1</v>
      </c>
      <c r="AE1" s="33" t="s">
        <v>31</v>
      </c>
      <c r="AF1" s="33" t="s">
        <v>32</v>
      </c>
      <c r="AG1" s="33" t="s">
        <v>2</v>
      </c>
    </row>
    <row r="2" spans="1:33" s="56" customFormat="1" ht="24.95" customHeight="1" x14ac:dyDescent="0.25">
      <c r="A2" s="57" t="s">
        <v>36</v>
      </c>
      <c r="B2" s="57">
        <v>8374</v>
      </c>
      <c r="C2" s="59">
        <v>43009</v>
      </c>
      <c r="D2" s="57"/>
      <c r="E2" s="57" t="s">
        <v>501</v>
      </c>
      <c r="F2" s="57" t="s">
        <v>173</v>
      </c>
      <c r="G2" s="57" t="s">
        <v>33</v>
      </c>
      <c r="H2" s="57">
        <v>2000096329</v>
      </c>
      <c r="I2" s="59">
        <v>43003</v>
      </c>
      <c r="J2" s="57" t="s">
        <v>43</v>
      </c>
      <c r="K2" s="59">
        <v>43007</v>
      </c>
      <c r="L2" s="57" t="s">
        <v>35</v>
      </c>
      <c r="M2" s="57">
        <v>2238</v>
      </c>
      <c r="N2" s="57">
        <v>29333990</v>
      </c>
      <c r="O2" s="57" t="s">
        <v>205</v>
      </c>
      <c r="P2" s="57" t="s">
        <v>205</v>
      </c>
      <c r="Q2" s="57" t="s">
        <v>206</v>
      </c>
      <c r="R2" s="57"/>
      <c r="S2" s="57"/>
      <c r="T2" s="57"/>
      <c r="U2" s="57"/>
      <c r="V2" s="55">
        <v>42917</v>
      </c>
      <c r="W2" s="55">
        <v>44713</v>
      </c>
      <c r="X2" s="53">
        <v>60</v>
      </c>
      <c r="Y2" s="53">
        <v>0</v>
      </c>
      <c r="Z2" s="66">
        <v>111</v>
      </c>
      <c r="AA2" s="53" t="s">
        <v>37</v>
      </c>
      <c r="AB2" s="53">
        <v>690</v>
      </c>
      <c r="AC2" s="63">
        <f t="shared" ref="AC2:AC17" si="0">Z2*AB2</f>
        <v>76590</v>
      </c>
      <c r="AD2" s="51" t="s">
        <v>34</v>
      </c>
      <c r="AE2" s="51">
        <v>0</v>
      </c>
      <c r="AF2" s="65">
        <f t="shared" ref="AF2:AF17" si="1">Z2</f>
        <v>111</v>
      </c>
      <c r="AG2" s="57"/>
    </row>
    <row r="3" spans="1:33" s="8" customFormat="1" ht="24.95" customHeight="1" x14ac:dyDescent="0.25">
      <c r="A3" s="7" t="s">
        <v>36</v>
      </c>
      <c r="B3" s="7">
        <v>8375</v>
      </c>
      <c r="C3" s="9">
        <v>43009</v>
      </c>
      <c r="D3" s="7"/>
      <c r="E3" s="7" t="s">
        <v>207</v>
      </c>
      <c r="F3" s="7" t="s">
        <v>502</v>
      </c>
      <c r="G3" s="7" t="s">
        <v>33</v>
      </c>
      <c r="H3" s="7">
        <v>1101200112</v>
      </c>
      <c r="I3" s="9">
        <v>43005</v>
      </c>
      <c r="J3" s="7" t="s">
        <v>59</v>
      </c>
      <c r="K3" s="9">
        <v>43023</v>
      </c>
      <c r="L3" s="7" t="s">
        <v>35</v>
      </c>
      <c r="M3" s="7">
        <v>6657</v>
      </c>
      <c r="N3" s="7">
        <v>29419090</v>
      </c>
      <c r="O3" s="7" t="s">
        <v>209</v>
      </c>
      <c r="P3" s="7" t="s">
        <v>209</v>
      </c>
      <c r="Q3" s="7" t="s">
        <v>210</v>
      </c>
      <c r="R3" s="7"/>
      <c r="S3" s="7"/>
      <c r="T3" s="7"/>
      <c r="U3" s="7"/>
      <c r="V3" s="6">
        <v>42979</v>
      </c>
      <c r="W3" s="6">
        <v>44044</v>
      </c>
      <c r="X3" s="3">
        <v>36</v>
      </c>
      <c r="Y3" s="3">
        <v>0</v>
      </c>
      <c r="Z3" s="21">
        <v>150</v>
      </c>
      <c r="AA3" s="3" t="s">
        <v>37</v>
      </c>
      <c r="AB3" s="3">
        <v>158</v>
      </c>
      <c r="AC3" s="12">
        <f t="shared" si="0"/>
        <v>23700</v>
      </c>
      <c r="AD3" s="1" t="s">
        <v>34</v>
      </c>
      <c r="AE3" s="1">
        <v>0</v>
      </c>
      <c r="AF3" s="11">
        <f t="shared" si="1"/>
        <v>150</v>
      </c>
      <c r="AG3" s="7"/>
    </row>
    <row r="4" spans="1:33" s="8" customFormat="1" ht="24.95" customHeight="1" x14ac:dyDescent="0.25">
      <c r="A4" s="7" t="s">
        <v>36</v>
      </c>
      <c r="B4" s="7">
        <v>8376</v>
      </c>
      <c r="C4" s="9">
        <v>43009</v>
      </c>
      <c r="D4" s="7"/>
      <c r="E4" s="7" t="s">
        <v>211</v>
      </c>
      <c r="F4" s="7" t="s">
        <v>211</v>
      </c>
      <c r="G4" s="7" t="s">
        <v>33</v>
      </c>
      <c r="H4" s="7">
        <v>930503560</v>
      </c>
      <c r="I4" s="9">
        <v>43003</v>
      </c>
      <c r="J4" s="7" t="s">
        <v>43</v>
      </c>
      <c r="K4" s="9">
        <v>43018</v>
      </c>
      <c r="L4" s="7" t="s">
        <v>35</v>
      </c>
      <c r="M4" s="7">
        <v>205</v>
      </c>
      <c r="N4" s="7">
        <v>96020010</v>
      </c>
      <c r="O4" s="7" t="s">
        <v>212</v>
      </c>
      <c r="P4" s="7" t="s">
        <v>212</v>
      </c>
      <c r="Q4" s="7">
        <v>11500224264</v>
      </c>
      <c r="R4" s="7"/>
      <c r="S4" s="7"/>
      <c r="T4" s="7"/>
      <c r="U4" s="7"/>
      <c r="V4" s="6">
        <v>42979</v>
      </c>
      <c r="W4" s="6">
        <v>44774</v>
      </c>
      <c r="X4" s="3">
        <v>60</v>
      </c>
      <c r="Y4" s="3">
        <v>0</v>
      </c>
      <c r="Z4" s="7">
        <v>900000</v>
      </c>
      <c r="AA4" s="3" t="s">
        <v>286</v>
      </c>
      <c r="AB4" s="3">
        <f>2.73/1000</f>
        <v>2.7299999999999998E-3</v>
      </c>
      <c r="AC4" s="12">
        <f t="shared" si="0"/>
        <v>2457</v>
      </c>
      <c r="AD4" s="1" t="s">
        <v>34</v>
      </c>
      <c r="AE4" s="1">
        <v>0</v>
      </c>
      <c r="AF4" s="11">
        <f t="shared" si="1"/>
        <v>900000</v>
      </c>
      <c r="AG4" s="7"/>
    </row>
    <row r="5" spans="1:33" s="8" customFormat="1" ht="24.95" customHeight="1" x14ac:dyDescent="0.25">
      <c r="A5" s="7" t="s">
        <v>36</v>
      </c>
      <c r="B5" s="7">
        <v>8376</v>
      </c>
      <c r="C5" s="9">
        <v>43009</v>
      </c>
      <c r="D5" s="7"/>
      <c r="E5" s="7" t="s">
        <v>211</v>
      </c>
      <c r="F5" s="7" t="s">
        <v>211</v>
      </c>
      <c r="G5" s="7" t="s">
        <v>33</v>
      </c>
      <c r="H5" s="7">
        <v>930503560</v>
      </c>
      <c r="I5" s="9">
        <v>43003</v>
      </c>
      <c r="J5" s="7" t="s">
        <v>43</v>
      </c>
      <c r="K5" s="9">
        <v>43018</v>
      </c>
      <c r="L5" s="7" t="s">
        <v>35</v>
      </c>
      <c r="M5" s="7">
        <v>205</v>
      </c>
      <c r="N5" s="7">
        <v>96020010</v>
      </c>
      <c r="O5" s="7" t="s">
        <v>212</v>
      </c>
      <c r="P5" s="7" t="s">
        <v>212</v>
      </c>
      <c r="Q5" s="7">
        <v>11500225735</v>
      </c>
      <c r="R5" s="7"/>
      <c r="S5" s="7"/>
      <c r="T5" s="7"/>
      <c r="U5" s="7"/>
      <c r="V5" s="6">
        <v>42979</v>
      </c>
      <c r="W5" s="6">
        <v>44774</v>
      </c>
      <c r="X5" s="3">
        <v>60</v>
      </c>
      <c r="Y5" s="3">
        <v>0</v>
      </c>
      <c r="Z5" s="7">
        <v>500000</v>
      </c>
      <c r="AA5" s="3" t="s">
        <v>286</v>
      </c>
      <c r="AB5" s="3">
        <f>2.88/1000</f>
        <v>2.8799999999999997E-3</v>
      </c>
      <c r="AC5" s="12">
        <f t="shared" si="0"/>
        <v>1439.9999999999998</v>
      </c>
      <c r="AD5" s="1" t="s">
        <v>34</v>
      </c>
      <c r="AE5" s="1">
        <v>0</v>
      </c>
      <c r="AF5" s="11">
        <f t="shared" si="1"/>
        <v>500000</v>
      </c>
      <c r="AG5" s="7"/>
    </row>
    <row r="6" spans="1:33" s="8" customFormat="1" ht="24.95" customHeight="1" x14ac:dyDescent="0.25">
      <c r="A6" s="7" t="s">
        <v>36</v>
      </c>
      <c r="B6" s="7">
        <v>8376</v>
      </c>
      <c r="C6" s="9">
        <v>43009</v>
      </c>
      <c r="D6" s="7"/>
      <c r="E6" s="7" t="s">
        <v>211</v>
      </c>
      <c r="F6" s="7" t="s">
        <v>211</v>
      </c>
      <c r="G6" s="7" t="s">
        <v>33</v>
      </c>
      <c r="H6" s="7">
        <v>930503560</v>
      </c>
      <c r="I6" s="9">
        <v>43003</v>
      </c>
      <c r="J6" s="7" t="s">
        <v>43</v>
      </c>
      <c r="K6" s="9">
        <v>43018</v>
      </c>
      <c r="L6" s="7" t="s">
        <v>35</v>
      </c>
      <c r="M6" s="7">
        <v>205</v>
      </c>
      <c r="N6" s="7">
        <v>96020010</v>
      </c>
      <c r="O6" s="7" t="s">
        <v>212</v>
      </c>
      <c r="P6" s="7" t="s">
        <v>212</v>
      </c>
      <c r="Q6" s="7">
        <v>11500224966</v>
      </c>
      <c r="R6" s="7"/>
      <c r="S6" s="7"/>
      <c r="T6" s="7"/>
      <c r="U6" s="7"/>
      <c r="V6" s="6">
        <v>42979</v>
      </c>
      <c r="W6" s="6">
        <v>44774</v>
      </c>
      <c r="X6" s="3">
        <v>60</v>
      </c>
      <c r="Y6" s="3">
        <v>0</v>
      </c>
      <c r="Z6" s="7">
        <v>1050000</v>
      </c>
      <c r="AA6" s="3" t="s">
        <v>286</v>
      </c>
      <c r="AB6" s="3">
        <f>2.78/1000</f>
        <v>2.7799999999999999E-3</v>
      </c>
      <c r="AC6" s="12">
        <f t="shared" si="0"/>
        <v>2919</v>
      </c>
      <c r="AD6" s="1" t="s">
        <v>34</v>
      </c>
      <c r="AE6" s="1">
        <v>0</v>
      </c>
      <c r="AF6" s="11">
        <f t="shared" si="1"/>
        <v>1050000</v>
      </c>
      <c r="AG6" s="7"/>
    </row>
    <row r="7" spans="1:33" s="8" customFormat="1" ht="24.95" customHeight="1" x14ac:dyDescent="0.25">
      <c r="A7" s="7" t="s">
        <v>36</v>
      </c>
      <c r="B7" s="7">
        <v>8384</v>
      </c>
      <c r="C7" s="9">
        <v>43009</v>
      </c>
      <c r="D7" s="7"/>
      <c r="E7" s="7" t="s">
        <v>213</v>
      </c>
      <c r="F7" s="7" t="s">
        <v>213</v>
      </c>
      <c r="G7" s="7" t="s">
        <v>33</v>
      </c>
      <c r="H7" s="7" t="s">
        <v>214</v>
      </c>
      <c r="I7" s="9">
        <v>42999</v>
      </c>
      <c r="J7" s="7" t="s">
        <v>277</v>
      </c>
      <c r="K7" s="9">
        <v>43019</v>
      </c>
      <c r="L7" s="7" t="s">
        <v>39</v>
      </c>
      <c r="M7" s="7" t="s">
        <v>39</v>
      </c>
      <c r="N7" s="7">
        <v>21069099</v>
      </c>
      <c r="O7" s="7" t="s">
        <v>215</v>
      </c>
      <c r="P7" s="7" t="s">
        <v>215</v>
      </c>
      <c r="Q7" s="7" t="s">
        <v>216</v>
      </c>
      <c r="R7" s="7"/>
      <c r="S7" s="7"/>
      <c r="T7" s="7"/>
      <c r="U7" s="7"/>
      <c r="V7" s="6">
        <v>42948</v>
      </c>
      <c r="W7" s="6">
        <v>43647</v>
      </c>
      <c r="X7" s="3">
        <v>24</v>
      </c>
      <c r="Y7" s="3">
        <v>0</v>
      </c>
      <c r="Z7" s="7">
        <v>10</v>
      </c>
      <c r="AA7" s="3" t="s">
        <v>286</v>
      </c>
      <c r="AB7" s="3">
        <v>0.25</v>
      </c>
      <c r="AC7" s="12">
        <f t="shared" si="0"/>
        <v>2.5</v>
      </c>
      <c r="AD7" s="1" t="s">
        <v>34</v>
      </c>
      <c r="AE7" s="1">
        <v>0</v>
      </c>
      <c r="AF7" s="11">
        <f t="shared" si="1"/>
        <v>10</v>
      </c>
      <c r="AG7" s="7"/>
    </row>
    <row r="8" spans="1:33" s="8" customFormat="1" ht="24.95" customHeight="1" x14ac:dyDescent="0.25">
      <c r="A8" s="7" t="s">
        <v>36</v>
      </c>
      <c r="B8" s="7">
        <v>8384</v>
      </c>
      <c r="C8" s="9">
        <v>43009</v>
      </c>
      <c r="D8" s="7"/>
      <c r="E8" s="7" t="s">
        <v>213</v>
      </c>
      <c r="F8" s="7" t="s">
        <v>213</v>
      </c>
      <c r="G8" s="7" t="s">
        <v>33</v>
      </c>
      <c r="H8" s="7" t="s">
        <v>214</v>
      </c>
      <c r="I8" s="9">
        <v>42999</v>
      </c>
      <c r="J8" s="7" t="s">
        <v>277</v>
      </c>
      <c r="K8" s="9">
        <v>43019</v>
      </c>
      <c r="L8" s="7" t="s">
        <v>39</v>
      </c>
      <c r="M8" s="7" t="s">
        <v>39</v>
      </c>
      <c r="N8" s="7">
        <v>21069099</v>
      </c>
      <c r="O8" s="7" t="s">
        <v>217</v>
      </c>
      <c r="P8" s="7" t="s">
        <v>217</v>
      </c>
      <c r="Q8" s="7" t="s">
        <v>218</v>
      </c>
      <c r="R8" s="7"/>
      <c r="S8" s="7"/>
      <c r="T8" s="7"/>
      <c r="U8" s="7"/>
      <c r="V8" s="6">
        <v>42948</v>
      </c>
      <c r="W8" s="6">
        <v>43282</v>
      </c>
      <c r="X8" s="3">
        <v>12</v>
      </c>
      <c r="Y8" s="3">
        <v>0</v>
      </c>
      <c r="Z8" s="7">
        <v>10</v>
      </c>
      <c r="AA8" s="3" t="s">
        <v>286</v>
      </c>
      <c r="AB8" s="3">
        <v>0.25</v>
      </c>
      <c r="AC8" s="12">
        <f t="shared" si="0"/>
        <v>2.5</v>
      </c>
      <c r="AD8" s="1" t="s">
        <v>34</v>
      </c>
      <c r="AE8" s="1">
        <v>0</v>
      </c>
      <c r="AF8" s="11">
        <f t="shared" si="1"/>
        <v>10</v>
      </c>
      <c r="AG8" s="7"/>
    </row>
    <row r="9" spans="1:33" s="8" customFormat="1" ht="24.95" customHeight="1" x14ac:dyDescent="0.25">
      <c r="A9" s="7" t="s">
        <v>36</v>
      </c>
      <c r="B9" s="7">
        <v>8384</v>
      </c>
      <c r="C9" s="9">
        <v>43009</v>
      </c>
      <c r="D9" s="7"/>
      <c r="E9" s="7" t="s">
        <v>213</v>
      </c>
      <c r="F9" s="7" t="s">
        <v>213</v>
      </c>
      <c r="G9" s="7" t="s">
        <v>33</v>
      </c>
      <c r="H9" s="7" t="s">
        <v>214</v>
      </c>
      <c r="I9" s="9">
        <v>42999</v>
      </c>
      <c r="J9" s="7" t="s">
        <v>277</v>
      </c>
      <c r="K9" s="9">
        <v>43019</v>
      </c>
      <c r="L9" s="7" t="s">
        <v>39</v>
      </c>
      <c r="M9" s="7" t="s">
        <v>39</v>
      </c>
      <c r="N9" s="7">
        <v>21069099</v>
      </c>
      <c r="O9" s="7" t="s">
        <v>217</v>
      </c>
      <c r="P9" s="7" t="s">
        <v>217</v>
      </c>
      <c r="Q9" s="7" t="s">
        <v>219</v>
      </c>
      <c r="R9" s="7"/>
      <c r="S9" s="7"/>
      <c r="T9" s="7"/>
      <c r="U9" s="7"/>
      <c r="V9" s="6">
        <v>42948</v>
      </c>
      <c r="W9" s="6">
        <v>43282</v>
      </c>
      <c r="X9" s="3">
        <v>12</v>
      </c>
      <c r="Y9" s="3">
        <v>0</v>
      </c>
      <c r="Z9" s="7">
        <v>10</v>
      </c>
      <c r="AA9" s="3" t="s">
        <v>286</v>
      </c>
      <c r="AB9" s="3">
        <v>0.25</v>
      </c>
      <c r="AC9" s="12">
        <f t="shared" si="0"/>
        <v>2.5</v>
      </c>
      <c r="AD9" s="1" t="s">
        <v>34</v>
      </c>
      <c r="AE9" s="1">
        <v>0</v>
      </c>
      <c r="AF9" s="11">
        <f t="shared" si="1"/>
        <v>10</v>
      </c>
      <c r="AG9" s="7"/>
    </row>
    <row r="10" spans="1:33" s="8" customFormat="1" ht="24.95" customHeight="1" x14ac:dyDescent="0.25">
      <c r="A10" s="7" t="s">
        <v>36</v>
      </c>
      <c r="B10" s="7">
        <v>8384</v>
      </c>
      <c r="C10" s="9">
        <v>43009</v>
      </c>
      <c r="D10" s="7"/>
      <c r="E10" s="7" t="s">
        <v>213</v>
      </c>
      <c r="F10" s="7" t="s">
        <v>213</v>
      </c>
      <c r="G10" s="7" t="s">
        <v>33</v>
      </c>
      <c r="H10" s="7" t="s">
        <v>214</v>
      </c>
      <c r="I10" s="9">
        <v>42999</v>
      </c>
      <c r="J10" s="7" t="s">
        <v>277</v>
      </c>
      <c r="K10" s="9">
        <v>43019</v>
      </c>
      <c r="L10" s="7" t="s">
        <v>39</v>
      </c>
      <c r="M10" s="7" t="s">
        <v>39</v>
      </c>
      <c r="N10" s="7">
        <v>21069099</v>
      </c>
      <c r="O10" s="7" t="s">
        <v>220</v>
      </c>
      <c r="P10" s="7" t="s">
        <v>220</v>
      </c>
      <c r="Q10" s="7" t="s">
        <v>221</v>
      </c>
      <c r="R10" s="7"/>
      <c r="S10" s="7"/>
      <c r="T10" s="7"/>
      <c r="U10" s="7"/>
      <c r="V10" s="6">
        <v>42948</v>
      </c>
      <c r="W10" s="6">
        <v>43282</v>
      </c>
      <c r="X10" s="3">
        <v>12</v>
      </c>
      <c r="Y10" s="3">
        <v>0</v>
      </c>
      <c r="Z10" s="7">
        <v>10</v>
      </c>
      <c r="AA10" s="3" t="s">
        <v>286</v>
      </c>
      <c r="AB10" s="3">
        <v>0.25</v>
      </c>
      <c r="AC10" s="12">
        <f t="shared" si="0"/>
        <v>2.5</v>
      </c>
      <c r="AD10" s="1" t="s">
        <v>34</v>
      </c>
      <c r="AE10" s="1">
        <v>0</v>
      </c>
      <c r="AF10" s="11">
        <f t="shared" si="1"/>
        <v>10</v>
      </c>
      <c r="AG10" s="7"/>
    </row>
    <row r="11" spans="1:33" s="8" customFormat="1" ht="24.95" customHeight="1" x14ac:dyDescent="0.25">
      <c r="A11" s="7" t="s">
        <v>36</v>
      </c>
      <c r="B11" s="7">
        <v>8384</v>
      </c>
      <c r="C11" s="9">
        <v>43009</v>
      </c>
      <c r="D11" s="7"/>
      <c r="E11" s="7" t="s">
        <v>213</v>
      </c>
      <c r="F11" s="7" t="s">
        <v>213</v>
      </c>
      <c r="G11" s="7" t="s">
        <v>33</v>
      </c>
      <c r="H11" s="7" t="s">
        <v>214</v>
      </c>
      <c r="I11" s="9">
        <v>42999</v>
      </c>
      <c r="J11" s="7" t="s">
        <v>277</v>
      </c>
      <c r="K11" s="9">
        <v>43019</v>
      </c>
      <c r="L11" s="7" t="s">
        <v>39</v>
      </c>
      <c r="M11" s="7" t="s">
        <v>39</v>
      </c>
      <c r="N11" s="7">
        <v>21069099</v>
      </c>
      <c r="O11" s="7" t="s">
        <v>222</v>
      </c>
      <c r="P11" s="7" t="s">
        <v>222</v>
      </c>
      <c r="Q11" s="7" t="s">
        <v>223</v>
      </c>
      <c r="R11" s="7"/>
      <c r="S11" s="7"/>
      <c r="T11" s="7"/>
      <c r="U11" s="7"/>
      <c r="V11" s="6">
        <v>42948</v>
      </c>
      <c r="W11" s="6">
        <v>43282</v>
      </c>
      <c r="X11" s="3">
        <v>12</v>
      </c>
      <c r="Y11" s="3">
        <v>0</v>
      </c>
      <c r="Z11" s="7">
        <v>10</v>
      </c>
      <c r="AA11" s="3" t="s">
        <v>286</v>
      </c>
      <c r="AB11" s="3">
        <v>0.25</v>
      </c>
      <c r="AC11" s="12">
        <f t="shared" si="0"/>
        <v>2.5</v>
      </c>
      <c r="AD11" s="1" t="s">
        <v>34</v>
      </c>
      <c r="AE11" s="1">
        <v>0</v>
      </c>
      <c r="AF11" s="11">
        <f t="shared" si="1"/>
        <v>10</v>
      </c>
      <c r="AG11" s="7"/>
    </row>
    <row r="12" spans="1:33" s="8" customFormat="1" ht="24.95" customHeight="1" x14ac:dyDescent="0.25">
      <c r="A12" s="7" t="s">
        <v>36</v>
      </c>
      <c r="B12" s="7">
        <v>8384</v>
      </c>
      <c r="C12" s="9">
        <v>43009</v>
      </c>
      <c r="D12" s="7"/>
      <c r="E12" s="7" t="s">
        <v>213</v>
      </c>
      <c r="F12" s="7" t="s">
        <v>213</v>
      </c>
      <c r="G12" s="7" t="s">
        <v>33</v>
      </c>
      <c r="H12" s="7" t="s">
        <v>214</v>
      </c>
      <c r="I12" s="9">
        <v>42999</v>
      </c>
      <c r="J12" s="7" t="s">
        <v>277</v>
      </c>
      <c r="K12" s="9">
        <v>43019</v>
      </c>
      <c r="L12" s="7" t="s">
        <v>39</v>
      </c>
      <c r="M12" s="7" t="s">
        <v>39</v>
      </c>
      <c r="N12" s="7">
        <v>21069099</v>
      </c>
      <c r="O12" s="7" t="s">
        <v>224</v>
      </c>
      <c r="P12" s="7" t="s">
        <v>224</v>
      </c>
      <c r="Q12" s="7" t="s">
        <v>225</v>
      </c>
      <c r="R12" s="7"/>
      <c r="S12" s="7"/>
      <c r="T12" s="7"/>
      <c r="U12" s="7"/>
      <c r="V12" s="6">
        <v>42948</v>
      </c>
      <c r="W12" s="6">
        <v>43282</v>
      </c>
      <c r="X12" s="3">
        <v>12</v>
      </c>
      <c r="Y12" s="7">
        <v>0</v>
      </c>
      <c r="Z12" s="7">
        <v>10</v>
      </c>
      <c r="AA12" s="3" t="s">
        <v>286</v>
      </c>
      <c r="AB12" s="3">
        <v>0.25</v>
      </c>
      <c r="AC12" s="12">
        <f t="shared" si="0"/>
        <v>2.5</v>
      </c>
      <c r="AD12" s="1" t="s">
        <v>34</v>
      </c>
      <c r="AE12" s="1">
        <v>0</v>
      </c>
      <c r="AF12" s="11">
        <f t="shared" si="1"/>
        <v>10</v>
      </c>
      <c r="AG12" s="7"/>
    </row>
    <row r="13" spans="1:33" s="3" customFormat="1" ht="24.95" customHeight="1" x14ac:dyDescent="0.25">
      <c r="A13" s="7" t="s">
        <v>36</v>
      </c>
      <c r="B13" s="7">
        <v>8384</v>
      </c>
      <c r="C13" s="9">
        <v>43009</v>
      </c>
      <c r="D13" s="7"/>
      <c r="E13" s="7" t="s">
        <v>213</v>
      </c>
      <c r="F13" s="7" t="s">
        <v>213</v>
      </c>
      <c r="G13" s="7" t="s">
        <v>33</v>
      </c>
      <c r="H13" s="7" t="s">
        <v>214</v>
      </c>
      <c r="I13" s="9">
        <v>42999</v>
      </c>
      <c r="J13" s="7" t="s">
        <v>277</v>
      </c>
      <c r="K13" s="9">
        <v>43019</v>
      </c>
      <c r="L13" s="7" t="s">
        <v>39</v>
      </c>
      <c r="M13" s="7" t="s">
        <v>39</v>
      </c>
      <c r="N13" s="7">
        <v>21069099</v>
      </c>
      <c r="O13" s="7" t="s">
        <v>226</v>
      </c>
      <c r="P13" s="7" t="s">
        <v>226</v>
      </c>
      <c r="Q13" s="7" t="s">
        <v>227</v>
      </c>
      <c r="R13" s="7"/>
      <c r="S13" s="7"/>
      <c r="T13" s="7"/>
      <c r="U13" s="7"/>
      <c r="V13" s="6">
        <v>42948</v>
      </c>
      <c r="W13" s="6">
        <v>43282</v>
      </c>
      <c r="X13" s="3">
        <v>12</v>
      </c>
      <c r="Y13" s="7">
        <v>0</v>
      </c>
      <c r="Z13" s="7">
        <v>10</v>
      </c>
      <c r="AA13" s="3" t="s">
        <v>286</v>
      </c>
      <c r="AB13" s="7">
        <v>0.25</v>
      </c>
      <c r="AC13" s="12">
        <f t="shared" si="0"/>
        <v>2.5</v>
      </c>
      <c r="AD13" s="7" t="s">
        <v>34</v>
      </c>
      <c r="AE13" s="7">
        <v>0</v>
      </c>
      <c r="AF13" s="11">
        <f t="shared" si="1"/>
        <v>10</v>
      </c>
      <c r="AG13" s="7"/>
    </row>
    <row r="14" spans="1:33" s="3" customFormat="1" ht="24.95" customHeight="1" x14ac:dyDescent="0.25">
      <c r="A14" s="7" t="s">
        <v>36</v>
      </c>
      <c r="B14" s="7">
        <v>8384</v>
      </c>
      <c r="C14" s="9">
        <v>43009</v>
      </c>
      <c r="D14" s="7"/>
      <c r="E14" s="7" t="s">
        <v>213</v>
      </c>
      <c r="F14" s="7" t="s">
        <v>213</v>
      </c>
      <c r="G14" s="7" t="s">
        <v>33</v>
      </c>
      <c r="H14" s="7" t="s">
        <v>214</v>
      </c>
      <c r="I14" s="9">
        <v>42999</v>
      </c>
      <c r="J14" s="7" t="s">
        <v>277</v>
      </c>
      <c r="K14" s="9">
        <v>43019</v>
      </c>
      <c r="L14" s="7" t="s">
        <v>39</v>
      </c>
      <c r="M14" s="7" t="s">
        <v>39</v>
      </c>
      <c r="N14" s="7">
        <v>21069099</v>
      </c>
      <c r="O14" s="7" t="s">
        <v>228</v>
      </c>
      <c r="P14" s="7" t="s">
        <v>228</v>
      </c>
      <c r="Q14" s="7" t="s">
        <v>229</v>
      </c>
      <c r="R14" s="7"/>
      <c r="S14" s="7"/>
      <c r="T14" s="7"/>
      <c r="U14" s="7"/>
      <c r="V14" s="6">
        <v>42948</v>
      </c>
      <c r="W14" s="6">
        <v>43282</v>
      </c>
      <c r="X14" s="3">
        <v>12</v>
      </c>
      <c r="Y14" s="7">
        <v>0</v>
      </c>
      <c r="Z14" s="7">
        <v>10</v>
      </c>
      <c r="AA14" s="3" t="s">
        <v>286</v>
      </c>
      <c r="AB14" s="7">
        <v>0.25</v>
      </c>
      <c r="AC14" s="12">
        <f t="shared" si="0"/>
        <v>2.5</v>
      </c>
      <c r="AD14" s="7" t="s">
        <v>34</v>
      </c>
      <c r="AE14" s="7">
        <v>0</v>
      </c>
      <c r="AF14" s="11">
        <f t="shared" si="1"/>
        <v>10</v>
      </c>
      <c r="AG14" s="7"/>
    </row>
    <row r="15" spans="1:33" s="3" customFormat="1" ht="24.95" customHeight="1" x14ac:dyDescent="0.25">
      <c r="A15" s="7" t="s">
        <v>36</v>
      </c>
      <c r="B15" s="7">
        <v>8384</v>
      </c>
      <c r="C15" s="9">
        <v>43009</v>
      </c>
      <c r="D15" s="7"/>
      <c r="E15" s="7" t="s">
        <v>213</v>
      </c>
      <c r="F15" s="7" t="s">
        <v>213</v>
      </c>
      <c r="G15" s="7" t="s">
        <v>33</v>
      </c>
      <c r="H15" s="7" t="s">
        <v>214</v>
      </c>
      <c r="I15" s="9">
        <v>42999</v>
      </c>
      <c r="J15" s="7" t="s">
        <v>277</v>
      </c>
      <c r="K15" s="9">
        <v>43019</v>
      </c>
      <c r="L15" s="7" t="s">
        <v>39</v>
      </c>
      <c r="M15" s="7" t="s">
        <v>39</v>
      </c>
      <c r="N15" s="7">
        <v>21069099</v>
      </c>
      <c r="O15" s="7" t="s">
        <v>230</v>
      </c>
      <c r="P15" s="7" t="s">
        <v>230</v>
      </c>
      <c r="Q15" s="7" t="s">
        <v>227</v>
      </c>
      <c r="R15" s="7"/>
      <c r="S15" s="7"/>
      <c r="T15" s="7"/>
      <c r="U15" s="7"/>
      <c r="V15" s="10">
        <v>42948</v>
      </c>
      <c r="W15" s="10">
        <v>43647</v>
      </c>
      <c r="X15" s="7">
        <v>24</v>
      </c>
      <c r="Y15" s="7">
        <v>0</v>
      </c>
      <c r="Z15" s="7">
        <v>10</v>
      </c>
      <c r="AA15" s="3" t="s">
        <v>286</v>
      </c>
      <c r="AB15" s="7">
        <v>0.25</v>
      </c>
      <c r="AC15" s="12">
        <f t="shared" si="0"/>
        <v>2.5</v>
      </c>
      <c r="AD15" s="7" t="s">
        <v>34</v>
      </c>
      <c r="AE15" s="7">
        <v>0</v>
      </c>
      <c r="AF15" s="11">
        <f t="shared" si="1"/>
        <v>10</v>
      </c>
      <c r="AG15" s="7"/>
    </row>
    <row r="16" spans="1:33" s="3" customFormat="1" ht="24.95" customHeight="1" x14ac:dyDescent="0.25">
      <c r="A16" s="7" t="s">
        <v>36</v>
      </c>
      <c r="B16" s="7">
        <v>8384</v>
      </c>
      <c r="C16" s="9">
        <v>43009</v>
      </c>
      <c r="D16" s="7"/>
      <c r="E16" s="7" t="s">
        <v>213</v>
      </c>
      <c r="F16" s="7" t="s">
        <v>213</v>
      </c>
      <c r="G16" s="7" t="s">
        <v>33</v>
      </c>
      <c r="H16" s="7" t="s">
        <v>214</v>
      </c>
      <c r="I16" s="9">
        <v>42999</v>
      </c>
      <c r="J16" s="7" t="s">
        <v>277</v>
      </c>
      <c r="K16" s="9">
        <v>43019</v>
      </c>
      <c r="L16" s="7" t="s">
        <v>39</v>
      </c>
      <c r="M16" s="7" t="s">
        <v>39</v>
      </c>
      <c r="N16" s="7">
        <v>21069099</v>
      </c>
      <c r="O16" s="7" t="s">
        <v>231</v>
      </c>
      <c r="P16" s="7" t="s">
        <v>231</v>
      </c>
      <c r="Q16" s="7" t="s">
        <v>232</v>
      </c>
      <c r="R16" s="7"/>
      <c r="S16" s="7"/>
      <c r="T16" s="7"/>
      <c r="U16" s="7"/>
      <c r="V16" s="10">
        <v>42948</v>
      </c>
      <c r="W16" s="10">
        <v>43647</v>
      </c>
      <c r="X16" s="7">
        <v>24</v>
      </c>
      <c r="Y16" s="7">
        <v>0</v>
      </c>
      <c r="Z16" s="7">
        <v>10</v>
      </c>
      <c r="AA16" s="3" t="s">
        <v>286</v>
      </c>
      <c r="AB16" s="7">
        <v>0.25</v>
      </c>
      <c r="AC16" s="12">
        <f t="shared" si="0"/>
        <v>2.5</v>
      </c>
      <c r="AD16" s="7" t="s">
        <v>34</v>
      </c>
      <c r="AE16" s="7">
        <v>0</v>
      </c>
      <c r="AF16" s="11">
        <f t="shared" si="1"/>
        <v>10</v>
      </c>
      <c r="AG16" s="7"/>
    </row>
    <row r="17" spans="1:33" s="3" customFormat="1" ht="24.95" customHeight="1" x14ac:dyDescent="0.25">
      <c r="A17" s="7" t="s">
        <v>36</v>
      </c>
      <c r="B17" s="7">
        <v>8384</v>
      </c>
      <c r="C17" s="9">
        <v>43009</v>
      </c>
      <c r="D17" s="7"/>
      <c r="E17" s="7" t="s">
        <v>213</v>
      </c>
      <c r="F17" s="7" t="s">
        <v>213</v>
      </c>
      <c r="G17" s="7" t="s">
        <v>33</v>
      </c>
      <c r="H17" s="7" t="s">
        <v>214</v>
      </c>
      <c r="I17" s="9">
        <v>42999</v>
      </c>
      <c r="J17" s="7" t="s">
        <v>277</v>
      </c>
      <c r="K17" s="9">
        <v>43019</v>
      </c>
      <c r="L17" s="7" t="s">
        <v>39</v>
      </c>
      <c r="M17" s="7" t="s">
        <v>39</v>
      </c>
      <c r="N17" s="7">
        <v>21069099</v>
      </c>
      <c r="O17" s="7" t="s">
        <v>233</v>
      </c>
      <c r="P17" s="7" t="s">
        <v>233</v>
      </c>
      <c r="Q17" s="7" t="s">
        <v>234</v>
      </c>
      <c r="R17" s="7"/>
      <c r="S17" s="7"/>
      <c r="T17" s="7"/>
      <c r="U17" s="7"/>
      <c r="V17" s="10">
        <v>42948</v>
      </c>
      <c r="W17" s="10">
        <v>43647</v>
      </c>
      <c r="X17" s="7">
        <v>24</v>
      </c>
      <c r="Y17" s="7">
        <v>0</v>
      </c>
      <c r="Z17" s="7">
        <v>10</v>
      </c>
      <c r="AA17" s="3" t="s">
        <v>286</v>
      </c>
      <c r="AB17" s="7">
        <v>0.25</v>
      </c>
      <c r="AC17" s="12">
        <f t="shared" si="0"/>
        <v>2.5</v>
      </c>
      <c r="AD17" s="7" t="s">
        <v>34</v>
      </c>
      <c r="AE17" s="7">
        <v>0</v>
      </c>
      <c r="AF17" s="11">
        <f t="shared" si="1"/>
        <v>10</v>
      </c>
      <c r="AG17" s="7"/>
    </row>
    <row r="18" spans="1:33" s="3" customFormat="1" ht="24.95" customHeight="1" x14ac:dyDescent="0.25">
      <c r="A18" s="7" t="s">
        <v>36</v>
      </c>
      <c r="B18" s="7">
        <v>8384</v>
      </c>
      <c r="C18" s="9">
        <v>43009</v>
      </c>
      <c r="D18" s="7"/>
      <c r="E18" s="7" t="s">
        <v>213</v>
      </c>
      <c r="F18" s="7" t="s">
        <v>213</v>
      </c>
      <c r="G18" s="7" t="s">
        <v>33</v>
      </c>
      <c r="H18" s="7" t="s">
        <v>214</v>
      </c>
      <c r="I18" s="9">
        <v>42999</v>
      </c>
      <c r="J18" s="7" t="s">
        <v>277</v>
      </c>
      <c r="K18" s="9">
        <v>43019</v>
      </c>
      <c r="L18" s="7" t="s">
        <v>39</v>
      </c>
      <c r="M18" s="7" t="s">
        <v>39</v>
      </c>
      <c r="N18" s="7">
        <v>21069099</v>
      </c>
      <c r="O18" s="7" t="s">
        <v>235</v>
      </c>
      <c r="P18" s="7" t="s">
        <v>235</v>
      </c>
      <c r="Q18" s="7" t="s">
        <v>236</v>
      </c>
      <c r="R18" s="7"/>
      <c r="S18" s="7"/>
      <c r="T18" s="7"/>
      <c r="U18" s="7"/>
      <c r="V18" s="10">
        <v>42948</v>
      </c>
      <c r="W18" s="10">
        <v>43647</v>
      </c>
      <c r="X18" s="7">
        <v>24</v>
      </c>
      <c r="Y18" s="7">
        <v>0</v>
      </c>
      <c r="Z18" s="7">
        <v>10</v>
      </c>
      <c r="AA18" s="3" t="s">
        <v>286</v>
      </c>
      <c r="AB18" s="7">
        <v>0.25</v>
      </c>
      <c r="AC18" s="12">
        <f t="shared" ref="AC18:AC46" si="2">Z18*AB18</f>
        <v>2.5</v>
      </c>
      <c r="AD18" s="7" t="s">
        <v>34</v>
      </c>
      <c r="AE18" s="7">
        <v>0</v>
      </c>
      <c r="AF18" s="11">
        <f t="shared" ref="AF18:AF46" si="3">Z18</f>
        <v>10</v>
      </c>
      <c r="AG18" s="7"/>
    </row>
    <row r="19" spans="1:33" s="3" customFormat="1" ht="24.95" customHeight="1" x14ac:dyDescent="0.25">
      <c r="A19" s="7" t="s">
        <v>36</v>
      </c>
      <c r="B19" s="7">
        <v>8384</v>
      </c>
      <c r="C19" s="9">
        <v>43009</v>
      </c>
      <c r="D19" s="7"/>
      <c r="E19" s="7" t="s">
        <v>213</v>
      </c>
      <c r="F19" s="7" t="s">
        <v>213</v>
      </c>
      <c r="G19" s="7" t="s">
        <v>33</v>
      </c>
      <c r="H19" s="7" t="s">
        <v>214</v>
      </c>
      <c r="I19" s="9">
        <v>42999</v>
      </c>
      <c r="J19" s="7" t="s">
        <v>277</v>
      </c>
      <c r="K19" s="9">
        <v>43019</v>
      </c>
      <c r="L19" s="7" t="s">
        <v>39</v>
      </c>
      <c r="M19" s="7" t="s">
        <v>39</v>
      </c>
      <c r="N19" s="7">
        <v>21069099</v>
      </c>
      <c r="O19" s="7" t="s">
        <v>237</v>
      </c>
      <c r="P19" s="7" t="s">
        <v>237</v>
      </c>
      <c r="Q19" s="7" t="s">
        <v>238</v>
      </c>
      <c r="R19" s="7"/>
      <c r="S19" s="7"/>
      <c r="T19" s="7"/>
      <c r="U19" s="7"/>
      <c r="V19" s="10">
        <v>42948</v>
      </c>
      <c r="W19" s="10">
        <v>43647</v>
      </c>
      <c r="X19" s="7">
        <v>24</v>
      </c>
      <c r="Y19" s="7">
        <v>0</v>
      </c>
      <c r="Z19" s="7">
        <v>10</v>
      </c>
      <c r="AA19" s="3" t="s">
        <v>286</v>
      </c>
      <c r="AB19" s="7">
        <v>0.25</v>
      </c>
      <c r="AC19" s="12">
        <f t="shared" si="2"/>
        <v>2.5</v>
      </c>
      <c r="AD19" s="7" t="s">
        <v>34</v>
      </c>
      <c r="AE19" s="7">
        <v>0</v>
      </c>
      <c r="AF19" s="11">
        <f t="shared" si="3"/>
        <v>10</v>
      </c>
      <c r="AG19" s="7"/>
    </row>
    <row r="20" spans="1:33" s="3" customFormat="1" ht="24.95" customHeight="1" x14ac:dyDescent="0.25">
      <c r="A20" s="7" t="s">
        <v>36</v>
      </c>
      <c r="B20" s="7">
        <v>8384</v>
      </c>
      <c r="C20" s="9">
        <v>43009</v>
      </c>
      <c r="D20" s="7"/>
      <c r="E20" s="7" t="s">
        <v>213</v>
      </c>
      <c r="F20" s="7" t="s">
        <v>213</v>
      </c>
      <c r="G20" s="7" t="s">
        <v>33</v>
      </c>
      <c r="H20" s="7" t="s">
        <v>214</v>
      </c>
      <c r="I20" s="9">
        <v>42999</v>
      </c>
      <c r="J20" s="7" t="s">
        <v>277</v>
      </c>
      <c r="K20" s="9">
        <v>43019</v>
      </c>
      <c r="L20" s="7" t="s">
        <v>39</v>
      </c>
      <c r="M20" s="7" t="s">
        <v>39</v>
      </c>
      <c r="N20" s="7">
        <v>21069099</v>
      </c>
      <c r="O20" s="32" t="s">
        <v>239</v>
      </c>
      <c r="P20" s="32" t="s">
        <v>239</v>
      </c>
      <c r="Q20" s="3" t="s">
        <v>240</v>
      </c>
      <c r="V20" s="6">
        <v>42948</v>
      </c>
      <c r="W20" s="6">
        <v>43647</v>
      </c>
      <c r="X20" s="3">
        <v>24</v>
      </c>
      <c r="Y20" s="3">
        <v>0</v>
      </c>
      <c r="Z20" s="3">
        <v>0.03</v>
      </c>
      <c r="AA20" s="3" t="s">
        <v>29</v>
      </c>
      <c r="AB20" s="3">
        <v>83.33</v>
      </c>
      <c r="AC20" s="12">
        <f t="shared" si="2"/>
        <v>2.4998999999999998</v>
      </c>
      <c r="AD20" s="1" t="s">
        <v>34</v>
      </c>
      <c r="AE20" s="1">
        <v>0</v>
      </c>
      <c r="AF20" s="1">
        <f t="shared" si="3"/>
        <v>0.03</v>
      </c>
      <c r="AG20" s="1"/>
    </row>
    <row r="21" spans="1:33" ht="24.95" customHeight="1" x14ac:dyDescent="0.25">
      <c r="A21" s="7" t="s">
        <v>36</v>
      </c>
      <c r="B21" s="7">
        <v>8384</v>
      </c>
      <c r="C21" s="9">
        <v>43009</v>
      </c>
      <c r="D21" s="7"/>
      <c r="E21" s="7" t="s">
        <v>213</v>
      </c>
      <c r="F21" s="7" t="s">
        <v>213</v>
      </c>
      <c r="G21" s="7" t="s">
        <v>33</v>
      </c>
      <c r="H21" s="7" t="s">
        <v>214</v>
      </c>
      <c r="I21" s="9">
        <v>42999</v>
      </c>
      <c r="J21" s="7" t="s">
        <v>277</v>
      </c>
      <c r="K21" s="9">
        <v>43019</v>
      </c>
      <c r="L21" s="7" t="s">
        <v>39</v>
      </c>
      <c r="M21" s="7" t="s">
        <v>39</v>
      </c>
      <c r="N21" s="7">
        <v>21069099</v>
      </c>
      <c r="O21" s="32" t="s">
        <v>239</v>
      </c>
      <c r="P21" s="32" t="s">
        <v>239</v>
      </c>
      <c r="Q21" s="3" t="s">
        <v>241</v>
      </c>
      <c r="R21" s="7"/>
      <c r="S21" s="7"/>
      <c r="T21" s="7"/>
      <c r="U21" s="7"/>
      <c r="V21" s="6">
        <v>42948</v>
      </c>
      <c r="W21" s="6">
        <v>43647</v>
      </c>
      <c r="X21" s="3">
        <v>24</v>
      </c>
      <c r="Y21" s="3">
        <v>0</v>
      </c>
      <c r="Z21" s="3">
        <v>0.03</v>
      </c>
      <c r="AA21" s="3" t="s">
        <v>29</v>
      </c>
      <c r="AB21" s="3">
        <v>83.33</v>
      </c>
      <c r="AC21" s="12">
        <f t="shared" si="2"/>
        <v>2.4998999999999998</v>
      </c>
      <c r="AD21" s="1" t="s">
        <v>34</v>
      </c>
      <c r="AE21" s="1">
        <v>0</v>
      </c>
      <c r="AF21" s="1">
        <f t="shared" si="3"/>
        <v>0.03</v>
      </c>
      <c r="AG21" s="7"/>
    </row>
    <row r="22" spans="1:33" s="3" customFormat="1" ht="24.95" customHeight="1" x14ac:dyDescent="0.25">
      <c r="A22" s="7" t="s">
        <v>36</v>
      </c>
      <c r="B22" s="7">
        <v>8384</v>
      </c>
      <c r="C22" s="9">
        <v>43009</v>
      </c>
      <c r="D22" s="7"/>
      <c r="E22" s="7" t="s">
        <v>213</v>
      </c>
      <c r="F22" s="7" t="s">
        <v>213</v>
      </c>
      <c r="G22" s="7" t="s">
        <v>33</v>
      </c>
      <c r="H22" s="7" t="s">
        <v>214</v>
      </c>
      <c r="I22" s="9">
        <v>42999</v>
      </c>
      <c r="J22" s="7" t="s">
        <v>277</v>
      </c>
      <c r="K22" s="9">
        <v>43019</v>
      </c>
      <c r="L22" s="7" t="s">
        <v>39</v>
      </c>
      <c r="M22" s="7" t="s">
        <v>39</v>
      </c>
      <c r="N22" s="7">
        <v>21069099</v>
      </c>
      <c r="O22" s="7" t="s">
        <v>242</v>
      </c>
      <c r="P22" s="7" t="s">
        <v>242</v>
      </c>
      <c r="Q22" s="7" t="s">
        <v>243</v>
      </c>
      <c r="R22" s="7"/>
      <c r="S22" s="7"/>
      <c r="T22" s="7"/>
      <c r="U22" s="7"/>
      <c r="V22" s="6">
        <v>42948</v>
      </c>
      <c r="W22" s="6">
        <v>43647</v>
      </c>
      <c r="X22" s="3">
        <v>24</v>
      </c>
      <c r="Y22" s="3">
        <v>0</v>
      </c>
      <c r="Z22" s="3">
        <v>0.03</v>
      </c>
      <c r="AA22" s="3" t="s">
        <v>29</v>
      </c>
      <c r="AB22" s="3">
        <v>83.33</v>
      </c>
      <c r="AC22" s="12">
        <f t="shared" si="2"/>
        <v>2.4998999999999998</v>
      </c>
      <c r="AD22" s="1" t="s">
        <v>34</v>
      </c>
      <c r="AE22" s="1">
        <v>0</v>
      </c>
      <c r="AF22" s="1">
        <f t="shared" si="3"/>
        <v>0.03</v>
      </c>
      <c r="AG22" s="7"/>
    </row>
    <row r="23" spans="1:33" s="3" customFormat="1" ht="24.95" customHeight="1" x14ac:dyDescent="0.25">
      <c r="A23" s="7" t="s">
        <v>36</v>
      </c>
      <c r="B23" s="7">
        <v>8384</v>
      </c>
      <c r="C23" s="9">
        <v>43009</v>
      </c>
      <c r="D23" s="7"/>
      <c r="E23" s="7" t="s">
        <v>213</v>
      </c>
      <c r="F23" s="7" t="s">
        <v>213</v>
      </c>
      <c r="G23" s="7" t="s">
        <v>33</v>
      </c>
      <c r="H23" s="7" t="s">
        <v>214</v>
      </c>
      <c r="I23" s="9">
        <v>42999</v>
      </c>
      <c r="J23" s="7" t="s">
        <v>277</v>
      </c>
      <c r="K23" s="9">
        <v>43019</v>
      </c>
      <c r="L23" s="7" t="s">
        <v>39</v>
      </c>
      <c r="M23" s="7" t="s">
        <v>39</v>
      </c>
      <c r="N23" s="7">
        <v>21069099</v>
      </c>
      <c r="O23" s="7" t="s">
        <v>244</v>
      </c>
      <c r="P23" s="7" t="s">
        <v>244</v>
      </c>
      <c r="Q23" s="7" t="s">
        <v>245</v>
      </c>
      <c r="R23" s="7"/>
      <c r="S23" s="7"/>
      <c r="T23" s="7"/>
      <c r="U23" s="7"/>
      <c r="V23" s="6">
        <v>42948</v>
      </c>
      <c r="W23" s="6">
        <v>43647</v>
      </c>
      <c r="X23" s="3">
        <v>24</v>
      </c>
      <c r="Y23" s="3">
        <v>0</v>
      </c>
      <c r="Z23" s="3">
        <v>0.03</v>
      </c>
      <c r="AA23" s="3" t="s">
        <v>29</v>
      </c>
      <c r="AB23" s="3">
        <v>83.33</v>
      </c>
      <c r="AC23" s="12">
        <f t="shared" si="2"/>
        <v>2.4998999999999998</v>
      </c>
      <c r="AD23" s="1" t="s">
        <v>34</v>
      </c>
      <c r="AE23" s="1">
        <v>0</v>
      </c>
      <c r="AF23" s="1">
        <f t="shared" si="3"/>
        <v>0.03</v>
      </c>
      <c r="AG23" s="7"/>
    </row>
    <row r="24" spans="1:33" s="3" customFormat="1" ht="24.95" customHeight="1" x14ac:dyDescent="0.25">
      <c r="A24" s="7" t="s">
        <v>36</v>
      </c>
      <c r="B24" s="7">
        <v>8384</v>
      </c>
      <c r="C24" s="9">
        <v>43009</v>
      </c>
      <c r="D24" s="7"/>
      <c r="E24" s="7" t="s">
        <v>213</v>
      </c>
      <c r="F24" s="7" t="s">
        <v>213</v>
      </c>
      <c r="G24" s="7" t="s">
        <v>33</v>
      </c>
      <c r="H24" s="7" t="s">
        <v>214</v>
      </c>
      <c r="I24" s="9">
        <v>42999</v>
      </c>
      <c r="J24" s="7" t="s">
        <v>277</v>
      </c>
      <c r="K24" s="9">
        <v>43019</v>
      </c>
      <c r="L24" s="7" t="s">
        <v>39</v>
      </c>
      <c r="M24" s="7" t="s">
        <v>39</v>
      </c>
      <c r="N24" s="7">
        <v>21069099</v>
      </c>
      <c r="O24" s="7" t="s">
        <v>246</v>
      </c>
      <c r="P24" s="7" t="s">
        <v>246</v>
      </c>
      <c r="Q24" s="3" t="s">
        <v>247</v>
      </c>
      <c r="V24" s="6">
        <v>42948</v>
      </c>
      <c r="W24" s="6">
        <v>43647</v>
      </c>
      <c r="X24" s="3">
        <v>24</v>
      </c>
      <c r="Y24" s="3">
        <v>0</v>
      </c>
      <c r="Z24" s="3">
        <v>0.03</v>
      </c>
      <c r="AA24" s="3" t="s">
        <v>29</v>
      </c>
      <c r="AB24" s="3">
        <v>83.33</v>
      </c>
      <c r="AC24" s="12">
        <f t="shared" si="2"/>
        <v>2.4998999999999998</v>
      </c>
      <c r="AD24" s="1" t="s">
        <v>34</v>
      </c>
      <c r="AE24" s="1">
        <v>0</v>
      </c>
      <c r="AF24" s="1">
        <f t="shared" si="3"/>
        <v>0.03</v>
      </c>
      <c r="AG24" s="7"/>
    </row>
    <row r="25" spans="1:33" s="8" customFormat="1" ht="24.95" customHeight="1" x14ac:dyDescent="0.25">
      <c r="A25" s="7" t="s">
        <v>36</v>
      </c>
      <c r="B25" s="7">
        <v>8384</v>
      </c>
      <c r="C25" s="9">
        <v>43009</v>
      </c>
      <c r="D25" s="7"/>
      <c r="E25" s="7" t="s">
        <v>213</v>
      </c>
      <c r="F25" s="7" t="s">
        <v>213</v>
      </c>
      <c r="G25" s="7" t="s">
        <v>33</v>
      </c>
      <c r="H25" s="7" t="s">
        <v>214</v>
      </c>
      <c r="I25" s="9">
        <v>42999</v>
      </c>
      <c r="J25" s="7" t="s">
        <v>277</v>
      </c>
      <c r="K25" s="9">
        <v>43019</v>
      </c>
      <c r="L25" s="7" t="s">
        <v>39</v>
      </c>
      <c r="M25" s="7" t="s">
        <v>39</v>
      </c>
      <c r="N25" s="7">
        <v>21069099</v>
      </c>
      <c r="O25" s="3" t="s">
        <v>248</v>
      </c>
      <c r="P25" s="3" t="s">
        <v>248</v>
      </c>
      <c r="Q25" s="3" t="s">
        <v>249</v>
      </c>
      <c r="R25" s="3"/>
      <c r="S25" s="3"/>
      <c r="T25" s="3"/>
      <c r="U25" s="3"/>
      <c r="V25" s="6">
        <v>42948</v>
      </c>
      <c r="W25" s="6">
        <v>43647</v>
      </c>
      <c r="X25" s="3">
        <v>24</v>
      </c>
      <c r="Y25" s="3">
        <v>0</v>
      </c>
      <c r="Z25" s="3">
        <v>0.03</v>
      </c>
      <c r="AA25" s="3" t="s">
        <v>29</v>
      </c>
      <c r="AB25" s="3">
        <v>83.33</v>
      </c>
      <c r="AC25" s="12">
        <f t="shared" si="2"/>
        <v>2.4998999999999998</v>
      </c>
      <c r="AD25" s="1" t="s">
        <v>34</v>
      </c>
      <c r="AE25" s="1">
        <v>0</v>
      </c>
      <c r="AF25" s="1">
        <f t="shared" si="3"/>
        <v>0.03</v>
      </c>
      <c r="AG25" s="1"/>
    </row>
    <row r="26" spans="1:33" s="3" customFormat="1" ht="24.95" customHeight="1" x14ac:dyDescent="0.25">
      <c r="A26" s="7" t="s">
        <v>36</v>
      </c>
      <c r="B26" s="7">
        <v>8384</v>
      </c>
      <c r="C26" s="9">
        <v>43009</v>
      </c>
      <c r="D26" s="7"/>
      <c r="E26" s="7" t="s">
        <v>213</v>
      </c>
      <c r="F26" s="7" t="s">
        <v>213</v>
      </c>
      <c r="G26" s="7" t="s">
        <v>33</v>
      </c>
      <c r="H26" s="7" t="s">
        <v>214</v>
      </c>
      <c r="I26" s="9">
        <v>42999</v>
      </c>
      <c r="J26" s="7" t="s">
        <v>277</v>
      </c>
      <c r="K26" s="9">
        <v>43019</v>
      </c>
      <c r="L26" s="7" t="s">
        <v>39</v>
      </c>
      <c r="M26" s="7" t="s">
        <v>39</v>
      </c>
      <c r="N26" s="7">
        <v>21069099</v>
      </c>
      <c r="O26" s="3" t="s">
        <v>250</v>
      </c>
      <c r="P26" s="3" t="s">
        <v>250</v>
      </c>
      <c r="Q26" s="3" t="s">
        <v>251</v>
      </c>
      <c r="V26" s="6">
        <v>42948</v>
      </c>
      <c r="W26" s="6">
        <v>43647</v>
      </c>
      <c r="X26" s="3">
        <v>24</v>
      </c>
      <c r="Y26" s="3">
        <v>0</v>
      </c>
      <c r="Z26" s="3">
        <v>0.03</v>
      </c>
      <c r="AA26" s="3" t="s">
        <v>29</v>
      </c>
      <c r="AB26" s="3">
        <v>83.33</v>
      </c>
      <c r="AC26" s="12">
        <f t="shared" si="2"/>
        <v>2.4998999999999998</v>
      </c>
      <c r="AD26" s="1" t="s">
        <v>34</v>
      </c>
      <c r="AE26" s="1">
        <v>0</v>
      </c>
      <c r="AF26" s="1">
        <f t="shared" si="3"/>
        <v>0.03</v>
      </c>
      <c r="AG26" s="1"/>
    </row>
    <row r="27" spans="1:33" s="3" customFormat="1" ht="24.95" customHeight="1" x14ac:dyDescent="0.25">
      <c r="A27" s="7" t="s">
        <v>36</v>
      </c>
      <c r="B27" s="7">
        <v>8384</v>
      </c>
      <c r="C27" s="9">
        <v>43009</v>
      </c>
      <c r="D27" s="7"/>
      <c r="E27" s="7" t="s">
        <v>213</v>
      </c>
      <c r="F27" s="7" t="s">
        <v>213</v>
      </c>
      <c r="G27" s="7" t="s">
        <v>33</v>
      </c>
      <c r="H27" s="7" t="s">
        <v>214</v>
      </c>
      <c r="I27" s="9">
        <v>42999</v>
      </c>
      <c r="J27" s="7" t="s">
        <v>277</v>
      </c>
      <c r="K27" s="9">
        <v>43019</v>
      </c>
      <c r="L27" s="7" t="s">
        <v>39</v>
      </c>
      <c r="M27" s="7" t="s">
        <v>39</v>
      </c>
      <c r="N27" s="7">
        <v>21069099</v>
      </c>
      <c r="O27" s="3" t="s">
        <v>252</v>
      </c>
      <c r="P27" s="3" t="s">
        <v>252</v>
      </c>
      <c r="Q27" s="3" t="s">
        <v>253</v>
      </c>
      <c r="V27" s="6">
        <v>42948</v>
      </c>
      <c r="W27" s="6">
        <v>43647</v>
      </c>
      <c r="X27" s="3">
        <v>24</v>
      </c>
      <c r="Y27" s="3">
        <v>0</v>
      </c>
      <c r="Z27" s="3">
        <v>0.03</v>
      </c>
      <c r="AA27" s="3" t="s">
        <v>29</v>
      </c>
      <c r="AB27" s="3">
        <v>83.33</v>
      </c>
      <c r="AC27" s="12">
        <f t="shared" si="2"/>
        <v>2.4998999999999998</v>
      </c>
      <c r="AD27" s="1" t="s">
        <v>34</v>
      </c>
      <c r="AE27" s="1">
        <v>0</v>
      </c>
      <c r="AF27" s="1">
        <f t="shared" si="3"/>
        <v>0.03</v>
      </c>
      <c r="AG27" s="1"/>
    </row>
    <row r="28" spans="1:33" s="3" customFormat="1" ht="24.95" customHeight="1" x14ac:dyDescent="0.25">
      <c r="A28" s="7" t="s">
        <v>36</v>
      </c>
      <c r="B28" s="7">
        <v>8384</v>
      </c>
      <c r="C28" s="9">
        <v>43009</v>
      </c>
      <c r="D28" s="7"/>
      <c r="E28" s="7" t="s">
        <v>213</v>
      </c>
      <c r="F28" s="7" t="s">
        <v>213</v>
      </c>
      <c r="G28" s="7" t="s">
        <v>33</v>
      </c>
      <c r="H28" s="7" t="s">
        <v>214</v>
      </c>
      <c r="I28" s="9">
        <v>42999</v>
      </c>
      <c r="J28" s="7" t="s">
        <v>277</v>
      </c>
      <c r="K28" s="9">
        <v>43019</v>
      </c>
      <c r="L28" s="7" t="s">
        <v>39</v>
      </c>
      <c r="M28" s="7" t="s">
        <v>39</v>
      </c>
      <c r="N28" s="7">
        <v>21069099</v>
      </c>
      <c r="O28" s="3" t="s">
        <v>254</v>
      </c>
      <c r="P28" s="3" t="s">
        <v>254</v>
      </c>
      <c r="Q28" s="3" t="s">
        <v>255</v>
      </c>
      <c r="V28" s="6">
        <v>42948</v>
      </c>
      <c r="W28" s="6">
        <v>43647</v>
      </c>
      <c r="X28" s="3">
        <v>24</v>
      </c>
      <c r="Y28" s="3">
        <v>0</v>
      </c>
      <c r="Z28" s="3">
        <v>0.03</v>
      </c>
      <c r="AA28" s="3" t="s">
        <v>29</v>
      </c>
      <c r="AB28" s="3">
        <v>83.33</v>
      </c>
      <c r="AC28" s="12">
        <f t="shared" si="2"/>
        <v>2.4998999999999998</v>
      </c>
      <c r="AD28" s="1" t="s">
        <v>34</v>
      </c>
      <c r="AE28" s="1">
        <v>0</v>
      </c>
      <c r="AF28" s="1">
        <f t="shared" si="3"/>
        <v>0.03</v>
      </c>
      <c r="AG28" s="1"/>
    </row>
    <row r="29" spans="1:33" s="3" customFormat="1" ht="24.95" customHeight="1" x14ac:dyDescent="0.25">
      <c r="A29" s="7" t="s">
        <v>36</v>
      </c>
      <c r="B29" s="7">
        <v>8384</v>
      </c>
      <c r="C29" s="9">
        <v>43009</v>
      </c>
      <c r="D29" s="7"/>
      <c r="E29" s="7" t="s">
        <v>213</v>
      </c>
      <c r="F29" s="7" t="s">
        <v>213</v>
      </c>
      <c r="G29" s="7" t="s">
        <v>33</v>
      </c>
      <c r="H29" s="7" t="s">
        <v>214</v>
      </c>
      <c r="I29" s="9">
        <v>42999</v>
      </c>
      <c r="J29" s="7" t="s">
        <v>277</v>
      </c>
      <c r="K29" s="9">
        <v>43019</v>
      </c>
      <c r="L29" s="7" t="s">
        <v>39</v>
      </c>
      <c r="M29" s="7" t="s">
        <v>39</v>
      </c>
      <c r="N29" s="7">
        <v>21069099</v>
      </c>
      <c r="O29" s="3" t="s">
        <v>256</v>
      </c>
      <c r="P29" s="3" t="s">
        <v>256</v>
      </c>
      <c r="Q29" s="3" t="s">
        <v>257</v>
      </c>
      <c r="V29" s="6">
        <v>42948</v>
      </c>
      <c r="W29" s="6">
        <v>43647</v>
      </c>
      <c r="X29" s="3">
        <v>24</v>
      </c>
      <c r="Y29" s="3">
        <v>0</v>
      </c>
      <c r="Z29" s="3">
        <v>0.03</v>
      </c>
      <c r="AA29" s="3" t="s">
        <v>29</v>
      </c>
      <c r="AB29" s="3">
        <v>83.33</v>
      </c>
      <c r="AC29" s="12">
        <f t="shared" si="2"/>
        <v>2.4998999999999998</v>
      </c>
      <c r="AD29" s="1" t="s">
        <v>34</v>
      </c>
      <c r="AE29" s="1">
        <v>0</v>
      </c>
      <c r="AF29" s="1">
        <f t="shared" si="3"/>
        <v>0.03</v>
      </c>
      <c r="AG29" s="1"/>
    </row>
    <row r="30" spans="1:33" s="3" customFormat="1" ht="24.95" customHeight="1" x14ac:dyDescent="0.25">
      <c r="A30" s="7" t="s">
        <v>36</v>
      </c>
      <c r="B30" s="7">
        <v>8384</v>
      </c>
      <c r="C30" s="9">
        <v>43009</v>
      </c>
      <c r="D30" s="7"/>
      <c r="E30" s="7" t="s">
        <v>213</v>
      </c>
      <c r="F30" s="7" t="s">
        <v>213</v>
      </c>
      <c r="G30" s="7" t="s">
        <v>33</v>
      </c>
      <c r="H30" s="7" t="s">
        <v>214</v>
      </c>
      <c r="I30" s="9">
        <v>42999</v>
      </c>
      <c r="J30" s="7" t="s">
        <v>277</v>
      </c>
      <c r="K30" s="9">
        <v>43019</v>
      </c>
      <c r="L30" s="7" t="s">
        <v>39</v>
      </c>
      <c r="M30" s="7" t="s">
        <v>39</v>
      </c>
      <c r="N30" s="7">
        <v>21069099</v>
      </c>
      <c r="O30" s="3" t="s">
        <v>258</v>
      </c>
      <c r="P30" s="3" t="s">
        <v>258</v>
      </c>
      <c r="Q30" s="3" t="s">
        <v>259</v>
      </c>
      <c r="V30" s="6">
        <v>42948</v>
      </c>
      <c r="W30" s="6">
        <v>43647</v>
      </c>
      <c r="X30" s="3">
        <v>24</v>
      </c>
      <c r="Y30" s="3">
        <v>0</v>
      </c>
      <c r="Z30" s="3">
        <v>0.03</v>
      </c>
      <c r="AA30" s="3" t="s">
        <v>29</v>
      </c>
      <c r="AB30" s="3">
        <v>83.33</v>
      </c>
      <c r="AC30" s="12">
        <f t="shared" si="2"/>
        <v>2.4998999999999998</v>
      </c>
      <c r="AD30" s="1" t="s">
        <v>34</v>
      </c>
      <c r="AE30" s="1">
        <v>0</v>
      </c>
      <c r="AF30" s="1">
        <f t="shared" si="3"/>
        <v>0.03</v>
      </c>
      <c r="AG30" s="1"/>
    </row>
    <row r="31" spans="1:33" s="3" customFormat="1" ht="24.95" customHeight="1" x14ac:dyDescent="0.25">
      <c r="A31" s="7" t="s">
        <v>36</v>
      </c>
      <c r="B31" s="7">
        <v>8384</v>
      </c>
      <c r="C31" s="9">
        <v>43009</v>
      </c>
      <c r="D31" s="7"/>
      <c r="E31" s="7" t="s">
        <v>213</v>
      </c>
      <c r="F31" s="7" t="s">
        <v>213</v>
      </c>
      <c r="G31" s="7" t="s">
        <v>33</v>
      </c>
      <c r="H31" s="7" t="s">
        <v>214</v>
      </c>
      <c r="I31" s="9">
        <v>42999</v>
      </c>
      <c r="J31" s="7" t="s">
        <v>277</v>
      </c>
      <c r="K31" s="9">
        <v>43019</v>
      </c>
      <c r="L31" s="7" t="s">
        <v>39</v>
      </c>
      <c r="M31" s="7" t="s">
        <v>39</v>
      </c>
      <c r="N31" s="7">
        <v>21069099</v>
      </c>
      <c r="O31" s="3" t="s">
        <v>260</v>
      </c>
      <c r="P31" s="3" t="s">
        <v>260</v>
      </c>
      <c r="Q31" s="3" t="s">
        <v>261</v>
      </c>
      <c r="V31" s="6">
        <v>42948</v>
      </c>
      <c r="W31" s="6">
        <v>43647</v>
      </c>
      <c r="X31" s="3">
        <v>24</v>
      </c>
      <c r="Y31" s="3">
        <v>0</v>
      </c>
      <c r="Z31" s="3">
        <v>0.03</v>
      </c>
      <c r="AA31" s="3" t="s">
        <v>29</v>
      </c>
      <c r="AB31" s="3">
        <v>83.33</v>
      </c>
      <c r="AC31" s="12">
        <f t="shared" si="2"/>
        <v>2.4998999999999998</v>
      </c>
      <c r="AD31" s="1" t="s">
        <v>34</v>
      </c>
      <c r="AE31" s="1">
        <v>0</v>
      </c>
      <c r="AF31" s="1">
        <f t="shared" si="3"/>
        <v>0.03</v>
      </c>
      <c r="AG31" s="1"/>
    </row>
    <row r="32" spans="1:33" s="3" customFormat="1" ht="24.95" customHeight="1" x14ac:dyDescent="0.25">
      <c r="A32" s="7" t="s">
        <v>36</v>
      </c>
      <c r="B32" s="7">
        <v>8384</v>
      </c>
      <c r="C32" s="9">
        <v>43009</v>
      </c>
      <c r="D32" s="7"/>
      <c r="E32" s="7" t="s">
        <v>213</v>
      </c>
      <c r="F32" s="7" t="s">
        <v>213</v>
      </c>
      <c r="G32" s="7" t="s">
        <v>33</v>
      </c>
      <c r="H32" s="7" t="s">
        <v>214</v>
      </c>
      <c r="I32" s="9">
        <v>42999</v>
      </c>
      <c r="J32" s="7" t="s">
        <v>277</v>
      </c>
      <c r="K32" s="9">
        <v>43019</v>
      </c>
      <c r="L32" s="7" t="s">
        <v>39</v>
      </c>
      <c r="M32" s="7" t="s">
        <v>39</v>
      </c>
      <c r="N32" s="7">
        <v>21069099</v>
      </c>
      <c r="O32" s="3" t="s">
        <v>262</v>
      </c>
      <c r="P32" s="3" t="s">
        <v>262</v>
      </c>
      <c r="Q32" s="3" t="s">
        <v>263</v>
      </c>
      <c r="V32" s="6">
        <v>42948</v>
      </c>
      <c r="W32" s="6">
        <v>43647</v>
      </c>
      <c r="X32" s="3">
        <v>24</v>
      </c>
      <c r="Y32" s="3">
        <v>0</v>
      </c>
      <c r="Z32" s="3">
        <v>0.03</v>
      </c>
      <c r="AA32" s="3" t="s">
        <v>29</v>
      </c>
      <c r="AB32" s="3">
        <v>83.33</v>
      </c>
      <c r="AC32" s="12">
        <f t="shared" si="2"/>
        <v>2.4998999999999998</v>
      </c>
      <c r="AD32" s="1" t="s">
        <v>34</v>
      </c>
      <c r="AE32" s="1">
        <v>0</v>
      </c>
      <c r="AF32" s="1">
        <f t="shared" si="3"/>
        <v>0.03</v>
      </c>
      <c r="AG32" s="1"/>
    </row>
    <row r="33" spans="1:33" s="3" customFormat="1" ht="24.95" customHeight="1" x14ac:dyDescent="0.25">
      <c r="A33" s="7" t="s">
        <v>36</v>
      </c>
      <c r="B33" s="1">
        <v>8402</v>
      </c>
      <c r="C33" s="9">
        <v>43009</v>
      </c>
      <c r="E33" s="3" t="s">
        <v>264</v>
      </c>
      <c r="F33" s="3" t="s">
        <v>264</v>
      </c>
      <c r="G33" s="3" t="s">
        <v>126</v>
      </c>
      <c r="H33" s="3" t="s">
        <v>265</v>
      </c>
      <c r="I33" s="9">
        <v>43006</v>
      </c>
      <c r="J33" s="3" t="s">
        <v>43</v>
      </c>
      <c r="K33" s="4"/>
      <c r="L33" s="3" t="s">
        <v>39</v>
      </c>
      <c r="M33" s="7" t="s">
        <v>39</v>
      </c>
      <c r="N33" s="7">
        <v>29339900</v>
      </c>
      <c r="O33" s="3" t="s">
        <v>266</v>
      </c>
      <c r="P33" s="3" t="s">
        <v>266</v>
      </c>
      <c r="Q33" s="3" t="s">
        <v>267</v>
      </c>
      <c r="V33" s="6">
        <v>42979</v>
      </c>
      <c r="W33" s="6">
        <v>44409</v>
      </c>
      <c r="X33" s="3">
        <v>48</v>
      </c>
      <c r="Y33" s="3">
        <v>0</v>
      </c>
      <c r="Z33" s="3">
        <v>550</v>
      </c>
      <c r="AA33" s="3" t="s">
        <v>37</v>
      </c>
      <c r="AB33" s="3">
        <v>100</v>
      </c>
      <c r="AC33" s="12">
        <f t="shared" si="2"/>
        <v>55000</v>
      </c>
      <c r="AD33" s="1" t="s">
        <v>34</v>
      </c>
      <c r="AE33" s="1">
        <v>0</v>
      </c>
      <c r="AF33" s="11">
        <f t="shared" si="3"/>
        <v>550</v>
      </c>
      <c r="AG33" s="1"/>
    </row>
    <row r="34" spans="1:33" s="3" customFormat="1" ht="24.95" customHeight="1" x14ac:dyDescent="0.25">
      <c r="A34" s="7" t="s">
        <v>36</v>
      </c>
      <c r="B34" s="1">
        <v>8403</v>
      </c>
      <c r="C34" s="9">
        <v>43009</v>
      </c>
      <c r="E34" s="3" t="s">
        <v>125</v>
      </c>
      <c r="F34" s="3" t="s">
        <v>125</v>
      </c>
      <c r="G34" s="3" t="s">
        <v>126</v>
      </c>
      <c r="H34" s="3" t="s">
        <v>268</v>
      </c>
      <c r="I34" s="9">
        <v>42979</v>
      </c>
      <c r="J34" s="3" t="s">
        <v>43</v>
      </c>
      <c r="K34" s="4"/>
      <c r="L34" s="3" t="s">
        <v>39</v>
      </c>
      <c r="M34" s="7" t="s">
        <v>39</v>
      </c>
      <c r="N34" s="7">
        <v>28362090</v>
      </c>
      <c r="O34" s="3" t="s">
        <v>150</v>
      </c>
      <c r="P34" s="3" t="s">
        <v>150</v>
      </c>
      <c r="Q34" s="3">
        <v>170713</v>
      </c>
      <c r="V34" s="6">
        <v>42917</v>
      </c>
      <c r="W34" s="6">
        <v>43647</v>
      </c>
      <c r="X34" s="3">
        <v>24</v>
      </c>
      <c r="Y34" s="3">
        <v>0</v>
      </c>
      <c r="Z34" s="7">
        <v>25000</v>
      </c>
      <c r="AA34" s="3" t="s">
        <v>37</v>
      </c>
      <c r="AB34" s="3">
        <v>0.63500000000000001</v>
      </c>
      <c r="AC34" s="12">
        <f t="shared" si="2"/>
        <v>15875</v>
      </c>
      <c r="AD34" s="1" t="s">
        <v>34</v>
      </c>
      <c r="AE34" s="1">
        <v>0</v>
      </c>
      <c r="AF34" s="11">
        <f t="shared" si="3"/>
        <v>25000</v>
      </c>
      <c r="AG34" s="1"/>
    </row>
    <row r="35" spans="1:33" ht="24.95" customHeight="1" x14ac:dyDescent="0.25">
      <c r="A35" s="7" t="s">
        <v>36</v>
      </c>
      <c r="B35" s="1">
        <v>8404</v>
      </c>
      <c r="C35" s="9">
        <v>43009</v>
      </c>
      <c r="E35" s="3" t="s">
        <v>125</v>
      </c>
      <c r="F35" s="3" t="s">
        <v>125</v>
      </c>
      <c r="G35" s="3" t="s">
        <v>126</v>
      </c>
      <c r="H35" s="3" t="s">
        <v>269</v>
      </c>
      <c r="I35" s="9">
        <v>42990</v>
      </c>
      <c r="J35" s="3" t="s">
        <v>43</v>
      </c>
      <c r="K35" s="4"/>
      <c r="L35" s="3" t="s">
        <v>39</v>
      </c>
      <c r="M35" s="7" t="s">
        <v>39</v>
      </c>
      <c r="N35" s="7">
        <v>29181400</v>
      </c>
      <c r="O35" s="3" t="s">
        <v>128</v>
      </c>
      <c r="P35" s="3" t="s">
        <v>128</v>
      </c>
      <c r="Q35" s="3" t="s">
        <v>270</v>
      </c>
      <c r="V35" s="6">
        <v>42979</v>
      </c>
      <c r="W35" s="6">
        <v>44075</v>
      </c>
      <c r="X35" s="3">
        <v>36</v>
      </c>
      <c r="Y35" s="3">
        <v>0</v>
      </c>
      <c r="Z35" s="3">
        <v>25000</v>
      </c>
      <c r="AA35" s="3" t="s">
        <v>37</v>
      </c>
      <c r="AB35" s="3">
        <v>1.075</v>
      </c>
      <c r="AC35" s="12">
        <f t="shared" si="2"/>
        <v>26875</v>
      </c>
      <c r="AD35" s="1" t="s">
        <v>34</v>
      </c>
      <c r="AE35" s="1">
        <v>0</v>
      </c>
      <c r="AF35" s="11">
        <f t="shared" si="3"/>
        <v>25000</v>
      </c>
    </row>
    <row r="36" spans="1:33" ht="24.95" customHeight="1" x14ac:dyDescent="0.25">
      <c r="A36" s="7" t="s">
        <v>36</v>
      </c>
      <c r="B36" s="1">
        <v>8405</v>
      </c>
      <c r="C36" s="9">
        <v>43009</v>
      </c>
      <c r="E36" s="3" t="s">
        <v>118</v>
      </c>
      <c r="F36" s="3" t="s">
        <v>118</v>
      </c>
      <c r="G36" s="3" t="s">
        <v>119</v>
      </c>
      <c r="H36" s="3">
        <v>573493</v>
      </c>
      <c r="I36" s="9">
        <v>43004</v>
      </c>
      <c r="J36" s="3" t="s">
        <v>43</v>
      </c>
      <c r="K36" s="4"/>
      <c r="L36" s="3" t="s">
        <v>39</v>
      </c>
      <c r="M36" s="7" t="s">
        <v>39</v>
      </c>
      <c r="N36" s="7">
        <v>39123985</v>
      </c>
      <c r="O36" s="3" t="s">
        <v>271</v>
      </c>
      <c r="P36" s="3" t="s">
        <v>271</v>
      </c>
      <c r="Q36" s="3" t="s">
        <v>272</v>
      </c>
      <c r="V36" s="6">
        <v>42979</v>
      </c>
      <c r="W36" s="6">
        <v>43709</v>
      </c>
      <c r="X36" s="3">
        <v>24</v>
      </c>
      <c r="Y36" s="3">
        <v>0</v>
      </c>
      <c r="Z36" s="3">
        <v>10</v>
      </c>
      <c r="AA36" s="3" t="s">
        <v>37</v>
      </c>
      <c r="AB36" s="3">
        <v>34.5</v>
      </c>
      <c r="AC36" s="12">
        <f t="shared" si="2"/>
        <v>345</v>
      </c>
      <c r="AD36" s="1" t="s">
        <v>49</v>
      </c>
      <c r="AE36" s="1">
        <v>0</v>
      </c>
      <c r="AF36" s="11">
        <f t="shared" si="3"/>
        <v>10</v>
      </c>
    </row>
    <row r="37" spans="1:33" ht="24.95" customHeight="1" x14ac:dyDescent="0.25">
      <c r="A37" s="7" t="s">
        <v>36</v>
      </c>
      <c r="B37" s="1">
        <v>8426</v>
      </c>
      <c r="C37" s="9">
        <v>43010</v>
      </c>
      <c r="E37" s="3" t="s">
        <v>273</v>
      </c>
      <c r="F37" s="3" t="s">
        <v>273</v>
      </c>
      <c r="G37" s="3" t="s">
        <v>33</v>
      </c>
      <c r="H37" s="3" t="s">
        <v>274</v>
      </c>
      <c r="I37" s="9">
        <v>43003</v>
      </c>
      <c r="J37" s="3" t="s">
        <v>59</v>
      </c>
      <c r="K37" s="4"/>
      <c r="L37" s="3" t="s">
        <v>35</v>
      </c>
      <c r="M37" s="7"/>
      <c r="N37" s="7"/>
      <c r="O37" s="3" t="s">
        <v>275</v>
      </c>
      <c r="P37" s="3" t="s">
        <v>275</v>
      </c>
      <c r="Q37" s="3" t="s">
        <v>276</v>
      </c>
      <c r="V37" s="6">
        <v>42979</v>
      </c>
      <c r="W37" s="6">
        <v>44044</v>
      </c>
      <c r="X37" s="3">
        <v>36</v>
      </c>
      <c r="Y37" s="3">
        <v>0</v>
      </c>
      <c r="Z37" s="3">
        <v>2</v>
      </c>
      <c r="AA37" s="3" t="s">
        <v>37</v>
      </c>
      <c r="AB37" s="3">
        <v>580</v>
      </c>
      <c r="AC37" s="12">
        <f t="shared" si="2"/>
        <v>1160</v>
      </c>
      <c r="AD37" s="1" t="s">
        <v>34</v>
      </c>
      <c r="AE37" s="1">
        <v>0</v>
      </c>
      <c r="AF37" s="11">
        <f t="shared" si="3"/>
        <v>2</v>
      </c>
    </row>
    <row r="38" spans="1:33" ht="24.95" customHeight="1" x14ac:dyDescent="0.25">
      <c r="A38" s="7" t="s">
        <v>36</v>
      </c>
      <c r="B38" s="1">
        <v>8487</v>
      </c>
      <c r="C38" s="9">
        <v>43011</v>
      </c>
      <c r="E38" s="3" t="s">
        <v>278</v>
      </c>
      <c r="F38" s="3" t="s">
        <v>278</v>
      </c>
      <c r="G38" s="3" t="s">
        <v>33</v>
      </c>
      <c r="H38" s="3" t="s">
        <v>279</v>
      </c>
      <c r="I38" s="9">
        <v>43007</v>
      </c>
      <c r="J38" s="3" t="s">
        <v>59</v>
      </c>
      <c r="K38" s="4"/>
      <c r="L38" s="3" t="s">
        <v>35</v>
      </c>
      <c r="N38" s="7">
        <v>29419090</v>
      </c>
      <c r="O38" s="3" t="s">
        <v>280</v>
      </c>
      <c r="P38" s="3" t="s">
        <v>280</v>
      </c>
      <c r="Q38" s="3" t="s">
        <v>281</v>
      </c>
      <c r="V38" s="6">
        <v>42979</v>
      </c>
      <c r="W38" s="6">
        <v>44044</v>
      </c>
      <c r="X38" s="3">
        <v>36</v>
      </c>
      <c r="Y38" s="3">
        <v>0</v>
      </c>
      <c r="Z38" s="3">
        <v>6</v>
      </c>
      <c r="AA38" s="3" t="s">
        <v>37</v>
      </c>
      <c r="AB38" s="3">
        <v>320</v>
      </c>
      <c r="AC38" s="13">
        <f t="shared" si="2"/>
        <v>1920</v>
      </c>
      <c r="AD38" s="1" t="s">
        <v>34</v>
      </c>
      <c r="AE38" s="1">
        <v>0</v>
      </c>
      <c r="AF38" s="1">
        <f t="shared" si="3"/>
        <v>6</v>
      </c>
    </row>
    <row r="39" spans="1:33" ht="24.95" customHeight="1" x14ac:dyDescent="0.25">
      <c r="A39" s="7" t="s">
        <v>36</v>
      </c>
      <c r="B39" s="1">
        <v>8503</v>
      </c>
      <c r="C39" s="9">
        <v>43012</v>
      </c>
      <c r="E39" s="3" t="s">
        <v>282</v>
      </c>
      <c r="F39" s="3" t="s">
        <v>282</v>
      </c>
      <c r="G39" s="3" t="s">
        <v>283</v>
      </c>
      <c r="H39" s="3">
        <v>9320194965</v>
      </c>
      <c r="I39" s="9">
        <v>43012</v>
      </c>
      <c r="J39" s="3" t="s">
        <v>59</v>
      </c>
      <c r="K39" s="4"/>
      <c r="L39" s="3" t="s">
        <v>39</v>
      </c>
      <c r="M39" s="3" t="s">
        <v>39</v>
      </c>
      <c r="N39" s="7">
        <v>29419050</v>
      </c>
      <c r="O39" s="3" t="s">
        <v>284</v>
      </c>
      <c r="P39" s="3" t="s">
        <v>284</v>
      </c>
      <c r="Q39" s="3" t="s">
        <v>285</v>
      </c>
      <c r="V39" s="6">
        <v>42736</v>
      </c>
      <c r="W39" s="6">
        <v>44562</v>
      </c>
      <c r="X39" s="3">
        <v>60</v>
      </c>
      <c r="Y39" s="3">
        <v>0</v>
      </c>
      <c r="Z39" s="3">
        <v>151.28399999999999</v>
      </c>
      <c r="AA39" s="3" t="s">
        <v>37</v>
      </c>
      <c r="AB39" s="3">
        <v>152.03200000000001</v>
      </c>
      <c r="AC39" s="13">
        <f t="shared" si="2"/>
        <v>23000.009087999999</v>
      </c>
      <c r="AD39" s="1" t="s">
        <v>34</v>
      </c>
      <c r="AE39" s="1">
        <v>0</v>
      </c>
      <c r="AF39" s="1">
        <f t="shared" si="3"/>
        <v>151.28399999999999</v>
      </c>
    </row>
    <row r="40" spans="1:33" ht="24.95" customHeight="1" x14ac:dyDescent="0.25">
      <c r="A40" s="7" t="s">
        <v>36</v>
      </c>
      <c r="B40" s="1">
        <v>8564</v>
      </c>
      <c r="C40" s="9">
        <v>43016</v>
      </c>
      <c r="E40" s="3" t="s">
        <v>207</v>
      </c>
      <c r="F40" s="3" t="s">
        <v>208</v>
      </c>
      <c r="G40" s="3" t="s">
        <v>33</v>
      </c>
      <c r="H40" s="3">
        <v>1101200122</v>
      </c>
      <c r="I40" s="4">
        <v>43012</v>
      </c>
      <c r="J40" s="3" t="s">
        <v>59</v>
      </c>
      <c r="K40" s="9"/>
      <c r="L40" s="3" t="s">
        <v>35</v>
      </c>
      <c r="N40" s="1">
        <v>29419090</v>
      </c>
      <c r="O40" s="3" t="s">
        <v>209</v>
      </c>
      <c r="P40" s="3" t="s">
        <v>209</v>
      </c>
      <c r="Q40" s="3" t="s">
        <v>287</v>
      </c>
      <c r="V40" s="6">
        <v>42979</v>
      </c>
      <c r="W40" s="6">
        <v>44044</v>
      </c>
      <c r="X40" s="3">
        <v>36</v>
      </c>
      <c r="Y40" s="3">
        <v>0</v>
      </c>
      <c r="Z40" s="3">
        <v>225</v>
      </c>
      <c r="AA40" s="3" t="s">
        <v>37</v>
      </c>
      <c r="AB40" s="3">
        <v>155</v>
      </c>
      <c r="AC40" s="13">
        <f t="shared" si="2"/>
        <v>34875</v>
      </c>
      <c r="AD40" s="1" t="s">
        <v>34</v>
      </c>
      <c r="AE40" s="1">
        <v>0</v>
      </c>
      <c r="AF40" s="1">
        <f t="shared" si="3"/>
        <v>225</v>
      </c>
    </row>
    <row r="41" spans="1:33" ht="24.95" customHeight="1" x14ac:dyDescent="0.25">
      <c r="A41" s="7" t="s">
        <v>36</v>
      </c>
      <c r="B41" s="1">
        <v>8565</v>
      </c>
      <c r="C41" s="9">
        <v>43016</v>
      </c>
      <c r="E41" s="3" t="s">
        <v>288</v>
      </c>
      <c r="F41" s="3" t="s">
        <v>288</v>
      </c>
      <c r="G41" s="3" t="s">
        <v>33</v>
      </c>
      <c r="H41" s="3" t="s">
        <v>289</v>
      </c>
      <c r="I41" s="4">
        <v>43011</v>
      </c>
      <c r="J41" s="3" t="s">
        <v>43</v>
      </c>
      <c r="K41" s="9"/>
      <c r="L41" s="3" t="s">
        <v>39</v>
      </c>
      <c r="M41" s="3" t="s">
        <v>39</v>
      </c>
      <c r="N41" s="1">
        <v>28369990</v>
      </c>
      <c r="O41" s="3" t="s">
        <v>290</v>
      </c>
      <c r="P41" s="3" t="s">
        <v>290</v>
      </c>
      <c r="Q41" s="3">
        <v>1708</v>
      </c>
      <c r="V41" s="6">
        <v>42979</v>
      </c>
      <c r="W41" s="6">
        <v>44774</v>
      </c>
      <c r="X41" s="3">
        <v>60</v>
      </c>
      <c r="Y41" s="3">
        <v>0</v>
      </c>
      <c r="Z41" s="3">
        <v>1600</v>
      </c>
      <c r="AA41" s="3" t="s">
        <v>37</v>
      </c>
      <c r="AB41" s="3">
        <v>2</v>
      </c>
      <c r="AC41" s="13">
        <f t="shared" si="2"/>
        <v>3200</v>
      </c>
      <c r="AD41" s="1" t="s">
        <v>34</v>
      </c>
      <c r="AE41" s="1">
        <v>0</v>
      </c>
      <c r="AF41" s="1">
        <f t="shared" si="3"/>
        <v>1600</v>
      </c>
    </row>
    <row r="42" spans="1:33" ht="24.95" customHeight="1" x14ac:dyDescent="0.25">
      <c r="A42" s="1" t="s">
        <v>36</v>
      </c>
      <c r="B42" s="1">
        <v>8566</v>
      </c>
      <c r="C42" s="5">
        <v>43016</v>
      </c>
      <c r="E42" s="3" t="s">
        <v>291</v>
      </c>
      <c r="F42" s="3" t="s">
        <v>291</v>
      </c>
      <c r="G42" s="3" t="s">
        <v>33</v>
      </c>
      <c r="H42" s="3">
        <v>2017101352</v>
      </c>
      <c r="I42" s="4">
        <v>43006</v>
      </c>
      <c r="J42" s="7" t="s">
        <v>59</v>
      </c>
      <c r="K42" s="4"/>
      <c r="L42" s="3" t="s">
        <v>35</v>
      </c>
      <c r="N42" s="1">
        <v>29242900</v>
      </c>
      <c r="O42" s="3" t="s">
        <v>292</v>
      </c>
      <c r="P42" s="3" t="s">
        <v>292</v>
      </c>
      <c r="Q42" s="3" t="s">
        <v>293</v>
      </c>
      <c r="V42" s="6">
        <v>42979</v>
      </c>
      <c r="W42" s="6">
        <v>44774</v>
      </c>
      <c r="X42" s="3">
        <v>60</v>
      </c>
      <c r="Y42" s="3">
        <v>0</v>
      </c>
      <c r="Z42" s="3">
        <v>4800</v>
      </c>
      <c r="AA42" s="3" t="s">
        <v>37</v>
      </c>
      <c r="AB42" s="3">
        <v>4.7</v>
      </c>
      <c r="AC42" s="13">
        <f t="shared" si="2"/>
        <v>22560</v>
      </c>
      <c r="AD42" s="1" t="s">
        <v>34</v>
      </c>
      <c r="AE42" s="1">
        <v>0</v>
      </c>
      <c r="AF42" s="1">
        <f t="shared" si="3"/>
        <v>4800</v>
      </c>
    </row>
    <row r="43" spans="1:33" ht="24.95" customHeight="1" x14ac:dyDescent="0.25">
      <c r="A43" s="1" t="s">
        <v>36</v>
      </c>
      <c r="B43" s="1">
        <v>8566</v>
      </c>
      <c r="C43" s="5">
        <v>43016</v>
      </c>
      <c r="E43" s="3" t="s">
        <v>291</v>
      </c>
      <c r="F43" s="3" t="s">
        <v>291</v>
      </c>
      <c r="G43" s="3" t="s">
        <v>33</v>
      </c>
      <c r="H43" s="3">
        <v>2017101352</v>
      </c>
      <c r="I43" s="4">
        <v>43006</v>
      </c>
      <c r="J43" s="7" t="s">
        <v>59</v>
      </c>
      <c r="K43" s="4"/>
      <c r="L43" s="3" t="s">
        <v>35</v>
      </c>
      <c r="N43" s="1">
        <v>29242900</v>
      </c>
      <c r="O43" s="3" t="s">
        <v>292</v>
      </c>
      <c r="P43" s="3" t="s">
        <v>292</v>
      </c>
      <c r="Q43" s="3" t="s">
        <v>294</v>
      </c>
      <c r="V43" s="6">
        <v>42979</v>
      </c>
      <c r="W43" s="6">
        <v>44774</v>
      </c>
      <c r="X43" s="3">
        <v>60</v>
      </c>
      <c r="Y43" s="3">
        <v>0</v>
      </c>
      <c r="Z43" s="3">
        <v>4950</v>
      </c>
      <c r="AA43" s="3" t="s">
        <v>37</v>
      </c>
      <c r="AB43" s="3">
        <v>4.7</v>
      </c>
      <c r="AC43" s="13">
        <f t="shared" si="2"/>
        <v>23265</v>
      </c>
      <c r="AD43" s="1" t="s">
        <v>34</v>
      </c>
      <c r="AE43" s="1">
        <v>0</v>
      </c>
      <c r="AF43" s="1">
        <f t="shared" si="3"/>
        <v>4950</v>
      </c>
    </row>
    <row r="44" spans="1:33" ht="24.95" customHeight="1" x14ac:dyDescent="0.25">
      <c r="A44" s="1" t="s">
        <v>36</v>
      </c>
      <c r="B44" s="1">
        <v>8566</v>
      </c>
      <c r="C44" s="5">
        <v>43016</v>
      </c>
      <c r="E44" s="3" t="s">
        <v>291</v>
      </c>
      <c r="F44" s="3" t="s">
        <v>291</v>
      </c>
      <c r="G44" s="3" t="s">
        <v>33</v>
      </c>
      <c r="H44" s="3">
        <v>2017101352</v>
      </c>
      <c r="I44" s="4">
        <v>43006</v>
      </c>
      <c r="J44" s="7" t="s">
        <v>59</v>
      </c>
      <c r="K44" s="4"/>
      <c r="L44" s="3" t="s">
        <v>35</v>
      </c>
      <c r="N44" s="1">
        <v>29242900</v>
      </c>
      <c r="O44" s="3" t="s">
        <v>292</v>
      </c>
      <c r="P44" s="3" t="s">
        <v>292</v>
      </c>
      <c r="Q44" s="3" t="s">
        <v>295</v>
      </c>
      <c r="V44" s="6">
        <v>42979</v>
      </c>
      <c r="W44" s="6">
        <v>44774</v>
      </c>
      <c r="X44" s="3">
        <v>60</v>
      </c>
      <c r="Y44" s="3">
        <v>0</v>
      </c>
      <c r="Z44" s="3">
        <v>4950</v>
      </c>
      <c r="AA44" s="3" t="s">
        <v>37</v>
      </c>
      <c r="AB44" s="3">
        <v>4.7</v>
      </c>
      <c r="AC44" s="13">
        <f t="shared" si="2"/>
        <v>23265</v>
      </c>
      <c r="AD44" s="1" t="s">
        <v>34</v>
      </c>
      <c r="AE44" s="1">
        <v>0</v>
      </c>
      <c r="AF44" s="1">
        <f t="shared" si="3"/>
        <v>4950</v>
      </c>
    </row>
    <row r="45" spans="1:33" ht="24.95" customHeight="1" x14ac:dyDescent="0.25">
      <c r="A45" s="1" t="s">
        <v>36</v>
      </c>
      <c r="B45" s="1">
        <v>8566</v>
      </c>
      <c r="C45" s="5">
        <v>43016</v>
      </c>
      <c r="E45" s="3" t="s">
        <v>291</v>
      </c>
      <c r="F45" s="3" t="s">
        <v>291</v>
      </c>
      <c r="G45" s="3" t="s">
        <v>33</v>
      </c>
      <c r="H45" s="3">
        <v>2017101352</v>
      </c>
      <c r="I45" s="4">
        <v>43006</v>
      </c>
      <c r="J45" s="7" t="s">
        <v>59</v>
      </c>
      <c r="K45" s="4"/>
      <c r="L45" s="3" t="s">
        <v>35</v>
      </c>
      <c r="N45" s="1">
        <v>29242900</v>
      </c>
      <c r="O45" s="3" t="s">
        <v>292</v>
      </c>
      <c r="P45" s="3" t="s">
        <v>292</v>
      </c>
      <c r="Q45" s="3" t="s">
        <v>296</v>
      </c>
      <c r="V45" s="6">
        <v>42979</v>
      </c>
      <c r="W45" s="6">
        <v>44774</v>
      </c>
      <c r="X45" s="3">
        <v>60</v>
      </c>
      <c r="Y45" s="3">
        <v>0</v>
      </c>
      <c r="Z45" s="3">
        <v>800</v>
      </c>
      <c r="AA45" s="3" t="s">
        <v>37</v>
      </c>
      <c r="AB45" s="3">
        <v>4.7</v>
      </c>
      <c r="AC45" s="13">
        <f t="shared" si="2"/>
        <v>3760</v>
      </c>
      <c r="AD45" s="1" t="s">
        <v>34</v>
      </c>
      <c r="AE45" s="1">
        <v>0</v>
      </c>
      <c r="AF45" s="1">
        <f t="shared" si="3"/>
        <v>800</v>
      </c>
    </row>
    <row r="46" spans="1:33" ht="24.95" customHeight="1" x14ac:dyDescent="0.25">
      <c r="A46" s="1" t="s">
        <v>36</v>
      </c>
      <c r="B46" s="1">
        <v>8567</v>
      </c>
      <c r="C46" s="5">
        <v>43016</v>
      </c>
      <c r="E46" s="3" t="s">
        <v>297</v>
      </c>
      <c r="F46" s="3" t="s">
        <v>298</v>
      </c>
      <c r="G46" s="3" t="s">
        <v>33</v>
      </c>
      <c r="H46" s="3">
        <v>7000003474</v>
      </c>
      <c r="I46" s="4">
        <v>43007</v>
      </c>
      <c r="J46" s="7" t="s">
        <v>59</v>
      </c>
      <c r="K46" s="4"/>
      <c r="L46" s="3" t="s">
        <v>35</v>
      </c>
      <c r="N46" s="1">
        <v>29415000</v>
      </c>
      <c r="O46" s="3" t="s">
        <v>186</v>
      </c>
      <c r="P46" s="3" t="s">
        <v>186</v>
      </c>
      <c r="Q46" s="3">
        <v>2902924</v>
      </c>
      <c r="V46" s="6">
        <v>42979</v>
      </c>
      <c r="W46" s="6">
        <v>44044</v>
      </c>
      <c r="X46" s="3">
        <v>36</v>
      </c>
      <c r="Y46" s="3">
        <v>0</v>
      </c>
      <c r="Z46" s="3">
        <v>600</v>
      </c>
      <c r="AA46" s="3" t="s">
        <v>37</v>
      </c>
      <c r="AB46" s="3">
        <v>162</v>
      </c>
      <c r="AC46" s="13">
        <f t="shared" si="2"/>
        <v>97200</v>
      </c>
      <c r="AD46" s="1" t="s">
        <v>34</v>
      </c>
      <c r="AE46" s="1">
        <v>0</v>
      </c>
      <c r="AF46" s="1">
        <f t="shared" si="3"/>
        <v>600</v>
      </c>
    </row>
    <row r="47" spans="1:33" ht="24.95" customHeight="1" x14ac:dyDescent="0.25">
      <c r="A47" s="1" t="s">
        <v>36</v>
      </c>
      <c r="B47" s="1">
        <v>8567</v>
      </c>
      <c r="C47" s="5">
        <v>43016</v>
      </c>
      <c r="E47" s="3" t="s">
        <v>297</v>
      </c>
      <c r="F47" s="3" t="s">
        <v>298</v>
      </c>
      <c r="G47" s="3" t="s">
        <v>33</v>
      </c>
      <c r="H47" s="3">
        <v>7000003474</v>
      </c>
      <c r="I47" s="4">
        <v>43007</v>
      </c>
      <c r="J47" s="7" t="s">
        <v>59</v>
      </c>
      <c r="K47" s="4"/>
      <c r="L47" s="3" t="s">
        <v>35</v>
      </c>
      <c r="N47" s="1">
        <v>29415000</v>
      </c>
      <c r="O47" s="3" t="s">
        <v>186</v>
      </c>
      <c r="P47" s="3" t="s">
        <v>186</v>
      </c>
      <c r="Q47" s="3">
        <v>2903546</v>
      </c>
      <c r="V47" s="6">
        <v>42979</v>
      </c>
      <c r="W47" s="6">
        <v>44044</v>
      </c>
      <c r="X47" s="3">
        <v>36</v>
      </c>
      <c r="Y47" s="3">
        <v>0</v>
      </c>
      <c r="AA47" s="3" t="s">
        <v>37</v>
      </c>
      <c r="AC47" s="13"/>
    </row>
    <row r="48" spans="1:33" ht="24.95" customHeight="1" x14ac:dyDescent="0.25">
      <c r="A48" s="1" t="s">
        <v>36</v>
      </c>
      <c r="B48" s="1">
        <v>8567</v>
      </c>
      <c r="C48" s="5">
        <v>43016</v>
      </c>
      <c r="E48" s="3" t="s">
        <v>297</v>
      </c>
      <c r="F48" s="3" t="s">
        <v>298</v>
      </c>
      <c r="G48" s="3" t="s">
        <v>33</v>
      </c>
      <c r="H48" s="3">
        <v>7000003474</v>
      </c>
      <c r="I48" s="4">
        <v>43007</v>
      </c>
      <c r="J48" s="7" t="s">
        <v>59</v>
      </c>
      <c r="K48" s="4"/>
      <c r="L48" s="3" t="s">
        <v>35</v>
      </c>
      <c r="N48" s="1">
        <v>29415000</v>
      </c>
      <c r="O48" s="3" t="s">
        <v>186</v>
      </c>
      <c r="P48" s="3" t="s">
        <v>186</v>
      </c>
      <c r="Q48" s="3">
        <v>2903547</v>
      </c>
      <c r="V48" s="6">
        <v>42979</v>
      </c>
      <c r="W48" s="6">
        <v>44044</v>
      </c>
      <c r="X48" s="3">
        <v>36</v>
      </c>
      <c r="Y48" s="3">
        <v>0</v>
      </c>
      <c r="AA48" s="3" t="s">
        <v>37</v>
      </c>
      <c r="AC48" s="13"/>
    </row>
    <row r="49" spans="1:32" ht="24.95" customHeight="1" x14ac:dyDescent="0.25">
      <c r="A49" s="1" t="s">
        <v>36</v>
      </c>
      <c r="B49" s="1">
        <v>8606</v>
      </c>
      <c r="C49" s="5">
        <v>43017</v>
      </c>
      <c r="E49" s="3" t="s">
        <v>300</v>
      </c>
      <c r="F49" s="3" t="s">
        <v>299</v>
      </c>
      <c r="G49" s="3" t="s">
        <v>301</v>
      </c>
      <c r="H49" s="3" t="s">
        <v>302</v>
      </c>
      <c r="I49" s="4">
        <v>43006</v>
      </c>
      <c r="J49" s="7" t="s">
        <v>277</v>
      </c>
      <c r="K49" s="4"/>
      <c r="N49" s="1">
        <v>21069099</v>
      </c>
      <c r="O49" s="3" t="s">
        <v>303</v>
      </c>
      <c r="P49" s="3" t="s">
        <v>303</v>
      </c>
      <c r="Q49" s="3" t="s">
        <v>304</v>
      </c>
      <c r="V49" s="6">
        <v>42795</v>
      </c>
      <c r="W49" s="6">
        <v>43862</v>
      </c>
      <c r="X49" s="3">
        <v>36</v>
      </c>
      <c r="Y49" s="3">
        <v>0</v>
      </c>
      <c r="Z49" s="3">
        <v>13270</v>
      </c>
      <c r="AA49" s="3" t="s">
        <v>286</v>
      </c>
      <c r="AB49" s="3">
        <v>0.97</v>
      </c>
      <c r="AC49" s="13">
        <f t="shared" ref="AC49:AC67" si="4">Z49*AB49</f>
        <v>12871.9</v>
      </c>
      <c r="AD49" s="1" t="s">
        <v>34</v>
      </c>
      <c r="AE49" s="1">
        <v>0</v>
      </c>
      <c r="AF49" s="1">
        <f t="shared" ref="AF49:AF67" si="5">Z49</f>
        <v>13270</v>
      </c>
    </row>
    <row r="50" spans="1:32" ht="24.95" customHeight="1" x14ac:dyDescent="0.25">
      <c r="A50" s="1" t="s">
        <v>36</v>
      </c>
      <c r="B50" s="1">
        <v>8606</v>
      </c>
      <c r="C50" s="5">
        <v>43017</v>
      </c>
      <c r="E50" s="3" t="s">
        <v>300</v>
      </c>
      <c r="F50" s="3" t="s">
        <v>299</v>
      </c>
      <c r="G50" s="3" t="s">
        <v>301</v>
      </c>
      <c r="H50" s="3" t="s">
        <v>302</v>
      </c>
      <c r="I50" s="4">
        <v>43006</v>
      </c>
      <c r="J50" s="7" t="s">
        <v>277</v>
      </c>
      <c r="K50" s="4"/>
      <c r="N50" s="1">
        <v>21069099</v>
      </c>
      <c r="O50" s="3" t="s">
        <v>305</v>
      </c>
      <c r="P50" s="3" t="s">
        <v>305</v>
      </c>
      <c r="Q50" s="3" t="s">
        <v>306</v>
      </c>
      <c r="V50" s="6">
        <v>42948</v>
      </c>
      <c r="W50" s="6">
        <v>44013</v>
      </c>
      <c r="X50" s="3">
        <v>36</v>
      </c>
      <c r="Y50" s="3">
        <v>0</v>
      </c>
      <c r="Z50" s="3">
        <v>9900</v>
      </c>
      <c r="AA50" s="3" t="s">
        <v>286</v>
      </c>
      <c r="AB50" s="3">
        <v>1.52</v>
      </c>
      <c r="AC50" s="13">
        <f t="shared" si="4"/>
        <v>15048</v>
      </c>
      <c r="AD50" s="1" t="s">
        <v>34</v>
      </c>
      <c r="AE50" s="1">
        <v>0</v>
      </c>
      <c r="AF50" s="1">
        <f t="shared" si="5"/>
        <v>9900</v>
      </c>
    </row>
    <row r="51" spans="1:32" ht="24.95" customHeight="1" x14ac:dyDescent="0.25">
      <c r="A51" s="1" t="s">
        <v>36</v>
      </c>
      <c r="B51" s="1">
        <v>8606</v>
      </c>
      <c r="C51" s="5">
        <v>43017</v>
      </c>
      <c r="E51" s="3" t="s">
        <v>300</v>
      </c>
      <c r="F51" s="3" t="s">
        <v>299</v>
      </c>
      <c r="G51" s="3" t="s">
        <v>301</v>
      </c>
      <c r="H51" s="3" t="s">
        <v>302</v>
      </c>
      <c r="I51" s="4">
        <v>43006</v>
      </c>
      <c r="J51" s="7" t="s">
        <v>277</v>
      </c>
      <c r="K51" s="4"/>
      <c r="N51" s="1">
        <v>21069099</v>
      </c>
      <c r="O51" s="3" t="s">
        <v>307</v>
      </c>
      <c r="P51" s="3" t="s">
        <v>307</v>
      </c>
      <c r="Q51" s="3" t="s">
        <v>308</v>
      </c>
      <c r="V51" s="6">
        <v>42979</v>
      </c>
      <c r="W51" s="6">
        <v>44044</v>
      </c>
      <c r="X51" s="3">
        <v>36</v>
      </c>
      <c r="Y51" s="3">
        <v>0</v>
      </c>
      <c r="Z51" s="3">
        <v>9600</v>
      </c>
      <c r="AA51" s="3" t="s">
        <v>286</v>
      </c>
      <c r="AB51" s="3">
        <v>3</v>
      </c>
      <c r="AC51" s="13">
        <f t="shared" si="4"/>
        <v>28800</v>
      </c>
      <c r="AD51" s="1" t="s">
        <v>34</v>
      </c>
      <c r="AE51" s="1">
        <v>0</v>
      </c>
      <c r="AF51" s="1">
        <f t="shared" si="5"/>
        <v>9600</v>
      </c>
    </row>
    <row r="52" spans="1:32" ht="24.95" customHeight="1" x14ac:dyDescent="0.25">
      <c r="A52" s="1" t="s">
        <v>36</v>
      </c>
      <c r="B52" s="1">
        <v>8606</v>
      </c>
      <c r="C52" s="5">
        <v>43017</v>
      </c>
      <c r="E52" s="3" t="s">
        <v>300</v>
      </c>
      <c r="F52" s="3" t="s">
        <v>299</v>
      </c>
      <c r="G52" s="3" t="s">
        <v>301</v>
      </c>
      <c r="H52" s="3" t="s">
        <v>302</v>
      </c>
      <c r="I52" s="4">
        <v>43006</v>
      </c>
      <c r="J52" s="7" t="s">
        <v>277</v>
      </c>
      <c r="K52" s="4"/>
      <c r="N52" s="1">
        <v>21069099</v>
      </c>
      <c r="O52" s="3" t="s">
        <v>309</v>
      </c>
      <c r="P52" s="3" t="s">
        <v>309</v>
      </c>
      <c r="Q52" s="3" t="s">
        <v>310</v>
      </c>
      <c r="V52" s="6">
        <v>42948</v>
      </c>
      <c r="W52" s="6">
        <v>44013</v>
      </c>
      <c r="X52" s="3">
        <v>36</v>
      </c>
      <c r="Y52" s="3">
        <v>0</v>
      </c>
      <c r="Z52" s="3">
        <v>6546</v>
      </c>
      <c r="AA52" s="3" t="s">
        <v>286</v>
      </c>
      <c r="AB52" s="3">
        <v>2.7</v>
      </c>
      <c r="AC52" s="13">
        <f t="shared" si="4"/>
        <v>17674.2</v>
      </c>
      <c r="AD52" s="1" t="s">
        <v>34</v>
      </c>
      <c r="AE52" s="1">
        <v>0</v>
      </c>
      <c r="AF52" s="1">
        <f t="shared" si="5"/>
        <v>6546</v>
      </c>
    </row>
    <row r="53" spans="1:32" ht="24.95" customHeight="1" x14ac:dyDescent="0.25">
      <c r="A53" s="1" t="s">
        <v>36</v>
      </c>
      <c r="B53" s="1">
        <v>8607</v>
      </c>
      <c r="C53" s="5">
        <v>43017</v>
      </c>
      <c r="E53" s="3" t="s">
        <v>311</v>
      </c>
      <c r="F53" s="3" t="s">
        <v>311</v>
      </c>
      <c r="G53" s="3" t="s">
        <v>33</v>
      </c>
      <c r="H53" s="3">
        <v>29170962</v>
      </c>
      <c r="I53" s="4">
        <v>43014</v>
      </c>
      <c r="J53" s="7" t="s">
        <v>43</v>
      </c>
      <c r="K53" s="4"/>
      <c r="L53" s="3" t="s">
        <v>39</v>
      </c>
      <c r="M53" s="3" t="s">
        <v>39</v>
      </c>
      <c r="N53" s="1">
        <v>29054500</v>
      </c>
      <c r="O53" s="3" t="s">
        <v>312</v>
      </c>
      <c r="P53" s="3" t="s">
        <v>312</v>
      </c>
      <c r="Q53" s="3" t="s">
        <v>313</v>
      </c>
      <c r="V53" s="6">
        <v>42948</v>
      </c>
      <c r="W53" s="6">
        <v>44409</v>
      </c>
      <c r="X53" s="3">
        <v>48</v>
      </c>
      <c r="Y53" s="3">
        <v>0</v>
      </c>
      <c r="Z53" s="3">
        <v>12000</v>
      </c>
      <c r="AA53" s="3" t="s">
        <v>37</v>
      </c>
      <c r="AB53" s="3">
        <v>1.02</v>
      </c>
      <c r="AC53" s="13">
        <f t="shared" si="4"/>
        <v>12240</v>
      </c>
      <c r="AD53" s="1" t="s">
        <v>34</v>
      </c>
      <c r="AE53" s="1">
        <v>0</v>
      </c>
      <c r="AF53" s="1">
        <f t="shared" si="5"/>
        <v>12000</v>
      </c>
    </row>
    <row r="54" spans="1:32" ht="24.95" customHeight="1" x14ac:dyDescent="0.25">
      <c r="A54" s="1" t="s">
        <v>36</v>
      </c>
      <c r="B54" s="1">
        <v>8608</v>
      </c>
      <c r="C54" s="5">
        <v>43017</v>
      </c>
      <c r="E54" s="3" t="s">
        <v>315</v>
      </c>
      <c r="F54" s="3" t="s">
        <v>314</v>
      </c>
      <c r="G54" s="3" t="s">
        <v>33</v>
      </c>
      <c r="H54" s="3" t="s">
        <v>316</v>
      </c>
      <c r="I54" s="4">
        <v>42993</v>
      </c>
      <c r="J54" s="7" t="s">
        <v>43</v>
      </c>
      <c r="K54" s="4"/>
      <c r="L54" s="3" t="s">
        <v>39</v>
      </c>
      <c r="M54" s="3" t="s">
        <v>39</v>
      </c>
      <c r="N54" s="1">
        <v>39129090</v>
      </c>
      <c r="O54" s="3" t="s">
        <v>319</v>
      </c>
      <c r="P54" s="3" t="s">
        <v>46</v>
      </c>
      <c r="Q54" s="3" t="s">
        <v>317</v>
      </c>
      <c r="V54" s="6">
        <v>42675</v>
      </c>
      <c r="W54" s="6">
        <v>44136</v>
      </c>
      <c r="X54" s="3">
        <v>48</v>
      </c>
      <c r="Y54" s="3">
        <v>0</v>
      </c>
      <c r="Z54" s="3">
        <v>300</v>
      </c>
      <c r="AA54" s="3" t="s">
        <v>37</v>
      </c>
      <c r="AB54" s="3">
        <v>8.6999999999999993</v>
      </c>
      <c r="AC54" s="13">
        <f t="shared" si="4"/>
        <v>2610</v>
      </c>
      <c r="AD54" s="1" t="s">
        <v>34</v>
      </c>
      <c r="AE54" s="1">
        <v>0</v>
      </c>
      <c r="AF54" s="1">
        <f t="shared" si="5"/>
        <v>300</v>
      </c>
    </row>
    <row r="55" spans="1:32" ht="24.95" customHeight="1" x14ac:dyDescent="0.25">
      <c r="A55" s="1" t="s">
        <v>36</v>
      </c>
      <c r="B55" s="1">
        <v>8609</v>
      </c>
      <c r="C55" s="5">
        <v>43017</v>
      </c>
      <c r="E55" s="3" t="s">
        <v>315</v>
      </c>
      <c r="F55" s="3" t="s">
        <v>314</v>
      </c>
      <c r="G55" s="3" t="s">
        <v>33</v>
      </c>
      <c r="H55" s="3" t="s">
        <v>318</v>
      </c>
      <c r="I55" s="4">
        <v>42999</v>
      </c>
      <c r="J55" s="7" t="s">
        <v>43</v>
      </c>
      <c r="K55" s="4"/>
      <c r="L55" s="3" t="s">
        <v>39</v>
      </c>
      <c r="M55" s="3" t="s">
        <v>39</v>
      </c>
      <c r="N55" s="1">
        <v>39129090</v>
      </c>
      <c r="O55" s="3" t="s">
        <v>319</v>
      </c>
      <c r="P55" s="3" t="s">
        <v>46</v>
      </c>
      <c r="Q55" s="3" t="s">
        <v>320</v>
      </c>
      <c r="V55" s="6">
        <v>42614</v>
      </c>
      <c r="W55" s="6">
        <v>44075</v>
      </c>
      <c r="X55" s="3">
        <v>48</v>
      </c>
      <c r="Y55" s="3">
        <v>0</v>
      </c>
      <c r="Z55" s="3">
        <v>150</v>
      </c>
      <c r="AA55" s="3" t="s">
        <v>37</v>
      </c>
      <c r="AB55" s="3">
        <v>8.4</v>
      </c>
      <c r="AC55" s="13">
        <f t="shared" si="4"/>
        <v>1260</v>
      </c>
      <c r="AD55" s="1" t="s">
        <v>34</v>
      </c>
      <c r="AE55" s="1">
        <v>0</v>
      </c>
      <c r="AF55" s="1">
        <f t="shared" si="5"/>
        <v>150</v>
      </c>
    </row>
    <row r="56" spans="1:32" ht="24.95" customHeight="1" x14ac:dyDescent="0.25">
      <c r="A56" s="1" t="s">
        <v>36</v>
      </c>
      <c r="B56" s="1">
        <v>8610</v>
      </c>
      <c r="C56" s="5">
        <v>43017</v>
      </c>
      <c r="E56" s="3" t="s">
        <v>84</v>
      </c>
      <c r="F56" s="3" t="s">
        <v>314</v>
      </c>
      <c r="G56" s="3" t="s">
        <v>33</v>
      </c>
      <c r="H56" s="3" t="s">
        <v>321</v>
      </c>
      <c r="I56" s="4">
        <v>43017</v>
      </c>
      <c r="J56" s="7" t="s">
        <v>43</v>
      </c>
      <c r="K56" s="4"/>
      <c r="L56" s="3" t="s">
        <v>39</v>
      </c>
      <c r="M56" s="3" t="s">
        <v>39</v>
      </c>
      <c r="N56" s="1">
        <v>29054400</v>
      </c>
      <c r="O56" s="3" t="s">
        <v>322</v>
      </c>
      <c r="P56" s="3" t="s">
        <v>323</v>
      </c>
      <c r="Q56" s="3" t="s">
        <v>324</v>
      </c>
      <c r="V56" s="6">
        <v>42186</v>
      </c>
      <c r="W56" s="6">
        <v>44013</v>
      </c>
      <c r="X56" s="3">
        <v>60</v>
      </c>
      <c r="Y56" s="3">
        <v>0</v>
      </c>
      <c r="Z56" s="3">
        <v>75</v>
      </c>
      <c r="AA56" s="3" t="s">
        <v>37</v>
      </c>
      <c r="AB56" s="3">
        <v>6.5</v>
      </c>
      <c r="AC56" s="13">
        <f t="shared" si="4"/>
        <v>487.5</v>
      </c>
      <c r="AD56" s="1" t="s">
        <v>34</v>
      </c>
      <c r="AE56" s="1">
        <v>0</v>
      </c>
      <c r="AF56" s="1">
        <f t="shared" si="5"/>
        <v>75</v>
      </c>
    </row>
    <row r="57" spans="1:32" ht="24.95" customHeight="1" x14ac:dyDescent="0.25">
      <c r="A57" s="1" t="s">
        <v>36</v>
      </c>
      <c r="B57" s="1">
        <v>8611</v>
      </c>
      <c r="C57" s="5">
        <v>43017</v>
      </c>
      <c r="E57" s="3" t="s">
        <v>84</v>
      </c>
      <c r="F57" s="3" t="s">
        <v>314</v>
      </c>
      <c r="G57" s="3" t="s">
        <v>33</v>
      </c>
      <c r="H57" s="3" t="s">
        <v>325</v>
      </c>
      <c r="I57" s="4">
        <v>43017</v>
      </c>
      <c r="J57" s="7" t="s">
        <v>43</v>
      </c>
      <c r="K57" s="4"/>
      <c r="L57" s="3" t="s">
        <v>39</v>
      </c>
      <c r="M57" s="3" t="s">
        <v>39</v>
      </c>
      <c r="N57" s="1">
        <v>29054300</v>
      </c>
      <c r="O57" s="3" t="s">
        <v>326</v>
      </c>
      <c r="P57" s="3" t="s">
        <v>327</v>
      </c>
      <c r="Q57" s="3" t="s">
        <v>328</v>
      </c>
      <c r="V57" s="6">
        <v>42856</v>
      </c>
      <c r="W57" s="6">
        <v>43952</v>
      </c>
      <c r="X57" s="3">
        <v>36</v>
      </c>
      <c r="Y57" s="3">
        <v>0</v>
      </c>
      <c r="Z57" s="3">
        <v>100</v>
      </c>
      <c r="AA57" s="3" t="s">
        <v>37</v>
      </c>
      <c r="AB57" s="3">
        <v>8.75</v>
      </c>
      <c r="AC57" s="13">
        <f t="shared" si="4"/>
        <v>875</v>
      </c>
      <c r="AD57" s="1" t="s">
        <v>34</v>
      </c>
      <c r="AE57" s="1">
        <v>0</v>
      </c>
      <c r="AF57" s="1">
        <f t="shared" si="5"/>
        <v>100</v>
      </c>
    </row>
    <row r="58" spans="1:32" ht="24.95" customHeight="1" x14ac:dyDescent="0.25">
      <c r="A58" s="1" t="s">
        <v>36</v>
      </c>
      <c r="B58" s="1">
        <v>8695</v>
      </c>
      <c r="C58" s="5">
        <v>43019</v>
      </c>
      <c r="E58" s="3" t="s">
        <v>172</v>
      </c>
      <c r="F58" s="3" t="s">
        <v>173</v>
      </c>
      <c r="G58" s="3" t="s">
        <v>33</v>
      </c>
      <c r="H58" s="3">
        <v>1000027842</v>
      </c>
      <c r="I58" s="4">
        <v>43017</v>
      </c>
      <c r="J58" s="7" t="s">
        <v>59</v>
      </c>
      <c r="K58" s="4"/>
      <c r="L58" s="3" t="s">
        <v>35</v>
      </c>
      <c r="N58" s="1">
        <v>29333990</v>
      </c>
      <c r="O58" s="3" t="s">
        <v>329</v>
      </c>
      <c r="P58" s="3" t="s">
        <v>329</v>
      </c>
      <c r="Q58" s="3" t="s">
        <v>330</v>
      </c>
      <c r="V58" s="6">
        <v>42979</v>
      </c>
      <c r="W58" s="6">
        <v>44774</v>
      </c>
      <c r="X58" s="3">
        <v>60</v>
      </c>
      <c r="Y58" s="3">
        <v>0</v>
      </c>
      <c r="Z58" s="3">
        <v>45</v>
      </c>
      <c r="AA58" s="3" t="s">
        <v>37</v>
      </c>
      <c r="AB58" s="3">
        <v>150</v>
      </c>
      <c r="AC58" s="13">
        <f t="shared" si="4"/>
        <v>6750</v>
      </c>
      <c r="AD58" s="1" t="s">
        <v>34</v>
      </c>
      <c r="AE58" s="1">
        <v>0</v>
      </c>
      <c r="AF58" s="1">
        <f t="shared" si="5"/>
        <v>45</v>
      </c>
    </row>
    <row r="59" spans="1:32" ht="24.95" customHeight="1" x14ac:dyDescent="0.25">
      <c r="A59" s="1" t="s">
        <v>36</v>
      </c>
      <c r="B59" s="1">
        <v>8766</v>
      </c>
      <c r="C59" s="5">
        <v>43023</v>
      </c>
      <c r="E59" s="3" t="s">
        <v>273</v>
      </c>
      <c r="F59" s="3" t="s">
        <v>273</v>
      </c>
      <c r="G59" s="3" t="s">
        <v>33</v>
      </c>
      <c r="H59" s="3" t="s">
        <v>331</v>
      </c>
      <c r="I59" s="4">
        <v>43006</v>
      </c>
      <c r="J59" s="7" t="s">
        <v>59</v>
      </c>
      <c r="K59" s="4"/>
      <c r="L59" s="3" t="s">
        <v>35</v>
      </c>
      <c r="N59" s="1">
        <v>29420090</v>
      </c>
      <c r="O59" s="3" t="s">
        <v>332</v>
      </c>
      <c r="P59" s="3" t="s">
        <v>332</v>
      </c>
      <c r="Q59" s="3" t="s">
        <v>333</v>
      </c>
      <c r="V59" s="6">
        <v>42887</v>
      </c>
      <c r="W59" s="6">
        <v>43952</v>
      </c>
      <c r="X59" s="3">
        <v>36</v>
      </c>
      <c r="Y59" s="3">
        <v>0</v>
      </c>
      <c r="Z59" s="3">
        <v>10</v>
      </c>
      <c r="AA59" s="3" t="s">
        <v>37</v>
      </c>
      <c r="AB59" s="3">
        <v>1250</v>
      </c>
      <c r="AC59" s="13">
        <f t="shared" si="4"/>
        <v>12500</v>
      </c>
      <c r="AD59" s="1" t="s">
        <v>34</v>
      </c>
      <c r="AE59" s="1">
        <v>0</v>
      </c>
      <c r="AF59" s="1">
        <f t="shared" si="5"/>
        <v>10</v>
      </c>
    </row>
    <row r="60" spans="1:32" ht="24.95" customHeight="1" x14ac:dyDescent="0.25">
      <c r="A60" s="1" t="s">
        <v>36</v>
      </c>
      <c r="B60" s="1">
        <v>8767</v>
      </c>
      <c r="C60" s="5">
        <v>43023</v>
      </c>
      <c r="E60" s="3" t="s">
        <v>334</v>
      </c>
      <c r="F60" s="3" t="s">
        <v>335</v>
      </c>
      <c r="G60" s="3" t="s">
        <v>336</v>
      </c>
      <c r="H60" s="3" t="s">
        <v>337</v>
      </c>
      <c r="I60" s="4">
        <v>43017</v>
      </c>
      <c r="J60" s="7" t="s">
        <v>59</v>
      </c>
      <c r="K60" s="4"/>
      <c r="L60" s="3" t="s">
        <v>35</v>
      </c>
      <c r="N60" s="7">
        <v>29372900</v>
      </c>
      <c r="O60" s="7" t="s">
        <v>338</v>
      </c>
      <c r="P60" s="7" t="s">
        <v>338</v>
      </c>
      <c r="Q60" s="3" t="s">
        <v>339</v>
      </c>
      <c r="V60" s="6">
        <v>42979</v>
      </c>
      <c r="W60" s="6">
        <v>44075</v>
      </c>
      <c r="X60" s="3">
        <v>36</v>
      </c>
      <c r="Y60" s="3">
        <v>0</v>
      </c>
      <c r="Z60" s="3">
        <v>5.5</v>
      </c>
      <c r="AA60" s="3" t="s">
        <v>37</v>
      </c>
      <c r="AB60" s="3">
        <v>8200</v>
      </c>
      <c r="AC60" s="13">
        <f t="shared" si="4"/>
        <v>45100</v>
      </c>
      <c r="AD60" s="1" t="s">
        <v>34</v>
      </c>
      <c r="AE60" s="1">
        <v>0</v>
      </c>
      <c r="AF60" s="1">
        <f t="shared" si="5"/>
        <v>5.5</v>
      </c>
    </row>
    <row r="61" spans="1:32" ht="24.95" customHeight="1" x14ac:dyDescent="0.25">
      <c r="A61" s="1" t="s">
        <v>36</v>
      </c>
      <c r="B61" s="1">
        <v>8768</v>
      </c>
      <c r="C61" s="5">
        <v>43023</v>
      </c>
      <c r="E61" s="3" t="s">
        <v>340</v>
      </c>
      <c r="F61" s="3" t="s">
        <v>340</v>
      </c>
      <c r="G61" s="3" t="s">
        <v>33</v>
      </c>
      <c r="H61" s="3" t="s">
        <v>341</v>
      </c>
      <c r="I61" s="4">
        <v>42993</v>
      </c>
      <c r="J61" s="7" t="s">
        <v>43</v>
      </c>
      <c r="K61" s="4"/>
      <c r="L61" s="3" t="s">
        <v>39</v>
      </c>
      <c r="M61" s="3" t="s">
        <v>39</v>
      </c>
      <c r="N61" s="1">
        <v>39123919</v>
      </c>
      <c r="O61" s="3" t="s">
        <v>342</v>
      </c>
      <c r="P61" s="3" t="s">
        <v>46</v>
      </c>
      <c r="Q61" s="3" t="s">
        <v>343</v>
      </c>
      <c r="V61" s="6">
        <v>42736</v>
      </c>
      <c r="W61" s="6">
        <v>44013</v>
      </c>
      <c r="X61" s="3">
        <v>36</v>
      </c>
      <c r="Y61" s="3">
        <v>0</v>
      </c>
      <c r="Z61" s="3">
        <v>10</v>
      </c>
      <c r="AA61" s="3" t="s">
        <v>37</v>
      </c>
      <c r="AB61" s="3">
        <v>37</v>
      </c>
      <c r="AC61" s="1">
        <f t="shared" si="4"/>
        <v>370</v>
      </c>
      <c r="AD61" s="1" t="s">
        <v>34</v>
      </c>
      <c r="AE61" s="1">
        <v>0</v>
      </c>
      <c r="AF61" s="1">
        <f t="shared" si="5"/>
        <v>10</v>
      </c>
    </row>
    <row r="62" spans="1:32" ht="24.95" customHeight="1" x14ac:dyDescent="0.25">
      <c r="A62" s="1" t="s">
        <v>36</v>
      </c>
      <c r="B62" s="1">
        <v>8794</v>
      </c>
      <c r="C62" s="5">
        <v>43023</v>
      </c>
      <c r="E62" s="3" t="s">
        <v>172</v>
      </c>
      <c r="F62" s="3" t="s">
        <v>173</v>
      </c>
      <c r="G62" s="3" t="s">
        <v>33</v>
      </c>
      <c r="H62" s="3">
        <v>1000027888</v>
      </c>
      <c r="I62" s="4">
        <v>43020</v>
      </c>
      <c r="J62" s="7" t="s">
        <v>59</v>
      </c>
      <c r="K62" s="4"/>
      <c r="L62" s="3" t="s">
        <v>35</v>
      </c>
      <c r="N62" s="1">
        <v>29359090</v>
      </c>
      <c r="O62" s="3" t="s">
        <v>344</v>
      </c>
      <c r="P62" s="3" t="s">
        <v>344</v>
      </c>
      <c r="Q62" s="3" t="s">
        <v>345</v>
      </c>
      <c r="V62" s="6">
        <v>42948</v>
      </c>
      <c r="W62" s="6">
        <v>44743</v>
      </c>
      <c r="X62" s="3">
        <v>60</v>
      </c>
      <c r="Y62" s="3">
        <v>0</v>
      </c>
      <c r="Z62" s="3">
        <v>5</v>
      </c>
      <c r="AA62" s="3" t="s">
        <v>37</v>
      </c>
      <c r="AB62" s="3">
        <v>700</v>
      </c>
      <c r="AC62" s="13">
        <f t="shared" si="4"/>
        <v>3500</v>
      </c>
      <c r="AD62" s="1" t="s">
        <v>34</v>
      </c>
      <c r="AE62" s="1">
        <v>0</v>
      </c>
      <c r="AF62" s="1">
        <f t="shared" si="5"/>
        <v>5</v>
      </c>
    </row>
    <row r="63" spans="1:32" ht="24.95" customHeight="1" x14ac:dyDescent="0.25">
      <c r="A63" s="1" t="s">
        <v>36</v>
      </c>
      <c r="B63" s="1">
        <v>8795</v>
      </c>
      <c r="C63" s="5">
        <v>43023</v>
      </c>
      <c r="E63" s="3" t="s">
        <v>288</v>
      </c>
      <c r="F63" s="3" t="s">
        <v>288</v>
      </c>
      <c r="G63" s="3" t="s">
        <v>33</v>
      </c>
      <c r="H63" s="3" t="s">
        <v>346</v>
      </c>
      <c r="I63" s="4">
        <v>43019</v>
      </c>
      <c r="J63" s="7" t="s">
        <v>43</v>
      </c>
      <c r="K63" s="4"/>
      <c r="L63" s="3" t="s">
        <v>39</v>
      </c>
      <c r="M63" s="3" t="s">
        <v>39</v>
      </c>
      <c r="N63" s="1">
        <v>28362090</v>
      </c>
      <c r="O63" s="3" t="s">
        <v>290</v>
      </c>
      <c r="P63" s="3" t="s">
        <v>290</v>
      </c>
      <c r="Q63" s="3" t="s">
        <v>347</v>
      </c>
      <c r="V63" s="6"/>
      <c r="W63" s="6"/>
      <c r="Z63" s="3">
        <v>5550</v>
      </c>
      <c r="AA63" s="3" t="s">
        <v>37</v>
      </c>
      <c r="AB63" s="3">
        <v>2</v>
      </c>
      <c r="AC63" s="13">
        <f t="shared" si="4"/>
        <v>11100</v>
      </c>
      <c r="AD63" s="1" t="s">
        <v>34</v>
      </c>
      <c r="AE63" s="1">
        <v>0</v>
      </c>
      <c r="AF63" s="1">
        <f t="shared" si="5"/>
        <v>5550</v>
      </c>
    </row>
    <row r="64" spans="1:32" ht="24.95" customHeight="1" x14ac:dyDescent="0.25">
      <c r="A64" s="1" t="s">
        <v>36</v>
      </c>
      <c r="B64" s="1">
        <v>8937</v>
      </c>
      <c r="C64" s="5">
        <v>43026</v>
      </c>
      <c r="E64" s="3" t="s">
        <v>348</v>
      </c>
      <c r="F64" s="3" t="s">
        <v>348</v>
      </c>
      <c r="G64" s="3" t="s">
        <v>301</v>
      </c>
      <c r="H64" s="3" t="s">
        <v>349</v>
      </c>
      <c r="I64" s="4">
        <v>42995</v>
      </c>
      <c r="J64" s="7" t="s">
        <v>43</v>
      </c>
      <c r="K64" s="4"/>
      <c r="L64" s="3" t="s">
        <v>39</v>
      </c>
      <c r="M64" s="3" t="s">
        <v>39</v>
      </c>
      <c r="N64" s="1">
        <v>17021100</v>
      </c>
      <c r="O64" s="3" t="s">
        <v>350</v>
      </c>
      <c r="P64" s="3" t="s">
        <v>350</v>
      </c>
      <c r="Q64" s="3">
        <v>8517011500</v>
      </c>
      <c r="V64" s="6">
        <v>42736</v>
      </c>
      <c r="W64" s="6">
        <v>43831</v>
      </c>
      <c r="X64" s="3">
        <v>36</v>
      </c>
      <c r="Y64" s="3">
        <v>0</v>
      </c>
      <c r="Z64" s="3">
        <v>100</v>
      </c>
      <c r="AA64" s="3" t="s">
        <v>37</v>
      </c>
      <c r="AB64" s="3">
        <v>5.75</v>
      </c>
      <c r="AC64" s="13">
        <f t="shared" si="4"/>
        <v>575</v>
      </c>
      <c r="AD64" s="1" t="s">
        <v>34</v>
      </c>
      <c r="AE64" s="1">
        <v>0</v>
      </c>
      <c r="AF64" s="1">
        <f t="shared" si="5"/>
        <v>100</v>
      </c>
    </row>
    <row r="65" spans="1:33" ht="24.95" customHeight="1" x14ac:dyDescent="0.25">
      <c r="A65" s="1" t="s">
        <v>36</v>
      </c>
      <c r="B65" s="1">
        <v>8942</v>
      </c>
      <c r="C65" s="5">
        <v>43026</v>
      </c>
      <c r="E65" s="3" t="s">
        <v>351</v>
      </c>
      <c r="F65" s="3" t="s">
        <v>351</v>
      </c>
      <c r="G65" s="3" t="s">
        <v>33</v>
      </c>
      <c r="H65" s="3" t="s">
        <v>352</v>
      </c>
      <c r="I65" s="4">
        <v>43006</v>
      </c>
      <c r="J65" s="7" t="s">
        <v>59</v>
      </c>
      <c r="K65" s="4"/>
      <c r="L65" s="3" t="s">
        <v>35</v>
      </c>
      <c r="N65" s="1">
        <v>29420090</v>
      </c>
      <c r="O65" s="3" t="s">
        <v>353</v>
      </c>
      <c r="P65" s="3" t="s">
        <v>353</v>
      </c>
      <c r="Q65" s="3" t="s">
        <v>354</v>
      </c>
      <c r="V65" s="6">
        <v>42979</v>
      </c>
      <c r="W65" s="6">
        <v>44774</v>
      </c>
      <c r="X65" s="3">
        <v>60</v>
      </c>
      <c r="Y65" s="3">
        <v>0</v>
      </c>
      <c r="Z65" s="3">
        <v>125</v>
      </c>
      <c r="AA65" s="3" t="s">
        <v>37</v>
      </c>
      <c r="AB65" s="3">
        <v>21</v>
      </c>
      <c r="AC65" s="1">
        <f t="shared" si="4"/>
        <v>2625</v>
      </c>
      <c r="AD65" s="1" t="s">
        <v>34</v>
      </c>
      <c r="AE65" s="1">
        <v>0</v>
      </c>
      <c r="AF65" s="1">
        <f t="shared" si="5"/>
        <v>125</v>
      </c>
    </row>
    <row r="66" spans="1:33" ht="24.95" customHeight="1" x14ac:dyDescent="0.25">
      <c r="A66" s="1" t="s">
        <v>36</v>
      </c>
      <c r="B66" s="1">
        <v>8943</v>
      </c>
      <c r="C66" s="5">
        <v>43026</v>
      </c>
      <c r="E66" s="3" t="s">
        <v>355</v>
      </c>
      <c r="F66" s="3" t="s">
        <v>355</v>
      </c>
      <c r="G66" s="3" t="s">
        <v>33</v>
      </c>
      <c r="H66" s="3" t="s">
        <v>356</v>
      </c>
      <c r="I66" s="4">
        <v>43005</v>
      </c>
      <c r="J66" s="7" t="s">
        <v>59</v>
      </c>
      <c r="K66" s="4"/>
      <c r="L66" s="3" t="s">
        <v>35</v>
      </c>
      <c r="N66" s="1">
        <v>30039090</v>
      </c>
      <c r="O66" s="3" t="s">
        <v>358</v>
      </c>
      <c r="P66" s="3" t="s">
        <v>358</v>
      </c>
      <c r="Q66" s="3" t="s">
        <v>357</v>
      </c>
      <c r="V66" s="6">
        <v>42948</v>
      </c>
      <c r="W66" s="6">
        <v>44409</v>
      </c>
      <c r="X66" s="3">
        <v>48</v>
      </c>
      <c r="Y66" s="3">
        <v>0</v>
      </c>
      <c r="Z66" s="3">
        <v>200</v>
      </c>
      <c r="AA66" s="3" t="s">
        <v>37</v>
      </c>
      <c r="AB66" s="3">
        <v>11.75</v>
      </c>
      <c r="AC66" s="1">
        <f t="shared" si="4"/>
        <v>2350</v>
      </c>
      <c r="AD66" s="1" t="s">
        <v>34</v>
      </c>
      <c r="AE66" s="1">
        <v>0</v>
      </c>
      <c r="AF66" s="1">
        <f t="shared" si="5"/>
        <v>200</v>
      </c>
    </row>
    <row r="67" spans="1:33" s="3" customFormat="1" ht="24.95" customHeight="1" x14ac:dyDescent="0.25">
      <c r="A67" s="1" t="s">
        <v>36</v>
      </c>
      <c r="B67" s="1">
        <v>8988</v>
      </c>
      <c r="C67" s="5">
        <v>43030</v>
      </c>
      <c r="E67" s="3" t="s">
        <v>359</v>
      </c>
      <c r="F67" s="3" t="s">
        <v>359</v>
      </c>
      <c r="G67" s="3" t="s">
        <v>33</v>
      </c>
      <c r="H67" s="3">
        <v>9100015530</v>
      </c>
      <c r="I67" s="4">
        <v>43007</v>
      </c>
      <c r="J67" s="7" t="s">
        <v>59</v>
      </c>
      <c r="K67" s="4"/>
      <c r="L67" s="3" t="s">
        <v>35</v>
      </c>
      <c r="N67" s="1">
        <v>29333990</v>
      </c>
      <c r="O67" s="3" t="s">
        <v>360</v>
      </c>
      <c r="P67" s="3" t="s">
        <v>360</v>
      </c>
      <c r="Q67" s="3" t="s">
        <v>361</v>
      </c>
      <c r="V67" s="6">
        <v>42917</v>
      </c>
      <c r="W67" s="6">
        <v>44713</v>
      </c>
      <c r="X67" s="3">
        <v>60</v>
      </c>
      <c r="Y67" s="3">
        <v>0</v>
      </c>
      <c r="Z67" s="3">
        <v>1.65</v>
      </c>
      <c r="AA67" s="3" t="s">
        <v>37</v>
      </c>
      <c r="AB67" s="3">
        <v>165</v>
      </c>
      <c r="AC67" s="1">
        <f t="shared" si="4"/>
        <v>272.25</v>
      </c>
      <c r="AD67" s="1" t="s">
        <v>34</v>
      </c>
      <c r="AE67" s="1">
        <v>0</v>
      </c>
      <c r="AF67" s="1">
        <f t="shared" si="5"/>
        <v>1.65</v>
      </c>
      <c r="AG67" s="1"/>
    </row>
    <row r="68" spans="1:33" s="3" customFormat="1" ht="24.95" customHeight="1" x14ac:dyDescent="0.25">
      <c r="A68" s="1" t="s">
        <v>36</v>
      </c>
      <c r="B68" s="1">
        <v>8988</v>
      </c>
      <c r="C68" s="5">
        <v>43030</v>
      </c>
      <c r="E68" s="3" t="s">
        <v>359</v>
      </c>
      <c r="F68" s="3" t="s">
        <v>359</v>
      </c>
      <c r="G68" s="3" t="s">
        <v>33</v>
      </c>
      <c r="H68" s="3">
        <v>9100015530</v>
      </c>
      <c r="I68" s="4">
        <v>43007</v>
      </c>
      <c r="J68" s="7" t="s">
        <v>59</v>
      </c>
      <c r="K68" s="4"/>
      <c r="L68" s="3" t="s">
        <v>35</v>
      </c>
      <c r="N68" s="1">
        <v>29333990</v>
      </c>
      <c r="O68" s="3" t="s">
        <v>360</v>
      </c>
      <c r="P68" s="3" t="s">
        <v>360</v>
      </c>
      <c r="Q68" s="3" t="s">
        <v>362</v>
      </c>
      <c r="V68" s="6">
        <v>42948</v>
      </c>
      <c r="W68" s="6">
        <v>44743</v>
      </c>
      <c r="X68" s="3">
        <v>60</v>
      </c>
      <c r="Y68" s="3">
        <v>0</v>
      </c>
      <c r="AA68" s="3" t="s">
        <v>37</v>
      </c>
      <c r="AC68" s="1"/>
      <c r="AD68" s="1"/>
      <c r="AE68" s="1"/>
      <c r="AF68" s="1"/>
      <c r="AG68" s="1"/>
    </row>
    <row r="69" spans="1:33" s="3" customFormat="1" ht="24.95" customHeight="1" x14ac:dyDescent="0.25">
      <c r="A69" s="1" t="s">
        <v>36</v>
      </c>
      <c r="B69" s="1">
        <v>8988</v>
      </c>
      <c r="C69" s="5">
        <v>43030</v>
      </c>
      <c r="E69" s="3" t="s">
        <v>359</v>
      </c>
      <c r="F69" s="3" t="s">
        <v>359</v>
      </c>
      <c r="G69" s="3" t="s">
        <v>33</v>
      </c>
      <c r="H69" s="3">
        <v>9100015530</v>
      </c>
      <c r="I69" s="4">
        <v>43007</v>
      </c>
      <c r="J69" s="7" t="s">
        <v>59</v>
      </c>
      <c r="K69" s="4"/>
      <c r="L69" s="3" t="s">
        <v>35</v>
      </c>
      <c r="N69" s="1">
        <v>29333990</v>
      </c>
      <c r="O69" s="3" t="s">
        <v>360</v>
      </c>
      <c r="P69" s="3" t="s">
        <v>360</v>
      </c>
      <c r="Q69" s="3" t="s">
        <v>363</v>
      </c>
      <c r="V69" s="6">
        <v>42948</v>
      </c>
      <c r="W69" s="6">
        <v>44743</v>
      </c>
      <c r="X69" s="3">
        <v>60</v>
      </c>
      <c r="Y69" s="3">
        <v>0</v>
      </c>
      <c r="AA69" s="3" t="s">
        <v>37</v>
      </c>
      <c r="AC69" s="1"/>
      <c r="AD69" s="1"/>
      <c r="AE69" s="1"/>
      <c r="AF69" s="1"/>
      <c r="AG69" s="1"/>
    </row>
    <row r="70" spans="1:33" s="3" customFormat="1" ht="24.95" customHeight="1" x14ac:dyDescent="0.25">
      <c r="A70" s="1" t="s">
        <v>36</v>
      </c>
      <c r="B70" s="1">
        <v>9020</v>
      </c>
      <c r="C70" s="5">
        <v>43030</v>
      </c>
      <c r="E70" s="32" t="s">
        <v>364</v>
      </c>
      <c r="F70" s="32" t="s">
        <v>364</v>
      </c>
      <c r="G70" s="3" t="s">
        <v>177</v>
      </c>
      <c r="H70" s="3">
        <v>17124</v>
      </c>
      <c r="I70" s="4">
        <v>43026</v>
      </c>
      <c r="J70" s="7" t="s">
        <v>43</v>
      </c>
      <c r="K70" s="4"/>
      <c r="L70" s="3" t="s">
        <v>39</v>
      </c>
      <c r="M70" s="3" t="s">
        <v>39</v>
      </c>
      <c r="N70" s="1">
        <v>29391100</v>
      </c>
      <c r="O70" s="3" t="s">
        <v>178</v>
      </c>
      <c r="P70" s="3" t="s">
        <v>178</v>
      </c>
      <c r="Q70" s="3" t="s">
        <v>365</v>
      </c>
      <c r="V70" s="6">
        <v>42795</v>
      </c>
      <c r="W70" s="6">
        <v>44621</v>
      </c>
      <c r="X70" s="3">
        <v>60</v>
      </c>
      <c r="Y70" s="3">
        <v>0</v>
      </c>
      <c r="Z70" s="3">
        <v>800</v>
      </c>
      <c r="AA70" s="3" t="s">
        <v>37</v>
      </c>
      <c r="AB70" s="3">
        <v>325</v>
      </c>
      <c r="AC70" s="1">
        <f t="shared" ref="AC70" si="6">Z70*AB70</f>
        <v>260000</v>
      </c>
      <c r="AD70" s="1" t="s">
        <v>34</v>
      </c>
      <c r="AE70" s="1">
        <v>0</v>
      </c>
      <c r="AF70" s="1">
        <f t="shared" ref="AF70" si="7">Z70</f>
        <v>800</v>
      </c>
      <c r="AG70" s="1"/>
    </row>
    <row r="71" spans="1:33" s="3" customFormat="1" ht="24.95" customHeight="1" x14ac:dyDescent="0.25">
      <c r="A71" s="1" t="s">
        <v>36</v>
      </c>
      <c r="B71" s="1">
        <v>9020</v>
      </c>
      <c r="C71" s="5">
        <v>43030</v>
      </c>
      <c r="E71" s="32" t="s">
        <v>364</v>
      </c>
      <c r="F71" s="32" t="s">
        <v>364</v>
      </c>
      <c r="G71" s="3" t="s">
        <v>177</v>
      </c>
      <c r="H71" s="3">
        <v>17124</v>
      </c>
      <c r="I71" s="4">
        <v>43026</v>
      </c>
      <c r="J71" s="7" t="s">
        <v>43</v>
      </c>
      <c r="K71" s="4"/>
      <c r="L71" s="3" t="s">
        <v>39</v>
      </c>
      <c r="M71" s="3" t="s">
        <v>39</v>
      </c>
      <c r="N71" s="1">
        <v>29391100</v>
      </c>
      <c r="O71" s="3" t="s">
        <v>178</v>
      </c>
      <c r="P71" s="3" t="s">
        <v>178</v>
      </c>
      <c r="Q71" s="3" t="s">
        <v>366</v>
      </c>
      <c r="V71" s="6">
        <v>42856</v>
      </c>
      <c r="W71" s="6">
        <v>44682</v>
      </c>
      <c r="X71" s="3">
        <v>60</v>
      </c>
      <c r="Y71" s="3">
        <v>0</v>
      </c>
      <c r="AA71" s="3" t="s">
        <v>37</v>
      </c>
      <c r="AC71" s="1"/>
      <c r="AD71" s="1"/>
      <c r="AE71" s="1"/>
      <c r="AF71" s="1"/>
      <c r="AG71" s="1"/>
    </row>
    <row r="72" spans="1:33" s="3" customFormat="1" ht="24.95" customHeight="1" x14ac:dyDescent="0.25">
      <c r="A72" s="1" t="s">
        <v>36</v>
      </c>
      <c r="B72" s="1">
        <v>9020</v>
      </c>
      <c r="C72" s="5">
        <v>43030</v>
      </c>
      <c r="E72" s="32" t="s">
        <v>364</v>
      </c>
      <c r="F72" s="32" t="s">
        <v>364</v>
      </c>
      <c r="G72" s="3" t="s">
        <v>177</v>
      </c>
      <c r="H72" s="3">
        <v>17124</v>
      </c>
      <c r="I72" s="4">
        <v>43026</v>
      </c>
      <c r="J72" s="7" t="s">
        <v>43</v>
      </c>
      <c r="K72" s="4"/>
      <c r="L72" s="3" t="s">
        <v>39</v>
      </c>
      <c r="M72" s="3" t="s">
        <v>39</v>
      </c>
      <c r="N72" s="1">
        <v>29391100</v>
      </c>
      <c r="O72" s="3" t="s">
        <v>178</v>
      </c>
      <c r="P72" s="3" t="s">
        <v>178</v>
      </c>
      <c r="Q72" s="3" t="s">
        <v>367</v>
      </c>
      <c r="V72" s="6">
        <v>42979</v>
      </c>
      <c r="W72" s="6">
        <v>44805</v>
      </c>
      <c r="X72" s="3">
        <v>60</v>
      </c>
      <c r="Y72" s="3">
        <v>0</v>
      </c>
      <c r="AA72" s="3" t="s">
        <v>37</v>
      </c>
      <c r="AC72" s="1"/>
      <c r="AD72" s="1"/>
      <c r="AE72" s="1"/>
      <c r="AF72" s="1"/>
      <c r="AG72" s="1"/>
    </row>
    <row r="73" spans="1:33" s="3" customFormat="1" ht="24.95" customHeight="1" x14ac:dyDescent="0.25">
      <c r="A73" s="1" t="s">
        <v>36</v>
      </c>
      <c r="B73" s="1">
        <v>9020</v>
      </c>
      <c r="C73" s="5">
        <v>43030</v>
      </c>
      <c r="E73" s="32" t="s">
        <v>364</v>
      </c>
      <c r="F73" s="32" t="s">
        <v>364</v>
      </c>
      <c r="G73" s="3" t="s">
        <v>177</v>
      </c>
      <c r="H73" s="3">
        <v>17124</v>
      </c>
      <c r="I73" s="4">
        <v>43026</v>
      </c>
      <c r="J73" s="7" t="s">
        <v>43</v>
      </c>
      <c r="K73" s="4"/>
      <c r="L73" s="3" t="s">
        <v>39</v>
      </c>
      <c r="M73" s="3" t="s">
        <v>39</v>
      </c>
      <c r="N73" s="1">
        <v>29391100</v>
      </c>
      <c r="O73" s="3" t="s">
        <v>178</v>
      </c>
      <c r="P73" s="3" t="s">
        <v>178</v>
      </c>
      <c r="Q73" s="3" t="s">
        <v>368</v>
      </c>
      <c r="V73" s="6">
        <v>42979</v>
      </c>
      <c r="W73" s="6">
        <v>44805</v>
      </c>
      <c r="X73" s="3">
        <v>60</v>
      </c>
      <c r="Y73" s="3">
        <v>0</v>
      </c>
      <c r="AA73" s="3" t="s">
        <v>37</v>
      </c>
      <c r="AC73" s="1"/>
      <c r="AD73" s="1"/>
      <c r="AE73" s="1"/>
      <c r="AF73" s="1"/>
      <c r="AG73" s="1"/>
    </row>
    <row r="74" spans="1:33" s="3" customFormat="1" ht="24.95" customHeight="1" x14ac:dyDescent="0.25">
      <c r="A74" s="1" t="s">
        <v>36</v>
      </c>
      <c r="B74" s="1">
        <v>9088</v>
      </c>
      <c r="C74" s="5">
        <v>43032</v>
      </c>
      <c r="E74" s="3" t="s">
        <v>202</v>
      </c>
      <c r="F74" s="3" t="s">
        <v>202</v>
      </c>
      <c r="G74" s="3" t="s">
        <v>33</v>
      </c>
      <c r="H74" s="3" t="s">
        <v>369</v>
      </c>
      <c r="I74" s="4">
        <v>43018</v>
      </c>
      <c r="J74" s="3" t="s">
        <v>59</v>
      </c>
      <c r="K74" s="4"/>
      <c r="L74" s="3" t="s">
        <v>35</v>
      </c>
      <c r="N74" s="1">
        <v>29419090</v>
      </c>
      <c r="O74" s="3" t="s">
        <v>370</v>
      </c>
      <c r="P74" s="3" t="s">
        <v>370</v>
      </c>
      <c r="Q74" s="3">
        <v>1701209269</v>
      </c>
      <c r="V74" s="6">
        <v>42979</v>
      </c>
      <c r="W74" s="6">
        <v>44075</v>
      </c>
      <c r="X74" s="3">
        <v>36</v>
      </c>
      <c r="Y74" s="3">
        <v>0</v>
      </c>
      <c r="Z74" s="3">
        <v>500</v>
      </c>
      <c r="AA74" s="3" t="s">
        <v>37</v>
      </c>
      <c r="AB74" s="3">
        <v>130</v>
      </c>
      <c r="AC74" s="1">
        <f t="shared" ref="AC74:AC80" si="8">Z74*AB74</f>
        <v>65000</v>
      </c>
      <c r="AD74" s="1" t="s">
        <v>34</v>
      </c>
      <c r="AE74" s="1">
        <v>0</v>
      </c>
      <c r="AF74" s="1">
        <f t="shared" ref="AF74:AF80" si="9">Z74</f>
        <v>500</v>
      </c>
      <c r="AG74" s="1"/>
    </row>
    <row r="75" spans="1:33" s="3" customFormat="1" ht="24.95" customHeight="1" x14ac:dyDescent="0.25">
      <c r="A75" s="1" t="s">
        <v>36</v>
      </c>
      <c r="B75" s="1">
        <v>9089</v>
      </c>
      <c r="C75" s="5">
        <v>43032</v>
      </c>
      <c r="E75" s="3" t="s">
        <v>371</v>
      </c>
      <c r="F75" s="3" t="s">
        <v>371</v>
      </c>
      <c r="G75" s="3" t="s">
        <v>33</v>
      </c>
      <c r="H75" s="3" t="s">
        <v>372</v>
      </c>
      <c r="I75" s="4">
        <v>43020</v>
      </c>
      <c r="J75" s="3" t="s">
        <v>59</v>
      </c>
      <c r="K75" s="4"/>
      <c r="L75" s="3" t="s">
        <v>35</v>
      </c>
      <c r="N75" s="1">
        <v>29420090</v>
      </c>
      <c r="O75" s="3" t="s">
        <v>373</v>
      </c>
      <c r="P75" s="3" t="s">
        <v>373</v>
      </c>
      <c r="Q75" s="3" t="s">
        <v>374</v>
      </c>
      <c r="V75" s="6">
        <v>42933</v>
      </c>
      <c r="W75" s="6">
        <v>44713</v>
      </c>
      <c r="X75" s="3">
        <v>60</v>
      </c>
      <c r="Y75" s="3">
        <v>0</v>
      </c>
      <c r="Z75" s="3">
        <v>10</v>
      </c>
      <c r="AA75" s="3" t="s">
        <v>37</v>
      </c>
      <c r="AB75" s="3">
        <v>120</v>
      </c>
      <c r="AC75" s="1">
        <f t="shared" si="8"/>
        <v>1200</v>
      </c>
      <c r="AD75" s="1" t="s">
        <v>34</v>
      </c>
      <c r="AE75" s="1">
        <v>0</v>
      </c>
      <c r="AF75" s="1">
        <f t="shared" si="9"/>
        <v>10</v>
      </c>
      <c r="AG75" s="1"/>
    </row>
    <row r="76" spans="1:33" s="3" customFormat="1" ht="24.95" customHeight="1" x14ac:dyDescent="0.25">
      <c r="A76" s="1" t="s">
        <v>36</v>
      </c>
      <c r="B76" s="1">
        <v>9201</v>
      </c>
      <c r="C76" s="5">
        <v>43037</v>
      </c>
      <c r="E76" s="3" t="s">
        <v>375</v>
      </c>
      <c r="F76" s="3" t="s">
        <v>375</v>
      </c>
      <c r="G76" s="3" t="s">
        <v>376</v>
      </c>
      <c r="H76" s="3">
        <v>76002507</v>
      </c>
      <c r="I76" s="4">
        <v>43030</v>
      </c>
      <c r="J76" s="3" t="s">
        <v>59</v>
      </c>
      <c r="K76" s="4"/>
      <c r="L76" s="3" t="s">
        <v>35</v>
      </c>
      <c r="N76" s="1">
        <v>30039000</v>
      </c>
      <c r="O76" s="3" t="s">
        <v>377</v>
      </c>
      <c r="P76" s="3" t="s">
        <v>377</v>
      </c>
      <c r="Q76" s="3" t="s">
        <v>378</v>
      </c>
      <c r="V76" s="6">
        <v>43009</v>
      </c>
      <c r="W76" s="6">
        <v>43922</v>
      </c>
      <c r="X76" s="3">
        <v>30</v>
      </c>
      <c r="Y76" s="3">
        <v>0</v>
      </c>
      <c r="Z76" s="3">
        <v>10</v>
      </c>
      <c r="AA76" s="3" t="s">
        <v>37</v>
      </c>
      <c r="AB76" s="3">
        <v>755</v>
      </c>
      <c r="AC76" s="1">
        <f t="shared" si="8"/>
        <v>7550</v>
      </c>
      <c r="AD76" s="1" t="s">
        <v>34</v>
      </c>
      <c r="AE76" s="1">
        <v>0</v>
      </c>
      <c r="AF76" s="1">
        <f t="shared" si="9"/>
        <v>10</v>
      </c>
      <c r="AG76" s="1"/>
    </row>
    <row r="77" spans="1:33" s="3" customFormat="1" ht="24.95" customHeight="1" x14ac:dyDescent="0.25">
      <c r="A77" s="1" t="s">
        <v>36</v>
      </c>
      <c r="B77" s="1">
        <v>9202</v>
      </c>
      <c r="C77" s="5">
        <v>43037</v>
      </c>
      <c r="E77" s="3" t="s">
        <v>125</v>
      </c>
      <c r="F77" s="3" t="s">
        <v>125</v>
      </c>
      <c r="G77" s="3" t="s">
        <v>126</v>
      </c>
      <c r="H77" s="3" t="s">
        <v>379</v>
      </c>
      <c r="I77" s="4">
        <v>43033</v>
      </c>
      <c r="J77" s="3" t="s">
        <v>43</v>
      </c>
      <c r="K77" s="4"/>
      <c r="L77" s="3" t="s">
        <v>39</v>
      </c>
      <c r="M77" s="3" t="s">
        <v>39</v>
      </c>
      <c r="N77" s="1">
        <v>29242990</v>
      </c>
      <c r="O77" s="3" t="s">
        <v>380</v>
      </c>
      <c r="P77" s="3" t="s">
        <v>380</v>
      </c>
      <c r="Q77" s="3">
        <v>1710020</v>
      </c>
      <c r="V77" s="6">
        <v>43009</v>
      </c>
      <c r="W77" s="6">
        <v>43739</v>
      </c>
      <c r="X77" s="3">
        <v>24</v>
      </c>
      <c r="Y77" s="3">
        <v>0</v>
      </c>
      <c r="Z77" s="3">
        <v>18</v>
      </c>
      <c r="AA77" s="3" t="s">
        <v>37</v>
      </c>
      <c r="AB77" s="3">
        <v>100</v>
      </c>
      <c r="AC77" s="1">
        <f t="shared" si="8"/>
        <v>1800</v>
      </c>
      <c r="AD77" s="1" t="s">
        <v>34</v>
      </c>
      <c r="AE77" s="1">
        <v>0</v>
      </c>
      <c r="AF77" s="1">
        <f t="shared" si="9"/>
        <v>18</v>
      </c>
      <c r="AG77" s="1"/>
    </row>
    <row r="78" spans="1:33" s="3" customFormat="1" ht="24.95" customHeight="1" x14ac:dyDescent="0.25">
      <c r="A78" s="1" t="s">
        <v>36</v>
      </c>
      <c r="B78" s="1">
        <v>9257</v>
      </c>
      <c r="C78" s="5">
        <v>43038</v>
      </c>
      <c r="E78" s="3" t="s">
        <v>381</v>
      </c>
      <c r="F78" s="3" t="s">
        <v>381</v>
      </c>
      <c r="G78" s="3" t="s">
        <v>33</v>
      </c>
      <c r="H78" s="3" t="s">
        <v>382</v>
      </c>
      <c r="I78" s="4">
        <v>43018</v>
      </c>
      <c r="J78" s="3" t="s">
        <v>59</v>
      </c>
      <c r="K78" s="4"/>
      <c r="L78" s="3" t="s">
        <v>35</v>
      </c>
      <c r="N78" s="1">
        <v>29420090</v>
      </c>
      <c r="O78" s="3" t="s">
        <v>383</v>
      </c>
      <c r="P78" s="3" t="s">
        <v>383</v>
      </c>
      <c r="Q78" s="3" t="s">
        <v>384</v>
      </c>
      <c r="V78" s="6">
        <v>42979</v>
      </c>
      <c r="W78" s="6">
        <v>44774</v>
      </c>
      <c r="X78" s="3">
        <v>60</v>
      </c>
      <c r="Y78" s="3">
        <v>0</v>
      </c>
      <c r="Z78" s="3">
        <v>125</v>
      </c>
      <c r="AA78" s="3" t="s">
        <v>37</v>
      </c>
      <c r="AB78" s="3">
        <v>42</v>
      </c>
      <c r="AC78" s="1">
        <f t="shared" si="8"/>
        <v>5250</v>
      </c>
      <c r="AD78" s="1" t="s">
        <v>34</v>
      </c>
      <c r="AE78" s="1">
        <v>0</v>
      </c>
      <c r="AF78" s="1">
        <f t="shared" si="9"/>
        <v>125</v>
      </c>
      <c r="AG78" s="1"/>
    </row>
    <row r="79" spans="1:33" s="3" customFormat="1" ht="24.95" customHeight="1" x14ac:dyDescent="0.25">
      <c r="A79" s="1" t="s">
        <v>36</v>
      </c>
      <c r="B79" s="1">
        <v>9304</v>
      </c>
      <c r="C79" s="5">
        <v>43039</v>
      </c>
      <c r="E79" s="3" t="s">
        <v>118</v>
      </c>
      <c r="F79" s="3" t="s">
        <v>118</v>
      </c>
      <c r="G79" s="3" t="s">
        <v>119</v>
      </c>
      <c r="H79" s="3">
        <v>574996</v>
      </c>
      <c r="I79" s="4">
        <v>43033</v>
      </c>
      <c r="J79" s="3" t="s">
        <v>43</v>
      </c>
      <c r="K79" s="4"/>
      <c r="L79" s="3" t="s">
        <v>39</v>
      </c>
      <c r="M79" s="3" t="s">
        <v>39</v>
      </c>
      <c r="N79" s="1">
        <v>39123985</v>
      </c>
      <c r="O79" s="3" t="s">
        <v>271</v>
      </c>
      <c r="P79" s="3" t="s">
        <v>271</v>
      </c>
      <c r="Q79" s="3" t="s">
        <v>385</v>
      </c>
      <c r="V79" s="6" t="s">
        <v>386</v>
      </c>
      <c r="W79" s="6">
        <v>43739</v>
      </c>
      <c r="X79" s="3">
        <v>24</v>
      </c>
      <c r="Y79" s="3">
        <v>0</v>
      </c>
      <c r="Z79" s="3">
        <v>10</v>
      </c>
      <c r="AA79" s="3" t="s">
        <v>37</v>
      </c>
      <c r="AB79" s="3">
        <v>34.5</v>
      </c>
      <c r="AC79" s="1">
        <f t="shared" si="8"/>
        <v>345</v>
      </c>
      <c r="AD79" s="1" t="s">
        <v>49</v>
      </c>
      <c r="AE79" s="1">
        <v>0</v>
      </c>
      <c r="AF79" s="1">
        <f t="shared" si="9"/>
        <v>10</v>
      </c>
      <c r="AG79" s="1"/>
    </row>
    <row r="80" spans="1:33" s="3" customFormat="1" ht="24.95" customHeight="1" x14ac:dyDescent="0.25">
      <c r="A80" s="1" t="s">
        <v>36</v>
      </c>
      <c r="B80" s="1">
        <v>9311</v>
      </c>
      <c r="C80" s="5">
        <v>43039</v>
      </c>
      <c r="E80" s="3" t="s">
        <v>134</v>
      </c>
      <c r="F80" s="3" t="s">
        <v>134</v>
      </c>
      <c r="G80" s="3" t="s">
        <v>135</v>
      </c>
      <c r="H80" s="3" t="s">
        <v>387</v>
      </c>
      <c r="I80" s="4">
        <v>43031</v>
      </c>
      <c r="J80" s="3" t="s">
        <v>43</v>
      </c>
      <c r="K80" s="4"/>
      <c r="L80" s="3" t="s">
        <v>39</v>
      </c>
      <c r="M80" s="3" t="s">
        <v>39</v>
      </c>
      <c r="N80" s="1">
        <v>39123985</v>
      </c>
      <c r="O80" s="3" t="s">
        <v>137</v>
      </c>
      <c r="P80" s="3" t="s">
        <v>137</v>
      </c>
      <c r="Q80" s="3" t="s">
        <v>388</v>
      </c>
      <c r="V80" s="6">
        <v>42856</v>
      </c>
      <c r="W80" s="6">
        <v>43952</v>
      </c>
      <c r="X80" s="3">
        <v>36</v>
      </c>
      <c r="Y80" s="3">
        <v>0</v>
      </c>
      <c r="Z80" s="3">
        <v>50</v>
      </c>
      <c r="AA80" s="3" t="s">
        <v>37</v>
      </c>
      <c r="AB80" s="3">
        <v>21.9</v>
      </c>
      <c r="AC80" s="1">
        <f t="shared" si="8"/>
        <v>1095</v>
      </c>
      <c r="AD80" s="1" t="s">
        <v>49</v>
      </c>
      <c r="AE80" s="1">
        <v>0</v>
      </c>
      <c r="AF80" s="1">
        <f t="shared" si="9"/>
        <v>50</v>
      </c>
      <c r="AG80" s="1"/>
    </row>
    <row r="81" spans="1:33" s="3" customFormat="1" ht="24.95" customHeight="1" x14ac:dyDescent="0.25">
      <c r="A81" s="1"/>
      <c r="B81" s="1"/>
      <c r="C81" s="1"/>
      <c r="N81" s="1"/>
      <c r="AC81" s="1"/>
      <c r="AD81" s="1"/>
      <c r="AE81" s="1"/>
      <c r="AF81" s="1"/>
      <c r="AG81" s="1"/>
    </row>
    <row r="82" spans="1:33" ht="24.95" customHeight="1" x14ac:dyDescent="0.25"/>
    <row r="83" spans="1:33" ht="24.95" customHeight="1" x14ac:dyDescent="0.25"/>
    <row r="84" spans="1:33" ht="24.95" customHeight="1" x14ac:dyDescent="0.25"/>
    <row r="85" spans="1:33" ht="24.95" customHeight="1" x14ac:dyDescent="0.25"/>
    <row r="86" spans="1:33" ht="24.95" customHeight="1" x14ac:dyDescent="0.25"/>
    <row r="87" spans="1:33" ht="24.95" customHeight="1" x14ac:dyDescent="0.25"/>
    <row r="88" spans="1:33" ht="24.95" customHeight="1" x14ac:dyDescent="0.25"/>
    <row r="89" spans="1:33" ht="24.95" customHeight="1" x14ac:dyDescent="0.25"/>
    <row r="90" spans="1:33" ht="24.95" customHeight="1" x14ac:dyDescent="0.25"/>
    <row r="91" spans="1:33" ht="24.95" customHeight="1" x14ac:dyDescent="0.25"/>
    <row r="92" spans="1:33" ht="24.95" customHeight="1" x14ac:dyDescent="0.25"/>
    <row r="93" spans="1:33" ht="24.95" customHeight="1" x14ac:dyDescent="0.25"/>
    <row r="94" spans="1:33" ht="24.95" customHeight="1" x14ac:dyDescent="0.25"/>
    <row r="95" spans="1:33" ht="24.95" customHeight="1" x14ac:dyDescent="0.25"/>
    <row r="96" spans="1:33" ht="24.95" customHeight="1" x14ac:dyDescent="0.25"/>
    <row r="97" ht="24.95" customHeight="1" x14ac:dyDescent="0.25"/>
    <row r="98" ht="24.95" customHeight="1" x14ac:dyDescent="0.25"/>
    <row r="99" ht="24.95" customHeight="1" x14ac:dyDescent="0.25"/>
    <row r="100" ht="24.95" customHeight="1" x14ac:dyDescent="0.25"/>
    <row r="101" ht="24.95" customHeight="1" x14ac:dyDescent="0.25"/>
    <row r="102" ht="24.95" customHeight="1" x14ac:dyDescent="0.25"/>
    <row r="103" ht="24.95" customHeight="1" x14ac:dyDescent="0.25"/>
    <row r="104" ht="24.95" customHeight="1" x14ac:dyDescent="0.25"/>
    <row r="105" ht="24.95" customHeight="1" x14ac:dyDescent="0.25"/>
    <row r="106" ht="24.95" customHeight="1" x14ac:dyDescent="0.25"/>
    <row r="107" ht="24.95" customHeight="1" x14ac:dyDescent="0.25"/>
    <row r="108" ht="24.95" customHeight="1" x14ac:dyDescent="0.25"/>
    <row r="109" ht="24.95" customHeight="1" x14ac:dyDescent="0.25"/>
    <row r="110" ht="24.95" customHeight="1" x14ac:dyDescent="0.25"/>
    <row r="111" ht="24.95" customHeight="1" x14ac:dyDescent="0.25"/>
    <row r="112" ht="24.95" customHeight="1" x14ac:dyDescent="0.25"/>
    <row r="113" ht="24.95" customHeight="1" x14ac:dyDescent="0.25"/>
    <row r="114" ht="24.95" customHeight="1" x14ac:dyDescent="0.25"/>
    <row r="115" ht="24.95" customHeight="1" x14ac:dyDescent="0.25"/>
    <row r="116" ht="24.95" customHeight="1" x14ac:dyDescent="0.25"/>
    <row r="117" ht="24.95" customHeight="1" x14ac:dyDescent="0.25"/>
    <row r="118" ht="24.95" customHeight="1" x14ac:dyDescent="0.25"/>
    <row r="119" ht="24.95" customHeight="1" x14ac:dyDescent="0.25"/>
    <row r="120" ht="24.95" customHeight="1" x14ac:dyDescent="0.25"/>
    <row r="121" ht="24.95" customHeight="1" x14ac:dyDescent="0.25"/>
    <row r="122" ht="24.95" customHeight="1" x14ac:dyDescent="0.25"/>
    <row r="123" ht="24.95" customHeight="1" x14ac:dyDescent="0.25"/>
    <row r="124" ht="24.95" customHeight="1" x14ac:dyDescent="0.25"/>
    <row r="125" ht="24.95" customHeight="1" x14ac:dyDescent="0.25"/>
    <row r="126" ht="24.95" customHeight="1" x14ac:dyDescent="0.25"/>
    <row r="127" ht="24.95" customHeight="1" x14ac:dyDescent="0.25"/>
    <row r="128" ht="24.95" customHeight="1" x14ac:dyDescent="0.25"/>
    <row r="129" ht="24.95" customHeight="1" x14ac:dyDescent="0.25"/>
    <row r="130" ht="24.95" customHeight="1" x14ac:dyDescent="0.25"/>
    <row r="131" ht="24.95" customHeight="1" x14ac:dyDescent="0.25"/>
    <row r="132" ht="24.95" customHeight="1" x14ac:dyDescent="0.25"/>
    <row r="133" ht="24.95" customHeight="1" x14ac:dyDescent="0.25"/>
    <row r="134" ht="24.95" customHeight="1" x14ac:dyDescent="0.25"/>
    <row r="135" ht="24.95" customHeight="1" x14ac:dyDescent="0.25"/>
    <row r="136" ht="24.95" customHeight="1" x14ac:dyDescent="0.25"/>
    <row r="137" ht="24.95" customHeight="1" x14ac:dyDescent="0.25"/>
    <row r="138" ht="24.95" customHeight="1" x14ac:dyDescent="0.25"/>
    <row r="139" ht="24.95" customHeight="1" x14ac:dyDescent="0.25"/>
    <row r="140" ht="24.95" customHeight="1" x14ac:dyDescent="0.25"/>
    <row r="141" ht="24.95" customHeight="1" x14ac:dyDescent="0.25"/>
    <row r="142" ht="24.95" customHeight="1" x14ac:dyDescent="0.25"/>
    <row r="143" ht="24.95" customHeight="1" x14ac:dyDescent="0.25"/>
    <row r="144" ht="24.95" customHeight="1" x14ac:dyDescent="0.25"/>
    <row r="145" ht="24.95" customHeight="1" x14ac:dyDescent="0.25"/>
    <row r="146" ht="24.95" customHeight="1" x14ac:dyDescent="0.25"/>
    <row r="147" ht="24.95" customHeight="1" x14ac:dyDescent="0.25"/>
    <row r="148" ht="24.95" customHeight="1" x14ac:dyDescent="0.25"/>
    <row r="149" ht="24.95" customHeight="1" x14ac:dyDescent="0.25"/>
    <row r="150" ht="24.95" customHeight="1" x14ac:dyDescent="0.25"/>
    <row r="151" ht="24.95" customHeight="1" x14ac:dyDescent="0.25"/>
    <row r="152" ht="24.95" customHeight="1" x14ac:dyDescent="0.25"/>
    <row r="153" ht="24.95" customHeight="1" x14ac:dyDescent="0.25"/>
    <row r="154" ht="24.95" customHeight="1" x14ac:dyDescent="0.25"/>
    <row r="155" ht="24.95" customHeight="1" x14ac:dyDescent="0.25"/>
    <row r="156" ht="24.95" customHeight="1" x14ac:dyDescent="0.25"/>
    <row r="157" ht="24.95" customHeight="1" x14ac:dyDescent="0.25"/>
    <row r="158" ht="24.95" customHeight="1" x14ac:dyDescent="0.25"/>
    <row r="159" ht="24.95" customHeight="1" x14ac:dyDescent="0.25"/>
    <row r="160" ht="24.95" customHeight="1" x14ac:dyDescent="0.25"/>
    <row r="161" ht="24.95" customHeight="1" x14ac:dyDescent="0.25"/>
    <row r="162" ht="24.95" customHeight="1" x14ac:dyDescent="0.25"/>
    <row r="163" ht="24.95" customHeight="1" x14ac:dyDescent="0.25"/>
    <row r="164" ht="24.95" customHeight="1" x14ac:dyDescent="0.25"/>
    <row r="165" ht="24.95" customHeight="1" x14ac:dyDescent="0.25"/>
    <row r="166" ht="24.95" customHeight="1" x14ac:dyDescent="0.25"/>
    <row r="167" ht="24.95" customHeight="1" x14ac:dyDescent="0.25"/>
    <row r="168" ht="24.95" customHeight="1" x14ac:dyDescent="0.25"/>
    <row r="169" ht="24.95" customHeight="1" x14ac:dyDescent="0.25"/>
    <row r="170" ht="24.95" customHeight="1" x14ac:dyDescent="0.25"/>
    <row r="171" ht="24.95" customHeight="1" x14ac:dyDescent="0.25"/>
    <row r="172" ht="24.95" customHeight="1" x14ac:dyDescent="0.25"/>
    <row r="173" ht="24.95" customHeight="1" x14ac:dyDescent="0.25"/>
    <row r="174" ht="24.95" customHeight="1" x14ac:dyDescent="0.25"/>
    <row r="175" ht="24.95" customHeight="1" x14ac:dyDescent="0.25"/>
    <row r="176" ht="24.95" customHeight="1" x14ac:dyDescent="0.25"/>
    <row r="177" ht="24.95" customHeight="1" x14ac:dyDescent="0.25"/>
    <row r="178" ht="24.95" customHeight="1" x14ac:dyDescent="0.25"/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IS178"/>
  <sheetViews>
    <sheetView zoomScaleNormal="100" workbookViewId="0">
      <pane ySplit="2" topLeftCell="A3" activePane="bottomLeft" state="frozen"/>
      <selection pane="bottomLeft"/>
    </sheetView>
  </sheetViews>
  <sheetFormatPr defaultRowHeight="12" x14ac:dyDescent="0.25"/>
  <cols>
    <col min="1" max="1" width="3.85546875" style="1" bestFit="1" customWidth="1"/>
    <col min="2" max="2" width="5.28515625" style="1" bestFit="1" customWidth="1"/>
    <col min="3" max="3" width="9.42578125" style="1" bestFit="1" customWidth="1"/>
    <col min="4" max="4" width="3.28515625" style="3" bestFit="1" customWidth="1"/>
    <col min="5" max="5" width="29" style="3" customWidth="1"/>
    <col min="6" max="6" width="27.42578125" style="3" customWidth="1"/>
    <col min="7" max="7" width="11.7109375" style="3" customWidth="1"/>
    <col min="8" max="8" width="17.85546875" style="3" bestFit="1" customWidth="1"/>
    <col min="9" max="9" width="10.42578125" style="3" bestFit="1" customWidth="1"/>
    <col min="10" max="10" width="33.140625" style="3" bestFit="1" customWidth="1"/>
    <col min="11" max="11" width="10.42578125" style="3" bestFit="1" customWidth="1"/>
    <col min="12" max="12" width="4.42578125" style="3" bestFit="1" customWidth="1"/>
    <col min="13" max="13" width="7.85546875" style="3" bestFit="1" customWidth="1"/>
    <col min="14" max="14" width="8" style="1" bestFit="1" customWidth="1"/>
    <col min="15" max="15" width="29.5703125" style="3" customWidth="1"/>
    <col min="16" max="16" width="29.7109375" style="3" customWidth="1"/>
    <col min="17" max="17" width="15.42578125" style="3" bestFit="1" customWidth="1"/>
    <col min="18" max="18" width="6.140625" style="3" bestFit="1" customWidth="1"/>
    <col min="19" max="19" width="9.85546875" style="3" bestFit="1" customWidth="1"/>
    <col min="20" max="21" width="6.42578125" style="3" bestFit="1" customWidth="1"/>
    <col min="22" max="22" width="6.85546875" style="3" bestFit="1" customWidth="1"/>
    <col min="23" max="23" width="7" style="3" bestFit="1" customWidth="1"/>
    <col min="24" max="24" width="3.140625" style="3" bestFit="1" customWidth="1"/>
    <col min="25" max="25" width="5.42578125" style="3" bestFit="1" customWidth="1"/>
    <col min="26" max="26" width="10" style="3" bestFit="1" customWidth="1"/>
    <col min="27" max="27" width="7" style="3" bestFit="1" customWidth="1"/>
    <col min="28" max="28" width="8.28515625" style="3" bestFit="1" customWidth="1"/>
    <col min="29" max="29" width="9" style="1" bestFit="1" customWidth="1"/>
    <col min="30" max="30" width="4.140625" style="1" bestFit="1" customWidth="1"/>
    <col min="31" max="31" width="3.28515625" style="1" bestFit="1" customWidth="1"/>
    <col min="32" max="32" width="10" style="1" bestFit="1" customWidth="1"/>
    <col min="33" max="33" width="7.85546875" style="1" bestFit="1" customWidth="1"/>
    <col min="34" max="16384" width="9.140625" style="1"/>
  </cols>
  <sheetData>
    <row r="1" spans="1:253" ht="50.1" customHeight="1" x14ac:dyDescent="0.25">
      <c r="A1" s="33" t="s">
        <v>5</v>
      </c>
      <c r="B1" s="33" t="s">
        <v>6</v>
      </c>
      <c r="C1" s="33" t="s">
        <v>4</v>
      </c>
      <c r="D1" s="33" t="s">
        <v>7</v>
      </c>
      <c r="E1" s="33" t="s">
        <v>8</v>
      </c>
      <c r="F1" s="33" t="s">
        <v>9</v>
      </c>
      <c r="G1" s="33" t="s">
        <v>10</v>
      </c>
      <c r="H1" s="33" t="s">
        <v>11</v>
      </c>
      <c r="I1" s="33" t="s">
        <v>3</v>
      </c>
      <c r="J1" s="33" t="s">
        <v>12</v>
      </c>
      <c r="K1" s="33" t="s">
        <v>13</v>
      </c>
      <c r="L1" s="33" t="s">
        <v>14</v>
      </c>
      <c r="M1" s="33" t="s">
        <v>15</v>
      </c>
      <c r="N1" s="33" t="s">
        <v>16</v>
      </c>
      <c r="O1" s="33" t="s">
        <v>17</v>
      </c>
      <c r="P1" s="33" t="s">
        <v>18</v>
      </c>
      <c r="Q1" s="33" t="s">
        <v>19</v>
      </c>
      <c r="R1" s="33" t="s">
        <v>20</v>
      </c>
      <c r="S1" s="33" t="s">
        <v>21</v>
      </c>
      <c r="T1" s="33" t="s">
        <v>22</v>
      </c>
      <c r="U1" s="33" t="s">
        <v>23</v>
      </c>
      <c r="V1" s="33" t="s">
        <v>24</v>
      </c>
      <c r="W1" s="33" t="s">
        <v>25</v>
      </c>
      <c r="X1" s="33" t="s">
        <v>26</v>
      </c>
      <c r="Y1" s="33" t="s">
        <v>27</v>
      </c>
      <c r="Z1" s="33" t="s">
        <v>28</v>
      </c>
      <c r="AA1" s="33" t="s">
        <v>29</v>
      </c>
      <c r="AB1" s="33" t="s">
        <v>0</v>
      </c>
      <c r="AC1" s="33" t="s">
        <v>30</v>
      </c>
      <c r="AD1" s="33" t="s">
        <v>1</v>
      </c>
      <c r="AE1" s="33" t="s">
        <v>31</v>
      </c>
      <c r="AF1" s="33" t="s">
        <v>32</v>
      </c>
      <c r="AG1" s="33" t="s">
        <v>2</v>
      </c>
    </row>
    <row r="2" spans="1:253" s="56" customFormat="1" ht="24.95" customHeight="1" x14ac:dyDescent="0.25">
      <c r="A2" s="57" t="s">
        <v>36</v>
      </c>
      <c r="B2" s="58">
        <v>7566</v>
      </c>
      <c r="C2" s="59">
        <v>42984</v>
      </c>
      <c r="D2" s="58"/>
      <c r="E2" s="58" t="s">
        <v>38</v>
      </c>
      <c r="F2" s="58" t="s">
        <v>38</v>
      </c>
      <c r="G2" s="58" t="s">
        <v>33</v>
      </c>
      <c r="H2" s="58" t="s">
        <v>92</v>
      </c>
      <c r="I2" s="59">
        <v>42976</v>
      </c>
      <c r="J2" s="58" t="s">
        <v>59</v>
      </c>
      <c r="K2" s="60">
        <v>42990</v>
      </c>
      <c r="L2" s="58" t="s">
        <v>35</v>
      </c>
      <c r="M2" s="58">
        <v>3949</v>
      </c>
      <c r="N2" s="57">
        <v>29095090</v>
      </c>
      <c r="O2" s="58" t="s">
        <v>40</v>
      </c>
      <c r="P2" s="58" t="s">
        <v>40</v>
      </c>
      <c r="Q2" s="58" t="s">
        <v>93</v>
      </c>
      <c r="R2" s="58"/>
      <c r="S2" s="58"/>
      <c r="T2" s="58"/>
      <c r="U2" s="58"/>
      <c r="V2" s="61">
        <v>42948</v>
      </c>
      <c r="W2" s="61">
        <v>44743</v>
      </c>
      <c r="X2" s="58">
        <v>60</v>
      </c>
      <c r="Y2" s="58">
        <v>0</v>
      </c>
      <c r="Z2" s="57">
        <v>250</v>
      </c>
      <c r="AA2" s="58" t="s">
        <v>37</v>
      </c>
      <c r="AB2" s="62">
        <v>16</v>
      </c>
      <c r="AC2" s="63">
        <f t="shared" ref="AC2:AC49" si="0">Z2*AB2</f>
        <v>4000</v>
      </c>
      <c r="AD2" s="64" t="s">
        <v>34</v>
      </c>
      <c r="AE2" s="64">
        <v>0</v>
      </c>
      <c r="AF2" s="65">
        <f t="shared" ref="AF2:AF49" si="1">Z2</f>
        <v>250</v>
      </c>
      <c r="AG2" s="57"/>
    </row>
    <row r="3" spans="1:253" s="8" customFormat="1" ht="24.95" customHeight="1" x14ac:dyDescent="0.25">
      <c r="A3" s="7" t="s">
        <v>36</v>
      </c>
      <c r="B3" s="14">
        <v>7567</v>
      </c>
      <c r="C3" s="9">
        <v>42984</v>
      </c>
      <c r="D3" s="14"/>
      <c r="E3" s="14" t="s">
        <v>76</v>
      </c>
      <c r="F3" s="14" t="s">
        <v>76</v>
      </c>
      <c r="G3" s="14" t="s">
        <v>33</v>
      </c>
      <c r="H3" s="14" t="s">
        <v>94</v>
      </c>
      <c r="I3" s="9">
        <v>42977</v>
      </c>
      <c r="J3" s="14" t="s">
        <v>59</v>
      </c>
      <c r="K3" s="15">
        <v>42990</v>
      </c>
      <c r="L3" s="14" t="s">
        <v>35</v>
      </c>
      <c r="M3" s="14">
        <v>2833</v>
      </c>
      <c r="N3" s="7">
        <v>29399900</v>
      </c>
      <c r="O3" s="14" t="s">
        <v>65</v>
      </c>
      <c r="P3" s="14" t="s">
        <v>65</v>
      </c>
      <c r="Q3" s="14" t="s">
        <v>95</v>
      </c>
      <c r="R3" s="14"/>
      <c r="S3" s="14"/>
      <c r="T3" s="14"/>
      <c r="U3" s="14"/>
      <c r="V3" s="16">
        <v>42948</v>
      </c>
      <c r="W3" s="16">
        <v>44774</v>
      </c>
      <c r="X3" s="14">
        <v>60</v>
      </c>
      <c r="Y3" s="14">
        <v>0</v>
      </c>
      <c r="Z3" s="7">
        <v>20</v>
      </c>
      <c r="AA3" s="14" t="s">
        <v>37</v>
      </c>
      <c r="AB3" s="24">
        <v>47</v>
      </c>
      <c r="AC3" s="12">
        <f t="shared" si="0"/>
        <v>940</v>
      </c>
      <c r="AD3" s="8" t="s">
        <v>34</v>
      </c>
      <c r="AE3" s="8">
        <v>0</v>
      </c>
      <c r="AF3" s="11">
        <f t="shared" si="1"/>
        <v>20</v>
      </c>
      <c r="AG3" s="7"/>
      <c r="AI3" s="9"/>
      <c r="AJ3" s="14"/>
      <c r="AK3" s="14"/>
      <c r="AL3" s="14"/>
      <c r="AM3" s="14"/>
      <c r="AN3" s="14"/>
      <c r="AO3" s="9"/>
      <c r="AP3" s="14"/>
      <c r="AQ3" s="15"/>
      <c r="AR3" s="14"/>
      <c r="AS3" s="14"/>
      <c r="AT3" s="7"/>
      <c r="AU3" s="14"/>
      <c r="AV3" s="14"/>
      <c r="AW3" s="14"/>
      <c r="AX3" s="14"/>
      <c r="AY3" s="14"/>
      <c r="AZ3" s="14"/>
      <c r="BA3" s="14"/>
      <c r="BB3" s="16"/>
      <c r="BC3" s="16"/>
      <c r="BD3" s="14"/>
      <c r="BE3" s="14"/>
      <c r="BF3" s="7"/>
      <c r="BG3" s="14"/>
      <c r="BH3" s="14"/>
      <c r="BI3" s="12"/>
      <c r="BL3" s="11"/>
      <c r="BM3" s="7"/>
      <c r="BO3" s="9"/>
      <c r="BP3" s="14"/>
      <c r="BQ3" s="14"/>
      <c r="BR3" s="14"/>
      <c r="BS3" s="14"/>
      <c r="BT3" s="14"/>
      <c r="BU3" s="9"/>
      <c r="BV3" s="14"/>
      <c r="BW3" s="15"/>
      <c r="BX3" s="14"/>
      <c r="BY3" s="14"/>
      <c r="BZ3" s="7"/>
      <c r="CA3" s="14"/>
      <c r="CB3" s="14"/>
      <c r="CC3" s="14"/>
      <c r="CD3" s="14"/>
      <c r="CE3" s="14"/>
      <c r="CF3" s="14"/>
      <c r="CG3" s="14"/>
      <c r="CH3" s="16"/>
      <c r="CI3" s="16"/>
      <c r="CJ3" s="14"/>
      <c r="CK3" s="14"/>
      <c r="CL3" s="7"/>
      <c r="CM3" s="14"/>
      <c r="CN3" s="14"/>
      <c r="CO3" s="12"/>
      <c r="CR3" s="11"/>
      <c r="CS3" s="7"/>
      <c r="CU3" s="9"/>
      <c r="CV3" s="14"/>
      <c r="CW3" s="14"/>
      <c r="CX3" s="14"/>
      <c r="CY3" s="14"/>
      <c r="CZ3" s="14"/>
      <c r="DA3" s="9"/>
      <c r="DB3" s="14"/>
      <c r="DC3" s="15"/>
      <c r="DD3" s="14"/>
      <c r="DE3" s="14"/>
      <c r="DF3" s="7"/>
      <c r="DG3" s="14"/>
      <c r="DH3" s="14"/>
      <c r="DI3" s="14"/>
      <c r="DJ3" s="14"/>
      <c r="DK3" s="14"/>
      <c r="DL3" s="14"/>
      <c r="DM3" s="14"/>
      <c r="DN3" s="16"/>
      <c r="DO3" s="16"/>
      <c r="DP3" s="14"/>
      <c r="DQ3" s="14"/>
      <c r="DR3" s="7"/>
      <c r="DS3" s="14"/>
      <c r="DT3" s="14"/>
      <c r="DU3" s="12"/>
      <c r="DX3" s="11"/>
      <c r="DY3" s="7"/>
      <c r="EA3" s="9"/>
      <c r="EB3" s="14"/>
      <c r="EC3" s="14"/>
      <c r="ED3" s="14"/>
      <c r="EE3" s="14"/>
      <c r="EF3" s="14"/>
      <c r="EG3" s="9"/>
      <c r="EH3" s="14"/>
      <c r="EI3" s="15"/>
      <c r="EJ3" s="14"/>
      <c r="EK3" s="14"/>
      <c r="EL3" s="7"/>
      <c r="EM3" s="14"/>
      <c r="EN3" s="14"/>
      <c r="EO3" s="14"/>
      <c r="EP3" s="14"/>
      <c r="EQ3" s="14"/>
      <c r="ER3" s="14"/>
      <c r="ES3" s="14"/>
      <c r="ET3" s="16"/>
      <c r="EU3" s="16"/>
      <c r="EV3" s="14"/>
      <c r="EW3" s="14"/>
      <c r="EX3" s="7"/>
      <c r="EY3" s="14"/>
      <c r="EZ3" s="14"/>
      <c r="FA3" s="12"/>
      <c r="FD3" s="11"/>
      <c r="FE3" s="7"/>
      <c r="FG3" s="9"/>
      <c r="FH3" s="14"/>
      <c r="FI3" s="14"/>
      <c r="FJ3" s="14"/>
      <c r="FK3" s="14"/>
      <c r="FL3" s="14"/>
      <c r="FM3" s="9"/>
      <c r="FN3" s="14"/>
      <c r="FO3" s="15"/>
      <c r="FP3" s="14"/>
      <c r="FQ3" s="14"/>
      <c r="FR3" s="7"/>
      <c r="FS3" s="14"/>
      <c r="FT3" s="14"/>
      <c r="FU3" s="14"/>
      <c r="FV3" s="14"/>
      <c r="FW3" s="14"/>
      <c r="FX3" s="14"/>
      <c r="FY3" s="14"/>
      <c r="FZ3" s="16"/>
      <c r="GA3" s="16"/>
      <c r="GB3" s="14"/>
      <c r="GC3" s="14"/>
      <c r="GD3" s="7"/>
      <c r="GE3" s="14"/>
      <c r="GF3" s="14"/>
      <c r="GG3" s="12"/>
      <c r="GJ3" s="11"/>
      <c r="GK3" s="7"/>
      <c r="GM3" s="9"/>
      <c r="GN3" s="14"/>
      <c r="GO3" s="14"/>
      <c r="GP3" s="14"/>
      <c r="GQ3" s="14"/>
      <c r="GR3" s="14"/>
      <c r="GS3" s="9"/>
      <c r="GT3" s="14"/>
      <c r="GU3" s="15"/>
      <c r="GV3" s="14"/>
      <c r="GW3" s="14"/>
      <c r="GX3" s="7"/>
      <c r="GY3" s="14"/>
      <c r="GZ3" s="14"/>
      <c r="HA3" s="14"/>
      <c r="HB3" s="14"/>
      <c r="HC3" s="14"/>
      <c r="HD3" s="14"/>
      <c r="HE3" s="14"/>
      <c r="HF3" s="16"/>
      <c r="HG3" s="16"/>
      <c r="HH3" s="14"/>
      <c r="HI3" s="14"/>
      <c r="HJ3" s="7"/>
      <c r="HK3" s="14"/>
      <c r="HL3" s="14"/>
      <c r="HM3" s="12"/>
      <c r="HP3" s="11"/>
      <c r="HQ3" s="7"/>
      <c r="HS3" s="9"/>
      <c r="HT3" s="14"/>
      <c r="HU3" s="14"/>
      <c r="HV3" s="14"/>
      <c r="HW3" s="14"/>
      <c r="HX3" s="14"/>
      <c r="HY3" s="9"/>
      <c r="HZ3" s="14"/>
      <c r="IA3" s="15"/>
      <c r="IB3" s="14"/>
      <c r="IC3" s="14"/>
      <c r="ID3" s="7"/>
      <c r="IE3" s="14"/>
      <c r="IF3" s="14"/>
      <c r="IG3" s="14"/>
      <c r="IH3" s="14"/>
      <c r="II3" s="14"/>
      <c r="IJ3" s="14"/>
      <c r="IK3" s="14"/>
      <c r="IL3" s="16"/>
      <c r="IM3" s="16"/>
      <c r="IN3" s="14"/>
      <c r="IO3" s="14"/>
      <c r="IP3" s="7"/>
      <c r="IQ3" s="14"/>
      <c r="IR3" s="14"/>
      <c r="IS3" s="12"/>
    </row>
    <row r="4" spans="1:253" s="8" customFormat="1" ht="24.95" customHeight="1" x14ac:dyDescent="0.25">
      <c r="A4" s="7" t="s">
        <v>36</v>
      </c>
      <c r="B4" s="14">
        <v>7568</v>
      </c>
      <c r="C4" s="9">
        <v>42984</v>
      </c>
      <c r="D4" s="14"/>
      <c r="E4" s="14" t="s">
        <v>66</v>
      </c>
      <c r="F4" s="14" t="s">
        <v>66</v>
      </c>
      <c r="G4" s="14" t="s">
        <v>33</v>
      </c>
      <c r="H4" s="14" t="s">
        <v>90</v>
      </c>
      <c r="I4" s="9">
        <v>42956</v>
      </c>
      <c r="J4" s="14" t="s">
        <v>43</v>
      </c>
      <c r="K4" s="15">
        <v>43017</v>
      </c>
      <c r="L4" s="14" t="s">
        <v>39</v>
      </c>
      <c r="M4" s="14" t="s">
        <v>39</v>
      </c>
      <c r="N4" s="7">
        <v>29054400</v>
      </c>
      <c r="O4" s="14" t="s">
        <v>86</v>
      </c>
      <c r="P4" s="14" t="s">
        <v>86</v>
      </c>
      <c r="Q4" s="14" t="s">
        <v>91</v>
      </c>
      <c r="R4" s="14"/>
      <c r="S4" s="14"/>
      <c r="T4" s="14"/>
      <c r="U4" s="14"/>
      <c r="V4" s="16">
        <v>42948</v>
      </c>
      <c r="W4" s="16">
        <v>44774</v>
      </c>
      <c r="X4" s="14">
        <v>60</v>
      </c>
      <c r="Y4" s="14">
        <v>0</v>
      </c>
      <c r="Z4" s="7">
        <v>12000</v>
      </c>
      <c r="AA4" s="14" t="s">
        <v>37</v>
      </c>
      <c r="AB4" s="24">
        <v>0.56999999999999995</v>
      </c>
      <c r="AC4" s="12">
        <f t="shared" si="0"/>
        <v>6839.9999999999991</v>
      </c>
      <c r="AD4" s="8" t="s">
        <v>34</v>
      </c>
      <c r="AE4" s="8">
        <v>0</v>
      </c>
      <c r="AF4" s="11">
        <f t="shared" si="1"/>
        <v>12000</v>
      </c>
      <c r="AG4" s="7"/>
      <c r="AI4" s="9"/>
      <c r="AJ4" s="14"/>
      <c r="AK4" s="14"/>
      <c r="AL4" s="14"/>
      <c r="AM4" s="14"/>
      <c r="AN4" s="14"/>
      <c r="AO4" s="9"/>
      <c r="AP4" s="14"/>
      <c r="AQ4" s="15"/>
      <c r="AR4" s="14"/>
      <c r="AS4" s="14"/>
      <c r="AT4" s="7"/>
      <c r="AU4" s="14"/>
      <c r="AV4" s="14"/>
      <c r="AW4" s="14"/>
      <c r="AX4" s="14"/>
      <c r="AY4" s="14"/>
      <c r="AZ4" s="14"/>
      <c r="BA4" s="14"/>
      <c r="BB4" s="16"/>
      <c r="BC4" s="16"/>
      <c r="BD4" s="14"/>
      <c r="BE4" s="14"/>
      <c r="BF4" s="7"/>
      <c r="BG4" s="14"/>
      <c r="BH4" s="14"/>
      <c r="BI4" s="12"/>
      <c r="BL4" s="11"/>
      <c r="BM4" s="7"/>
      <c r="BO4" s="9"/>
      <c r="BP4" s="14"/>
      <c r="BQ4" s="14"/>
      <c r="BR4" s="14"/>
      <c r="BS4" s="14"/>
      <c r="BT4" s="14"/>
      <c r="BU4" s="9"/>
      <c r="BV4" s="14"/>
      <c r="BW4" s="15"/>
      <c r="BX4" s="14"/>
      <c r="BY4" s="14"/>
      <c r="BZ4" s="7"/>
      <c r="CA4" s="14"/>
      <c r="CB4" s="14"/>
      <c r="CC4" s="14"/>
      <c r="CD4" s="14"/>
      <c r="CE4" s="14"/>
      <c r="CF4" s="14"/>
      <c r="CG4" s="14"/>
      <c r="CH4" s="16"/>
      <c r="CI4" s="16"/>
      <c r="CJ4" s="14"/>
      <c r="CK4" s="14"/>
      <c r="CL4" s="7"/>
      <c r="CM4" s="14"/>
      <c r="CN4" s="14"/>
      <c r="CO4" s="12"/>
      <c r="CR4" s="11"/>
      <c r="CS4" s="7"/>
      <c r="CU4" s="9"/>
      <c r="CV4" s="14"/>
      <c r="CW4" s="14"/>
      <c r="CX4" s="14"/>
      <c r="CY4" s="14"/>
      <c r="CZ4" s="14"/>
      <c r="DA4" s="9"/>
      <c r="DB4" s="14"/>
      <c r="DC4" s="15"/>
      <c r="DD4" s="14"/>
      <c r="DE4" s="14"/>
      <c r="DF4" s="7"/>
      <c r="DG4" s="14"/>
      <c r="DH4" s="14"/>
      <c r="DI4" s="14"/>
      <c r="DJ4" s="14"/>
      <c r="DK4" s="14"/>
      <c r="DL4" s="14"/>
      <c r="DM4" s="14"/>
      <c r="DN4" s="16"/>
      <c r="DO4" s="16"/>
      <c r="DP4" s="14"/>
      <c r="DQ4" s="14"/>
      <c r="DR4" s="7"/>
      <c r="DS4" s="14"/>
      <c r="DT4" s="14"/>
      <c r="DU4" s="12"/>
      <c r="DX4" s="11"/>
      <c r="DY4" s="7"/>
      <c r="EA4" s="9"/>
      <c r="EB4" s="14"/>
      <c r="EC4" s="14"/>
      <c r="ED4" s="14"/>
      <c r="EE4" s="14"/>
      <c r="EF4" s="14"/>
      <c r="EG4" s="9"/>
      <c r="EH4" s="14"/>
      <c r="EI4" s="15"/>
      <c r="EJ4" s="14"/>
      <c r="EK4" s="14"/>
      <c r="EL4" s="7"/>
      <c r="EM4" s="14"/>
      <c r="EN4" s="14"/>
      <c r="EO4" s="14"/>
      <c r="EP4" s="14"/>
      <c r="EQ4" s="14"/>
      <c r="ER4" s="14"/>
      <c r="ES4" s="14"/>
      <c r="ET4" s="16"/>
      <c r="EU4" s="16"/>
      <c r="EV4" s="14"/>
      <c r="EW4" s="14"/>
      <c r="EX4" s="7"/>
      <c r="EY4" s="14"/>
      <c r="EZ4" s="14"/>
      <c r="FA4" s="12"/>
      <c r="FD4" s="11"/>
      <c r="FE4" s="7"/>
      <c r="FG4" s="9"/>
      <c r="FH4" s="14"/>
      <c r="FI4" s="14"/>
      <c r="FJ4" s="14"/>
      <c r="FK4" s="14"/>
      <c r="FL4" s="14"/>
      <c r="FM4" s="9"/>
      <c r="FN4" s="14"/>
      <c r="FO4" s="15"/>
      <c r="FP4" s="14"/>
      <c r="FQ4" s="14"/>
      <c r="FR4" s="7"/>
      <c r="FS4" s="14"/>
      <c r="FT4" s="14"/>
      <c r="FU4" s="14"/>
      <c r="FV4" s="14"/>
      <c r="FW4" s="14"/>
      <c r="FX4" s="14"/>
      <c r="FY4" s="14"/>
      <c r="FZ4" s="16"/>
      <c r="GA4" s="16"/>
      <c r="GB4" s="14"/>
      <c r="GC4" s="14"/>
      <c r="GD4" s="7"/>
      <c r="GE4" s="14"/>
      <c r="GF4" s="14"/>
      <c r="GG4" s="12"/>
      <c r="GJ4" s="11"/>
      <c r="GK4" s="7"/>
      <c r="GM4" s="9"/>
      <c r="GN4" s="14"/>
      <c r="GO4" s="14"/>
      <c r="GP4" s="14"/>
      <c r="GQ4" s="14"/>
      <c r="GR4" s="14"/>
      <c r="GS4" s="9"/>
      <c r="GT4" s="14"/>
      <c r="GU4" s="15"/>
      <c r="GV4" s="14"/>
      <c r="GW4" s="14"/>
      <c r="GX4" s="7"/>
      <c r="GY4" s="14"/>
      <c r="GZ4" s="14"/>
      <c r="HA4" s="14"/>
      <c r="HB4" s="14"/>
      <c r="HC4" s="14"/>
      <c r="HD4" s="14"/>
      <c r="HE4" s="14"/>
      <c r="HF4" s="16"/>
      <c r="HG4" s="16"/>
      <c r="HH4" s="14"/>
      <c r="HI4" s="14"/>
      <c r="HJ4" s="7"/>
      <c r="HK4" s="14"/>
      <c r="HL4" s="14"/>
      <c r="HM4" s="12"/>
      <c r="HP4" s="11"/>
      <c r="HQ4" s="7"/>
      <c r="HS4" s="9"/>
      <c r="HT4" s="14"/>
      <c r="HU4" s="14"/>
      <c r="HV4" s="14"/>
      <c r="HW4" s="14"/>
      <c r="HX4" s="14"/>
      <c r="HY4" s="9"/>
      <c r="HZ4" s="14"/>
      <c r="IA4" s="15"/>
      <c r="IB4" s="14"/>
      <c r="IC4" s="14"/>
      <c r="ID4" s="7"/>
      <c r="IE4" s="14"/>
      <c r="IF4" s="14"/>
      <c r="IG4" s="14"/>
      <c r="IH4" s="14"/>
      <c r="II4" s="14"/>
      <c r="IJ4" s="14"/>
      <c r="IK4" s="14"/>
      <c r="IL4" s="16"/>
      <c r="IM4" s="16"/>
      <c r="IN4" s="14"/>
      <c r="IO4" s="14"/>
      <c r="IP4" s="7"/>
      <c r="IQ4" s="14"/>
      <c r="IR4" s="14"/>
      <c r="IS4" s="12"/>
    </row>
    <row r="5" spans="1:253" s="8" customFormat="1" ht="24.95" customHeight="1" x14ac:dyDescent="0.25">
      <c r="A5" s="7" t="s">
        <v>36</v>
      </c>
      <c r="B5" s="14">
        <v>7633</v>
      </c>
      <c r="C5" s="9">
        <v>42985</v>
      </c>
      <c r="D5" s="14"/>
      <c r="E5" s="14" t="s">
        <v>88</v>
      </c>
      <c r="F5" s="14" t="s">
        <v>47</v>
      </c>
      <c r="G5" s="14" t="s">
        <v>48</v>
      </c>
      <c r="H5" s="14">
        <v>1029448</v>
      </c>
      <c r="I5" s="9">
        <v>42971</v>
      </c>
      <c r="J5" s="14" t="s">
        <v>59</v>
      </c>
      <c r="K5" s="15">
        <v>43003</v>
      </c>
      <c r="L5" s="14" t="s">
        <v>39</v>
      </c>
      <c r="M5" s="14" t="s">
        <v>39</v>
      </c>
      <c r="N5" s="7">
        <v>29372300</v>
      </c>
      <c r="O5" s="14" t="s">
        <v>53</v>
      </c>
      <c r="P5" s="14" t="s">
        <v>53</v>
      </c>
      <c r="Q5" s="14" t="s">
        <v>117</v>
      </c>
      <c r="R5" s="14"/>
      <c r="S5" s="14"/>
      <c r="T5" s="14"/>
      <c r="U5" s="14"/>
      <c r="V5" s="16">
        <v>42522</v>
      </c>
      <c r="W5" s="16">
        <v>44348</v>
      </c>
      <c r="X5" s="14">
        <v>60</v>
      </c>
      <c r="Y5" s="14">
        <v>0</v>
      </c>
      <c r="Z5" s="7">
        <v>4</v>
      </c>
      <c r="AA5" s="14" t="s">
        <v>37</v>
      </c>
      <c r="AB5" s="20">
        <v>72000</v>
      </c>
      <c r="AC5" s="12">
        <f t="shared" si="0"/>
        <v>288000</v>
      </c>
      <c r="AD5" s="8" t="s">
        <v>49</v>
      </c>
      <c r="AE5" s="8">
        <v>0</v>
      </c>
      <c r="AF5" s="11">
        <f t="shared" si="1"/>
        <v>4</v>
      </c>
      <c r="AG5" s="7"/>
      <c r="AI5" s="9"/>
      <c r="AJ5" s="14"/>
      <c r="AK5" s="14"/>
      <c r="AL5" s="14"/>
      <c r="AM5" s="14"/>
      <c r="AN5" s="14"/>
      <c r="AO5" s="9"/>
      <c r="AP5" s="14"/>
      <c r="AQ5" s="15"/>
      <c r="AR5" s="14"/>
      <c r="AS5" s="14"/>
      <c r="AT5" s="7"/>
      <c r="AU5" s="14"/>
      <c r="AV5" s="14"/>
      <c r="AW5" s="14"/>
      <c r="AX5" s="14"/>
      <c r="AY5" s="14"/>
      <c r="AZ5" s="14"/>
      <c r="BA5" s="14"/>
      <c r="BB5" s="16"/>
      <c r="BC5" s="16"/>
      <c r="BD5" s="14"/>
      <c r="BE5" s="14"/>
      <c r="BF5" s="7"/>
      <c r="BG5" s="14"/>
      <c r="BH5" s="14"/>
      <c r="BI5" s="12"/>
      <c r="BL5" s="11"/>
      <c r="BM5" s="7"/>
      <c r="BO5" s="9"/>
      <c r="BP5" s="14"/>
      <c r="BQ5" s="14"/>
      <c r="BR5" s="14"/>
      <c r="BS5" s="14"/>
      <c r="BT5" s="14"/>
      <c r="BU5" s="9"/>
      <c r="BV5" s="14"/>
      <c r="BW5" s="15"/>
      <c r="BX5" s="14"/>
      <c r="BY5" s="14"/>
      <c r="BZ5" s="7"/>
      <c r="CA5" s="14"/>
      <c r="CB5" s="14"/>
      <c r="CC5" s="14"/>
      <c r="CD5" s="14"/>
      <c r="CE5" s="14"/>
      <c r="CF5" s="14"/>
      <c r="CG5" s="14"/>
      <c r="CH5" s="16"/>
      <c r="CI5" s="16"/>
      <c r="CJ5" s="14"/>
      <c r="CK5" s="14"/>
      <c r="CL5" s="7"/>
      <c r="CM5" s="14"/>
      <c r="CN5" s="14"/>
      <c r="CO5" s="12"/>
      <c r="CR5" s="11"/>
      <c r="CS5" s="7"/>
      <c r="CU5" s="9"/>
      <c r="CV5" s="14"/>
      <c r="CW5" s="14"/>
      <c r="CX5" s="14"/>
      <c r="CY5" s="14"/>
      <c r="CZ5" s="14"/>
      <c r="DA5" s="9"/>
      <c r="DB5" s="14"/>
      <c r="DC5" s="15"/>
      <c r="DD5" s="14"/>
      <c r="DE5" s="14"/>
      <c r="DF5" s="7"/>
      <c r="DG5" s="14"/>
      <c r="DH5" s="14"/>
      <c r="DI5" s="14"/>
      <c r="DJ5" s="14"/>
      <c r="DK5" s="14"/>
      <c r="DL5" s="14"/>
      <c r="DM5" s="14"/>
      <c r="DN5" s="16"/>
      <c r="DO5" s="16"/>
      <c r="DP5" s="14"/>
      <c r="DQ5" s="14"/>
      <c r="DR5" s="7"/>
      <c r="DS5" s="14"/>
      <c r="DT5" s="14"/>
      <c r="DU5" s="12"/>
      <c r="DX5" s="11"/>
      <c r="DY5" s="7"/>
      <c r="EA5" s="9"/>
      <c r="EB5" s="14"/>
      <c r="EC5" s="14"/>
      <c r="ED5" s="14"/>
      <c r="EE5" s="14"/>
      <c r="EF5" s="14"/>
      <c r="EG5" s="9"/>
      <c r="EH5" s="14"/>
      <c r="EI5" s="15"/>
      <c r="EJ5" s="14"/>
      <c r="EK5" s="14"/>
      <c r="EL5" s="7"/>
      <c r="EM5" s="14"/>
      <c r="EN5" s="14"/>
      <c r="EO5" s="14"/>
      <c r="EP5" s="14"/>
      <c r="EQ5" s="14"/>
      <c r="ER5" s="14"/>
      <c r="ES5" s="14"/>
      <c r="ET5" s="16"/>
      <c r="EU5" s="16"/>
      <c r="EV5" s="14"/>
      <c r="EW5" s="14"/>
      <c r="EX5" s="7"/>
      <c r="EY5" s="14"/>
      <c r="EZ5" s="14"/>
      <c r="FA5" s="12"/>
      <c r="FD5" s="11"/>
      <c r="FE5" s="7"/>
      <c r="FG5" s="9"/>
      <c r="FH5" s="14"/>
      <c r="FI5" s="14"/>
      <c r="FJ5" s="14"/>
      <c r="FK5" s="14"/>
      <c r="FL5" s="14"/>
      <c r="FM5" s="9"/>
      <c r="FN5" s="14"/>
      <c r="FO5" s="15"/>
      <c r="FP5" s="14"/>
      <c r="FQ5" s="14"/>
      <c r="FR5" s="7"/>
      <c r="FS5" s="14"/>
      <c r="FT5" s="14"/>
      <c r="FU5" s="14"/>
      <c r="FV5" s="14"/>
      <c r="FW5" s="14"/>
      <c r="FX5" s="14"/>
      <c r="FY5" s="14"/>
      <c r="FZ5" s="16"/>
      <c r="GA5" s="16"/>
      <c r="GB5" s="14"/>
      <c r="GC5" s="14"/>
      <c r="GD5" s="7"/>
      <c r="GE5" s="14"/>
      <c r="GF5" s="14"/>
      <c r="GG5" s="12"/>
      <c r="GJ5" s="11"/>
      <c r="GK5" s="7"/>
      <c r="GM5" s="9"/>
      <c r="GN5" s="14"/>
      <c r="GO5" s="14"/>
      <c r="GP5" s="14"/>
      <c r="GQ5" s="14"/>
      <c r="GR5" s="14"/>
      <c r="GS5" s="9"/>
      <c r="GT5" s="14"/>
      <c r="GU5" s="15"/>
      <c r="GV5" s="14"/>
      <c r="GW5" s="14"/>
      <c r="GX5" s="7"/>
      <c r="GY5" s="14"/>
      <c r="GZ5" s="14"/>
      <c r="HA5" s="14"/>
      <c r="HB5" s="14"/>
      <c r="HC5" s="14"/>
      <c r="HD5" s="14"/>
      <c r="HE5" s="14"/>
      <c r="HF5" s="16"/>
      <c r="HG5" s="16"/>
      <c r="HH5" s="14"/>
      <c r="HI5" s="14"/>
      <c r="HJ5" s="7"/>
      <c r="HK5" s="14"/>
      <c r="HL5" s="14"/>
      <c r="HM5" s="12"/>
      <c r="HP5" s="11"/>
      <c r="HQ5" s="7"/>
      <c r="HS5" s="9"/>
      <c r="HT5" s="14"/>
      <c r="HU5" s="14"/>
      <c r="HV5" s="14"/>
      <c r="HW5" s="14"/>
      <c r="HX5" s="14"/>
      <c r="HY5" s="9"/>
      <c r="HZ5" s="14"/>
      <c r="IA5" s="15"/>
      <c r="IB5" s="14"/>
      <c r="IC5" s="14"/>
      <c r="ID5" s="7"/>
      <c r="IE5" s="14"/>
      <c r="IF5" s="14"/>
      <c r="IG5" s="14"/>
      <c r="IH5" s="14"/>
      <c r="II5" s="14"/>
      <c r="IJ5" s="14"/>
      <c r="IK5" s="14"/>
      <c r="IL5" s="16"/>
      <c r="IM5" s="16"/>
      <c r="IN5" s="14"/>
      <c r="IO5" s="14"/>
      <c r="IP5" s="7"/>
      <c r="IQ5" s="14"/>
      <c r="IR5" s="14"/>
      <c r="IS5" s="12"/>
    </row>
    <row r="6" spans="1:253" s="8" customFormat="1" ht="24.95" customHeight="1" x14ac:dyDescent="0.25">
      <c r="A6" s="7" t="s">
        <v>36</v>
      </c>
      <c r="B6" s="14">
        <v>7634</v>
      </c>
      <c r="C6" s="9">
        <v>42985</v>
      </c>
      <c r="D6" s="14"/>
      <c r="E6" s="14" t="s">
        <v>74</v>
      </c>
      <c r="F6" s="14" t="s">
        <v>57</v>
      </c>
      <c r="G6" s="14" t="s">
        <v>48</v>
      </c>
      <c r="H6" s="14">
        <v>21382338</v>
      </c>
      <c r="I6" s="9">
        <v>42975</v>
      </c>
      <c r="J6" s="14" t="s">
        <v>43</v>
      </c>
      <c r="K6" s="15">
        <v>42998</v>
      </c>
      <c r="L6" s="14" t="s">
        <v>39</v>
      </c>
      <c r="M6" s="14" t="s">
        <v>39</v>
      </c>
      <c r="N6" s="7">
        <v>28352500</v>
      </c>
      <c r="O6" s="14" t="s">
        <v>96</v>
      </c>
      <c r="P6" s="14" t="s">
        <v>58</v>
      </c>
      <c r="Q6" s="14">
        <v>515390</v>
      </c>
      <c r="R6" s="14"/>
      <c r="S6" s="14"/>
      <c r="T6" s="14"/>
      <c r="U6" s="14"/>
      <c r="V6" s="16">
        <v>42826</v>
      </c>
      <c r="W6" s="16">
        <v>43556</v>
      </c>
      <c r="X6" s="14">
        <v>24</v>
      </c>
      <c r="Y6" s="14">
        <v>0</v>
      </c>
      <c r="Z6" s="7">
        <v>100</v>
      </c>
      <c r="AA6" s="14" t="s">
        <v>37</v>
      </c>
      <c r="AB6" s="24">
        <v>11.89</v>
      </c>
      <c r="AC6" s="12">
        <f t="shared" si="0"/>
        <v>1189</v>
      </c>
      <c r="AD6" s="8" t="s">
        <v>49</v>
      </c>
      <c r="AE6" s="8">
        <v>0</v>
      </c>
      <c r="AF6" s="11">
        <f t="shared" si="1"/>
        <v>100</v>
      </c>
      <c r="AG6" s="7"/>
      <c r="AI6" s="9"/>
      <c r="AJ6" s="14"/>
      <c r="AK6" s="14"/>
      <c r="AL6" s="14"/>
      <c r="AM6" s="14"/>
      <c r="AN6" s="14"/>
      <c r="AO6" s="9"/>
      <c r="AP6" s="14"/>
      <c r="AQ6" s="15"/>
      <c r="AR6" s="14"/>
      <c r="AS6" s="14"/>
      <c r="AT6" s="7"/>
      <c r="AU6" s="14"/>
      <c r="AV6" s="14"/>
      <c r="AW6" s="14"/>
      <c r="AX6" s="14"/>
      <c r="AY6" s="14"/>
      <c r="AZ6" s="14"/>
      <c r="BA6" s="14"/>
      <c r="BB6" s="16"/>
      <c r="BC6" s="16"/>
      <c r="BD6" s="14"/>
      <c r="BE6" s="14"/>
      <c r="BF6" s="7"/>
      <c r="BG6" s="14"/>
      <c r="BH6" s="14"/>
      <c r="BI6" s="12"/>
      <c r="BL6" s="11"/>
      <c r="BM6" s="7"/>
      <c r="BO6" s="9"/>
      <c r="BP6" s="14"/>
      <c r="BQ6" s="14"/>
      <c r="BR6" s="14"/>
      <c r="BS6" s="14"/>
      <c r="BT6" s="14"/>
      <c r="BU6" s="9"/>
      <c r="BV6" s="14"/>
      <c r="BW6" s="15"/>
      <c r="BX6" s="14"/>
      <c r="BY6" s="14"/>
      <c r="BZ6" s="7"/>
      <c r="CA6" s="14"/>
      <c r="CB6" s="14"/>
      <c r="CC6" s="14"/>
      <c r="CD6" s="14"/>
      <c r="CE6" s="14"/>
      <c r="CF6" s="14"/>
      <c r="CG6" s="14"/>
      <c r="CH6" s="16"/>
      <c r="CI6" s="16"/>
      <c r="CJ6" s="14"/>
      <c r="CK6" s="14"/>
      <c r="CL6" s="7"/>
      <c r="CM6" s="14"/>
      <c r="CN6" s="14"/>
      <c r="CO6" s="12"/>
      <c r="CR6" s="11"/>
      <c r="CS6" s="7"/>
      <c r="CU6" s="9"/>
      <c r="CV6" s="14"/>
      <c r="CW6" s="14"/>
      <c r="CX6" s="14"/>
      <c r="CY6" s="14"/>
      <c r="CZ6" s="14"/>
      <c r="DA6" s="9"/>
      <c r="DB6" s="14"/>
      <c r="DC6" s="15"/>
      <c r="DD6" s="14"/>
      <c r="DE6" s="14"/>
      <c r="DF6" s="7"/>
      <c r="DG6" s="14"/>
      <c r="DH6" s="14"/>
      <c r="DI6" s="14"/>
      <c r="DJ6" s="14"/>
      <c r="DK6" s="14"/>
      <c r="DL6" s="14"/>
      <c r="DM6" s="14"/>
      <c r="DN6" s="16"/>
      <c r="DO6" s="16"/>
      <c r="DP6" s="14"/>
      <c r="DQ6" s="14"/>
      <c r="DR6" s="7"/>
      <c r="DS6" s="14"/>
      <c r="DT6" s="14"/>
      <c r="DU6" s="12"/>
      <c r="DX6" s="11"/>
      <c r="DY6" s="7"/>
      <c r="EA6" s="9"/>
      <c r="EB6" s="14"/>
      <c r="EC6" s="14"/>
      <c r="ED6" s="14"/>
      <c r="EE6" s="14"/>
      <c r="EF6" s="14"/>
      <c r="EG6" s="9"/>
      <c r="EH6" s="14"/>
      <c r="EI6" s="15"/>
      <c r="EJ6" s="14"/>
      <c r="EK6" s="14"/>
      <c r="EL6" s="7"/>
      <c r="EM6" s="14"/>
      <c r="EN6" s="14"/>
      <c r="EO6" s="14"/>
      <c r="EP6" s="14"/>
      <c r="EQ6" s="14"/>
      <c r="ER6" s="14"/>
      <c r="ES6" s="14"/>
      <c r="ET6" s="16"/>
      <c r="EU6" s="16"/>
      <c r="EV6" s="14"/>
      <c r="EW6" s="14"/>
      <c r="EX6" s="7"/>
      <c r="EY6" s="14"/>
      <c r="EZ6" s="14"/>
      <c r="FA6" s="12"/>
      <c r="FD6" s="11"/>
      <c r="FE6" s="7"/>
      <c r="FG6" s="9"/>
      <c r="FH6" s="14"/>
      <c r="FI6" s="14"/>
      <c r="FJ6" s="14"/>
      <c r="FK6" s="14"/>
      <c r="FL6" s="14"/>
      <c r="FM6" s="9"/>
      <c r="FN6" s="14"/>
      <c r="FO6" s="15"/>
      <c r="FP6" s="14"/>
      <c r="FQ6" s="14"/>
      <c r="FR6" s="7"/>
      <c r="FS6" s="14"/>
      <c r="FT6" s="14"/>
      <c r="FU6" s="14"/>
      <c r="FV6" s="14"/>
      <c r="FW6" s="14"/>
      <c r="FX6" s="14"/>
      <c r="FY6" s="14"/>
      <c r="FZ6" s="16"/>
      <c r="GA6" s="16"/>
      <c r="GB6" s="14"/>
      <c r="GC6" s="14"/>
      <c r="GD6" s="7"/>
      <c r="GE6" s="14"/>
      <c r="GF6" s="14"/>
      <c r="GG6" s="12"/>
      <c r="GJ6" s="11"/>
      <c r="GK6" s="7"/>
      <c r="GM6" s="9"/>
      <c r="GN6" s="14"/>
      <c r="GO6" s="14"/>
      <c r="GP6" s="14"/>
      <c r="GQ6" s="14"/>
      <c r="GR6" s="14"/>
      <c r="GS6" s="9"/>
      <c r="GT6" s="14"/>
      <c r="GU6" s="15"/>
      <c r="GV6" s="14"/>
      <c r="GW6" s="14"/>
      <c r="GX6" s="7"/>
      <c r="GY6" s="14"/>
      <c r="GZ6" s="14"/>
      <c r="HA6" s="14"/>
      <c r="HB6" s="14"/>
      <c r="HC6" s="14"/>
      <c r="HD6" s="14"/>
      <c r="HE6" s="14"/>
      <c r="HF6" s="16"/>
      <c r="HG6" s="16"/>
      <c r="HH6" s="14"/>
      <c r="HI6" s="14"/>
      <c r="HJ6" s="7"/>
      <c r="HK6" s="14"/>
      <c r="HL6" s="14"/>
      <c r="HM6" s="12"/>
      <c r="HP6" s="11"/>
      <c r="HQ6" s="7"/>
      <c r="HS6" s="9"/>
      <c r="HT6" s="14"/>
      <c r="HU6" s="14"/>
      <c r="HV6" s="14"/>
      <c r="HW6" s="14"/>
      <c r="HX6" s="14"/>
      <c r="HY6" s="9"/>
      <c r="HZ6" s="14"/>
      <c r="IA6" s="15"/>
      <c r="IB6" s="14"/>
      <c r="IC6" s="14"/>
      <c r="ID6" s="7"/>
      <c r="IE6" s="14"/>
      <c r="IF6" s="14"/>
      <c r="IG6" s="14"/>
      <c r="IH6" s="14"/>
      <c r="II6" s="14"/>
      <c r="IJ6" s="14"/>
      <c r="IK6" s="14"/>
      <c r="IL6" s="16"/>
      <c r="IM6" s="16"/>
      <c r="IN6" s="14"/>
      <c r="IO6" s="14"/>
      <c r="IP6" s="7"/>
      <c r="IQ6" s="14"/>
      <c r="IR6" s="14"/>
      <c r="IS6" s="12"/>
    </row>
    <row r="7" spans="1:253" s="8" customFormat="1" ht="24.95" customHeight="1" x14ac:dyDescent="0.25">
      <c r="A7" s="7" t="s">
        <v>36</v>
      </c>
      <c r="B7" s="14">
        <v>7637</v>
      </c>
      <c r="C7" s="9">
        <v>42988</v>
      </c>
      <c r="D7" s="14"/>
      <c r="E7" s="14" t="s">
        <v>73</v>
      </c>
      <c r="F7" s="14" t="s">
        <v>60</v>
      </c>
      <c r="G7" s="14" t="s">
        <v>50</v>
      </c>
      <c r="H7" s="14">
        <v>5509</v>
      </c>
      <c r="I7" s="9">
        <v>42976</v>
      </c>
      <c r="J7" s="14" t="s">
        <v>43</v>
      </c>
      <c r="K7" s="15">
        <v>42978</v>
      </c>
      <c r="L7" s="14" t="s">
        <v>39</v>
      </c>
      <c r="M7" s="14" t="s">
        <v>39</v>
      </c>
      <c r="N7" s="7">
        <v>29362800</v>
      </c>
      <c r="O7" s="14" t="s">
        <v>61</v>
      </c>
      <c r="P7" s="14" t="s">
        <v>81</v>
      </c>
      <c r="Q7" s="14" t="s">
        <v>97</v>
      </c>
      <c r="R7" s="14"/>
      <c r="S7" s="14"/>
      <c r="T7" s="14"/>
      <c r="U7" s="14"/>
      <c r="V7" s="16">
        <v>42887</v>
      </c>
      <c r="W7" s="16">
        <v>43983</v>
      </c>
      <c r="X7" s="14">
        <v>36</v>
      </c>
      <c r="Y7" s="14">
        <v>0</v>
      </c>
      <c r="Z7" s="7">
        <v>5</v>
      </c>
      <c r="AA7" s="14" t="s">
        <v>37</v>
      </c>
      <c r="AB7" s="24">
        <v>500</v>
      </c>
      <c r="AC7" s="12">
        <f t="shared" si="0"/>
        <v>2500</v>
      </c>
      <c r="AD7" s="8" t="s">
        <v>62</v>
      </c>
      <c r="AE7" s="8">
        <v>0</v>
      </c>
      <c r="AF7" s="11">
        <f t="shared" si="1"/>
        <v>5</v>
      </c>
      <c r="AG7" s="7"/>
      <c r="AI7" s="9"/>
      <c r="AJ7" s="14"/>
      <c r="AK7" s="14"/>
      <c r="AL7" s="14"/>
      <c r="AM7" s="14"/>
      <c r="AN7" s="14"/>
      <c r="AO7" s="9"/>
      <c r="AP7" s="14"/>
      <c r="AQ7" s="15"/>
      <c r="AR7" s="14"/>
      <c r="AS7" s="14"/>
      <c r="AT7" s="7"/>
      <c r="AU7" s="14"/>
      <c r="AV7" s="14"/>
      <c r="AW7" s="14"/>
      <c r="AX7" s="14"/>
      <c r="AY7" s="14"/>
      <c r="AZ7" s="14"/>
      <c r="BA7" s="14"/>
      <c r="BB7" s="16"/>
      <c r="BC7" s="16"/>
      <c r="BD7" s="14"/>
      <c r="BE7" s="14"/>
      <c r="BF7" s="7"/>
      <c r="BG7" s="14"/>
      <c r="BH7" s="14"/>
      <c r="BI7" s="12"/>
      <c r="BL7" s="11"/>
      <c r="BM7" s="7"/>
      <c r="BO7" s="9"/>
      <c r="BP7" s="14"/>
      <c r="BQ7" s="14"/>
      <c r="BR7" s="14"/>
      <c r="BS7" s="14"/>
      <c r="BT7" s="14"/>
      <c r="BU7" s="9"/>
      <c r="BV7" s="14"/>
      <c r="BW7" s="15"/>
      <c r="BX7" s="14"/>
      <c r="BY7" s="14"/>
      <c r="BZ7" s="7"/>
      <c r="CA7" s="14"/>
      <c r="CB7" s="14"/>
      <c r="CC7" s="14"/>
      <c r="CD7" s="14"/>
      <c r="CE7" s="14"/>
      <c r="CF7" s="14"/>
      <c r="CG7" s="14"/>
      <c r="CH7" s="16"/>
      <c r="CI7" s="16"/>
      <c r="CJ7" s="14"/>
      <c r="CK7" s="14"/>
      <c r="CL7" s="7"/>
      <c r="CM7" s="14"/>
      <c r="CN7" s="14"/>
      <c r="CO7" s="12"/>
      <c r="CR7" s="11"/>
      <c r="CS7" s="7"/>
      <c r="CU7" s="9"/>
      <c r="CV7" s="14"/>
      <c r="CW7" s="14"/>
      <c r="CX7" s="14"/>
      <c r="CY7" s="14"/>
      <c r="CZ7" s="14"/>
      <c r="DA7" s="9"/>
      <c r="DB7" s="14"/>
      <c r="DC7" s="15"/>
      <c r="DD7" s="14"/>
      <c r="DE7" s="14"/>
      <c r="DF7" s="7"/>
      <c r="DG7" s="14"/>
      <c r="DH7" s="14"/>
      <c r="DI7" s="14"/>
      <c r="DJ7" s="14"/>
      <c r="DK7" s="14"/>
      <c r="DL7" s="14"/>
      <c r="DM7" s="14"/>
      <c r="DN7" s="16"/>
      <c r="DO7" s="16"/>
      <c r="DP7" s="14"/>
      <c r="DQ7" s="14"/>
      <c r="DR7" s="7"/>
      <c r="DS7" s="14"/>
      <c r="DT7" s="14"/>
      <c r="DU7" s="12"/>
      <c r="DX7" s="11"/>
      <c r="DY7" s="7"/>
      <c r="EA7" s="9"/>
      <c r="EB7" s="14"/>
      <c r="EC7" s="14"/>
      <c r="ED7" s="14"/>
      <c r="EE7" s="14"/>
      <c r="EF7" s="14"/>
      <c r="EG7" s="9"/>
      <c r="EH7" s="14"/>
      <c r="EI7" s="15"/>
      <c r="EJ7" s="14"/>
      <c r="EK7" s="14"/>
      <c r="EL7" s="7"/>
      <c r="EM7" s="14"/>
      <c r="EN7" s="14"/>
      <c r="EO7" s="14"/>
      <c r="EP7" s="14"/>
      <c r="EQ7" s="14"/>
      <c r="ER7" s="14"/>
      <c r="ES7" s="14"/>
      <c r="ET7" s="16"/>
      <c r="EU7" s="16"/>
      <c r="EV7" s="14"/>
      <c r="EW7" s="14"/>
      <c r="EX7" s="7"/>
      <c r="EY7" s="14"/>
      <c r="EZ7" s="14"/>
      <c r="FA7" s="12"/>
      <c r="FD7" s="11"/>
      <c r="FE7" s="7"/>
      <c r="FG7" s="9"/>
      <c r="FH7" s="14"/>
      <c r="FI7" s="14"/>
      <c r="FJ7" s="14"/>
      <c r="FK7" s="14"/>
      <c r="FL7" s="14"/>
      <c r="FM7" s="9"/>
      <c r="FN7" s="14"/>
      <c r="FO7" s="15"/>
      <c r="FP7" s="14"/>
      <c r="FQ7" s="14"/>
      <c r="FR7" s="7"/>
      <c r="FS7" s="14"/>
      <c r="FT7" s="14"/>
      <c r="FU7" s="14"/>
      <c r="FV7" s="14"/>
      <c r="FW7" s="14"/>
      <c r="FX7" s="14"/>
      <c r="FY7" s="14"/>
      <c r="FZ7" s="16"/>
      <c r="GA7" s="16"/>
      <c r="GB7" s="14"/>
      <c r="GC7" s="14"/>
      <c r="GD7" s="7"/>
      <c r="GE7" s="14"/>
      <c r="GF7" s="14"/>
      <c r="GG7" s="12"/>
      <c r="GJ7" s="11"/>
      <c r="GK7" s="7"/>
      <c r="GM7" s="9"/>
      <c r="GN7" s="14"/>
      <c r="GO7" s="14"/>
      <c r="GP7" s="14"/>
      <c r="GQ7" s="14"/>
      <c r="GR7" s="14"/>
      <c r="GS7" s="9"/>
      <c r="GT7" s="14"/>
      <c r="GU7" s="15"/>
      <c r="GV7" s="14"/>
      <c r="GW7" s="14"/>
      <c r="GX7" s="7"/>
      <c r="GY7" s="14"/>
      <c r="GZ7" s="14"/>
      <c r="HA7" s="14"/>
      <c r="HB7" s="14"/>
      <c r="HC7" s="14"/>
      <c r="HD7" s="14"/>
      <c r="HE7" s="14"/>
      <c r="HF7" s="16"/>
      <c r="HG7" s="16"/>
      <c r="HH7" s="14"/>
      <c r="HI7" s="14"/>
      <c r="HJ7" s="7"/>
      <c r="HK7" s="14"/>
      <c r="HL7" s="14"/>
      <c r="HM7" s="12"/>
      <c r="HP7" s="11"/>
      <c r="HQ7" s="7"/>
      <c r="HS7" s="9"/>
      <c r="HT7" s="14"/>
      <c r="HU7" s="14"/>
      <c r="HV7" s="14"/>
      <c r="HW7" s="14"/>
      <c r="HX7" s="14"/>
      <c r="HY7" s="9"/>
      <c r="HZ7" s="14"/>
      <c r="IA7" s="15"/>
      <c r="IB7" s="14"/>
      <c r="IC7" s="14"/>
      <c r="ID7" s="7"/>
      <c r="IE7" s="14"/>
      <c r="IF7" s="14"/>
      <c r="IG7" s="14"/>
      <c r="IH7" s="14"/>
      <c r="II7" s="14"/>
      <c r="IJ7" s="14"/>
      <c r="IK7" s="14"/>
      <c r="IL7" s="16"/>
      <c r="IM7" s="16"/>
      <c r="IN7" s="14"/>
      <c r="IO7" s="14"/>
      <c r="IP7" s="7"/>
      <c r="IQ7" s="14"/>
      <c r="IR7" s="14"/>
      <c r="IS7" s="12"/>
    </row>
    <row r="8" spans="1:253" s="8" customFormat="1" ht="24.95" customHeight="1" x14ac:dyDescent="0.25">
      <c r="A8" s="7" t="s">
        <v>36</v>
      </c>
      <c r="B8" s="14">
        <v>7742</v>
      </c>
      <c r="C8" s="9">
        <v>42990</v>
      </c>
      <c r="D8" s="14"/>
      <c r="E8" s="27" t="s">
        <v>70</v>
      </c>
      <c r="F8" s="14" t="s">
        <v>41</v>
      </c>
      <c r="G8" s="14" t="s">
        <v>33</v>
      </c>
      <c r="H8" s="14" t="s">
        <v>98</v>
      </c>
      <c r="I8" s="9">
        <v>42968</v>
      </c>
      <c r="J8" s="14" t="s">
        <v>43</v>
      </c>
      <c r="K8" s="15">
        <v>42991</v>
      </c>
      <c r="L8" s="14" t="s">
        <v>39</v>
      </c>
      <c r="M8" s="14" t="s">
        <v>39</v>
      </c>
      <c r="N8" s="7">
        <v>29182990</v>
      </c>
      <c r="O8" s="27" t="s">
        <v>55</v>
      </c>
      <c r="P8" s="27" t="s">
        <v>54</v>
      </c>
      <c r="Q8" s="14" t="s">
        <v>101</v>
      </c>
      <c r="R8" s="14"/>
      <c r="S8" s="14"/>
      <c r="T8" s="14"/>
      <c r="U8" s="14"/>
      <c r="V8" s="16">
        <v>42856</v>
      </c>
      <c r="W8" s="16">
        <v>44652</v>
      </c>
      <c r="X8" s="14">
        <v>60</v>
      </c>
      <c r="Y8" s="14">
        <v>0</v>
      </c>
      <c r="Z8" s="25">
        <v>100</v>
      </c>
      <c r="AA8" s="14" t="s">
        <v>37</v>
      </c>
      <c r="AB8" s="26">
        <v>8.25</v>
      </c>
      <c r="AC8" s="12">
        <f t="shared" si="0"/>
        <v>825</v>
      </c>
      <c r="AD8" s="8" t="s">
        <v>34</v>
      </c>
      <c r="AE8" s="8">
        <v>0</v>
      </c>
      <c r="AF8" s="11">
        <f t="shared" si="1"/>
        <v>100</v>
      </c>
      <c r="AG8" s="7"/>
      <c r="AI8" s="9"/>
      <c r="AJ8" s="14"/>
      <c r="AK8" s="14"/>
      <c r="AL8" s="14"/>
      <c r="AM8" s="14"/>
      <c r="AN8" s="14"/>
      <c r="AO8" s="9"/>
      <c r="AP8" s="14"/>
      <c r="AQ8" s="15"/>
      <c r="AR8" s="14"/>
      <c r="AS8" s="14"/>
      <c r="AT8" s="7"/>
      <c r="AU8" s="14"/>
      <c r="AV8" s="14"/>
      <c r="AW8" s="14"/>
      <c r="AX8" s="14"/>
      <c r="AY8" s="14"/>
      <c r="AZ8" s="14"/>
      <c r="BA8" s="14"/>
      <c r="BB8" s="16"/>
      <c r="BC8" s="16"/>
      <c r="BD8" s="14"/>
      <c r="BE8" s="14"/>
      <c r="BF8" s="7"/>
      <c r="BG8" s="14"/>
      <c r="BH8" s="14"/>
      <c r="BI8" s="12"/>
      <c r="BL8" s="11"/>
      <c r="BM8" s="7"/>
      <c r="BO8" s="9"/>
      <c r="BP8" s="14"/>
      <c r="BQ8" s="14"/>
      <c r="BR8" s="14"/>
      <c r="BS8" s="14"/>
      <c r="BT8" s="14"/>
      <c r="BU8" s="9"/>
      <c r="BV8" s="14"/>
      <c r="BW8" s="15"/>
      <c r="BX8" s="14"/>
      <c r="BY8" s="14"/>
      <c r="BZ8" s="7"/>
      <c r="CA8" s="14"/>
      <c r="CB8" s="14"/>
      <c r="CC8" s="14"/>
      <c r="CD8" s="14"/>
      <c r="CE8" s="14"/>
      <c r="CF8" s="14"/>
      <c r="CG8" s="14"/>
      <c r="CH8" s="16"/>
      <c r="CI8" s="16"/>
      <c r="CJ8" s="14"/>
      <c r="CK8" s="14"/>
      <c r="CL8" s="7"/>
      <c r="CM8" s="14"/>
      <c r="CN8" s="14"/>
      <c r="CO8" s="12"/>
      <c r="CR8" s="11"/>
      <c r="CS8" s="7"/>
      <c r="CU8" s="9"/>
      <c r="CV8" s="14"/>
      <c r="CW8" s="14"/>
      <c r="CX8" s="14"/>
      <c r="CY8" s="14"/>
      <c r="CZ8" s="14"/>
      <c r="DA8" s="9"/>
      <c r="DB8" s="14"/>
      <c r="DC8" s="15"/>
      <c r="DD8" s="14"/>
      <c r="DE8" s="14"/>
      <c r="DF8" s="7"/>
      <c r="DG8" s="14"/>
      <c r="DH8" s="14"/>
      <c r="DI8" s="14"/>
      <c r="DJ8" s="14"/>
      <c r="DK8" s="14"/>
      <c r="DL8" s="14"/>
      <c r="DM8" s="14"/>
      <c r="DN8" s="16"/>
      <c r="DO8" s="16"/>
      <c r="DP8" s="14"/>
      <c r="DQ8" s="14"/>
      <c r="DR8" s="7"/>
      <c r="DS8" s="14"/>
      <c r="DT8" s="14"/>
      <c r="DU8" s="12"/>
      <c r="DX8" s="11"/>
      <c r="DY8" s="7"/>
      <c r="EA8" s="9"/>
      <c r="EB8" s="14"/>
      <c r="EC8" s="14"/>
      <c r="ED8" s="14"/>
      <c r="EE8" s="14"/>
      <c r="EF8" s="14"/>
      <c r="EG8" s="9"/>
      <c r="EH8" s="14"/>
      <c r="EI8" s="15"/>
      <c r="EJ8" s="14"/>
      <c r="EK8" s="14"/>
      <c r="EL8" s="7"/>
      <c r="EM8" s="14"/>
      <c r="EN8" s="14"/>
      <c r="EO8" s="14"/>
      <c r="EP8" s="14"/>
      <c r="EQ8" s="14"/>
      <c r="ER8" s="14"/>
      <c r="ES8" s="14"/>
      <c r="ET8" s="16"/>
      <c r="EU8" s="16"/>
      <c r="EV8" s="14"/>
      <c r="EW8" s="14"/>
      <c r="EX8" s="7"/>
      <c r="EY8" s="14"/>
      <c r="EZ8" s="14"/>
      <c r="FA8" s="12"/>
      <c r="FD8" s="11"/>
      <c r="FE8" s="7"/>
      <c r="FG8" s="9"/>
      <c r="FH8" s="14"/>
      <c r="FI8" s="14"/>
      <c r="FJ8" s="14"/>
      <c r="FK8" s="14"/>
      <c r="FL8" s="14"/>
      <c r="FM8" s="9"/>
      <c r="FN8" s="14"/>
      <c r="FO8" s="15"/>
      <c r="FP8" s="14"/>
      <c r="FQ8" s="14"/>
      <c r="FR8" s="7"/>
      <c r="FS8" s="14"/>
      <c r="FT8" s="14"/>
      <c r="FU8" s="14"/>
      <c r="FV8" s="14"/>
      <c r="FW8" s="14"/>
      <c r="FX8" s="14"/>
      <c r="FY8" s="14"/>
      <c r="FZ8" s="16"/>
      <c r="GA8" s="16"/>
      <c r="GB8" s="14"/>
      <c r="GC8" s="14"/>
      <c r="GD8" s="7"/>
      <c r="GE8" s="14"/>
      <c r="GF8" s="14"/>
      <c r="GG8" s="12"/>
      <c r="GJ8" s="11"/>
      <c r="GK8" s="7"/>
      <c r="GM8" s="9"/>
      <c r="GN8" s="14"/>
      <c r="GO8" s="14"/>
      <c r="GP8" s="14"/>
      <c r="GQ8" s="14"/>
      <c r="GR8" s="14"/>
      <c r="GS8" s="9"/>
      <c r="GT8" s="14"/>
      <c r="GU8" s="15"/>
      <c r="GV8" s="14"/>
      <c r="GW8" s="14"/>
      <c r="GX8" s="7"/>
      <c r="GY8" s="14"/>
      <c r="GZ8" s="14"/>
      <c r="HA8" s="14"/>
      <c r="HB8" s="14"/>
      <c r="HC8" s="14"/>
      <c r="HD8" s="14"/>
      <c r="HE8" s="14"/>
      <c r="HF8" s="16"/>
      <c r="HG8" s="16"/>
      <c r="HH8" s="14"/>
      <c r="HI8" s="14"/>
      <c r="HJ8" s="7"/>
      <c r="HK8" s="14"/>
      <c r="HL8" s="14"/>
      <c r="HM8" s="12"/>
      <c r="HP8" s="11"/>
      <c r="HQ8" s="7"/>
      <c r="HS8" s="9"/>
      <c r="HT8" s="14"/>
      <c r="HU8" s="14"/>
      <c r="HV8" s="14"/>
      <c r="HW8" s="14"/>
      <c r="HX8" s="14"/>
      <c r="HY8" s="9"/>
      <c r="HZ8" s="14"/>
      <c r="IA8" s="15"/>
      <c r="IB8" s="14"/>
      <c r="IC8" s="14"/>
      <c r="ID8" s="7"/>
      <c r="IE8" s="14"/>
      <c r="IF8" s="14"/>
      <c r="IG8" s="14"/>
      <c r="IH8" s="14"/>
      <c r="II8" s="14"/>
      <c r="IJ8" s="14"/>
      <c r="IK8" s="14"/>
      <c r="IL8" s="16"/>
      <c r="IM8" s="16"/>
      <c r="IN8" s="14"/>
      <c r="IO8" s="14"/>
      <c r="IP8" s="7"/>
      <c r="IQ8" s="14"/>
      <c r="IR8" s="14"/>
      <c r="IS8" s="12"/>
    </row>
    <row r="9" spans="1:253" s="8" customFormat="1" ht="24.95" customHeight="1" x14ac:dyDescent="0.25">
      <c r="A9" s="7" t="s">
        <v>36</v>
      </c>
      <c r="B9" s="14">
        <v>7742</v>
      </c>
      <c r="C9" s="9">
        <v>42990</v>
      </c>
      <c r="D9" s="14"/>
      <c r="E9" s="27" t="s">
        <v>42</v>
      </c>
      <c r="F9" s="14" t="s">
        <v>41</v>
      </c>
      <c r="G9" s="14" t="s">
        <v>33</v>
      </c>
      <c r="H9" s="14" t="s">
        <v>98</v>
      </c>
      <c r="I9" s="9">
        <v>42968</v>
      </c>
      <c r="J9" s="14" t="s">
        <v>43</v>
      </c>
      <c r="K9" s="15">
        <v>42991</v>
      </c>
      <c r="L9" s="14" t="s">
        <v>39</v>
      </c>
      <c r="M9" s="14" t="s">
        <v>39</v>
      </c>
      <c r="N9" s="7">
        <v>29420090</v>
      </c>
      <c r="O9" s="27" t="s">
        <v>51</v>
      </c>
      <c r="P9" s="27" t="s">
        <v>51</v>
      </c>
      <c r="Q9" s="14" t="s">
        <v>102</v>
      </c>
      <c r="R9" s="14"/>
      <c r="S9" s="14"/>
      <c r="T9" s="14"/>
      <c r="U9" s="14"/>
      <c r="V9" s="16">
        <v>42917</v>
      </c>
      <c r="W9" s="16">
        <v>44378</v>
      </c>
      <c r="X9" s="14">
        <v>48</v>
      </c>
      <c r="Y9" s="14">
        <v>0</v>
      </c>
      <c r="Z9" s="25">
        <v>50</v>
      </c>
      <c r="AA9" s="14" t="s">
        <v>37</v>
      </c>
      <c r="AB9" s="26">
        <v>5.05</v>
      </c>
      <c r="AC9" s="12">
        <f t="shared" si="0"/>
        <v>252.5</v>
      </c>
      <c r="AD9" s="8" t="s">
        <v>34</v>
      </c>
      <c r="AE9" s="8">
        <v>0</v>
      </c>
      <c r="AF9" s="11">
        <f t="shared" si="1"/>
        <v>50</v>
      </c>
      <c r="AG9" s="7"/>
      <c r="AI9" s="9"/>
      <c r="AJ9" s="14"/>
      <c r="AK9" s="14"/>
      <c r="AL9" s="14"/>
      <c r="AM9" s="14"/>
      <c r="AN9" s="14"/>
      <c r="AO9" s="9"/>
      <c r="AP9" s="14"/>
      <c r="AQ9" s="15"/>
      <c r="AR9" s="14"/>
      <c r="AS9" s="14"/>
      <c r="AT9" s="7"/>
      <c r="AU9" s="14"/>
      <c r="AV9" s="14"/>
      <c r="AW9" s="14"/>
      <c r="AX9" s="14"/>
      <c r="AY9" s="14"/>
      <c r="AZ9" s="14"/>
      <c r="BA9" s="14"/>
      <c r="BB9" s="16"/>
      <c r="BC9" s="16"/>
      <c r="BD9" s="14"/>
      <c r="BE9" s="14"/>
      <c r="BF9" s="7"/>
      <c r="BG9" s="14"/>
      <c r="BH9" s="14"/>
      <c r="BI9" s="12"/>
      <c r="BL9" s="11"/>
      <c r="BM9" s="7"/>
      <c r="BO9" s="9"/>
      <c r="BP9" s="14"/>
      <c r="BQ9" s="14"/>
      <c r="BR9" s="14"/>
      <c r="BS9" s="14"/>
      <c r="BT9" s="14"/>
      <c r="BU9" s="9"/>
      <c r="BV9" s="14"/>
      <c r="BW9" s="15"/>
      <c r="BX9" s="14"/>
      <c r="BY9" s="14"/>
      <c r="BZ9" s="7"/>
      <c r="CA9" s="14"/>
      <c r="CB9" s="14"/>
      <c r="CC9" s="14"/>
      <c r="CD9" s="14"/>
      <c r="CE9" s="14"/>
      <c r="CF9" s="14"/>
      <c r="CG9" s="14"/>
      <c r="CH9" s="16"/>
      <c r="CI9" s="16"/>
      <c r="CJ9" s="14"/>
      <c r="CK9" s="14"/>
      <c r="CL9" s="7"/>
      <c r="CM9" s="14"/>
      <c r="CN9" s="14"/>
      <c r="CO9" s="12"/>
      <c r="CR9" s="11"/>
      <c r="CS9" s="7"/>
      <c r="CU9" s="9"/>
      <c r="CV9" s="14"/>
      <c r="CW9" s="14"/>
      <c r="CX9" s="14"/>
      <c r="CY9" s="14"/>
      <c r="CZ9" s="14"/>
      <c r="DA9" s="9"/>
      <c r="DB9" s="14"/>
      <c r="DC9" s="15"/>
      <c r="DD9" s="14"/>
      <c r="DE9" s="14"/>
      <c r="DF9" s="7"/>
      <c r="DG9" s="14"/>
      <c r="DH9" s="14"/>
      <c r="DI9" s="14"/>
      <c r="DJ9" s="14"/>
      <c r="DK9" s="14"/>
      <c r="DL9" s="14"/>
      <c r="DM9" s="14"/>
      <c r="DN9" s="16"/>
      <c r="DO9" s="16"/>
      <c r="DP9" s="14"/>
      <c r="DQ9" s="14"/>
      <c r="DR9" s="7"/>
      <c r="DS9" s="14"/>
      <c r="DT9" s="14"/>
      <c r="DU9" s="12"/>
      <c r="DX9" s="11"/>
      <c r="DY9" s="7"/>
      <c r="EA9" s="9"/>
      <c r="EB9" s="14"/>
      <c r="EC9" s="14"/>
      <c r="ED9" s="14"/>
      <c r="EE9" s="14"/>
      <c r="EF9" s="14"/>
      <c r="EG9" s="9"/>
      <c r="EH9" s="14"/>
      <c r="EI9" s="15"/>
      <c r="EJ9" s="14"/>
      <c r="EK9" s="14"/>
      <c r="EL9" s="7"/>
      <c r="EM9" s="14"/>
      <c r="EN9" s="14"/>
      <c r="EO9" s="14"/>
      <c r="EP9" s="14"/>
      <c r="EQ9" s="14"/>
      <c r="ER9" s="14"/>
      <c r="ES9" s="14"/>
      <c r="ET9" s="16"/>
      <c r="EU9" s="16"/>
      <c r="EV9" s="14"/>
      <c r="EW9" s="14"/>
      <c r="EX9" s="7"/>
      <c r="EY9" s="14"/>
      <c r="EZ9" s="14"/>
      <c r="FA9" s="12"/>
      <c r="FD9" s="11"/>
      <c r="FE9" s="7"/>
      <c r="FG9" s="9"/>
      <c r="FH9" s="14"/>
      <c r="FI9" s="14"/>
      <c r="FJ9" s="14"/>
      <c r="FK9" s="14"/>
      <c r="FL9" s="14"/>
      <c r="FM9" s="9"/>
      <c r="FN9" s="14"/>
      <c r="FO9" s="15"/>
      <c r="FP9" s="14"/>
      <c r="FQ9" s="14"/>
      <c r="FR9" s="7"/>
      <c r="FS9" s="14"/>
      <c r="FT9" s="14"/>
      <c r="FU9" s="14"/>
      <c r="FV9" s="14"/>
      <c r="FW9" s="14"/>
      <c r="FX9" s="14"/>
      <c r="FY9" s="14"/>
      <c r="FZ9" s="16"/>
      <c r="GA9" s="16"/>
      <c r="GB9" s="14"/>
      <c r="GC9" s="14"/>
      <c r="GD9" s="7"/>
      <c r="GE9" s="14"/>
      <c r="GF9" s="14"/>
      <c r="GG9" s="12"/>
      <c r="GJ9" s="11"/>
      <c r="GK9" s="7"/>
      <c r="GM9" s="9"/>
      <c r="GN9" s="14"/>
      <c r="GO9" s="14"/>
      <c r="GP9" s="14"/>
      <c r="GQ9" s="14"/>
      <c r="GR9" s="14"/>
      <c r="GS9" s="9"/>
      <c r="GT9" s="14"/>
      <c r="GU9" s="15"/>
      <c r="GV9" s="14"/>
      <c r="GW9" s="14"/>
      <c r="GX9" s="7"/>
      <c r="GY9" s="14"/>
      <c r="GZ9" s="14"/>
      <c r="HA9" s="14"/>
      <c r="HB9" s="14"/>
      <c r="HC9" s="14"/>
      <c r="HD9" s="14"/>
      <c r="HE9" s="14"/>
      <c r="HF9" s="16"/>
      <c r="HG9" s="16"/>
      <c r="HH9" s="14"/>
      <c r="HI9" s="14"/>
      <c r="HJ9" s="7"/>
      <c r="HK9" s="14"/>
      <c r="HL9" s="14"/>
      <c r="HM9" s="12"/>
      <c r="HP9" s="11"/>
      <c r="HQ9" s="7"/>
      <c r="HS9" s="9"/>
      <c r="HT9" s="14"/>
      <c r="HU9" s="14"/>
      <c r="HV9" s="14"/>
      <c r="HW9" s="14"/>
      <c r="HX9" s="14"/>
      <c r="HY9" s="9"/>
      <c r="HZ9" s="14"/>
      <c r="IA9" s="15"/>
      <c r="IB9" s="14"/>
      <c r="IC9" s="14"/>
      <c r="ID9" s="7"/>
      <c r="IE9" s="14"/>
      <c r="IF9" s="14"/>
      <c r="IG9" s="14"/>
      <c r="IH9" s="14"/>
      <c r="II9" s="14"/>
      <c r="IJ9" s="14"/>
      <c r="IK9" s="14"/>
      <c r="IL9" s="16"/>
      <c r="IM9" s="16"/>
      <c r="IN9" s="14"/>
      <c r="IO9" s="14"/>
      <c r="IP9" s="7"/>
      <c r="IQ9" s="14"/>
      <c r="IR9" s="14"/>
      <c r="IS9" s="12"/>
    </row>
    <row r="10" spans="1:253" s="8" customFormat="1" ht="24.95" customHeight="1" x14ac:dyDescent="0.25">
      <c r="A10" s="7" t="s">
        <v>36</v>
      </c>
      <c r="B10" s="14">
        <v>7742</v>
      </c>
      <c r="C10" s="9">
        <v>42990</v>
      </c>
      <c r="D10" s="14"/>
      <c r="E10" s="27" t="s">
        <v>42</v>
      </c>
      <c r="F10" s="14" t="s">
        <v>41</v>
      </c>
      <c r="G10" s="14" t="s">
        <v>33</v>
      </c>
      <c r="H10" s="14" t="s">
        <v>98</v>
      </c>
      <c r="I10" s="9">
        <v>42968</v>
      </c>
      <c r="J10" s="14" t="s">
        <v>43</v>
      </c>
      <c r="K10" s="15">
        <v>42991</v>
      </c>
      <c r="L10" s="14" t="s">
        <v>39</v>
      </c>
      <c r="M10" s="14" t="s">
        <v>39</v>
      </c>
      <c r="N10" s="7">
        <v>39121190</v>
      </c>
      <c r="O10" s="27" t="s">
        <v>75</v>
      </c>
      <c r="P10" s="27" t="s">
        <v>75</v>
      </c>
      <c r="Q10" s="14" t="s">
        <v>103</v>
      </c>
      <c r="R10" s="14"/>
      <c r="S10" s="14"/>
      <c r="T10" s="14"/>
      <c r="U10" s="14"/>
      <c r="V10" s="16">
        <v>42887</v>
      </c>
      <c r="W10" s="16">
        <v>44348</v>
      </c>
      <c r="X10" s="14">
        <v>48</v>
      </c>
      <c r="Y10" s="14">
        <v>0</v>
      </c>
      <c r="Z10" s="25">
        <v>50</v>
      </c>
      <c r="AA10" s="14" t="s">
        <v>37</v>
      </c>
      <c r="AB10" s="26">
        <v>7</v>
      </c>
      <c r="AC10" s="12">
        <f t="shared" si="0"/>
        <v>350</v>
      </c>
      <c r="AD10" s="8" t="s">
        <v>34</v>
      </c>
      <c r="AE10" s="8">
        <v>0</v>
      </c>
      <c r="AF10" s="11">
        <f t="shared" si="1"/>
        <v>50</v>
      </c>
      <c r="AG10" s="7"/>
      <c r="AI10" s="9"/>
      <c r="AJ10" s="14"/>
      <c r="AK10" s="14"/>
      <c r="AL10" s="14"/>
      <c r="AM10" s="14"/>
      <c r="AN10" s="14"/>
      <c r="AO10" s="9"/>
      <c r="AP10" s="14"/>
      <c r="AQ10" s="15"/>
      <c r="AR10" s="14"/>
      <c r="AS10" s="14"/>
      <c r="AT10" s="7"/>
      <c r="AU10" s="14"/>
      <c r="AV10" s="14"/>
      <c r="AW10" s="14"/>
      <c r="AX10" s="14"/>
      <c r="AY10" s="14"/>
      <c r="AZ10" s="14"/>
      <c r="BA10" s="14"/>
      <c r="BB10" s="16"/>
      <c r="BC10" s="16"/>
      <c r="BD10" s="14"/>
      <c r="BE10" s="14"/>
      <c r="BF10" s="7"/>
      <c r="BG10" s="14"/>
      <c r="BH10" s="14"/>
      <c r="BI10" s="12"/>
      <c r="BL10" s="11"/>
      <c r="BM10" s="7"/>
      <c r="BO10" s="9"/>
      <c r="BP10" s="14"/>
      <c r="BQ10" s="14"/>
      <c r="BR10" s="14"/>
      <c r="BS10" s="14"/>
      <c r="BT10" s="14"/>
      <c r="BU10" s="9"/>
      <c r="BV10" s="14"/>
      <c r="BW10" s="15"/>
      <c r="BX10" s="14"/>
      <c r="BY10" s="14"/>
      <c r="BZ10" s="7"/>
      <c r="CA10" s="14"/>
      <c r="CB10" s="14"/>
      <c r="CC10" s="14"/>
      <c r="CD10" s="14"/>
      <c r="CE10" s="14"/>
      <c r="CF10" s="14"/>
      <c r="CG10" s="14"/>
      <c r="CH10" s="16"/>
      <c r="CI10" s="16"/>
      <c r="CJ10" s="14"/>
      <c r="CK10" s="14"/>
      <c r="CL10" s="7"/>
      <c r="CM10" s="14"/>
      <c r="CN10" s="14"/>
      <c r="CO10" s="12"/>
      <c r="CR10" s="11"/>
      <c r="CS10" s="7"/>
      <c r="CU10" s="9"/>
      <c r="CV10" s="14"/>
      <c r="CW10" s="14"/>
      <c r="CX10" s="14"/>
      <c r="CY10" s="14"/>
      <c r="CZ10" s="14"/>
      <c r="DA10" s="9"/>
      <c r="DB10" s="14"/>
      <c r="DC10" s="15"/>
      <c r="DD10" s="14"/>
      <c r="DE10" s="14"/>
      <c r="DF10" s="7"/>
      <c r="DG10" s="14"/>
      <c r="DH10" s="14"/>
      <c r="DI10" s="14"/>
      <c r="DJ10" s="14"/>
      <c r="DK10" s="14"/>
      <c r="DL10" s="14"/>
      <c r="DM10" s="14"/>
      <c r="DN10" s="16"/>
      <c r="DO10" s="16"/>
      <c r="DP10" s="14"/>
      <c r="DQ10" s="14"/>
      <c r="DR10" s="7"/>
      <c r="DS10" s="14"/>
      <c r="DT10" s="14"/>
      <c r="DU10" s="12"/>
      <c r="DX10" s="11"/>
      <c r="DY10" s="7"/>
      <c r="EA10" s="9"/>
      <c r="EB10" s="14"/>
      <c r="EC10" s="14"/>
      <c r="ED10" s="14"/>
      <c r="EE10" s="14"/>
      <c r="EF10" s="14"/>
      <c r="EG10" s="9"/>
      <c r="EH10" s="14"/>
      <c r="EI10" s="15"/>
      <c r="EJ10" s="14"/>
      <c r="EK10" s="14"/>
      <c r="EL10" s="7"/>
      <c r="EM10" s="14"/>
      <c r="EN10" s="14"/>
      <c r="EO10" s="14"/>
      <c r="EP10" s="14"/>
      <c r="EQ10" s="14"/>
      <c r="ER10" s="14"/>
      <c r="ES10" s="14"/>
      <c r="ET10" s="16"/>
      <c r="EU10" s="16"/>
      <c r="EV10" s="14"/>
      <c r="EW10" s="14"/>
      <c r="EX10" s="7"/>
      <c r="EY10" s="14"/>
      <c r="EZ10" s="14"/>
      <c r="FA10" s="12"/>
      <c r="FD10" s="11"/>
      <c r="FE10" s="7"/>
      <c r="FG10" s="9"/>
      <c r="FH10" s="14"/>
      <c r="FI10" s="14"/>
      <c r="FJ10" s="14"/>
      <c r="FK10" s="14"/>
      <c r="FL10" s="14"/>
      <c r="FM10" s="9"/>
      <c r="FN10" s="14"/>
      <c r="FO10" s="15"/>
      <c r="FP10" s="14"/>
      <c r="FQ10" s="14"/>
      <c r="FR10" s="7"/>
      <c r="FS10" s="14"/>
      <c r="FT10" s="14"/>
      <c r="FU10" s="14"/>
      <c r="FV10" s="14"/>
      <c r="FW10" s="14"/>
      <c r="FX10" s="14"/>
      <c r="FY10" s="14"/>
      <c r="FZ10" s="16"/>
      <c r="GA10" s="16"/>
      <c r="GB10" s="14"/>
      <c r="GC10" s="14"/>
      <c r="GD10" s="7"/>
      <c r="GE10" s="14"/>
      <c r="GF10" s="14"/>
      <c r="GG10" s="12"/>
      <c r="GJ10" s="11"/>
      <c r="GK10" s="7"/>
      <c r="GM10" s="9"/>
      <c r="GN10" s="14"/>
      <c r="GO10" s="14"/>
      <c r="GP10" s="14"/>
      <c r="GQ10" s="14"/>
      <c r="GR10" s="14"/>
      <c r="GS10" s="9"/>
      <c r="GT10" s="14"/>
      <c r="GU10" s="15"/>
      <c r="GV10" s="14"/>
      <c r="GW10" s="14"/>
      <c r="GX10" s="7"/>
      <c r="GY10" s="14"/>
      <c r="GZ10" s="14"/>
      <c r="HA10" s="14"/>
      <c r="HB10" s="14"/>
      <c r="HC10" s="14"/>
      <c r="HD10" s="14"/>
      <c r="HE10" s="14"/>
      <c r="HF10" s="16"/>
      <c r="HG10" s="16"/>
      <c r="HH10" s="14"/>
      <c r="HI10" s="14"/>
      <c r="HJ10" s="7"/>
      <c r="HK10" s="14"/>
      <c r="HL10" s="14"/>
      <c r="HM10" s="12"/>
      <c r="HP10" s="11"/>
      <c r="HQ10" s="7"/>
      <c r="HS10" s="9"/>
      <c r="HT10" s="14"/>
      <c r="HU10" s="14"/>
      <c r="HV10" s="14"/>
      <c r="HW10" s="14"/>
      <c r="HX10" s="14"/>
      <c r="HY10" s="9"/>
      <c r="HZ10" s="14"/>
      <c r="IA10" s="15"/>
      <c r="IB10" s="14"/>
      <c r="IC10" s="14"/>
      <c r="ID10" s="7"/>
      <c r="IE10" s="14"/>
      <c r="IF10" s="14"/>
      <c r="IG10" s="14"/>
      <c r="IH10" s="14"/>
      <c r="II10" s="14"/>
      <c r="IJ10" s="14"/>
      <c r="IK10" s="14"/>
      <c r="IL10" s="16"/>
      <c r="IM10" s="16"/>
      <c r="IN10" s="14"/>
      <c r="IO10" s="14"/>
      <c r="IP10" s="7"/>
      <c r="IQ10" s="14"/>
      <c r="IR10" s="14"/>
      <c r="IS10" s="12"/>
    </row>
    <row r="11" spans="1:253" s="8" customFormat="1" ht="24.95" customHeight="1" x14ac:dyDescent="0.25">
      <c r="A11" s="7" t="s">
        <v>36</v>
      </c>
      <c r="B11" s="14">
        <v>7742</v>
      </c>
      <c r="C11" s="9">
        <v>42990</v>
      </c>
      <c r="D11" s="14"/>
      <c r="E11" s="27" t="s">
        <v>69</v>
      </c>
      <c r="F11" s="14" t="s">
        <v>41</v>
      </c>
      <c r="G11" s="14" t="s">
        <v>33</v>
      </c>
      <c r="H11" s="14" t="s">
        <v>98</v>
      </c>
      <c r="I11" s="9">
        <v>42968</v>
      </c>
      <c r="J11" s="14" t="s">
        <v>43</v>
      </c>
      <c r="K11" s="15">
        <v>42991</v>
      </c>
      <c r="L11" s="14" t="s">
        <v>39</v>
      </c>
      <c r="M11" s="14" t="s">
        <v>39</v>
      </c>
      <c r="N11" s="7">
        <v>29157090</v>
      </c>
      <c r="O11" s="27" t="s">
        <v>67</v>
      </c>
      <c r="P11" s="27" t="s">
        <v>67</v>
      </c>
      <c r="Q11" s="14" t="s">
        <v>104</v>
      </c>
      <c r="R11" s="14"/>
      <c r="S11" s="14"/>
      <c r="T11" s="14"/>
      <c r="U11" s="14"/>
      <c r="V11" s="16">
        <v>42917</v>
      </c>
      <c r="W11" s="16">
        <v>44713</v>
      </c>
      <c r="X11" s="14">
        <v>60</v>
      </c>
      <c r="Y11" s="14">
        <v>0</v>
      </c>
      <c r="Z11" s="25">
        <v>50</v>
      </c>
      <c r="AA11" s="14" t="s">
        <v>37</v>
      </c>
      <c r="AB11" s="26">
        <v>3.05</v>
      </c>
      <c r="AC11" s="12">
        <f t="shared" si="0"/>
        <v>152.5</v>
      </c>
      <c r="AD11" s="8" t="s">
        <v>34</v>
      </c>
      <c r="AE11" s="8">
        <v>0</v>
      </c>
      <c r="AF11" s="11">
        <f t="shared" si="1"/>
        <v>50</v>
      </c>
      <c r="AG11" s="7"/>
      <c r="AI11" s="9"/>
      <c r="AJ11" s="14"/>
      <c r="AK11" s="14"/>
      <c r="AL11" s="14"/>
      <c r="AM11" s="14"/>
      <c r="AN11" s="14"/>
      <c r="AO11" s="9"/>
      <c r="AP11" s="14"/>
      <c r="AQ11" s="15"/>
      <c r="AR11" s="14"/>
      <c r="AS11" s="14"/>
      <c r="AT11" s="7"/>
      <c r="AU11" s="14"/>
      <c r="AV11" s="14"/>
      <c r="AW11" s="14"/>
      <c r="AX11" s="14"/>
      <c r="AY11" s="14"/>
      <c r="AZ11" s="14"/>
      <c r="BA11" s="14"/>
      <c r="BB11" s="16"/>
      <c r="BC11" s="16"/>
      <c r="BD11" s="14"/>
      <c r="BE11" s="14"/>
      <c r="BF11" s="7"/>
      <c r="BG11" s="14"/>
      <c r="BH11" s="14"/>
      <c r="BI11" s="12"/>
      <c r="BL11" s="11"/>
      <c r="BM11" s="7"/>
      <c r="BO11" s="9"/>
      <c r="BP11" s="14"/>
      <c r="BQ11" s="14"/>
      <c r="BR11" s="14"/>
      <c r="BS11" s="14"/>
      <c r="BT11" s="14"/>
      <c r="BU11" s="9"/>
      <c r="BV11" s="14"/>
      <c r="BW11" s="15"/>
      <c r="BX11" s="14"/>
      <c r="BY11" s="14"/>
      <c r="BZ11" s="7"/>
      <c r="CA11" s="14"/>
      <c r="CB11" s="14"/>
      <c r="CC11" s="14"/>
      <c r="CD11" s="14"/>
      <c r="CE11" s="14"/>
      <c r="CF11" s="14"/>
      <c r="CG11" s="14"/>
      <c r="CH11" s="16"/>
      <c r="CI11" s="16"/>
      <c r="CJ11" s="14"/>
      <c r="CK11" s="14"/>
      <c r="CL11" s="7"/>
      <c r="CM11" s="14"/>
      <c r="CN11" s="14"/>
      <c r="CO11" s="12"/>
      <c r="CR11" s="11"/>
      <c r="CS11" s="7"/>
      <c r="CU11" s="9"/>
      <c r="CV11" s="14"/>
      <c r="CW11" s="14"/>
      <c r="CX11" s="14"/>
      <c r="CY11" s="14"/>
      <c r="CZ11" s="14"/>
      <c r="DA11" s="9"/>
      <c r="DB11" s="14"/>
      <c r="DC11" s="15"/>
      <c r="DD11" s="14"/>
      <c r="DE11" s="14"/>
      <c r="DF11" s="7"/>
      <c r="DG11" s="14"/>
      <c r="DH11" s="14"/>
      <c r="DI11" s="14"/>
      <c r="DJ11" s="14"/>
      <c r="DK11" s="14"/>
      <c r="DL11" s="14"/>
      <c r="DM11" s="14"/>
      <c r="DN11" s="16"/>
      <c r="DO11" s="16"/>
      <c r="DP11" s="14"/>
      <c r="DQ11" s="14"/>
      <c r="DR11" s="7"/>
      <c r="DS11" s="14"/>
      <c r="DT11" s="14"/>
      <c r="DU11" s="12"/>
      <c r="DX11" s="11"/>
      <c r="DY11" s="7"/>
      <c r="EA11" s="9"/>
      <c r="EB11" s="14"/>
      <c r="EC11" s="14"/>
      <c r="ED11" s="14"/>
      <c r="EE11" s="14"/>
      <c r="EF11" s="14"/>
      <c r="EG11" s="9"/>
      <c r="EH11" s="14"/>
      <c r="EI11" s="15"/>
      <c r="EJ11" s="14"/>
      <c r="EK11" s="14"/>
      <c r="EL11" s="7"/>
      <c r="EM11" s="14"/>
      <c r="EN11" s="14"/>
      <c r="EO11" s="14"/>
      <c r="EP11" s="14"/>
      <c r="EQ11" s="14"/>
      <c r="ER11" s="14"/>
      <c r="ES11" s="14"/>
      <c r="ET11" s="16"/>
      <c r="EU11" s="16"/>
      <c r="EV11" s="14"/>
      <c r="EW11" s="14"/>
      <c r="EX11" s="7"/>
      <c r="EY11" s="14"/>
      <c r="EZ11" s="14"/>
      <c r="FA11" s="12"/>
      <c r="FD11" s="11"/>
      <c r="FE11" s="7"/>
      <c r="FG11" s="9"/>
      <c r="FH11" s="14"/>
      <c r="FI11" s="14"/>
      <c r="FJ11" s="14"/>
      <c r="FK11" s="14"/>
      <c r="FL11" s="14"/>
      <c r="FM11" s="9"/>
      <c r="FN11" s="14"/>
      <c r="FO11" s="15"/>
      <c r="FP11" s="14"/>
      <c r="FQ11" s="14"/>
      <c r="FR11" s="7"/>
      <c r="FS11" s="14"/>
      <c r="FT11" s="14"/>
      <c r="FU11" s="14"/>
      <c r="FV11" s="14"/>
      <c r="FW11" s="14"/>
      <c r="FX11" s="14"/>
      <c r="FY11" s="14"/>
      <c r="FZ11" s="16"/>
      <c r="GA11" s="16"/>
      <c r="GB11" s="14"/>
      <c r="GC11" s="14"/>
      <c r="GD11" s="7"/>
      <c r="GE11" s="14"/>
      <c r="GF11" s="14"/>
      <c r="GG11" s="12"/>
      <c r="GJ11" s="11"/>
      <c r="GK11" s="7"/>
      <c r="GM11" s="9"/>
      <c r="GN11" s="14"/>
      <c r="GO11" s="14"/>
      <c r="GP11" s="14"/>
      <c r="GQ11" s="14"/>
      <c r="GR11" s="14"/>
      <c r="GS11" s="9"/>
      <c r="GT11" s="14"/>
      <c r="GU11" s="15"/>
      <c r="GV11" s="14"/>
      <c r="GW11" s="14"/>
      <c r="GX11" s="7"/>
      <c r="GY11" s="14"/>
      <c r="GZ11" s="14"/>
      <c r="HA11" s="14"/>
      <c r="HB11" s="14"/>
      <c r="HC11" s="14"/>
      <c r="HD11" s="14"/>
      <c r="HE11" s="14"/>
      <c r="HF11" s="16"/>
      <c r="HG11" s="16"/>
      <c r="HH11" s="14"/>
      <c r="HI11" s="14"/>
      <c r="HJ11" s="7"/>
      <c r="HK11" s="14"/>
      <c r="HL11" s="14"/>
      <c r="HM11" s="12"/>
      <c r="HP11" s="11"/>
      <c r="HQ11" s="7"/>
      <c r="HS11" s="9"/>
      <c r="HT11" s="14"/>
      <c r="HU11" s="14"/>
      <c r="HV11" s="14"/>
      <c r="HW11" s="14"/>
      <c r="HX11" s="14"/>
      <c r="HY11" s="9"/>
      <c r="HZ11" s="14"/>
      <c r="IA11" s="15"/>
      <c r="IB11" s="14"/>
      <c r="IC11" s="14"/>
      <c r="ID11" s="7"/>
      <c r="IE11" s="14"/>
      <c r="IF11" s="14"/>
      <c r="IG11" s="14"/>
      <c r="IH11" s="14"/>
      <c r="II11" s="14"/>
      <c r="IJ11" s="14"/>
      <c r="IK11" s="14"/>
      <c r="IL11" s="16"/>
      <c r="IM11" s="16"/>
      <c r="IN11" s="14"/>
      <c r="IO11" s="14"/>
      <c r="IP11" s="7"/>
      <c r="IQ11" s="14"/>
      <c r="IR11" s="14"/>
      <c r="IS11" s="12"/>
    </row>
    <row r="12" spans="1:253" s="8" customFormat="1" ht="24.95" customHeight="1" x14ac:dyDescent="0.25">
      <c r="A12" s="7" t="s">
        <v>36</v>
      </c>
      <c r="B12" s="14">
        <v>7742</v>
      </c>
      <c r="C12" s="9">
        <v>42990</v>
      </c>
      <c r="D12" s="14"/>
      <c r="E12" s="27" t="s">
        <v>52</v>
      </c>
      <c r="F12" s="14" t="s">
        <v>41</v>
      </c>
      <c r="G12" s="14" t="s">
        <v>33</v>
      </c>
      <c r="H12" s="14" t="s">
        <v>98</v>
      </c>
      <c r="I12" s="9">
        <v>42968</v>
      </c>
      <c r="J12" s="14" t="s">
        <v>43</v>
      </c>
      <c r="K12" s="15">
        <v>42991</v>
      </c>
      <c r="L12" s="14" t="s">
        <v>39</v>
      </c>
      <c r="M12" s="14" t="s">
        <v>39</v>
      </c>
      <c r="N12" s="7">
        <v>29251100</v>
      </c>
      <c r="O12" s="27" t="s">
        <v>82</v>
      </c>
      <c r="P12" s="27" t="s">
        <v>82</v>
      </c>
      <c r="Q12" s="14">
        <v>28170803</v>
      </c>
      <c r="R12" s="14"/>
      <c r="S12" s="14"/>
      <c r="T12" s="14"/>
      <c r="U12" s="14"/>
      <c r="V12" s="16">
        <v>42948</v>
      </c>
      <c r="W12" s="16">
        <v>44743</v>
      </c>
      <c r="X12" s="14">
        <v>60</v>
      </c>
      <c r="Y12" s="14">
        <v>0</v>
      </c>
      <c r="Z12" s="25">
        <v>250</v>
      </c>
      <c r="AA12" s="14" t="s">
        <v>37</v>
      </c>
      <c r="AB12" s="26">
        <v>16.22</v>
      </c>
      <c r="AC12" s="12">
        <f t="shared" si="0"/>
        <v>4054.9999999999995</v>
      </c>
      <c r="AD12" s="8" t="s">
        <v>34</v>
      </c>
      <c r="AE12" s="8">
        <v>0</v>
      </c>
      <c r="AF12" s="11">
        <f t="shared" si="1"/>
        <v>250</v>
      </c>
      <c r="AG12" s="7"/>
      <c r="AI12" s="9"/>
      <c r="AJ12" s="14"/>
      <c r="AK12" s="14"/>
      <c r="AL12" s="14"/>
      <c r="AM12" s="14"/>
      <c r="AN12" s="14"/>
      <c r="AO12" s="9"/>
      <c r="AP12" s="14"/>
      <c r="AQ12" s="15"/>
      <c r="AR12" s="14"/>
      <c r="AS12" s="14"/>
      <c r="AT12" s="7"/>
      <c r="AU12" s="14"/>
      <c r="AV12" s="14"/>
      <c r="AW12" s="14"/>
      <c r="AX12" s="14"/>
      <c r="AY12" s="14"/>
      <c r="AZ12" s="14"/>
      <c r="BA12" s="14"/>
      <c r="BB12" s="16"/>
      <c r="BC12" s="16"/>
      <c r="BD12" s="14"/>
      <c r="BE12" s="14"/>
      <c r="BF12" s="7"/>
      <c r="BG12" s="14"/>
      <c r="BH12" s="14"/>
      <c r="BI12" s="12"/>
      <c r="BL12" s="11"/>
      <c r="BM12" s="7"/>
      <c r="BO12" s="9"/>
      <c r="BP12" s="14"/>
      <c r="BQ12" s="14"/>
      <c r="BR12" s="14"/>
      <c r="BS12" s="14"/>
      <c r="BT12" s="14"/>
      <c r="BU12" s="9"/>
      <c r="BV12" s="14"/>
      <c r="BW12" s="15"/>
      <c r="BX12" s="14"/>
      <c r="BY12" s="14"/>
      <c r="BZ12" s="7"/>
      <c r="CA12" s="14"/>
      <c r="CB12" s="14"/>
      <c r="CC12" s="14"/>
      <c r="CD12" s="14"/>
      <c r="CE12" s="14"/>
      <c r="CF12" s="14"/>
      <c r="CG12" s="14"/>
      <c r="CH12" s="16"/>
      <c r="CI12" s="16"/>
      <c r="CJ12" s="14"/>
      <c r="CK12" s="14"/>
      <c r="CL12" s="7"/>
      <c r="CM12" s="14"/>
      <c r="CN12" s="14"/>
      <c r="CO12" s="12"/>
      <c r="CR12" s="11"/>
      <c r="CS12" s="7"/>
      <c r="CU12" s="9"/>
      <c r="CV12" s="14"/>
      <c r="CW12" s="14"/>
      <c r="CX12" s="14"/>
      <c r="CY12" s="14"/>
      <c r="CZ12" s="14"/>
      <c r="DA12" s="9"/>
      <c r="DB12" s="14"/>
      <c r="DC12" s="15"/>
      <c r="DD12" s="14"/>
      <c r="DE12" s="14"/>
      <c r="DF12" s="7"/>
      <c r="DG12" s="14"/>
      <c r="DH12" s="14"/>
      <c r="DI12" s="14"/>
      <c r="DJ12" s="14"/>
      <c r="DK12" s="14"/>
      <c r="DL12" s="14"/>
      <c r="DM12" s="14"/>
      <c r="DN12" s="16"/>
      <c r="DO12" s="16"/>
      <c r="DP12" s="14"/>
      <c r="DQ12" s="14"/>
      <c r="DR12" s="7"/>
      <c r="DS12" s="14"/>
      <c r="DT12" s="14"/>
      <c r="DU12" s="12"/>
      <c r="DX12" s="11"/>
      <c r="DY12" s="7"/>
      <c r="EA12" s="9"/>
      <c r="EB12" s="14"/>
      <c r="EC12" s="14"/>
      <c r="ED12" s="14"/>
      <c r="EE12" s="14"/>
      <c r="EF12" s="14"/>
      <c r="EG12" s="9"/>
      <c r="EH12" s="14"/>
      <c r="EI12" s="15"/>
      <c r="EJ12" s="14"/>
      <c r="EK12" s="14"/>
      <c r="EL12" s="7"/>
      <c r="EM12" s="14"/>
      <c r="EN12" s="14"/>
      <c r="EO12" s="14"/>
      <c r="EP12" s="14"/>
      <c r="EQ12" s="14"/>
      <c r="ER12" s="14"/>
      <c r="ES12" s="14"/>
      <c r="ET12" s="16"/>
      <c r="EU12" s="16"/>
      <c r="EV12" s="14"/>
      <c r="EW12" s="14"/>
      <c r="EX12" s="7"/>
      <c r="EY12" s="14"/>
      <c r="EZ12" s="14"/>
      <c r="FA12" s="12"/>
      <c r="FD12" s="11"/>
      <c r="FE12" s="7"/>
      <c r="FG12" s="9"/>
      <c r="FH12" s="14"/>
      <c r="FI12" s="14"/>
      <c r="FJ12" s="14"/>
      <c r="FK12" s="14"/>
      <c r="FL12" s="14"/>
      <c r="FM12" s="9"/>
      <c r="FN12" s="14"/>
      <c r="FO12" s="15"/>
      <c r="FP12" s="14"/>
      <c r="FQ12" s="14"/>
      <c r="FR12" s="7"/>
      <c r="FS12" s="14"/>
      <c r="FT12" s="14"/>
      <c r="FU12" s="14"/>
      <c r="FV12" s="14"/>
      <c r="FW12" s="14"/>
      <c r="FX12" s="14"/>
      <c r="FY12" s="14"/>
      <c r="FZ12" s="16"/>
      <c r="GA12" s="16"/>
      <c r="GB12" s="14"/>
      <c r="GC12" s="14"/>
      <c r="GD12" s="7"/>
      <c r="GE12" s="14"/>
      <c r="GF12" s="14"/>
      <c r="GG12" s="12"/>
      <c r="GJ12" s="11"/>
      <c r="GK12" s="7"/>
      <c r="GM12" s="9"/>
      <c r="GN12" s="14"/>
      <c r="GO12" s="14"/>
      <c r="GP12" s="14"/>
      <c r="GQ12" s="14"/>
      <c r="GR12" s="14"/>
      <c r="GS12" s="9"/>
      <c r="GT12" s="14"/>
      <c r="GU12" s="15"/>
      <c r="GV12" s="14"/>
      <c r="GW12" s="14"/>
      <c r="GX12" s="7"/>
      <c r="GY12" s="14"/>
      <c r="GZ12" s="14"/>
      <c r="HA12" s="14"/>
      <c r="HB12" s="14"/>
      <c r="HC12" s="14"/>
      <c r="HD12" s="14"/>
      <c r="HE12" s="14"/>
      <c r="HF12" s="16"/>
      <c r="HG12" s="16"/>
      <c r="HH12" s="14"/>
      <c r="HI12" s="14"/>
      <c r="HJ12" s="7"/>
      <c r="HK12" s="14"/>
      <c r="HL12" s="14"/>
      <c r="HM12" s="12"/>
      <c r="HP12" s="11"/>
      <c r="HQ12" s="7"/>
      <c r="HS12" s="9"/>
      <c r="HT12" s="14"/>
      <c r="HU12" s="14"/>
      <c r="HV12" s="14"/>
      <c r="HW12" s="14"/>
      <c r="HX12" s="14"/>
      <c r="HY12" s="9"/>
      <c r="HZ12" s="14"/>
      <c r="IA12" s="15"/>
      <c r="IB12" s="14"/>
      <c r="IC12" s="14"/>
      <c r="ID12" s="7"/>
      <c r="IE12" s="14"/>
      <c r="IF12" s="14"/>
      <c r="IG12" s="14"/>
      <c r="IH12" s="14"/>
      <c r="II12" s="14"/>
      <c r="IJ12" s="14"/>
      <c r="IK12" s="14"/>
      <c r="IL12" s="16"/>
      <c r="IM12" s="16"/>
      <c r="IN12" s="14"/>
      <c r="IO12" s="14"/>
      <c r="IP12" s="7"/>
      <c r="IQ12" s="14"/>
      <c r="IR12" s="14"/>
      <c r="IS12" s="12"/>
    </row>
    <row r="13" spans="1:253" s="8" customFormat="1" ht="24.95" customHeight="1" x14ac:dyDescent="0.25">
      <c r="A13" s="7" t="s">
        <v>36</v>
      </c>
      <c r="B13" s="14">
        <v>7742</v>
      </c>
      <c r="C13" s="9">
        <v>42990</v>
      </c>
      <c r="D13" s="14"/>
      <c r="E13" s="27" t="s">
        <v>80</v>
      </c>
      <c r="F13" s="14" t="s">
        <v>41</v>
      </c>
      <c r="G13" s="14" t="s">
        <v>33</v>
      </c>
      <c r="H13" s="14" t="s">
        <v>98</v>
      </c>
      <c r="I13" s="9">
        <v>42968</v>
      </c>
      <c r="J13" s="14" t="s">
        <v>43</v>
      </c>
      <c r="K13" s="15">
        <v>42991</v>
      </c>
      <c r="L13" s="14" t="s">
        <v>39</v>
      </c>
      <c r="M13" s="14" t="s">
        <v>39</v>
      </c>
      <c r="N13" s="7">
        <v>29072990</v>
      </c>
      <c r="O13" s="27" t="s">
        <v>79</v>
      </c>
      <c r="P13" s="27" t="s">
        <v>79</v>
      </c>
      <c r="Q13" s="14" t="s">
        <v>105</v>
      </c>
      <c r="R13" s="14"/>
      <c r="S13" s="14"/>
      <c r="T13" s="14"/>
      <c r="U13" s="14"/>
      <c r="V13" s="16">
        <v>42795</v>
      </c>
      <c r="W13" s="16">
        <v>44593</v>
      </c>
      <c r="X13" s="14">
        <v>60</v>
      </c>
      <c r="Y13" s="14">
        <v>0</v>
      </c>
      <c r="Z13" s="25">
        <v>5</v>
      </c>
      <c r="AA13" s="14" t="s">
        <v>37</v>
      </c>
      <c r="AB13" s="26">
        <v>18.2</v>
      </c>
      <c r="AC13" s="12">
        <f t="shared" si="0"/>
        <v>91</v>
      </c>
      <c r="AD13" s="8" t="s">
        <v>34</v>
      </c>
      <c r="AE13" s="8">
        <v>0</v>
      </c>
      <c r="AF13" s="11">
        <f t="shared" si="1"/>
        <v>5</v>
      </c>
      <c r="AG13" s="7"/>
      <c r="AI13" s="9"/>
      <c r="AJ13" s="14"/>
      <c r="AK13" s="14"/>
      <c r="AL13" s="14"/>
      <c r="AM13" s="14"/>
      <c r="AN13" s="14"/>
      <c r="AO13" s="9"/>
      <c r="AP13" s="14"/>
      <c r="AQ13" s="15"/>
      <c r="AR13" s="14"/>
      <c r="AS13" s="14"/>
      <c r="AT13" s="7"/>
      <c r="AU13" s="14"/>
      <c r="AV13" s="14"/>
      <c r="AW13" s="14"/>
      <c r="AX13" s="14"/>
      <c r="AY13" s="14"/>
      <c r="AZ13" s="14"/>
      <c r="BA13" s="14"/>
      <c r="BB13" s="16"/>
      <c r="BC13" s="16"/>
      <c r="BD13" s="14"/>
      <c r="BE13" s="14"/>
      <c r="BF13" s="7"/>
      <c r="BG13" s="14"/>
      <c r="BH13" s="14"/>
      <c r="BI13" s="12"/>
      <c r="BL13" s="11"/>
      <c r="BM13" s="7"/>
      <c r="BO13" s="9"/>
      <c r="BP13" s="14"/>
      <c r="BQ13" s="14"/>
      <c r="BR13" s="14"/>
      <c r="BS13" s="14"/>
      <c r="BT13" s="14"/>
      <c r="BU13" s="9"/>
      <c r="BV13" s="14"/>
      <c r="BW13" s="15"/>
      <c r="BX13" s="14"/>
      <c r="BY13" s="14"/>
      <c r="BZ13" s="7"/>
      <c r="CA13" s="14"/>
      <c r="CB13" s="14"/>
      <c r="CC13" s="14"/>
      <c r="CD13" s="14"/>
      <c r="CE13" s="14"/>
      <c r="CF13" s="14"/>
      <c r="CG13" s="14"/>
      <c r="CH13" s="16"/>
      <c r="CI13" s="16"/>
      <c r="CJ13" s="14"/>
      <c r="CK13" s="14"/>
      <c r="CL13" s="7"/>
      <c r="CM13" s="14"/>
      <c r="CN13" s="14"/>
      <c r="CO13" s="12"/>
      <c r="CR13" s="11"/>
      <c r="CS13" s="7"/>
      <c r="CU13" s="9"/>
      <c r="CV13" s="14"/>
      <c r="CW13" s="14"/>
      <c r="CX13" s="14"/>
      <c r="CY13" s="14"/>
      <c r="CZ13" s="14"/>
      <c r="DA13" s="9"/>
      <c r="DB13" s="14"/>
      <c r="DC13" s="15"/>
      <c r="DD13" s="14"/>
      <c r="DE13" s="14"/>
      <c r="DF13" s="7"/>
      <c r="DG13" s="14"/>
      <c r="DH13" s="14"/>
      <c r="DI13" s="14"/>
      <c r="DJ13" s="14"/>
      <c r="DK13" s="14"/>
      <c r="DL13" s="14"/>
      <c r="DM13" s="14"/>
      <c r="DN13" s="16"/>
      <c r="DO13" s="16"/>
      <c r="DP13" s="14"/>
      <c r="DQ13" s="14"/>
      <c r="DR13" s="7"/>
      <c r="DS13" s="14"/>
      <c r="DT13" s="14"/>
      <c r="DU13" s="12"/>
      <c r="DX13" s="11"/>
      <c r="DY13" s="7"/>
      <c r="EA13" s="9"/>
      <c r="EB13" s="14"/>
      <c r="EC13" s="14"/>
      <c r="ED13" s="14"/>
      <c r="EE13" s="14"/>
      <c r="EF13" s="14"/>
      <c r="EG13" s="9"/>
      <c r="EH13" s="14"/>
      <c r="EI13" s="15"/>
      <c r="EJ13" s="14"/>
      <c r="EK13" s="14"/>
      <c r="EL13" s="7"/>
      <c r="EM13" s="14"/>
      <c r="EN13" s="14"/>
      <c r="EO13" s="14"/>
      <c r="EP13" s="14"/>
      <c r="EQ13" s="14"/>
      <c r="ER13" s="14"/>
      <c r="ES13" s="14"/>
      <c r="ET13" s="16"/>
      <c r="EU13" s="16"/>
      <c r="EV13" s="14"/>
      <c r="EW13" s="14"/>
      <c r="EX13" s="7"/>
      <c r="EY13" s="14"/>
      <c r="EZ13" s="14"/>
      <c r="FA13" s="12"/>
      <c r="FD13" s="11"/>
      <c r="FE13" s="7"/>
      <c r="FG13" s="9"/>
      <c r="FH13" s="14"/>
      <c r="FI13" s="14"/>
      <c r="FJ13" s="14"/>
      <c r="FK13" s="14"/>
      <c r="FL13" s="14"/>
      <c r="FM13" s="9"/>
      <c r="FN13" s="14"/>
      <c r="FO13" s="15"/>
      <c r="FP13" s="14"/>
      <c r="FQ13" s="14"/>
      <c r="FR13" s="7"/>
      <c r="FS13" s="14"/>
      <c r="FT13" s="14"/>
      <c r="FU13" s="14"/>
      <c r="FV13" s="14"/>
      <c r="FW13" s="14"/>
      <c r="FX13" s="14"/>
      <c r="FY13" s="14"/>
      <c r="FZ13" s="16"/>
      <c r="GA13" s="16"/>
      <c r="GB13" s="14"/>
      <c r="GC13" s="14"/>
      <c r="GD13" s="7"/>
      <c r="GE13" s="14"/>
      <c r="GF13" s="14"/>
      <c r="GG13" s="12"/>
      <c r="GJ13" s="11"/>
      <c r="GK13" s="7"/>
      <c r="GM13" s="9"/>
      <c r="GN13" s="14"/>
      <c r="GO13" s="14"/>
      <c r="GP13" s="14"/>
      <c r="GQ13" s="14"/>
      <c r="GR13" s="14"/>
      <c r="GS13" s="9"/>
      <c r="GT13" s="14"/>
      <c r="GU13" s="15"/>
      <c r="GV13" s="14"/>
      <c r="GW13" s="14"/>
      <c r="GX13" s="7"/>
      <c r="GY13" s="14"/>
      <c r="GZ13" s="14"/>
      <c r="HA13" s="14"/>
      <c r="HB13" s="14"/>
      <c r="HC13" s="14"/>
      <c r="HD13" s="14"/>
      <c r="HE13" s="14"/>
      <c r="HF13" s="16"/>
      <c r="HG13" s="16"/>
      <c r="HH13" s="14"/>
      <c r="HI13" s="14"/>
      <c r="HJ13" s="7"/>
      <c r="HK13" s="14"/>
      <c r="HL13" s="14"/>
      <c r="HM13" s="12"/>
      <c r="HP13" s="11"/>
      <c r="HQ13" s="7"/>
      <c r="HS13" s="9"/>
      <c r="HT13" s="14"/>
      <c r="HU13" s="14"/>
      <c r="HV13" s="14"/>
      <c r="HW13" s="14"/>
      <c r="HX13" s="14"/>
      <c r="HY13" s="9"/>
      <c r="HZ13" s="14"/>
      <c r="IA13" s="15"/>
      <c r="IB13" s="14"/>
      <c r="IC13" s="14"/>
      <c r="ID13" s="7"/>
      <c r="IE13" s="14"/>
      <c r="IF13" s="14"/>
      <c r="IG13" s="14"/>
      <c r="IH13" s="14"/>
      <c r="II13" s="14"/>
      <c r="IJ13" s="14"/>
      <c r="IK13" s="14"/>
      <c r="IL13" s="16"/>
      <c r="IM13" s="16"/>
      <c r="IN13" s="14"/>
      <c r="IO13" s="14"/>
      <c r="IP13" s="7"/>
      <c r="IQ13" s="14"/>
      <c r="IR13" s="14"/>
      <c r="IS13" s="12"/>
    </row>
    <row r="14" spans="1:253" s="8" customFormat="1" ht="24.95" customHeight="1" x14ac:dyDescent="0.25">
      <c r="A14" s="7" t="s">
        <v>36</v>
      </c>
      <c r="B14" s="14">
        <v>7742</v>
      </c>
      <c r="C14" s="9">
        <v>42990</v>
      </c>
      <c r="D14" s="14"/>
      <c r="E14" s="27" t="s">
        <v>71</v>
      </c>
      <c r="F14" s="14" t="s">
        <v>41</v>
      </c>
      <c r="G14" s="14" t="s">
        <v>33</v>
      </c>
      <c r="H14" s="14" t="s">
        <v>98</v>
      </c>
      <c r="I14" s="9">
        <v>42968</v>
      </c>
      <c r="J14" s="14" t="s">
        <v>43</v>
      </c>
      <c r="K14" s="15">
        <v>42991</v>
      </c>
      <c r="L14" s="14" t="s">
        <v>39</v>
      </c>
      <c r="M14" s="14" t="s">
        <v>39</v>
      </c>
      <c r="N14" s="7">
        <v>34049039</v>
      </c>
      <c r="O14" s="27" t="s">
        <v>72</v>
      </c>
      <c r="P14" s="27" t="s">
        <v>72</v>
      </c>
      <c r="Q14" s="14" t="s">
        <v>106</v>
      </c>
      <c r="R14" s="14"/>
      <c r="S14" s="14"/>
      <c r="T14" s="14"/>
      <c r="U14" s="14"/>
      <c r="V14" s="16">
        <v>42948</v>
      </c>
      <c r="W14" s="16">
        <v>44743</v>
      </c>
      <c r="X14" s="14">
        <v>60</v>
      </c>
      <c r="Y14" s="14">
        <v>0</v>
      </c>
      <c r="Z14" s="25">
        <v>250</v>
      </c>
      <c r="AA14" s="14" t="s">
        <v>37</v>
      </c>
      <c r="AB14" s="26">
        <v>3.29</v>
      </c>
      <c r="AC14" s="12">
        <f t="shared" si="0"/>
        <v>822.5</v>
      </c>
      <c r="AD14" s="8" t="s">
        <v>34</v>
      </c>
      <c r="AE14" s="8">
        <v>0</v>
      </c>
      <c r="AF14" s="11">
        <f t="shared" si="1"/>
        <v>250</v>
      </c>
      <c r="AG14" s="7"/>
      <c r="AI14" s="9"/>
      <c r="AJ14" s="14"/>
      <c r="AK14" s="14"/>
      <c r="AL14" s="14"/>
      <c r="AM14" s="14"/>
      <c r="AN14" s="14"/>
      <c r="AO14" s="9"/>
      <c r="AP14" s="14"/>
      <c r="AQ14" s="15"/>
      <c r="AR14" s="14"/>
      <c r="AS14" s="14"/>
      <c r="AT14" s="7"/>
      <c r="AU14" s="14"/>
      <c r="AV14" s="14"/>
      <c r="AW14" s="14"/>
      <c r="AX14" s="14"/>
      <c r="AY14" s="14"/>
      <c r="AZ14" s="14"/>
      <c r="BA14" s="14"/>
      <c r="BB14" s="16"/>
      <c r="BC14" s="16"/>
      <c r="BD14" s="14"/>
      <c r="BE14" s="14"/>
      <c r="BF14" s="7"/>
      <c r="BG14" s="14"/>
      <c r="BH14" s="14"/>
      <c r="BI14" s="12"/>
      <c r="BL14" s="11"/>
      <c r="BM14" s="7"/>
      <c r="BO14" s="9"/>
      <c r="BP14" s="14"/>
      <c r="BQ14" s="14"/>
      <c r="BR14" s="14"/>
      <c r="BS14" s="14"/>
      <c r="BT14" s="14"/>
      <c r="BU14" s="9"/>
      <c r="BV14" s="14"/>
      <c r="BW14" s="15"/>
      <c r="BX14" s="14"/>
      <c r="BY14" s="14"/>
      <c r="BZ14" s="7"/>
      <c r="CA14" s="14"/>
      <c r="CB14" s="14"/>
      <c r="CC14" s="14"/>
      <c r="CD14" s="14"/>
      <c r="CE14" s="14"/>
      <c r="CF14" s="14"/>
      <c r="CG14" s="14"/>
      <c r="CH14" s="16"/>
      <c r="CI14" s="16"/>
      <c r="CJ14" s="14"/>
      <c r="CK14" s="14"/>
      <c r="CL14" s="7"/>
      <c r="CM14" s="14"/>
      <c r="CN14" s="14"/>
      <c r="CO14" s="12"/>
      <c r="CR14" s="11"/>
      <c r="CS14" s="7"/>
      <c r="CU14" s="9"/>
      <c r="CV14" s="14"/>
      <c r="CW14" s="14"/>
      <c r="CX14" s="14"/>
      <c r="CY14" s="14"/>
      <c r="CZ14" s="14"/>
      <c r="DA14" s="9"/>
      <c r="DB14" s="14"/>
      <c r="DC14" s="15"/>
      <c r="DD14" s="14"/>
      <c r="DE14" s="14"/>
      <c r="DF14" s="7"/>
      <c r="DG14" s="14"/>
      <c r="DH14" s="14"/>
      <c r="DI14" s="14"/>
      <c r="DJ14" s="14"/>
      <c r="DK14" s="14"/>
      <c r="DL14" s="14"/>
      <c r="DM14" s="14"/>
      <c r="DN14" s="16"/>
      <c r="DO14" s="16"/>
      <c r="DP14" s="14"/>
      <c r="DQ14" s="14"/>
      <c r="DR14" s="7"/>
      <c r="DS14" s="14"/>
      <c r="DT14" s="14"/>
      <c r="DU14" s="12"/>
      <c r="DX14" s="11"/>
      <c r="DY14" s="7"/>
      <c r="EA14" s="9"/>
      <c r="EB14" s="14"/>
      <c r="EC14" s="14"/>
      <c r="ED14" s="14"/>
      <c r="EE14" s="14"/>
      <c r="EF14" s="14"/>
      <c r="EG14" s="9"/>
      <c r="EH14" s="14"/>
      <c r="EI14" s="15"/>
      <c r="EJ14" s="14"/>
      <c r="EK14" s="14"/>
      <c r="EL14" s="7"/>
      <c r="EM14" s="14"/>
      <c r="EN14" s="14"/>
      <c r="EO14" s="14"/>
      <c r="EP14" s="14"/>
      <c r="EQ14" s="14"/>
      <c r="ER14" s="14"/>
      <c r="ES14" s="14"/>
      <c r="ET14" s="16"/>
      <c r="EU14" s="16"/>
      <c r="EV14" s="14"/>
      <c r="EW14" s="14"/>
      <c r="EX14" s="7"/>
      <c r="EY14" s="14"/>
      <c r="EZ14" s="14"/>
      <c r="FA14" s="12"/>
      <c r="FD14" s="11"/>
      <c r="FE14" s="7"/>
      <c r="FG14" s="9"/>
      <c r="FH14" s="14"/>
      <c r="FI14" s="14"/>
      <c r="FJ14" s="14"/>
      <c r="FK14" s="14"/>
      <c r="FL14" s="14"/>
      <c r="FM14" s="9"/>
      <c r="FN14" s="14"/>
      <c r="FO14" s="15"/>
      <c r="FP14" s="14"/>
      <c r="FQ14" s="14"/>
      <c r="FR14" s="7"/>
      <c r="FS14" s="14"/>
      <c r="FT14" s="14"/>
      <c r="FU14" s="14"/>
      <c r="FV14" s="14"/>
      <c r="FW14" s="14"/>
      <c r="FX14" s="14"/>
      <c r="FY14" s="14"/>
      <c r="FZ14" s="16"/>
      <c r="GA14" s="16"/>
      <c r="GB14" s="14"/>
      <c r="GC14" s="14"/>
      <c r="GD14" s="7"/>
      <c r="GE14" s="14"/>
      <c r="GF14" s="14"/>
      <c r="GG14" s="12"/>
      <c r="GJ14" s="11"/>
      <c r="GK14" s="7"/>
      <c r="GM14" s="9"/>
      <c r="GN14" s="14"/>
      <c r="GO14" s="14"/>
      <c r="GP14" s="14"/>
      <c r="GQ14" s="14"/>
      <c r="GR14" s="14"/>
      <c r="GS14" s="9"/>
      <c r="GT14" s="14"/>
      <c r="GU14" s="15"/>
      <c r="GV14" s="14"/>
      <c r="GW14" s="14"/>
      <c r="GX14" s="7"/>
      <c r="GY14" s="14"/>
      <c r="GZ14" s="14"/>
      <c r="HA14" s="14"/>
      <c r="HB14" s="14"/>
      <c r="HC14" s="14"/>
      <c r="HD14" s="14"/>
      <c r="HE14" s="14"/>
      <c r="HF14" s="16"/>
      <c r="HG14" s="16"/>
      <c r="HH14" s="14"/>
      <c r="HI14" s="14"/>
      <c r="HJ14" s="7"/>
      <c r="HK14" s="14"/>
      <c r="HL14" s="14"/>
      <c r="HM14" s="12"/>
      <c r="HP14" s="11"/>
      <c r="HQ14" s="7"/>
      <c r="HS14" s="9"/>
      <c r="HT14" s="14"/>
      <c r="HU14" s="14"/>
      <c r="HV14" s="14"/>
      <c r="HW14" s="14"/>
      <c r="HX14" s="14"/>
      <c r="HY14" s="9"/>
      <c r="HZ14" s="14"/>
      <c r="IA14" s="15"/>
      <c r="IB14" s="14"/>
      <c r="IC14" s="14"/>
      <c r="ID14" s="7"/>
      <c r="IE14" s="14"/>
      <c r="IF14" s="14"/>
      <c r="IG14" s="14"/>
      <c r="IH14" s="14"/>
      <c r="II14" s="14"/>
      <c r="IJ14" s="14"/>
      <c r="IK14" s="14"/>
      <c r="IL14" s="16"/>
      <c r="IM14" s="16"/>
      <c r="IN14" s="14"/>
      <c r="IO14" s="14"/>
      <c r="IP14" s="7"/>
      <c r="IQ14" s="14"/>
      <c r="IR14" s="14"/>
      <c r="IS14" s="12"/>
    </row>
    <row r="15" spans="1:253" s="8" customFormat="1" ht="24.95" customHeight="1" x14ac:dyDescent="0.25">
      <c r="A15" s="7" t="s">
        <v>36</v>
      </c>
      <c r="B15" s="14">
        <v>7742</v>
      </c>
      <c r="C15" s="9">
        <v>42990</v>
      </c>
      <c r="D15" s="14"/>
      <c r="E15" s="27" t="s">
        <v>73</v>
      </c>
      <c r="F15" s="14" t="s">
        <v>41</v>
      </c>
      <c r="G15" s="14" t="s">
        <v>33</v>
      </c>
      <c r="H15" s="14" t="s">
        <v>98</v>
      </c>
      <c r="I15" s="9">
        <v>42968</v>
      </c>
      <c r="J15" s="14" t="s">
        <v>43</v>
      </c>
      <c r="K15" s="15">
        <v>42991</v>
      </c>
      <c r="L15" s="14" t="s">
        <v>39</v>
      </c>
      <c r="M15" s="14" t="s">
        <v>39</v>
      </c>
      <c r="N15" s="7">
        <v>29157020</v>
      </c>
      <c r="O15" s="27" t="s">
        <v>99</v>
      </c>
      <c r="P15" s="27" t="s">
        <v>56</v>
      </c>
      <c r="Q15" s="19" t="s">
        <v>107</v>
      </c>
      <c r="R15" s="14"/>
      <c r="S15" s="14"/>
      <c r="T15" s="14"/>
      <c r="U15" s="14"/>
      <c r="V15" s="16">
        <v>42826</v>
      </c>
      <c r="W15" s="16">
        <v>43556</v>
      </c>
      <c r="X15" s="14">
        <v>24</v>
      </c>
      <c r="Y15" s="14">
        <v>0</v>
      </c>
      <c r="Z15" s="25">
        <v>50</v>
      </c>
      <c r="AA15" s="14" t="s">
        <v>37</v>
      </c>
      <c r="AB15" s="26">
        <v>10.4</v>
      </c>
      <c r="AC15" s="12">
        <f t="shared" si="0"/>
        <v>520</v>
      </c>
      <c r="AD15" s="8" t="s">
        <v>34</v>
      </c>
      <c r="AE15" s="8">
        <v>0</v>
      </c>
      <c r="AF15" s="11">
        <f t="shared" si="1"/>
        <v>50</v>
      </c>
      <c r="AG15" s="7"/>
      <c r="AI15" s="9"/>
      <c r="AJ15" s="14"/>
      <c r="AK15" s="14"/>
      <c r="AL15" s="14"/>
      <c r="AM15" s="14"/>
      <c r="AN15" s="14"/>
      <c r="AO15" s="9"/>
      <c r="AP15" s="14"/>
      <c r="AQ15" s="15"/>
      <c r="AR15" s="14"/>
      <c r="AS15" s="14"/>
      <c r="AT15" s="7"/>
      <c r="AU15" s="14"/>
      <c r="AV15" s="14"/>
      <c r="AW15" s="14"/>
      <c r="AX15" s="14"/>
      <c r="AY15" s="14"/>
      <c r="AZ15" s="14"/>
      <c r="BA15" s="14"/>
      <c r="BB15" s="16"/>
      <c r="BC15" s="16"/>
      <c r="BD15" s="14"/>
      <c r="BE15" s="14"/>
      <c r="BF15" s="7"/>
      <c r="BG15" s="14"/>
      <c r="BH15" s="14"/>
      <c r="BI15" s="12"/>
      <c r="BL15" s="11"/>
      <c r="BM15" s="7"/>
      <c r="BO15" s="9"/>
      <c r="BP15" s="14"/>
      <c r="BQ15" s="14"/>
      <c r="BR15" s="14"/>
      <c r="BS15" s="14"/>
      <c r="BT15" s="14"/>
      <c r="BU15" s="9"/>
      <c r="BV15" s="14"/>
      <c r="BW15" s="15"/>
      <c r="BX15" s="14"/>
      <c r="BY15" s="14"/>
      <c r="BZ15" s="7"/>
      <c r="CA15" s="14"/>
      <c r="CB15" s="14"/>
      <c r="CC15" s="14"/>
      <c r="CD15" s="14"/>
      <c r="CE15" s="14"/>
      <c r="CF15" s="14"/>
      <c r="CG15" s="14"/>
      <c r="CH15" s="16"/>
      <c r="CI15" s="16"/>
      <c r="CJ15" s="14"/>
      <c r="CK15" s="14"/>
      <c r="CL15" s="7"/>
      <c r="CM15" s="14"/>
      <c r="CN15" s="14"/>
      <c r="CO15" s="12"/>
      <c r="CR15" s="11"/>
      <c r="CS15" s="7"/>
      <c r="CU15" s="9"/>
      <c r="CV15" s="14"/>
      <c r="CW15" s="14"/>
      <c r="CX15" s="14"/>
      <c r="CY15" s="14"/>
      <c r="CZ15" s="14"/>
      <c r="DA15" s="9"/>
      <c r="DB15" s="14"/>
      <c r="DC15" s="15"/>
      <c r="DD15" s="14"/>
      <c r="DE15" s="14"/>
      <c r="DF15" s="7"/>
      <c r="DG15" s="14"/>
      <c r="DH15" s="14"/>
      <c r="DI15" s="14"/>
      <c r="DJ15" s="14"/>
      <c r="DK15" s="14"/>
      <c r="DL15" s="14"/>
      <c r="DM15" s="14"/>
      <c r="DN15" s="16"/>
      <c r="DO15" s="16"/>
      <c r="DP15" s="14"/>
      <c r="DQ15" s="14"/>
      <c r="DR15" s="7"/>
      <c r="DS15" s="14"/>
      <c r="DT15" s="14"/>
      <c r="DU15" s="12"/>
      <c r="DX15" s="11"/>
      <c r="DY15" s="7"/>
      <c r="EA15" s="9"/>
      <c r="EB15" s="14"/>
      <c r="EC15" s="14"/>
      <c r="ED15" s="14"/>
      <c r="EE15" s="14"/>
      <c r="EF15" s="14"/>
      <c r="EG15" s="9"/>
      <c r="EH15" s="14"/>
      <c r="EI15" s="15"/>
      <c r="EJ15" s="14"/>
      <c r="EK15" s="14"/>
      <c r="EL15" s="7"/>
      <c r="EM15" s="14"/>
      <c r="EN15" s="14"/>
      <c r="EO15" s="14"/>
      <c r="EP15" s="14"/>
      <c r="EQ15" s="14"/>
      <c r="ER15" s="14"/>
      <c r="ES15" s="14"/>
      <c r="ET15" s="16"/>
      <c r="EU15" s="16"/>
      <c r="EV15" s="14"/>
      <c r="EW15" s="14"/>
      <c r="EX15" s="7"/>
      <c r="EY15" s="14"/>
      <c r="EZ15" s="14"/>
      <c r="FA15" s="12"/>
      <c r="FD15" s="11"/>
      <c r="FE15" s="7"/>
      <c r="FG15" s="9"/>
      <c r="FH15" s="14"/>
      <c r="FI15" s="14"/>
      <c r="FJ15" s="14"/>
      <c r="FK15" s="14"/>
      <c r="FL15" s="14"/>
      <c r="FM15" s="9"/>
      <c r="FN15" s="14"/>
      <c r="FO15" s="15"/>
      <c r="FP15" s="14"/>
      <c r="FQ15" s="14"/>
      <c r="FR15" s="7"/>
      <c r="FS15" s="14"/>
      <c r="FT15" s="14"/>
      <c r="FU15" s="14"/>
      <c r="FV15" s="14"/>
      <c r="FW15" s="14"/>
      <c r="FX15" s="14"/>
      <c r="FY15" s="14"/>
      <c r="FZ15" s="16"/>
      <c r="GA15" s="16"/>
      <c r="GB15" s="14"/>
      <c r="GC15" s="14"/>
      <c r="GD15" s="7"/>
      <c r="GE15" s="14"/>
      <c r="GF15" s="14"/>
      <c r="GG15" s="12"/>
      <c r="GJ15" s="11"/>
      <c r="GK15" s="7"/>
      <c r="GM15" s="9"/>
      <c r="GN15" s="14"/>
      <c r="GO15" s="14"/>
      <c r="GP15" s="14"/>
      <c r="GQ15" s="14"/>
      <c r="GR15" s="14"/>
      <c r="GS15" s="9"/>
      <c r="GT15" s="14"/>
      <c r="GU15" s="15"/>
      <c r="GV15" s="14"/>
      <c r="GW15" s="14"/>
      <c r="GX15" s="7"/>
      <c r="GY15" s="14"/>
      <c r="GZ15" s="14"/>
      <c r="HA15" s="14"/>
      <c r="HB15" s="14"/>
      <c r="HC15" s="14"/>
      <c r="HD15" s="14"/>
      <c r="HE15" s="14"/>
      <c r="HF15" s="16"/>
      <c r="HG15" s="16"/>
      <c r="HH15" s="14"/>
      <c r="HI15" s="14"/>
      <c r="HJ15" s="7"/>
      <c r="HK15" s="14"/>
      <c r="HL15" s="14"/>
      <c r="HM15" s="12"/>
      <c r="HP15" s="11"/>
      <c r="HQ15" s="7"/>
      <c r="HS15" s="9"/>
      <c r="HT15" s="14"/>
      <c r="HU15" s="14"/>
      <c r="HV15" s="14"/>
      <c r="HW15" s="14"/>
      <c r="HX15" s="14"/>
      <c r="HY15" s="9"/>
      <c r="HZ15" s="14"/>
      <c r="IA15" s="15"/>
      <c r="IB15" s="14"/>
      <c r="IC15" s="14"/>
      <c r="ID15" s="7"/>
      <c r="IE15" s="14"/>
      <c r="IF15" s="14"/>
      <c r="IG15" s="14"/>
      <c r="IH15" s="14"/>
      <c r="II15" s="14"/>
      <c r="IJ15" s="14"/>
      <c r="IK15" s="14"/>
      <c r="IL15" s="16"/>
      <c r="IM15" s="16"/>
      <c r="IN15" s="14"/>
      <c r="IO15" s="14"/>
      <c r="IP15" s="7"/>
      <c r="IQ15" s="14"/>
      <c r="IR15" s="14"/>
      <c r="IS15" s="12"/>
    </row>
    <row r="16" spans="1:253" s="8" customFormat="1" ht="24.95" customHeight="1" x14ac:dyDescent="0.25">
      <c r="A16" s="7" t="s">
        <v>36</v>
      </c>
      <c r="B16" s="14">
        <v>7742</v>
      </c>
      <c r="C16" s="9">
        <v>42990</v>
      </c>
      <c r="D16" s="14"/>
      <c r="E16" s="27" t="s">
        <v>73</v>
      </c>
      <c r="F16" s="14" t="s">
        <v>41</v>
      </c>
      <c r="G16" s="14" t="s">
        <v>33</v>
      </c>
      <c r="H16" s="14" t="s">
        <v>98</v>
      </c>
      <c r="I16" s="9">
        <v>42968</v>
      </c>
      <c r="J16" s="14" t="s">
        <v>43</v>
      </c>
      <c r="K16" s="15">
        <v>42991</v>
      </c>
      <c r="L16" s="14" t="s">
        <v>39</v>
      </c>
      <c r="M16" s="14" t="s">
        <v>39</v>
      </c>
      <c r="N16" s="7">
        <v>39059990</v>
      </c>
      <c r="O16" s="27" t="s">
        <v>100</v>
      </c>
      <c r="P16" s="27" t="s">
        <v>68</v>
      </c>
      <c r="Q16" s="19" t="s">
        <v>108</v>
      </c>
      <c r="R16" s="14"/>
      <c r="S16" s="14"/>
      <c r="T16" s="14"/>
      <c r="U16" s="14"/>
      <c r="V16" s="16">
        <v>42614</v>
      </c>
      <c r="W16" s="16">
        <v>44075</v>
      </c>
      <c r="X16" s="14">
        <v>48</v>
      </c>
      <c r="Y16" s="14">
        <v>0</v>
      </c>
      <c r="Z16" s="25">
        <v>75</v>
      </c>
      <c r="AA16" s="14" t="s">
        <v>37</v>
      </c>
      <c r="AB16" s="26">
        <v>33</v>
      </c>
      <c r="AC16" s="12">
        <f t="shared" si="0"/>
        <v>2475</v>
      </c>
      <c r="AD16" s="8" t="s">
        <v>34</v>
      </c>
      <c r="AE16" s="8">
        <v>0</v>
      </c>
      <c r="AF16" s="11">
        <f t="shared" si="1"/>
        <v>75</v>
      </c>
      <c r="AG16" s="7"/>
      <c r="AI16" s="9"/>
      <c r="AJ16" s="14"/>
      <c r="AK16" s="14"/>
      <c r="AL16" s="14"/>
      <c r="AM16" s="14"/>
      <c r="AN16" s="14"/>
      <c r="AO16" s="9"/>
      <c r="AP16" s="14"/>
      <c r="AQ16" s="15"/>
      <c r="AR16" s="14"/>
      <c r="AS16" s="14"/>
      <c r="AT16" s="7"/>
      <c r="AU16" s="14"/>
      <c r="AV16" s="14"/>
      <c r="AW16" s="14"/>
      <c r="AX16" s="14"/>
      <c r="AY16" s="14"/>
      <c r="AZ16" s="14"/>
      <c r="BA16" s="14"/>
      <c r="BB16" s="16"/>
      <c r="BC16" s="16"/>
      <c r="BD16" s="14"/>
      <c r="BE16" s="14"/>
      <c r="BF16" s="7"/>
      <c r="BG16" s="14"/>
      <c r="BH16" s="14"/>
      <c r="BI16" s="12"/>
      <c r="BL16" s="11"/>
      <c r="BM16" s="7"/>
      <c r="BO16" s="9"/>
      <c r="BP16" s="14"/>
      <c r="BQ16" s="14"/>
      <c r="BR16" s="14"/>
      <c r="BS16" s="14"/>
      <c r="BT16" s="14"/>
      <c r="BU16" s="9"/>
      <c r="BV16" s="14"/>
      <c r="BW16" s="15"/>
      <c r="BX16" s="14"/>
      <c r="BY16" s="14"/>
      <c r="BZ16" s="7"/>
      <c r="CA16" s="14"/>
      <c r="CB16" s="14"/>
      <c r="CC16" s="14"/>
      <c r="CD16" s="14"/>
      <c r="CE16" s="14"/>
      <c r="CF16" s="14"/>
      <c r="CG16" s="14"/>
      <c r="CH16" s="16"/>
      <c r="CI16" s="16"/>
      <c r="CJ16" s="14"/>
      <c r="CK16" s="14"/>
      <c r="CL16" s="7"/>
      <c r="CM16" s="14"/>
      <c r="CN16" s="14"/>
      <c r="CO16" s="12"/>
      <c r="CR16" s="11"/>
      <c r="CS16" s="7"/>
      <c r="CU16" s="9"/>
      <c r="CV16" s="14"/>
      <c r="CW16" s="14"/>
      <c r="CX16" s="14"/>
      <c r="CY16" s="14"/>
      <c r="CZ16" s="14"/>
      <c r="DA16" s="9"/>
      <c r="DB16" s="14"/>
      <c r="DC16" s="15"/>
      <c r="DD16" s="14"/>
      <c r="DE16" s="14"/>
      <c r="DF16" s="7"/>
      <c r="DG16" s="14"/>
      <c r="DH16" s="14"/>
      <c r="DI16" s="14"/>
      <c r="DJ16" s="14"/>
      <c r="DK16" s="14"/>
      <c r="DL16" s="14"/>
      <c r="DM16" s="14"/>
      <c r="DN16" s="16"/>
      <c r="DO16" s="16"/>
      <c r="DP16" s="14"/>
      <c r="DQ16" s="14"/>
      <c r="DR16" s="7"/>
      <c r="DS16" s="14"/>
      <c r="DT16" s="14"/>
      <c r="DU16" s="12"/>
      <c r="DX16" s="11"/>
      <c r="DY16" s="7"/>
      <c r="EA16" s="9"/>
      <c r="EB16" s="14"/>
      <c r="EC16" s="14"/>
      <c r="ED16" s="14"/>
      <c r="EE16" s="14"/>
      <c r="EF16" s="14"/>
      <c r="EG16" s="9"/>
      <c r="EH16" s="14"/>
      <c r="EI16" s="15"/>
      <c r="EJ16" s="14"/>
      <c r="EK16" s="14"/>
      <c r="EL16" s="7"/>
      <c r="EM16" s="14"/>
      <c r="EN16" s="14"/>
      <c r="EO16" s="14"/>
      <c r="EP16" s="14"/>
      <c r="EQ16" s="14"/>
      <c r="ER16" s="14"/>
      <c r="ES16" s="14"/>
      <c r="ET16" s="16"/>
      <c r="EU16" s="16"/>
      <c r="EV16" s="14"/>
      <c r="EW16" s="14"/>
      <c r="EX16" s="7"/>
      <c r="EY16" s="14"/>
      <c r="EZ16" s="14"/>
      <c r="FA16" s="12"/>
      <c r="FD16" s="11"/>
      <c r="FE16" s="7"/>
      <c r="FG16" s="9"/>
      <c r="FH16" s="14"/>
      <c r="FI16" s="14"/>
      <c r="FJ16" s="14"/>
      <c r="FK16" s="14"/>
      <c r="FL16" s="14"/>
      <c r="FM16" s="9"/>
      <c r="FN16" s="14"/>
      <c r="FO16" s="15"/>
      <c r="FP16" s="14"/>
      <c r="FQ16" s="14"/>
      <c r="FR16" s="7"/>
      <c r="FS16" s="14"/>
      <c r="FT16" s="14"/>
      <c r="FU16" s="14"/>
      <c r="FV16" s="14"/>
      <c r="FW16" s="14"/>
      <c r="FX16" s="14"/>
      <c r="FY16" s="14"/>
      <c r="FZ16" s="16"/>
      <c r="GA16" s="16"/>
      <c r="GB16" s="14"/>
      <c r="GC16" s="14"/>
      <c r="GD16" s="7"/>
      <c r="GE16" s="14"/>
      <c r="GF16" s="14"/>
      <c r="GG16" s="12"/>
      <c r="GJ16" s="11"/>
      <c r="GK16" s="7"/>
      <c r="GM16" s="9"/>
      <c r="GN16" s="14"/>
      <c r="GO16" s="14"/>
      <c r="GP16" s="14"/>
      <c r="GQ16" s="14"/>
      <c r="GR16" s="14"/>
      <c r="GS16" s="9"/>
      <c r="GT16" s="14"/>
      <c r="GU16" s="15"/>
      <c r="GV16" s="14"/>
      <c r="GW16" s="14"/>
      <c r="GX16" s="7"/>
      <c r="GY16" s="14"/>
      <c r="GZ16" s="14"/>
      <c r="HA16" s="14"/>
      <c r="HB16" s="14"/>
      <c r="HC16" s="14"/>
      <c r="HD16" s="14"/>
      <c r="HE16" s="14"/>
      <c r="HF16" s="16"/>
      <c r="HG16" s="16"/>
      <c r="HH16" s="14"/>
      <c r="HI16" s="14"/>
      <c r="HJ16" s="7"/>
      <c r="HK16" s="14"/>
      <c r="HL16" s="14"/>
      <c r="HM16" s="12"/>
      <c r="HP16" s="11"/>
      <c r="HQ16" s="7"/>
      <c r="HS16" s="9"/>
      <c r="HT16" s="14"/>
      <c r="HU16" s="14"/>
      <c r="HV16" s="14"/>
      <c r="HW16" s="14"/>
      <c r="HX16" s="14"/>
      <c r="HY16" s="9"/>
      <c r="HZ16" s="14"/>
      <c r="IA16" s="15"/>
      <c r="IB16" s="14"/>
      <c r="IC16" s="14"/>
      <c r="ID16" s="7"/>
      <c r="IE16" s="14"/>
      <c r="IF16" s="14"/>
      <c r="IG16" s="14"/>
      <c r="IH16" s="14"/>
      <c r="II16" s="14"/>
      <c r="IJ16" s="14"/>
      <c r="IK16" s="14"/>
      <c r="IL16" s="16"/>
      <c r="IM16" s="16"/>
      <c r="IN16" s="14"/>
      <c r="IO16" s="14"/>
      <c r="IP16" s="7"/>
      <c r="IQ16" s="14"/>
      <c r="IR16" s="14"/>
      <c r="IS16" s="12"/>
    </row>
    <row r="17" spans="1:253" s="8" customFormat="1" ht="24.95" customHeight="1" x14ac:dyDescent="0.25">
      <c r="A17" s="7" t="s">
        <v>36</v>
      </c>
      <c r="B17" s="14">
        <v>7743</v>
      </c>
      <c r="C17" s="9">
        <v>42990</v>
      </c>
      <c r="D17" s="14"/>
      <c r="E17" s="27" t="s">
        <v>63</v>
      </c>
      <c r="F17" s="14" t="s">
        <v>63</v>
      </c>
      <c r="G17" s="14" t="s">
        <v>33</v>
      </c>
      <c r="H17" s="14" t="s">
        <v>109</v>
      </c>
      <c r="I17" s="9">
        <v>42986</v>
      </c>
      <c r="J17" s="14" t="s">
        <v>43</v>
      </c>
      <c r="K17" s="15">
        <v>42991</v>
      </c>
      <c r="L17" s="14" t="s">
        <v>39</v>
      </c>
      <c r="M17" s="14" t="s">
        <v>39</v>
      </c>
      <c r="N17" s="7">
        <v>27121090</v>
      </c>
      <c r="O17" s="27" t="s">
        <v>87</v>
      </c>
      <c r="P17" s="27" t="s">
        <v>64</v>
      </c>
      <c r="Q17" s="14" t="s">
        <v>110</v>
      </c>
      <c r="R17" s="14"/>
      <c r="S17" s="14"/>
      <c r="T17" s="14"/>
      <c r="U17" s="14"/>
      <c r="V17" s="16">
        <v>42856</v>
      </c>
      <c r="W17" s="16">
        <v>43922</v>
      </c>
      <c r="X17" s="14">
        <v>36</v>
      </c>
      <c r="Y17" s="14">
        <v>0</v>
      </c>
      <c r="Z17" s="25">
        <v>1190</v>
      </c>
      <c r="AA17" s="14" t="s">
        <v>37</v>
      </c>
      <c r="AB17" s="26">
        <v>1.56</v>
      </c>
      <c r="AC17" s="12">
        <f t="shared" si="0"/>
        <v>1856.4</v>
      </c>
      <c r="AD17" s="8" t="s">
        <v>34</v>
      </c>
      <c r="AE17" s="8">
        <v>0</v>
      </c>
      <c r="AF17" s="11">
        <f t="shared" si="1"/>
        <v>1190</v>
      </c>
      <c r="AG17" s="7"/>
      <c r="AI17" s="9"/>
      <c r="AJ17" s="14"/>
      <c r="AK17" s="14"/>
      <c r="AL17" s="14"/>
      <c r="AM17" s="14"/>
      <c r="AN17" s="14"/>
      <c r="AO17" s="9"/>
      <c r="AP17" s="14"/>
      <c r="AQ17" s="15"/>
      <c r="AR17" s="14"/>
      <c r="AS17" s="14"/>
      <c r="AT17" s="7"/>
      <c r="AU17" s="14"/>
      <c r="AV17" s="14"/>
      <c r="AW17" s="14"/>
      <c r="AX17" s="14"/>
      <c r="AY17" s="14"/>
      <c r="AZ17" s="14"/>
      <c r="BA17" s="14"/>
      <c r="BB17" s="16"/>
      <c r="BC17" s="16"/>
      <c r="BD17" s="14"/>
      <c r="BE17" s="14"/>
      <c r="BF17" s="7"/>
      <c r="BG17" s="14"/>
      <c r="BH17" s="14"/>
      <c r="BI17" s="12"/>
      <c r="BL17" s="11"/>
      <c r="BM17" s="7"/>
      <c r="BO17" s="9"/>
      <c r="BP17" s="14"/>
      <c r="BQ17" s="14"/>
      <c r="BR17" s="14"/>
      <c r="BS17" s="14"/>
      <c r="BT17" s="14"/>
      <c r="BU17" s="9"/>
      <c r="BV17" s="14"/>
      <c r="BW17" s="15"/>
      <c r="BX17" s="14"/>
      <c r="BY17" s="14"/>
      <c r="BZ17" s="7"/>
      <c r="CA17" s="14"/>
      <c r="CB17" s="14"/>
      <c r="CC17" s="14"/>
      <c r="CD17" s="14"/>
      <c r="CE17" s="14"/>
      <c r="CF17" s="14"/>
      <c r="CG17" s="14"/>
      <c r="CH17" s="16"/>
      <c r="CI17" s="16"/>
      <c r="CJ17" s="14"/>
      <c r="CK17" s="14"/>
      <c r="CL17" s="7"/>
      <c r="CM17" s="14"/>
      <c r="CN17" s="14"/>
      <c r="CO17" s="12"/>
      <c r="CR17" s="11"/>
      <c r="CS17" s="7"/>
      <c r="CU17" s="9"/>
      <c r="CV17" s="14"/>
      <c r="CW17" s="14"/>
      <c r="CX17" s="14"/>
      <c r="CY17" s="14"/>
      <c r="CZ17" s="14"/>
      <c r="DA17" s="9"/>
      <c r="DB17" s="14"/>
      <c r="DC17" s="15"/>
      <c r="DD17" s="14"/>
      <c r="DE17" s="14"/>
      <c r="DF17" s="7"/>
      <c r="DG17" s="14"/>
      <c r="DH17" s="14"/>
      <c r="DI17" s="14"/>
      <c r="DJ17" s="14"/>
      <c r="DK17" s="14"/>
      <c r="DL17" s="14"/>
      <c r="DM17" s="14"/>
      <c r="DN17" s="16"/>
      <c r="DO17" s="16"/>
      <c r="DP17" s="14"/>
      <c r="DQ17" s="14"/>
      <c r="DR17" s="7"/>
      <c r="DS17" s="14"/>
      <c r="DT17" s="14"/>
      <c r="DU17" s="12"/>
      <c r="DX17" s="11"/>
      <c r="DY17" s="7"/>
      <c r="EA17" s="9"/>
      <c r="EB17" s="14"/>
      <c r="EC17" s="14"/>
      <c r="ED17" s="14"/>
      <c r="EE17" s="14"/>
      <c r="EF17" s="14"/>
      <c r="EG17" s="9"/>
      <c r="EH17" s="14"/>
      <c r="EI17" s="15"/>
      <c r="EJ17" s="14"/>
      <c r="EK17" s="14"/>
      <c r="EL17" s="7"/>
      <c r="EM17" s="14"/>
      <c r="EN17" s="14"/>
      <c r="EO17" s="14"/>
      <c r="EP17" s="14"/>
      <c r="EQ17" s="14"/>
      <c r="ER17" s="14"/>
      <c r="ES17" s="14"/>
      <c r="ET17" s="16"/>
      <c r="EU17" s="16"/>
      <c r="EV17" s="14"/>
      <c r="EW17" s="14"/>
      <c r="EX17" s="7"/>
      <c r="EY17" s="14"/>
      <c r="EZ17" s="14"/>
      <c r="FA17" s="12"/>
      <c r="FD17" s="11"/>
      <c r="FE17" s="7"/>
      <c r="FG17" s="9"/>
      <c r="FH17" s="14"/>
      <c r="FI17" s="14"/>
      <c r="FJ17" s="14"/>
      <c r="FK17" s="14"/>
      <c r="FL17" s="14"/>
      <c r="FM17" s="9"/>
      <c r="FN17" s="14"/>
      <c r="FO17" s="15"/>
      <c r="FP17" s="14"/>
      <c r="FQ17" s="14"/>
      <c r="FR17" s="7"/>
      <c r="FS17" s="14"/>
      <c r="FT17" s="14"/>
      <c r="FU17" s="14"/>
      <c r="FV17" s="14"/>
      <c r="FW17" s="14"/>
      <c r="FX17" s="14"/>
      <c r="FY17" s="14"/>
      <c r="FZ17" s="16"/>
      <c r="GA17" s="16"/>
      <c r="GB17" s="14"/>
      <c r="GC17" s="14"/>
      <c r="GD17" s="7"/>
      <c r="GE17" s="14"/>
      <c r="GF17" s="14"/>
      <c r="GG17" s="12"/>
      <c r="GJ17" s="11"/>
      <c r="GK17" s="7"/>
      <c r="GM17" s="9"/>
      <c r="GN17" s="14"/>
      <c r="GO17" s="14"/>
      <c r="GP17" s="14"/>
      <c r="GQ17" s="14"/>
      <c r="GR17" s="14"/>
      <c r="GS17" s="9"/>
      <c r="GT17" s="14"/>
      <c r="GU17" s="15"/>
      <c r="GV17" s="14"/>
      <c r="GW17" s="14"/>
      <c r="GX17" s="7"/>
      <c r="GY17" s="14"/>
      <c r="GZ17" s="14"/>
      <c r="HA17" s="14"/>
      <c r="HB17" s="14"/>
      <c r="HC17" s="14"/>
      <c r="HD17" s="14"/>
      <c r="HE17" s="14"/>
      <c r="HF17" s="16"/>
      <c r="HG17" s="16"/>
      <c r="HH17" s="14"/>
      <c r="HI17" s="14"/>
      <c r="HJ17" s="7"/>
      <c r="HK17" s="14"/>
      <c r="HL17" s="14"/>
      <c r="HM17" s="12"/>
      <c r="HP17" s="11"/>
      <c r="HQ17" s="7"/>
      <c r="HS17" s="9"/>
      <c r="HT17" s="14"/>
      <c r="HU17" s="14"/>
      <c r="HV17" s="14"/>
      <c r="HW17" s="14"/>
      <c r="HX17" s="14"/>
      <c r="HY17" s="9"/>
      <c r="HZ17" s="14"/>
      <c r="IA17" s="15"/>
      <c r="IB17" s="14"/>
      <c r="IC17" s="14"/>
      <c r="ID17" s="7"/>
      <c r="IE17" s="14"/>
      <c r="IF17" s="14"/>
      <c r="IG17" s="14"/>
      <c r="IH17" s="14"/>
      <c r="II17" s="14"/>
      <c r="IJ17" s="14"/>
      <c r="IK17" s="14"/>
      <c r="IL17" s="16"/>
      <c r="IM17" s="16"/>
      <c r="IN17" s="14"/>
      <c r="IO17" s="14"/>
      <c r="IP17" s="7"/>
      <c r="IQ17" s="14"/>
      <c r="IR17" s="14"/>
      <c r="IS17" s="12"/>
    </row>
    <row r="18" spans="1:253" s="8" customFormat="1" ht="24.95" customHeight="1" x14ac:dyDescent="0.25">
      <c r="A18" s="7" t="s">
        <v>36</v>
      </c>
      <c r="B18" s="14">
        <v>7744</v>
      </c>
      <c r="C18" s="9">
        <v>42990</v>
      </c>
      <c r="D18" s="14"/>
      <c r="E18" s="14" t="s">
        <v>78</v>
      </c>
      <c r="F18" s="14" t="s">
        <v>44</v>
      </c>
      <c r="G18" s="14" t="s">
        <v>33</v>
      </c>
      <c r="H18" s="14" t="s">
        <v>111</v>
      </c>
      <c r="I18" s="9">
        <v>42954</v>
      </c>
      <c r="J18" s="14" t="s">
        <v>43</v>
      </c>
      <c r="K18" s="15">
        <v>42991</v>
      </c>
      <c r="L18" s="14" t="s">
        <v>39</v>
      </c>
      <c r="M18" s="14" t="s">
        <v>39</v>
      </c>
      <c r="N18" s="7">
        <v>39123919</v>
      </c>
      <c r="O18" s="14" t="s">
        <v>83</v>
      </c>
      <c r="P18" s="14" t="s">
        <v>46</v>
      </c>
      <c r="Q18" s="14" t="s">
        <v>112</v>
      </c>
      <c r="R18" s="14"/>
      <c r="S18" s="14"/>
      <c r="T18" s="14"/>
      <c r="U18" s="14"/>
      <c r="V18" s="16">
        <v>42614</v>
      </c>
      <c r="W18" s="16">
        <v>44075</v>
      </c>
      <c r="X18" s="14">
        <v>48</v>
      </c>
      <c r="Y18" s="14">
        <v>0</v>
      </c>
      <c r="Z18" s="7">
        <v>200</v>
      </c>
      <c r="AA18" s="14" t="s">
        <v>37</v>
      </c>
      <c r="AB18" s="22">
        <v>8.6999999999999993</v>
      </c>
      <c r="AC18" s="12">
        <f t="shared" si="0"/>
        <v>1739.9999999999998</v>
      </c>
      <c r="AD18" s="8" t="s">
        <v>34</v>
      </c>
      <c r="AE18" s="8">
        <v>0</v>
      </c>
      <c r="AF18" s="11">
        <f t="shared" si="1"/>
        <v>200</v>
      </c>
      <c r="AG18" s="7"/>
      <c r="AI18" s="9"/>
      <c r="AJ18" s="14"/>
      <c r="AK18" s="14"/>
      <c r="AL18" s="14"/>
      <c r="AM18" s="14"/>
      <c r="AN18" s="14"/>
      <c r="AO18" s="9"/>
      <c r="AP18" s="14"/>
      <c r="AQ18" s="15"/>
      <c r="AR18" s="14"/>
      <c r="AS18" s="14"/>
      <c r="AT18" s="7"/>
      <c r="AU18" s="14"/>
      <c r="AV18" s="14"/>
      <c r="AW18" s="14"/>
      <c r="AX18" s="14"/>
      <c r="AY18" s="14"/>
      <c r="AZ18" s="14"/>
      <c r="BA18" s="14"/>
      <c r="BB18" s="16"/>
      <c r="BC18" s="16"/>
      <c r="BD18" s="14"/>
      <c r="BE18" s="14"/>
      <c r="BF18" s="7"/>
      <c r="BG18" s="14"/>
      <c r="BH18" s="14"/>
      <c r="BI18" s="12"/>
      <c r="BL18" s="11"/>
      <c r="BM18" s="7"/>
      <c r="BO18" s="9"/>
      <c r="BP18" s="14"/>
      <c r="BQ18" s="14"/>
      <c r="BR18" s="14"/>
      <c r="BS18" s="14"/>
      <c r="BT18" s="14"/>
      <c r="BU18" s="9"/>
      <c r="BV18" s="14"/>
      <c r="BW18" s="15"/>
      <c r="BX18" s="14"/>
      <c r="BY18" s="14"/>
      <c r="BZ18" s="7"/>
      <c r="CA18" s="14"/>
      <c r="CB18" s="14"/>
      <c r="CC18" s="14"/>
      <c r="CD18" s="14"/>
      <c r="CE18" s="14"/>
      <c r="CF18" s="14"/>
      <c r="CG18" s="14"/>
      <c r="CH18" s="16"/>
      <c r="CI18" s="16"/>
      <c r="CJ18" s="14"/>
      <c r="CK18" s="14"/>
      <c r="CL18" s="7"/>
      <c r="CM18" s="14"/>
      <c r="CN18" s="14"/>
      <c r="CO18" s="12"/>
      <c r="CR18" s="11"/>
      <c r="CS18" s="7"/>
      <c r="CU18" s="9"/>
      <c r="CV18" s="14"/>
      <c r="CW18" s="14"/>
      <c r="CX18" s="14"/>
      <c r="CY18" s="14"/>
      <c r="CZ18" s="14"/>
      <c r="DA18" s="9"/>
      <c r="DB18" s="14"/>
      <c r="DC18" s="15"/>
      <c r="DD18" s="14"/>
      <c r="DE18" s="14"/>
      <c r="DF18" s="7"/>
      <c r="DG18" s="14"/>
      <c r="DH18" s="14"/>
      <c r="DI18" s="14"/>
      <c r="DJ18" s="14"/>
      <c r="DK18" s="14"/>
      <c r="DL18" s="14"/>
      <c r="DM18" s="14"/>
      <c r="DN18" s="16"/>
      <c r="DO18" s="16"/>
      <c r="DP18" s="14"/>
      <c r="DQ18" s="14"/>
      <c r="DR18" s="7"/>
      <c r="DS18" s="14"/>
      <c r="DT18" s="14"/>
      <c r="DU18" s="12"/>
      <c r="DX18" s="11"/>
      <c r="DY18" s="7"/>
      <c r="EA18" s="9"/>
      <c r="EB18" s="14"/>
      <c r="EC18" s="14"/>
      <c r="ED18" s="14"/>
      <c r="EE18" s="14"/>
      <c r="EF18" s="14"/>
      <c r="EG18" s="9"/>
      <c r="EH18" s="14"/>
      <c r="EI18" s="15"/>
      <c r="EJ18" s="14"/>
      <c r="EK18" s="14"/>
      <c r="EL18" s="7"/>
      <c r="EM18" s="14"/>
      <c r="EN18" s="14"/>
      <c r="EO18" s="14"/>
      <c r="EP18" s="14"/>
      <c r="EQ18" s="14"/>
      <c r="ER18" s="14"/>
      <c r="ES18" s="14"/>
      <c r="ET18" s="16"/>
      <c r="EU18" s="16"/>
      <c r="EV18" s="14"/>
      <c r="EW18" s="14"/>
      <c r="EX18" s="7"/>
      <c r="EY18" s="14"/>
      <c r="EZ18" s="14"/>
      <c r="FA18" s="12"/>
      <c r="FD18" s="11"/>
      <c r="FE18" s="7"/>
      <c r="FG18" s="9"/>
      <c r="FH18" s="14"/>
      <c r="FI18" s="14"/>
      <c r="FJ18" s="14"/>
      <c r="FK18" s="14"/>
      <c r="FL18" s="14"/>
      <c r="FM18" s="9"/>
      <c r="FN18" s="14"/>
      <c r="FO18" s="15"/>
      <c r="FP18" s="14"/>
      <c r="FQ18" s="14"/>
      <c r="FR18" s="7"/>
      <c r="FS18" s="14"/>
      <c r="FT18" s="14"/>
      <c r="FU18" s="14"/>
      <c r="FV18" s="14"/>
      <c r="FW18" s="14"/>
      <c r="FX18" s="14"/>
      <c r="FY18" s="14"/>
      <c r="FZ18" s="16"/>
      <c r="GA18" s="16"/>
      <c r="GB18" s="14"/>
      <c r="GC18" s="14"/>
      <c r="GD18" s="7"/>
      <c r="GE18" s="14"/>
      <c r="GF18" s="14"/>
      <c r="GG18" s="12"/>
      <c r="GJ18" s="11"/>
      <c r="GK18" s="7"/>
      <c r="GM18" s="9"/>
      <c r="GN18" s="14"/>
      <c r="GO18" s="14"/>
      <c r="GP18" s="14"/>
      <c r="GQ18" s="14"/>
      <c r="GR18" s="14"/>
      <c r="GS18" s="9"/>
      <c r="GT18" s="14"/>
      <c r="GU18" s="15"/>
      <c r="GV18" s="14"/>
      <c r="GW18" s="14"/>
      <c r="GX18" s="7"/>
      <c r="GY18" s="14"/>
      <c r="GZ18" s="14"/>
      <c r="HA18" s="14"/>
      <c r="HB18" s="14"/>
      <c r="HC18" s="14"/>
      <c r="HD18" s="14"/>
      <c r="HE18" s="14"/>
      <c r="HF18" s="16"/>
      <c r="HG18" s="16"/>
      <c r="HH18" s="14"/>
      <c r="HI18" s="14"/>
      <c r="HJ18" s="7"/>
      <c r="HK18" s="14"/>
      <c r="HL18" s="14"/>
      <c r="HM18" s="12"/>
      <c r="HP18" s="11"/>
      <c r="HQ18" s="7"/>
      <c r="HS18" s="9"/>
      <c r="HT18" s="14"/>
      <c r="HU18" s="14"/>
      <c r="HV18" s="14"/>
      <c r="HW18" s="14"/>
      <c r="HX18" s="14"/>
      <c r="HY18" s="9"/>
      <c r="HZ18" s="14"/>
      <c r="IA18" s="15"/>
      <c r="IB18" s="14"/>
      <c r="IC18" s="14"/>
      <c r="ID18" s="7"/>
      <c r="IE18" s="14"/>
      <c r="IF18" s="14"/>
      <c r="IG18" s="14"/>
      <c r="IH18" s="14"/>
      <c r="II18" s="14"/>
      <c r="IJ18" s="14"/>
      <c r="IK18" s="14"/>
      <c r="IL18" s="16"/>
      <c r="IM18" s="16"/>
      <c r="IN18" s="14"/>
      <c r="IO18" s="14"/>
      <c r="IP18" s="7"/>
      <c r="IQ18" s="14"/>
      <c r="IR18" s="14"/>
      <c r="IS18" s="12"/>
    </row>
    <row r="19" spans="1:253" s="8" customFormat="1" ht="24.95" customHeight="1" x14ac:dyDescent="0.25">
      <c r="A19" s="7" t="s">
        <v>36</v>
      </c>
      <c r="B19" s="14">
        <v>7745</v>
      </c>
      <c r="C19" s="9">
        <v>42990</v>
      </c>
      <c r="D19" s="14"/>
      <c r="E19" s="14" t="s">
        <v>84</v>
      </c>
      <c r="F19" s="14" t="s">
        <v>44</v>
      </c>
      <c r="G19" s="14" t="s">
        <v>33</v>
      </c>
      <c r="H19" s="14" t="s">
        <v>113</v>
      </c>
      <c r="I19" s="9">
        <v>42954</v>
      </c>
      <c r="J19" s="14" t="s">
        <v>43</v>
      </c>
      <c r="K19" s="15">
        <v>42991</v>
      </c>
      <c r="L19" s="14" t="s">
        <v>39</v>
      </c>
      <c r="M19" s="14" t="s">
        <v>39</v>
      </c>
      <c r="N19" s="7">
        <v>29054300</v>
      </c>
      <c r="O19" s="14" t="s">
        <v>85</v>
      </c>
      <c r="P19" s="14" t="s">
        <v>45</v>
      </c>
      <c r="Q19" s="14" t="s">
        <v>114</v>
      </c>
      <c r="R19" s="14"/>
      <c r="S19" s="14"/>
      <c r="T19" s="14"/>
      <c r="U19" s="14"/>
      <c r="V19" s="16">
        <v>42795</v>
      </c>
      <c r="W19" s="16">
        <v>44621</v>
      </c>
      <c r="X19" s="14">
        <v>60</v>
      </c>
      <c r="Y19" s="14">
        <v>0</v>
      </c>
      <c r="Z19" s="7">
        <v>50</v>
      </c>
      <c r="AA19" s="14" t="s">
        <v>37</v>
      </c>
      <c r="AB19" s="22">
        <v>11.5</v>
      </c>
      <c r="AC19" s="12">
        <f t="shared" si="0"/>
        <v>575</v>
      </c>
      <c r="AD19" s="8" t="s">
        <v>34</v>
      </c>
      <c r="AE19" s="8">
        <v>0</v>
      </c>
      <c r="AF19" s="11">
        <f t="shared" si="1"/>
        <v>50</v>
      </c>
      <c r="AG19" s="7"/>
      <c r="AI19" s="9"/>
      <c r="AJ19" s="14"/>
      <c r="AK19" s="14"/>
      <c r="AL19" s="14"/>
      <c r="AM19" s="14"/>
      <c r="AN19" s="14"/>
      <c r="AO19" s="9"/>
      <c r="AP19" s="14"/>
      <c r="AQ19" s="15"/>
      <c r="AR19" s="14"/>
      <c r="AS19" s="14"/>
      <c r="AT19" s="7"/>
      <c r="AU19" s="14"/>
      <c r="AV19" s="14"/>
      <c r="AW19" s="14"/>
      <c r="AX19" s="14"/>
      <c r="AY19" s="14"/>
      <c r="AZ19" s="14"/>
      <c r="BA19" s="14"/>
      <c r="BB19" s="16"/>
      <c r="BC19" s="16"/>
      <c r="BD19" s="14"/>
      <c r="BE19" s="14"/>
      <c r="BF19" s="7"/>
      <c r="BG19" s="14"/>
      <c r="BH19" s="14"/>
      <c r="BI19" s="12"/>
      <c r="BL19" s="11"/>
      <c r="BM19" s="7"/>
      <c r="BO19" s="9"/>
      <c r="BP19" s="14"/>
      <c r="BQ19" s="14"/>
      <c r="BR19" s="14"/>
      <c r="BS19" s="14"/>
      <c r="BT19" s="14"/>
      <c r="BU19" s="9"/>
      <c r="BV19" s="14"/>
      <c r="BW19" s="15"/>
      <c r="BX19" s="14"/>
      <c r="BY19" s="14"/>
      <c r="BZ19" s="7"/>
      <c r="CA19" s="14"/>
      <c r="CB19" s="14"/>
      <c r="CC19" s="14"/>
      <c r="CD19" s="14"/>
      <c r="CE19" s="14"/>
      <c r="CF19" s="14"/>
      <c r="CG19" s="14"/>
      <c r="CH19" s="16"/>
      <c r="CI19" s="16"/>
      <c r="CJ19" s="14"/>
      <c r="CK19" s="14"/>
      <c r="CL19" s="7"/>
      <c r="CM19" s="14"/>
      <c r="CN19" s="14"/>
      <c r="CO19" s="12"/>
      <c r="CR19" s="11"/>
      <c r="CS19" s="7"/>
      <c r="CU19" s="9"/>
      <c r="CV19" s="14"/>
      <c r="CW19" s="14"/>
      <c r="CX19" s="14"/>
      <c r="CY19" s="14"/>
      <c r="CZ19" s="14"/>
      <c r="DA19" s="9"/>
      <c r="DB19" s="14"/>
      <c r="DC19" s="15"/>
      <c r="DD19" s="14"/>
      <c r="DE19" s="14"/>
      <c r="DF19" s="7"/>
      <c r="DG19" s="14"/>
      <c r="DH19" s="14"/>
      <c r="DI19" s="14"/>
      <c r="DJ19" s="14"/>
      <c r="DK19" s="14"/>
      <c r="DL19" s="14"/>
      <c r="DM19" s="14"/>
      <c r="DN19" s="16"/>
      <c r="DO19" s="16"/>
      <c r="DP19" s="14"/>
      <c r="DQ19" s="14"/>
      <c r="DR19" s="7"/>
      <c r="DS19" s="14"/>
      <c r="DT19" s="14"/>
      <c r="DU19" s="12"/>
      <c r="DX19" s="11"/>
      <c r="DY19" s="7"/>
      <c r="EA19" s="9"/>
      <c r="EB19" s="14"/>
      <c r="EC19" s="14"/>
      <c r="ED19" s="14"/>
      <c r="EE19" s="14"/>
      <c r="EF19" s="14"/>
      <c r="EG19" s="9"/>
      <c r="EH19" s="14"/>
      <c r="EI19" s="15"/>
      <c r="EJ19" s="14"/>
      <c r="EK19" s="14"/>
      <c r="EL19" s="7"/>
      <c r="EM19" s="14"/>
      <c r="EN19" s="14"/>
      <c r="EO19" s="14"/>
      <c r="EP19" s="14"/>
      <c r="EQ19" s="14"/>
      <c r="ER19" s="14"/>
      <c r="ES19" s="14"/>
      <c r="ET19" s="16"/>
      <c r="EU19" s="16"/>
      <c r="EV19" s="14"/>
      <c r="EW19" s="14"/>
      <c r="EX19" s="7"/>
      <c r="EY19" s="14"/>
      <c r="EZ19" s="14"/>
      <c r="FA19" s="12"/>
      <c r="FD19" s="11"/>
      <c r="FE19" s="7"/>
      <c r="FG19" s="9"/>
      <c r="FH19" s="14"/>
      <c r="FI19" s="14"/>
      <c r="FJ19" s="14"/>
      <c r="FK19" s="14"/>
      <c r="FL19" s="14"/>
      <c r="FM19" s="9"/>
      <c r="FN19" s="14"/>
      <c r="FO19" s="15"/>
      <c r="FP19" s="14"/>
      <c r="FQ19" s="14"/>
      <c r="FR19" s="7"/>
      <c r="FS19" s="14"/>
      <c r="FT19" s="14"/>
      <c r="FU19" s="14"/>
      <c r="FV19" s="14"/>
      <c r="FW19" s="14"/>
      <c r="FX19" s="14"/>
      <c r="FY19" s="14"/>
      <c r="FZ19" s="16"/>
      <c r="GA19" s="16"/>
      <c r="GB19" s="14"/>
      <c r="GC19" s="14"/>
      <c r="GD19" s="7"/>
      <c r="GE19" s="14"/>
      <c r="GF19" s="14"/>
      <c r="GG19" s="12"/>
      <c r="GJ19" s="11"/>
      <c r="GK19" s="7"/>
      <c r="GM19" s="9"/>
      <c r="GN19" s="14"/>
      <c r="GO19" s="14"/>
      <c r="GP19" s="14"/>
      <c r="GQ19" s="14"/>
      <c r="GR19" s="14"/>
      <c r="GS19" s="9"/>
      <c r="GT19" s="14"/>
      <c r="GU19" s="15"/>
      <c r="GV19" s="14"/>
      <c r="GW19" s="14"/>
      <c r="GX19" s="7"/>
      <c r="GY19" s="14"/>
      <c r="GZ19" s="14"/>
      <c r="HA19" s="14"/>
      <c r="HB19" s="14"/>
      <c r="HC19" s="14"/>
      <c r="HD19" s="14"/>
      <c r="HE19" s="14"/>
      <c r="HF19" s="16"/>
      <c r="HG19" s="16"/>
      <c r="HH19" s="14"/>
      <c r="HI19" s="14"/>
      <c r="HJ19" s="7"/>
      <c r="HK19" s="14"/>
      <c r="HL19" s="14"/>
      <c r="HM19" s="12"/>
      <c r="HP19" s="11"/>
      <c r="HQ19" s="7"/>
      <c r="HS19" s="9"/>
      <c r="HT19" s="14"/>
      <c r="HU19" s="14"/>
      <c r="HV19" s="14"/>
      <c r="HW19" s="14"/>
      <c r="HX19" s="14"/>
      <c r="HY19" s="9"/>
      <c r="HZ19" s="14"/>
      <c r="IA19" s="15"/>
      <c r="IB19" s="14"/>
      <c r="IC19" s="14"/>
      <c r="ID19" s="7"/>
      <c r="IE19" s="14"/>
      <c r="IF19" s="14"/>
      <c r="IG19" s="14"/>
      <c r="IH19" s="14"/>
      <c r="II19" s="14"/>
      <c r="IJ19" s="14"/>
      <c r="IK19" s="14"/>
      <c r="IL19" s="16"/>
      <c r="IM19" s="16"/>
      <c r="IN19" s="14"/>
      <c r="IO19" s="14"/>
      <c r="IP19" s="7"/>
      <c r="IQ19" s="14"/>
      <c r="IR19" s="14"/>
      <c r="IS19" s="12"/>
    </row>
    <row r="20" spans="1:253" s="8" customFormat="1" ht="24.95" customHeight="1" x14ac:dyDescent="0.25">
      <c r="A20" s="7" t="s">
        <v>36</v>
      </c>
      <c r="B20" s="14">
        <v>7746</v>
      </c>
      <c r="C20" s="9">
        <v>42990</v>
      </c>
      <c r="D20" s="14"/>
      <c r="E20" s="14" t="s">
        <v>84</v>
      </c>
      <c r="F20" s="14" t="s">
        <v>44</v>
      </c>
      <c r="G20" s="14" t="s">
        <v>33</v>
      </c>
      <c r="H20" s="14" t="s">
        <v>115</v>
      </c>
      <c r="I20" s="9">
        <v>42954</v>
      </c>
      <c r="J20" s="14" t="s">
        <v>43</v>
      </c>
      <c r="K20" s="15">
        <v>42991</v>
      </c>
      <c r="L20" s="14" t="s">
        <v>39</v>
      </c>
      <c r="M20" s="14" t="s">
        <v>39</v>
      </c>
      <c r="N20" s="7">
        <v>29054900</v>
      </c>
      <c r="O20" s="14" t="s">
        <v>89</v>
      </c>
      <c r="P20" s="14" t="s">
        <v>77</v>
      </c>
      <c r="Q20" s="19" t="s">
        <v>116</v>
      </c>
      <c r="R20" s="17"/>
      <c r="S20" s="17"/>
      <c r="T20" s="14"/>
      <c r="U20" s="14"/>
      <c r="V20" s="16">
        <v>42705</v>
      </c>
      <c r="W20" s="16">
        <v>44531</v>
      </c>
      <c r="X20" s="14">
        <v>60</v>
      </c>
      <c r="Y20" s="14">
        <v>0</v>
      </c>
      <c r="Z20" s="7">
        <v>1100</v>
      </c>
      <c r="AA20" s="14" t="s">
        <v>37</v>
      </c>
      <c r="AB20" s="23">
        <v>2.0499999999999998</v>
      </c>
      <c r="AC20" s="12">
        <f t="shared" si="0"/>
        <v>2255</v>
      </c>
      <c r="AD20" s="8" t="s">
        <v>34</v>
      </c>
      <c r="AE20" s="8">
        <v>0</v>
      </c>
      <c r="AF20" s="11">
        <f t="shared" si="1"/>
        <v>1100</v>
      </c>
      <c r="AG20" s="7"/>
      <c r="AI20" s="9"/>
      <c r="AJ20" s="14"/>
      <c r="AK20" s="14"/>
      <c r="AL20" s="14"/>
      <c r="AM20" s="14"/>
      <c r="AN20" s="14"/>
      <c r="AO20" s="9"/>
      <c r="AP20" s="14"/>
      <c r="AQ20" s="15"/>
      <c r="AR20" s="14"/>
      <c r="AS20" s="14"/>
      <c r="AT20" s="7"/>
      <c r="AU20" s="14"/>
      <c r="AV20" s="14"/>
      <c r="AW20" s="14"/>
      <c r="AX20" s="14"/>
      <c r="AY20" s="14"/>
      <c r="AZ20" s="14"/>
      <c r="BA20" s="14"/>
      <c r="BB20" s="16"/>
      <c r="BC20" s="16"/>
      <c r="BD20" s="14"/>
      <c r="BE20" s="14"/>
      <c r="BF20" s="7"/>
      <c r="BG20" s="14"/>
      <c r="BH20" s="14"/>
      <c r="BI20" s="12"/>
      <c r="BL20" s="11"/>
      <c r="BM20" s="7"/>
      <c r="BO20" s="9"/>
      <c r="BP20" s="14"/>
      <c r="BQ20" s="14"/>
      <c r="BR20" s="14"/>
      <c r="BS20" s="14"/>
      <c r="BT20" s="14"/>
      <c r="BU20" s="9"/>
      <c r="BV20" s="14"/>
      <c r="BW20" s="15"/>
      <c r="BX20" s="14"/>
      <c r="BY20" s="14"/>
      <c r="BZ20" s="7"/>
      <c r="CA20" s="14"/>
      <c r="CB20" s="14"/>
      <c r="CC20" s="14"/>
      <c r="CD20" s="14"/>
      <c r="CE20" s="14"/>
      <c r="CF20" s="14"/>
      <c r="CG20" s="14"/>
      <c r="CH20" s="16"/>
      <c r="CI20" s="16"/>
      <c r="CJ20" s="14"/>
      <c r="CK20" s="14"/>
      <c r="CL20" s="7"/>
      <c r="CM20" s="14"/>
      <c r="CN20" s="14"/>
      <c r="CO20" s="12"/>
      <c r="CR20" s="11"/>
      <c r="CS20" s="7"/>
      <c r="CU20" s="9"/>
      <c r="CV20" s="14"/>
      <c r="CW20" s="14"/>
      <c r="CX20" s="14"/>
      <c r="CY20" s="14"/>
      <c r="CZ20" s="14"/>
      <c r="DA20" s="9"/>
      <c r="DB20" s="14"/>
      <c r="DC20" s="15"/>
      <c r="DD20" s="14"/>
      <c r="DE20" s="14"/>
      <c r="DF20" s="7"/>
      <c r="DG20" s="14"/>
      <c r="DH20" s="14"/>
      <c r="DI20" s="14"/>
      <c r="DJ20" s="14"/>
      <c r="DK20" s="14"/>
      <c r="DL20" s="14"/>
      <c r="DM20" s="14"/>
      <c r="DN20" s="16"/>
      <c r="DO20" s="16"/>
      <c r="DP20" s="14"/>
      <c r="DQ20" s="14"/>
      <c r="DR20" s="7"/>
      <c r="DS20" s="14"/>
      <c r="DT20" s="14"/>
      <c r="DU20" s="12"/>
      <c r="DX20" s="11"/>
      <c r="DY20" s="7"/>
      <c r="EA20" s="9"/>
      <c r="EB20" s="14"/>
      <c r="EC20" s="14"/>
      <c r="ED20" s="14"/>
      <c r="EE20" s="14"/>
      <c r="EF20" s="14"/>
      <c r="EG20" s="9"/>
      <c r="EH20" s="14"/>
      <c r="EI20" s="15"/>
      <c r="EJ20" s="14"/>
      <c r="EK20" s="14"/>
      <c r="EL20" s="7"/>
      <c r="EM20" s="14"/>
      <c r="EN20" s="14"/>
      <c r="EO20" s="14"/>
      <c r="EP20" s="14"/>
      <c r="EQ20" s="14"/>
      <c r="ER20" s="14"/>
      <c r="ES20" s="14"/>
      <c r="ET20" s="16"/>
      <c r="EU20" s="16"/>
      <c r="EV20" s="14"/>
      <c r="EW20" s="14"/>
      <c r="EX20" s="7"/>
      <c r="EY20" s="14"/>
      <c r="EZ20" s="14"/>
      <c r="FA20" s="12"/>
      <c r="FD20" s="11"/>
      <c r="FE20" s="7"/>
      <c r="FG20" s="9"/>
      <c r="FH20" s="14"/>
      <c r="FI20" s="14"/>
      <c r="FJ20" s="14"/>
      <c r="FK20" s="14"/>
      <c r="FL20" s="14"/>
      <c r="FM20" s="9"/>
      <c r="FN20" s="14"/>
      <c r="FO20" s="15"/>
      <c r="FP20" s="14"/>
      <c r="FQ20" s="14"/>
      <c r="FR20" s="7"/>
      <c r="FS20" s="14"/>
      <c r="FT20" s="14"/>
      <c r="FU20" s="14"/>
      <c r="FV20" s="14"/>
      <c r="FW20" s="14"/>
      <c r="FX20" s="14"/>
      <c r="FY20" s="14"/>
      <c r="FZ20" s="16"/>
      <c r="GA20" s="16"/>
      <c r="GB20" s="14"/>
      <c r="GC20" s="14"/>
      <c r="GD20" s="7"/>
      <c r="GE20" s="14"/>
      <c r="GF20" s="14"/>
      <c r="GG20" s="12"/>
      <c r="GJ20" s="11"/>
      <c r="GK20" s="7"/>
      <c r="GM20" s="9"/>
      <c r="GN20" s="14"/>
      <c r="GO20" s="14"/>
      <c r="GP20" s="14"/>
      <c r="GQ20" s="14"/>
      <c r="GR20" s="14"/>
      <c r="GS20" s="9"/>
      <c r="GT20" s="14"/>
      <c r="GU20" s="15"/>
      <c r="GV20" s="14"/>
      <c r="GW20" s="14"/>
      <c r="GX20" s="7"/>
      <c r="GY20" s="14"/>
      <c r="GZ20" s="14"/>
      <c r="HA20" s="14"/>
      <c r="HB20" s="14"/>
      <c r="HC20" s="14"/>
      <c r="HD20" s="14"/>
      <c r="HE20" s="14"/>
      <c r="HF20" s="16"/>
      <c r="HG20" s="16"/>
      <c r="HH20" s="14"/>
      <c r="HI20" s="14"/>
      <c r="HJ20" s="7"/>
      <c r="HK20" s="14"/>
      <c r="HL20" s="14"/>
      <c r="HM20" s="12"/>
      <c r="HP20" s="11"/>
      <c r="HQ20" s="7"/>
      <c r="HS20" s="9"/>
      <c r="HT20" s="14"/>
      <c r="HU20" s="14"/>
      <c r="HV20" s="14"/>
      <c r="HW20" s="14"/>
      <c r="HX20" s="14"/>
      <c r="HY20" s="9"/>
      <c r="HZ20" s="14"/>
      <c r="IA20" s="15"/>
      <c r="IB20" s="14"/>
      <c r="IC20" s="14"/>
      <c r="ID20" s="7"/>
      <c r="IE20" s="14"/>
      <c r="IF20" s="14"/>
      <c r="IG20" s="14"/>
      <c r="IH20" s="14"/>
      <c r="II20" s="14"/>
      <c r="IJ20" s="14"/>
      <c r="IK20" s="14"/>
      <c r="IL20" s="16"/>
      <c r="IM20" s="16"/>
      <c r="IN20" s="14"/>
      <c r="IO20" s="14"/>
      <c r="IP20" s="7"/>
      <c r="IQ20" s="14"/>
      <c r="IR20" s="14"/>
      <c r="IS20" s="12"/>
    </row>
    <row r="21" spans="1:253" s="8" customFormat="1" ht="24.95" customHeight="1" x14ac:dyDescent="0.25">
      <c r="A21" s="7" t="s">
        <v>36</v>
      </c>
      <c r="B21" s="14">
        <v>7779</v>
      </c>
      <c r="C21" s="9">
        <v>42990</v>
      </c>
      <c r="D21" s="14"/>
      <c r="E21" s="14" t="s">
        <v>118</v>
      </c>
      <c r="F21" s="14" t="s">
        <v>118</v>
      </c>
      <c r="G21" s="14" t="s">
        <v>119</v>
      </c>
      <c r="H21" s="14">
        <v>572637</v>
      </c>
      <c r="I21" s="9">
        <v>42986</v>
      </c>
      <c r="J21" s="14" t="s">
        <v>43</v>
      </c>
      <c r="K21" s="15">
        <v>42997</v>
      </c>
      <c r="L21" s="14" t="s">
        <v>39</v>
      </c>
      <c r="M21" s="14" t="s">
        <v>39</v>
      </c>
      <c r="N21" s="7">
        <v>32064970</v>
      </c>
      <c r="O21" s="14" t="s">
        <v>120</v>
      </c>
      <c r="P21" s="14" t="s">
        <v>120</v>
      </c>
      <c r="Q21" s="14" t="s">
        <v>121</v>
      </c>
      <c r="R21" s="17"/>
      <c r="S21" s="17"/>
      <c r="T21" s="14"/>
      <c r="U21" s="14"/>
      <c r="V21" s="16">
        <v>42979</v>
      </c>
      <c r="W21" s="16">
        <v>43709</v>
      </c>
      <c r="X21" s="14">
        <v>24</v>
      </c>
      <c r="Y21" s="14">
        <v>0</v>
      </c>
      <c r="Z21" s="7">
        <v>10</v>
      </c>
      <c r="AA21" s="14" t="s">
        <v>37</v>
      </c>
      <c r="AB21" s="22">
        <v>37.5</v>
      </c>
      <c r="AC21" s="12">
        <f t="shared" si="0"/>
        <v>375</v>
      </c>
      <c r="AD21" s="8" t="s">
        <v>49</v>
      </c>
      <c r="AE21" s="8">
        <v>0</v>
      </c>
      <c r="AF21" s="11">
        <f t="shared" si="1"/>
        <v>10</v>
      </c>
      <c r="AG21" s="7"/>
      <c r="AI21" s="9"/>
      <c r="AJ21" s="14"/>
      <c r="AK21" s="14"/>
      <c r="AL21" s="14"/>
      <c r="AM21" s="14"/>
      <c r="AN21" s="14"/>
      <c r="AO21" s="9"/>
      <c r="AP21" s="14"/>
      <c r="AQ21" s="15"/>
      <c r="AR21" s="14"/>
      <c r="AS21" s="14"/>
      <c r="AT21" s="7"/>
      <c r="AU21" s="14"/>
      <c r="AV21" s="14"/>
      <c r="AW21" s="14"/>
      <c r="AX21" s="14"/>
      <c r="AY21" s="14"/>
      <c r="AZ21" s="14"/>
      <c r="BA21" s="14"/>
      <c r="BB21" s="16"/>
      <c r="BC21" s="16"/>
      <c r="BD21" s="14"/>
      <c r="BE21" s="14"/>
      <c r="BF21" s="7"/>
      <c r="BG21" s="14"/>
      <c r="BH21" s="14"/>
      <c r="BI21" s="12"/>
      <c r="BL21" s="11"/>
      <c r="BM21" s="7"/>
      <c r="BO21" s="9"/>
      <c r="BP21" s="14"/>
      <c r="BQ21" s="14"/>
      <c r="BR21" s="14"/>
      <c r="BS21" s="14"/>
      <c r="BT21" s="14"/>
      <c r="BU21" s="9"/>
      <c r="BV21" s="14"/>
      <c r="BW21" s="15"/>
      <c r="BX21" s="14"/>
      <c r="BY21" s="14"/>
      <c r="BZ21" s="7"/>
      <c r="CA21" s="14"/>
      <c r="CB21" s="14"/>
      <c r="CC21" s="14"/>
      <c r="CD21" s="14"/>
      <c r="CE21" s="14"/>
      <c r="CF21" s="14"/>
      <c r="CG21" s="14"/>
      <c r="CH21" s="16"/>
      <c r="CI21" s="16"/>
      <c r="CJ21" s="14"/>
      <c r="CK21" s="14"/>
      <c r="CL21" s="7"/>
      <c r="CM21" s="14"/>
      <c r="CN21" s="14"/>
      <c r="CO21" s="12"/>
      <c r="CR21" s="11"/>
      <c r="CS21" s="7"/>
      <c r="CU21" s="9"/>
      <c r="CV21" s="14"/>
      <c r="CW21" s="14"/>
      <c r="CX21" s="14"/>
      <c r="CY21" s="14"/>
      <c r="CZ21" s="14"/>
      <c r="DA21" s="9"/>
      <c r="DB21" s="14"/>
      <c r="DC21" s="15"/>
      <c r="DD21" s="14"/>
      <c r="DE21" s="14"/>
      <c r="DF21" s="7"/>
      <c r="DG21" s="14"/>
      <c r="DH21" s="14"/>
      <c r="DI21" s="14"/>
      <c r="DJ21" s="14"/>
      <c r="DK21" s="14"/>
      <c r="DL21" s="14"/>
      <c r="DM21" s="14"/>
      <c r="DN21" s="16"/>
      <c r="DO21" s="16"/>
      <c r="DP21" s="14"/>
      <c r="DQ21" s="14"/>
      <c r="DR21" s="7"/>
      <c r="DS21" s="14"/>
      <c r="DT21" s="14"/>
      <c r="DU21" s="12"/>
      <c r="DX21" s="11"/>
      <c r="DY21" s="7"/>
      <c r="EA21" s="9"/>
      <c r="EB21" s="14"/>
      <c r="EC21" s="14"/>
      <c r="ED21" s="14"/>
      <c r="EE21" s="14"/>
      <c r="EF21" s="14"/>
      <c r="EG21" s="9"/>
      <c r="EH21" s="14"/>
      <c r="EI21" s="15"/>
      <c r="EJ21" s="14"/>
      <c r="EK21" s="14"/>
      <c r="EL21" s="7"/>
      <c r="EM21" s="14"/>
      <c r="EN21" s="14"/>
      <c r="EO21" s="14"/>
      <c r="EP21" s="14"/>
      <c r="EQ21" s="14"/>
      <c r="ER21" s="14"/>
      <c r="ES21" s="14"/>
      <c r="ET21" s="16"/>
      <c r="EU21" s="16"/>
      <c r="EV21" s="14"/>
      <c r="EW21" s="14"/>
      <c r="EX21" s="7"/>
      <c r="EY21" s="14"/>
      <c r="EZ21" s="14"/>
      <c r="FA21" s="12"/>
      <c r="FD21" s="11"/>
      <c r="FE21" s="7"/>
      <c r="FG21" s="9"/>
      <c r="FH21" s="14"/>
      <c r="FI21" s="14"/>
      <c r="FJ21" s="14"/>
      <c r="FK21" s="14"/>
      <c r="FL21" s="14"/>
      <c r="FM21" s="9"/>
      <c r="FN21" s="14"/>
      <c r="FO21" s="15"/>
      <c r="FP21" s="14"/>
      <c r="FQ21" s="14"/>
      <c r="FR21" s="7"/>
      <c r="FS21" s="14"/>
      <c r="FT21" s="14"/>
      <c r="FU21" s="14"/>
      <c r="FV21" s="14"/>
      <c r="FW21" s="14"/>
      <c r="FX21" s="14"/>
      <c r="FY21" s="14"/>
      <c r="FZ21" s="16"/>
      <c r="GA21" s="16"/>
      <c r="GB21" s="14"/>
      <c r="GC21" s="14"/>
      <c r="GD21" s="7"/>
      <c r="GE21" s="14"/>
      <c r="GF21" s="14"/>
      <c r="GG21" s="12"/>
      <c r="GJ21" s="11"/>
      <c r="GK21" s="7"/>
      <c r="GM21" s="9"/>
      <c r="GN21" s="14"/>
      <c r="GO21" s="14"/>
      <c r="GP21" s="14"/>
      <c r="GQ21" s="14"/>
      <c r="GR21" s="14"/>
      <c r="GS21" s="9"/>
      <c r="GT21" s="14"/>
      <c r="GU21" s="15"/>
      <c r="GV21" s="14"/>
      <c r="GW21" s="14"/>
      <c r="GX21" s="7"/>
      <c r="GY21" s="14"/>
      <c r="GZ21" s="14"/>
      <c r="HA21" s="14"/>
      <c r="HB21" s="14"/>
      <c r="HC21" s="14"/>
      <c r="HD21" s="14"/>
      <c r="HE21" s="14"/>
      <c r="HF21" s="16"/>
      <c r="HG21" s="16"/>
      <c r="HH21" s="14"/>
      <c r="HI21" s="14"/>
      <c r="HJ21" s="7"/>
      <c r="HK21" s="14"/>
      <c r="HL21" s="14"/>
      <c r="HM21" s="12"/>
      <c r="HP21" s="11"/>
      <c r="HQ21" s="7"/>
      <c r="HS21" s="9"/>
      <c r="HT21" s="14"/>
      <c r="HU21" s="14"/>
      <c r="HV21" s="14"/>
      <c r="HW21" s="14"/>
      <c r="HX21" s="14"/>
      <c r="HY21" s="9"/>
      <c r="HZ21" s="14"/>
      <c r="IA21" s="15"/>
      <c r="IB21" s="14"/>
      <c r="IC21" s="14"/>
      <c r="ID21" s="7"/>
      <c r="IE21" s="14"/>
      <c r="IF21" s="14"/>
      <c r="IG21" s="14"/>
      <c r="IH21" s="14"/>
      <c r="II21" s="14"/>
      <c r="IJ21" s="14"/>
      <c r="IK21" s="14"/>
      <c r="IL21" s="16"/>
      <c r="IM21" s="16"/>
      <c r="IN21" s="14"/>
      <c r="IO21" s="14"/>
      <c r="IP21" s="7"/>
      <c r="IQ21" s="14"/>
      <c r="IR21" s="14"/>
      <c r="IS21" s="12"/>
    </row>
    <row r="22" spans="1:253" s="8" customFormat="1" ht="24.95" customHeight="1" x14ac:dyDescent="0.25">
      <c r="A22" s="7" t="s">
        <v>36</v>
      </c>
      <c r="B22" s="14">
        <v>7779</v>
      </c>
      <c r="C22" s="9">
        <v>42990</v>
      </c>
      <c r="D22" s="14"/>
      <c r="E22" s="14" t="s">
        <v>118</v>
      </c>
      <c r="F22" s="14" t="s">
        <v>118</v>
      </c>
      <c r="G22" s="14" t="s">
        <v>119</v>
      </c>
      <c r="H22" s="14">
        <v>572637</v>
      </c>
      <c r="I22" s="9">
        <v>42986</v>
      </c>
      <c r="J22" s="14" t="s">
        <v>43</v>
      </c>
      <c r="K22" s="15">
        <v>42997</v>
      </c>
      <c r="L22" s="14" t="s">
        <v>39</v>
      </c>
      <c r="M22" s="14" t="s">
        <v>39</v>
      </c>
      <c r="N22" s="7">
        <v>32061900</v>
      </c>
      <c r="O22" s="14" t="s">
        <v>122</v>
      </c>
      <c r="P22" s="14" t="s">
        <v>122</v>
      </c>
      <c r="Q22" s="19" t="s">
        <v>123</v>
      </c>
      <c r="R22" s="17"/>
      <c r="S22" s="17"/>
      <c r="T22" s="14"/>
      <c r="U22" s="14"/>
      <c r="V22" s="16">
        <v>42917</v>
      </c>
      <c r="W22" s="16">
        <v>43647</v>
      </c>
      <c r="X22" s="14">
        <v>24</v>
      </c>
      <c r="Y22" s="14">
        <v>0</v>
      </c>
      <c r="Z22" s="7">
        <v>10</v>
      </c>
      <c r="AA22" s="14" t="s">
        <v>124</v>
      </c>
      <c r="AB22" s="22">
        <v>40.68</v>
      </c>
      <c r="AC22" s="12">
        <f t="shared" si="0"/>
        <v>406.8</v>
      </c>
      <c r="AD22" s="8" t="s">
        <v>49</v>
      </c>
      <c r="AE22" s="8">
        <v>0</v>
      </c>
      <c r="AF22" s="11">
        <f t="shared" si="1"/>
        <v>10</v>
      </c>
      <c r="AG22" s="7"/>
      <c r="AI22" s="9"/>
      <c r="AJ22" s="14"/>
      <c r="AK22" s="14"/>
      <c r="AL22" s="14"/>
      <c r="AM22" s="14"/>
      <c r="AN22" s="14"/>
      <c r="AO22" s="9"/>
      <c r="AP22" s="14"/>
      <c r="AQ22" s="15"/>
      <c r="AR22" s="14"/>
      <c r="AS22" s="14"/>
      <c r="AT22" s="7"/>
      <c r="AU22" s="14"/>
      <c r="AV22" s="14"/>
      <c r="AW22" s="14"/>
      <c r="AX22" s="14"/>
      <c r="AY22" s="14"/>
      <c r="AZ22" s="14"/>
      <c r="BA22" s="14"/>
      <c r="BB22" s="16"/>
      <c r="BC22" s="16"/>
      <c r="BD22" s="14"/>
      <c r="BE22" s="14"/>
      <c r="BF22" s="7"/>
      <c r="BG22" s="14"/>
      <c r="BH22" s="14"/>
      <c r="BI22" s="12"/>
      <c r="BL22" s="11"/>
      <c r="BM22" s="7"/>
      <c r="BO22" s="9"/>
      <c r="BP22" s="14"/>
      <c r="BQ22" s="14"/>
      <c r="BR22" s="14"/>
      <c r="BS22" s="14"/>
      <c r="BT22" s="14"/>
      <c r="BU22" s="9"/>
      <c r="BV22" s="14"/>
      <c r="BW22" s="15"/>
      <c r="BX22" s="14"/>
      <c r="BY22" s="14"/>
      <c r="BZ22" s="7"/>
      <c r="CA22" s="14"/>
      <c r="CB22" s="14"/>
      <c r="CC22" s="14"/>
      <c r="CD22" s="14"/>
      <c r="CE22" s="14"/>
      <c r="CF22" s="14"/>
      <c r="CG22" s="14"/>
      <c r="CH22" s="16"/>
      <c r="CI22" s="16"/>
      <c r="CJ22" s="14"/>
      <c r="CK22" s="14"/>
      <c r="CL22" s="7"/>
      <c r="CM22" s="14"/>
      <c r="CN22" s="14"/>
      <c r="CO22" s="12"/>
      <c r="CR22" s="11"/>
      <c r="CS22" s="7"/>
      <c r="CU22" s="9"/>
      <c r="CV22" s="14"/>
      <c r="CW22" s="14"/>
      <c r="CX22" s="14"/>
      <c r="CY22" s="14"/>
      <c r="CZ22" s="14"/>
      <c r="DA22" s="9"/>
      <c r="DB22" s="14"/>
      <c r="DC22" s="15"/>
      <c r="DD22" s="14"/>
      <c r="DE22" s="14"/>
      <c r="DF22" s="7"/>
      <c r="DG22" s="14"/>
      <c r="DH22" s="14"/>
      <c r="DI22" s="14"/>
      <c r="DJ22" s="14"/>
      <c r="DK22" s="14"/>
      <c r="DL22" s="14"/>
      <c r="DM22" s="14"/>
      <c r="DN22" s="16"/>
      <c r="DO22" s="16"/>
      <c r="DP22" s="14"/>
      <c r="DQ22" s="14"/>
      <c r="DR22" s="7"/>
      <c r="DS22" s="14"/>
      <c r="DT22" s="14"/>
      <c r="DU22" s="12"/>
      <c r="DX22" s="11"/>
      <c r="DY22" s="7"/>
      <c r="EA22" s="9"/>
      <c r="EB22" s="14"/>
      <c r="EC22" s="14"/>
      <c r="ED22" s="14"/>
      <c r="EE22" s="14"/>
      <c r="EF22" s="14"/>
      <c r="EG22" s="9"/>
      <c r="EH22" s="14"/>
      <c r="EI22" s="15"/>
      <c r="EJ22" s="14"/>
      <c r="EK22" s="14"/>
      <c r="EL22" s="7"/>
      <c r="EM22" s="14"/>
      <c r="EN22" s="14"/>
      <c r="EO22" s="14"/>
      <c r="EP22" s="14"/>
      <c r="EQ22" s="14"/>
      <c r="ER22" s="14"/>
      <c r="ES22" s="14"/>
      <c r="ET22" s="16"/>
      <c r="EU22" s="16"/>
      <c r="EV22" s="14"/>
      <c r="EW22" s="14"/>
      <c r="EX22" s="7"/>
      <c r="EY22" s="14"/>
      <c r="EZ22" s="14"/>
      <c r="FA22" s="12"/>
      <c r="FD22" s="11"/>
      <c r="FE22" s="7"/>
      <c r="FG22" s="9"/>
      <c r="FH22" s="14"/>
      <c r="FI22" s="14"/>
      <c r="FJ22" s="14"/>
      <c r="FK22" s="14"/>
      <c r="FL22" s="14"/>
      <c r="FM22" s="9"/>
      <c r="FN22" s="14"/>
      <c r="FO22" s="15"/>
      <c r="FP22" s="14"/>
      <c r="FQ22" s="14"/>
      <c r="FR22" s="7"/>
      <c r="FS22" s="14"/>
      <c r="FT22" s="14"/>
      <c r="FU22" s="14"/>
      <c r="FV22" s="14"/>
      <c r="FW22" s="14"/>
      <c r="FX22" s="14"/>
      <c r="FY22" s="14"/>
      <c r="FZ22" s="16"/>
      <c r="GA22" s="16"/>
      <c r="GB22" s="14"/>
      <c r="GC22" s="14"/>
      <c r="GD22" s="7"/>
      <c r="GE22" s="14"/>
      <c r="GF22" s="14"/>
      <c r="GG22" s="12"/>
      <c r="GJ22" s="11"/>
      <c r="GK22" s="7"/>
      <c r="GM22" s="9"/>
      <c r="GN22" s="14"/>
      <c r="GO22" s="14"/>
      <c r="GP22" s="14"/>
      <c r="GQ22" s="14"/>
      <c r="GR22" s="14"/>
      <c r="GS22" s="9"/>
      <c r="GT22" s="14"/>
      <c r="GU22" s="15"/>
      <c r="GV22" s="14"/>
      <c r="GW22" s="14"/>
      <c r="GX22" s="7"/>
      <c r="GY22" s="14"/>
      <c r="GZ22" s="14"/>
      <c r="HA22" s="14"/>
      <c r="HB22" s="14"/>
      <c r="HC22" s="14"/>
      <c r="HD22" s="14"/>
      <c r="HE22" s="14"/>
      <c r="HF22" s="16"/>
      <c r="HG22" s="16"/>
      <c r="HH22" s="14"/>
      <c r="HI22" s="14"/>
      <c r="HJ22" s="7"/>
      <c r="HK22" s="14"/>
      <c r="HL22" s="14"/>
      <c r="HM22" s="12"/>
      <c r="HP22" s="11"/>
      <c r="HQ22" s="7"/>
      <c r="HS22" s="9"/>
      <c r="HT22" s="14"/>
      <c r="HU22" s="14"/>
      <c r="HV22" s="14"/>
      <c r="HW22" s="14"/>
      <c r="HX22" s="14"/>
      <c r="HY22" s="9"/>
      <c r="HZ22" s="14"/>
      <c r="IA22" s="15"/>
      <c r="IB22" s="14"/>
      <c r="IC22" s="14"/>
      <c r="ID22" s="7"/>
      <c r="IE22" s="14"/>
      <c r="IF22" s="14"/>
      <c r="IG22" s="14"/>
      <c r="IH22" s="14"/>
      <c r="II22" s="14"/>
      <c r="IJ22" s="14"/>
      <c r="IK22" s="14"/>
      <c r="IL22" s="16"/>
      <c r="IM22" s="16"/>
      <c r="IN22" s="14"/>
      <c r="IO22" s="14"/>
      <c r="IP22" s="7"/>
      <c r="IQ22" s="14"/>
      <c r="IR22" s="14"/>
      <c r="IS22" s="12"/>
    </row>
    <row r="23" spans="1:253" s="8" customFormat="1" ht="24.95" customHeight="1" x14ac:dyDescent="0.25">
      <c r="A23" s="7" t="s">
        <v>36</v>
      </c>
      <c r="B23" s="14">
        <v>7833</v>
      </c>
      <c r="C23" s="9">
        <v>42992</v>
      </c>
      <c r="D23" s="14"/>
      <c r="E23" s="14" t="s">
        <v>125</v>
      </c>
      <c r="F23" s="14" t="s">
        <v>125</v>
      </c>
      <c r="G23" s="14" t="s">
        <v>126</v>
      </c>
      <c r="H23" s="14" t="s">
        <v>127</v>
      </c>
      <c r="I23" s="9">
        <v>42962</v>
      </c>
      <c r="J23" s="14" t="s">
        <v>43</v>
      </c>
      <c r="K23" s="15">
        <v>42993</v>
      </c>
      <c r="L23" s="14" t="s">
        <v>39</v>
      </c>
      <c r="M23" s="14" t="s">
        <v>39</v>
      </c>
      <c r="N23" s="7">
        <v>29181400</v>
      </c>
      <c r="O23" s="14" t="s">
        <v>128</v>
      </c>
      <c r="P23" s="14" t="s">
        <v>128</v>
      </c>
      <c r="Q23" s="14" t="s">
        <v>129</v>
      </c>
      <c r="R23" s="17"/>
      <c r="S23" s="17"/>
      <c r="T23" s="14"/>
      <c r="U23" s="14"/>
      <c r="V23" s="16">
        <v>42948</v>
      </c>
      <c r="W23" s="16">
        <v>44044</v>
      </c>
      <c r="X23" s="14">
        <v>36</v>
      </c>
      <c r="Y23" s="14">
        <v>0</v>
      </c>
      <c r="Z23" s="7">
        <v>25000</v>
      </c>
      <c r="AA23" s="14" t="s">
        <v>37</v>
      </c>
      <c r="AB23" s="22">
        <v>1.1000000000000001</v>
      </c>
      <c r="AC23" s="12">
        <f t="shared" si="0"/>
        <v>27500.000000000004</v>
      </c>
      <c r="AD23" s="8" t="s">
        <v>34</v>
      </c>
      <c r="AE23" s="8">
        <v>0</v>
      </c>
      <c r="AF23" s="11">
        <f t="shared" si="1"/>
        <v>25000</v>
      </c>
      <c r="AG23" s="7"/>
      <c r="AI23" s="9"/>
      <c r="AJ23" s="14"/>
      <c r="AK23" s="14"/>
      <c r="AL23" s="14"/>
      <c r="AM23" s="14"/>
      <c r="AN23" s="14"/>
      <c r="AO23" s="9"/>
      <c r="AP23" s="14"/>
      <c r="AQ23" s="15"/>
      <c r="AR23" s="14"/>
      <c r="AS23" s="14"/>
      <c r="AT23" s="7"/>
      <c r="AU23" s="14"/>
      <c r="AV23" s="14"/>
      <c r="AW23" s="14"/>
      <c r="AX23" s="14"/>
      <c r="AY23" s="14"/>
      <c r="AZ23" s="14"/>
      <c r="BA23" s="14"/>
      <c r="BB23" s="16"/>
      <c r="BC23" s="16"/>
      <c r="BD23" s="14"/>
      <c r="BE23" s="14"/>
      <c r="BF23" s="7"/>
      <c r="BG23" s="14"/>
      <c r="BH23" s="14"/>
      <c r="BI23" s="12"/>
      <c r="BL23" s="11"/>
      <c r="BM23" s="7"/>
      <c r="BO23" s="9"/>
      <c r="BP23" s="14"/>
      <c r="BQ23" s="14"/>
      <c r="BR23" s="14"/>
      <c r="BS23" s="14"/>
      <c r="BT23" s="14"/>
      <c r="BU23" s="9"/>
      <c r="BV23" s="14"/>
      <c r="BW23" s="15"/>
      <c r="BX23" s="14"/>
      <c r="BY23" s="14"/>
      <c r="BZ23" s="7"/>
      <c r="CA23" s="14"/>
      <c r="CB23" s="14"/>
      <c r="CC23" s="14"/>
      <c r="CD23" s="14"/>
      <c r="CE23" s="14"/>
      <c r="CF23" s="14"/>
      <c r="CG23" s="14"/>
      <c r="CH23" s="16"/>
      <c r="CI23" s="16"/>
      <c r="CJ23" s="14"/>
      <c r="CK23" s="14"/>
      <c r="CL23" s="7"/>
      <c r="CM23" s="14"/>
      <c r="CN23" s="14"/>
      <c r="CO23" s="12"/>
      <c r="CR23" s="11"/>
      <c r="CS23" s="7"/>
      <c r="CU23" s="9"/>
      <c r="CV23" s="14"/>
      <c r="CW23" s="14"/>
      <c r="CX23" s="14"/>
      <c r="CY23" s="14"/>
      <c r="CZ23" s="14"/>
      <c r="DA23" s="9"/>
      <c r="DB23" s="14"/>
      <c r="DC23" s="15"/>
      <c r="DD23" s="14"/>
      <c r="DE23" s="14"/>
      <c r="DF23" s="7"/>
      <c r="DG23" s="14"/>
      <c r="DH23" s="14"/>
      <c r="DI23" s="14"/>
      <c r="DJ23" s="14"/>
      <c r="DK23" s="14"/>
      <c r="DL23" s="14"/>
      <c r="DM23" s="14"/>
      <c r="DN23" s="16"/>
      <c r="DO23" s="16"/>
      <c r="DP23" s="14"/>
      <c r="DQ23" s="14"/>
      <c r="DR23" s="7"/>
      <c r="DS23" s="14"/>
      <c r="DT23" s="14"/>
      <c r="DU23" s="12"/>
      <c r="DX23" s="11"/>
      <c r="DY23" s="7"/>
      <c r="EA23" s="9"/>
      <c r="EB23" s="14"/>
      <c r="EC23" s="14"/>
      <c r="ED23" s="14"/>
      <c r="EE23" s="14"/>
      <c r="EF23" s="14"/>
      <c r="EG23" s="9"/>
      <c r="EH23" s="14"/>
      <c r="EI23" s="15"/>
      <c r="EJ23" s="14"/>
      <c r="EK23" s="14"/>
      <c r="EL23" s="7"/>
      <c r="EM23" s="14"/>
      <c r="EN23" s="14"/>
      <c r="EO23" s="14"/>
      <c r="EP23" s="14"/>
      <c r="EQ23" s="14"/>
      <c r="ER23" s="14"/>
      <c r="ES23" s="14"/>
      <c r="ET23" s="16"/>
      <c r="EU23" s="16"/>
      <c r="EV23" s="14"/>
      <c r="EW23" s="14"/>
      <c r="EX23" s="7"/>
      <c r="EY23" s="14"/>
      <c r="EZ23" s="14"/>
      <c r="FA23" s="12"/>
      <c r="FD23" s="11"/>
      <c r="FE23" s="7"/>
      <c r="FG23" s="9"/>
      <c r="FH23" s="14"/>
      <c r="FI23" s="14"/>
      <c r="FJ23" s="14"/>
      <c r="FK23" s="14"/>
      <c r="FL23" s="14"/>
      <c r="FM23" s="9"/>
      <c r="FN23" s="14"/>
      <c r="FO23" s="15"/>
      <c r="FP23" s="14"/>
      <c r="FQ23" s="14"/>
      <c r="FR23" s="7"/>
      <c r="FS23" s="14"/>
      <c r="FT23" s="14"/>
      <c r="FU23" s="14"/>
      <c r="FV23" s="14"/>
      <c r="FW23" s="14"/>
      <c r="FX23" s="14"/>
      <c r="FY23" s="14"/>
      <c r="FZ23" s="16"/>
      <c r="GA23" s="16"/>
      <c r="GB23" s="14"/>
      <c r="GC23" s="14"/>
      <c r="GD23" s="7"/>
      <c r="GE23" s="14"/>
      <c r="GF23" s="14"/>
      <c r="GG23" s="12"/>
      <c r="GJ23" s="11"/>
      <c r="GK23" s="7"/>
      <c r="GM23" s="9"/>
      <c r="GN23" s="14"/>
      <c r="GO23" s="14"/>
      <c r="GP23" s="14"/>
      <c r="GQ23" s="14"/>
      <c r="GR23" s="14"/>
      <c r="GS23" s="9"/>
      <c r="GT23" s="14"/>
      <c r="GU23" s="15"/>
      <c r="GV23" s="14"/>
      <c r="GW23" s="14"/>
      <c r="GX23" s="7"/>
      <c r="GY23" s="14"/>
      <c r="GZ23" s="14"/>
      <c r="HA23" s="14"/>
      <c r="HB23" s="14"/>
      <c r="HC23" s="14"/>
      <c r="HD23" s="14"/>
      <c r="HE23" s="14"/>
      <c r="HF23" s="16"/>
      <c r="HG23" s="16"/>
      <c r="HH23" s="14"/>
      <c r="HI23" s="14"/>
      <c r="HJ23" s="7"/>
      <c r="HK23" s="14"/>
      <c r="HL23" s="14"/>
      <c r="HM23" s="12"/>
      <c r="HP23" s="11"/>
      <c r="HQ23" s="7"/>
      <c r="HS23" s="9"/>
      <c r="HT23" s="14"/>
      <c r="HU23" s="14"/>
      <c r="HV23" s="14"/>
      <c r="HW23" s="14"/>
      <c r="HX23" s="14"/>
      <c r="HY23" s="9"/>
      <c r="HZ23" s="14"/>
      <c r="IA23" s="15"/>
      <c r="IB23" s="14"/>
      <c r="IC23" s="14"/>
      <c r="ID23" s="7"/>
      <c r="IE23" s="14"/>
      <c r="IF23" s="14"/>
      <c r="IG23" s="14"/>
      <c r="IH23" s="14"/>
      <c r="II23" s="14"/>
      <c r="IJ23" s="14"/>
      <c r="IK23" s="14"/>
      <c r="IL23" s="16"/>
      <c r="IM23" s="16"/>
      <c r="IN23" s="14"/>
      <c r="IO23" s="14"/>
      <c r="IP23" s="7"/>
      <c r="IQ23" s="14"/>
      <c r="IR23" s="14"/>
      <c r="IS23" s="12"/>
    </row>
    <row r="24" spans="1:253" s="8" customFormat="1" ht="24.95" customHeight="1" x14ac:dyDescent="0.25">
      <c r="A24" s="7" t="s">
        <v>36</v>
      </c>
      <c r="B24" s="14">
        <v>7834</v>
      </c>
      <c r="C24" s="9">
        <v>42992</v>
      </c>
      <c r="D24" s="14"/>
      <c r="E24" s="14" t="s">
        <v>130</v>
      </c>
      <c r="F24" s="14" t="s">
        <v>130</v>
      </c>
      <c r="G24" s="14" t="s">
        <v>33</v>
      </c>
      <c r="H24" s="14">
        <v>1101200087</v>
      </c>
      <c r="I24" s="9">
        <v>42989</v>
      </c>
      <c r="J24" s="14" t="s">
        <v>59</v>
      </c>
      <c r="K24" s="15">
        <v>42995</v>
      </c>
      <c r="L24" s="14" t="s">
        <v>35</v>
      </c>
      <c r="M24" s="14">
        <v>6657</v>
      </c>
      <c r="N24" s="7">
        <v>29419090</v>
      </c>
      <c r="O24" s="14" t="s">
        <v>131</v>
      </c>
      <c r="P24" s="14" t="s">
        <v>132</v>
      </c>
      <c r="Q24" s="14" t="s">
        <v>133</v>
      </c>
      <c r="R24" s="17"/>
      <c r="S24" s="17"/>
      <c r="T24" s="14"/>
      <c r="U24" s="14"/>
      <c r="V24" s="16">
        <v>42856</v>
      </c>
      <c r="W24" s="16">
        <v>43922</v>
      </c>
      <c r="X24" s="14">
        <v>36</v>
      </c>
      <c r="Y24" s="14">
        <v>0</v>
      </c>
      <c r="Z24" s="7">
        <v>125</v>
      </c>
      <c r="AA24" s="14" t="s">
        <v>124</v>
      </c>
      <c r="AB24" s="18">
        <v>155</v>
      </c>
      <c r="AC24" s="12">
        <f t="shared" si="0"/>
        <v>19375</v>
      </c>
      <c r="AD24" s="8" t="s">
        <v>34</v>
      </c>
      <c r="AE24" s="8">
        <v>0</v>
      </c>
      <c r="AF24" s="11">
        <f t="shared" si="1"/>
        <v>125</v>
      </c>
      <c r="AG24" s="7"/>
      <c r="AI24" s="9"/>
      <c r="AJ24" s="14"/>
      <c r="AK24" s="14"/>
      <c r="AL24" s="14"/>
      <c r="AM24" s="14"/>
      <c r="AN24" s="14"/>
      <c r="AO24" s="9"/>
      <c r="AP24" s="14"/>
      <c r="AQ24" s="15"/>
      <c r="AR24" s="14"/>
      <c r="AS24" s="14"/>
      <c r="AT24" s="7"/>
      <c r="AU24" s="14"/>
      <c r="AV24" s="14"/>
      <c r="AW24" s="14"/>
      <c r="AX24" s="14"/>
      <c r="AY24" s="14"/>
      <c r="AZ24" s="14"/>
      <c r="BA24" s="14"/>
      <c r="BB24" s="16"/>
      <c r="BC24" s="16"/>
      <c r="BD24" s="14"/>
      <c r="BE24" s="14"/>
      <c r="BF24" s="7"/>
      <c r="BG24" s="14"/>
      <c r="BH24" s="14"/>
      <c r="BI24" s="12"/>
      <c r="BL24" s="11"/>
      <c r="BM24" s="7"/>
      <c r="BO24" s="9"/>
      <c r="BP24" s="14"/>
      <c r="BQ24" s="14"/>
      <c r="BR24" s="14"/>
      <c r="BS24" s="14"/>
      <c r="BT24" s="14"/>
      <c r="BU24" s="9"/>
      <c r="BV24" s="14"/>
      <c r="BW24" s="15"/>
      <c r="BX24" s="14"/>
      <c r="BY24" s="14"/>
      <c r="BZ24" s="7"/>
      <c r="CA24" s="14"/>
      <c r="CB24" s="14"/>
      <c r="CC24" s="14"/>
      <c r="CD24" s="14"/>
      <c r="CE24" s="14"/>
      <c r="CF24" s="14"/>
      <c r="CG24" s="14"/>
      <c r="CH24" s="16"/>
      <c r="CI24" s="16"/>
      <c r="CJ24" s="14"/>
      <c r="CK24" s="14"/>
      <c r="CL24" s="7"/>
      <c r="CM24" s="14"/>
      <c r="CN24" s="14"/>
      <c r="CO24" s="12"/>
      <c r="CR24" s="11"/>
      <c r="CS24" s="7"/>
      <c r="CU24" s="9"/>
      <c r="CV24" s="14"/>
      <c r="CW24" s="14"/>
      <c r="CX24" s="14"/>
      <c r="CY24" s="14"/>
      <c r="CZ24" s="14"/>
      <c r="DA24" s="9"/>
      <c r="DB24" s="14"/>
      <c r="DC24" s="15"/>
      <c r="DD24" s="14"/>
      <c r="DE24" s="14"/>
      <c r="DF24" s="7"/>
      <c r="DG24" s="14"/>
      <c r="DH24" s="14"/>
      <c r="DI24" s="14"/>
      <c r="DJ24" s="14"/>
      <c r="DK24" s="14"/>
      <c r="DL24" s="14"/>
      <c r="DM24" s="14"/>
      <c r="DN24" s="16"/>
      <c r="DO24" s="16"/>
      <c r="DP24" s="14"/>
      <c r="DQ24" s="14"/>
      <c r="DR24" s="7"/>
      <c r="DS24" s="14"/>
      <c r="DT24" s="14"/>
      <c r="DU24" s="12"/>
      <c r="DX24" s="11"/>
      <c r="DY24" s="7"/>
      <c r="EA24" s="9"/>
      <c r="EB24" s="14"/>
      <c r="EC24" s="14"/>
      <c r="ED24" s="14"/>
      <c r="EE24" s="14"/>
      <c r="EF24" s="14"/>
      <c r="EG24" s="9"/>
      <c r="EH24" s="14"/>
      <c r="EI24" s="15"/>
      <c r="EJ24" s="14"/>
      <c r="EK24" s="14"/>
      <c r="EL24" s="7"/>
      <c r="EM24" s="14"/>
      <c r="EN24" s="14"/>
      <c r="EO24" s="14"/>
      <c r="EP24" s="14"/>
      <c r="EQ24" s="14"/>
      <c r="ER24" s="14"/>
      <c r="ES24" s="14"/>
      <c r="ET24" s="16"/>
      <c r="EU24" s="16"/>
      <c r="EV24" s="14"/>
      <c r="EW24" s="14"/>
      <c r="EX24" s="7"/>
      <c r="EY24" s="14"/>
      <c r="EZ24" s="14"/>
      <c r="FA24" s="12"/>
      <c r="FD24" s="11"/>
      <c r="FE24" s="7"/>
      <c r="FG24" s="9"/>
      <c r="FH24" s="14"/>
      <c r="FI24" s="14"/>
      <c r="FJ24" s="14"/>
      <c r="FK24" s="14"/>
      <c r="FL24" s="14"/>
      <c r="FM24" s="9"/>
      <c r="FN24" s="14"/>
      <c r="FO24" s="15"/>
      <c r="FP24" s="14"/>
      <c r="FQ24" s="14"/>
      <c r="FR24" s="7"/>
      <c r="FS24" s="14"/>
      <c r="FT24" s="14"/>
      <c r="FU24" s="14"/>
      <c r="FV24" s="14"/>
      <c r="FW24" s="14"/>
      <c r="FX24" s="14"/>
      <c r="FY24" s="14"/>
      <c r="FZ24" s="16"/>
      <c r="GA24" s="16"/>
      <c r="GB24" s="14"/>
      <c r="GC24" s="14"/>
      <c r="GD24" s="7"/>
      <c r="GE24" s="14"/>
      <c r="GF24" s="14"/>
      <c r="GG24" s="12"/>
      <c r="GJ24" s="11"/>
      <c r="GK24" s="7"/>
      <c r="GM24" s="9"/>
      <c r="GN24" s="14"/>
      <c r="GO24" s="14"/>
      <c r="GP24" s="14"/>
      <c r="GQ24" s="14"/>
      <c r="GR24" s="14"/>
      <c r="GS24" s="9"/>
      <c r="GT24" s="14"/>
      <c r="GU24" s="15"/>
      <c r="GV24" s="14"/>
      <c r="GW24" s="14"/>
      <c r="GX24" s="7"/>
      <c r="GY24" s="14"/>
      <c r="GZ24" s="14"/>
      <c r="HA24" s="14"/>
      <c r="HB24" s="14"/>
      <c r="HC24" s="14"/>
      <c r="HD24" s="14"/>
      <c r="HE24" s="14"/>
      <c r="HF24" s="16"/>
      <c r="HG24" s="16"/>
      <c r="HH24" s="14"/>
      <c r="HI24" s="14"/>
      <c r="HJ24" s="7"/>
      <c r="HK24" s="14"/>
      <c r="HL24" s="14"/>
      <c r="HM24" s="12"/>
      <c r="HP24" s="11"/>
      <c r="HQ24" s="7"/>
      <c r="HS24" s="9"/>
      <c r="HT24" s="14"/>
      <c r="HU24" s="14"/>
      <c r="HV24" s="14"/>
      <c r="HW24" s="14"/>
      <c r="HX24" s="14"/>
      <c r="HY24" s="9"/>
      <c r="HZ24" s="14"/>
      <c r="IA24" s="15"/>
      <c r="IB24" s="14"/>
      <c r="IC24" s="14"/>
      <c r="ID24" s="7"/>
      <c r="IE24" s="14"/>
      <c r="IF24" s="14"/>
      <c r="IG24" s="14"/>
      <c r="IH24" s="14"/>
      <c r="II24" s="14"/>
      <c r="IJ24" s="14"/>
      <c r="IK24" s="14"/>
      <c r="IL24" s="16"/>
      <c r="IM24" s="16"/>
      <c r="IN24" s="14"/>
      <c r="IO24" s="14"/>
      <c r="IP24" s="7"/>
      <c r="IQ24" s="14"/>
      <c r="IR24" s="14"/>
      <c r="IS24" s="12"/>
    </row>
    <row r="25" spans="1:253" s="8" customFormat="1" ht="24.95" customHeight="1" x14ac:dyDescent="0.25">
      <c r="A25" s="7" t="s">
        <v>36</v>
      </c>
      <c r="B25" s="14">
        <v>7835</v>
      </c>
      <c r="C25" s="9">
        <v>42992</v>
      </c>
      <c r="D25" s="14"/>
      <c r="E25" s="14" t="s">
        <v>144</v>
      </c>
      <c r="F25" s="14" t="s">
        <v>134</v>
      </c>
      <c r="G25" s="14" t="s">
        <v>135</v>
      </c>
      <c r="H25" s="14" t="s">
        <v>136</v>
      </c>
      <c r="I25" s="9">
        <v>42983</v>
      </c>
      <c r="J25" s="14" t="s">
        <v>43</v>
      </c>
      <c r="K25" s="15">
        <v>42999</v>
      </c>
      <c r="L25" s="14" t="s">
        <v>39</v>
      </c>
      <c r="M25" s="14" t="s">
        <v>39</v>
      </c>
      <c r="N25" s="7">
        <v>39123985</v>
      </c>
      <c r="O25" s="14" t="s">
        <v>137</v>
      </c>
      <c r="P25" s="14" t="s">
        <v>145</v>
      </c>
      <c r="Q25" s="14" t="s">
        <v>138</v>
      </c>
      <c r="R25" s="17"/>
      <c r="S25" s="17"/>
      <c r="T25" s="14"/>
      <c r="U25" s="14"/>
      <c r="V25" s="16">
        <v>42598</v>
      </c>
      <c r="W25" s="16">
        <v>43678</v>
      </c>
      <c r="X25" s="14">
        <v>36</v>
      </c>
      <c r="Y25" s="14">
        <v>0</v>
      </c>
      <c r="Z25" s="7">
        <v>50</v>
      </c>
      <c r="AA25" s="14" t="s">
        <v>37</v>
      </c>
      <c r="AB25" s="22">
        <v>21.9</v>
      </c>
      <c r="AC25" s="12">
        <f t="shared" si="0"/>
        <v>1095</v>
      </c>
      <c r="AD25" s="8" t="s">
        <v>49</v>
      </c>
      <c r="AE25" s="8">
        <v>0</v>
      </c>
      <c r="AF25" s="11">
        <f t="shared" si="1"/>
        <v>50</v>
      </c>
      <c r="AG25" s="7"/>
      <c r="AI25" s="9"/>
      <c r="AJ25" s="14"/>
      <c r="AK25" s="14"/>
      <c r="AL25" s="14"/>
      <c r="AM25" s="14"/>
      <c r="AN25" s="14"/>
      <c r="AO25" s="9"/>
      <c r="AP25" s="14"/>
      <c r="AQ25" s="15"/>
      <c r="AR25" s="14"/>
      <c r="AS25" s="14"/>
      <c r="AT25" s="7"/>
      <c r="AU25" s="14"/>
      <c r="AV25" s="14"/>
      <c r="AW25" s="14"/>
      <c r="AX25" s="14"/>
      <c r="AY25" s="14"/>
      <c r="AZ25" s="14"/>
      <c r="BA25" s="14"/>
      <c r="BB25" s="16"/>
      <c r="BC25" s="16"/>
      <c r="BD25" s="14"/>
      <c r="BE25" s="14"/>
      <c r="BF25" s="7"/>
      <c r="BG25" s="14"/>
      <c r="BH25" s="14"/>
      <c r="BI25" s="12"/>
      <c r="BL25" s="11"/>
      <c r="BM25" s="7"/>
      <c r="BO25" s="9"/>
      <c r="BP25" s="14"/>
      <c r="BQ25" s="14"/>
      <c r="BR25" s="14"/>
      <c r="BS25" s="14"/>
      <c r="BT25" s="14"/>
      <c r="BU25" s="9"/>
      <c r="BV25" s="14"/>
      <c r="BW25" s="15"/>
      <c r="BX25" s="14"/>
      <c r="BY25" s="14"/>
      <c r="BZ25" s="7"/>
      <c r="CA25" s="14"/>
      <c r="CB25" s="14"/>
      <c r="CC25" s="14"/>
      <c r="CD25" s="14"/>
      <c r="CE25" s="14"/>
      <c r="CF25" s="14"/>
      <c r="CG25" s="14"/>
      <c r="CH25" s="16"/>
      <c r="CI25" s="16"/>
      <c r="CJ25" s="14"/>
      <c r="CK25" s="14"/>
      <c r="CL25" s="7"/>
      <c r="CM25" s="14"/>
      <c r="CN25" s="14"/>
      <c r="CO25" s="12"/>
      <c r="CR25" s="11"/>
      <c r="CS25" s="7"/>
      <c r="CU25" s="9"/>
      <c r="CV25" s="14"/>
      <c r="CW25" s="14"/>
      <c r="CX25" s="14"/>
      <c r="CY25" s="14"/>
      <c r="CZ25" s="14"/>
      <c r="DA25" s="9"/>
      <c r="DB25" s="14"/>
      <c r="DC25" s="15"/>
      <c r="DD25" s="14"/>
      <c r="DE25" s="14"/>
      <c r="DF25" s="7"/>
      <c r="DG25" s="14"/>
      <c r="DH25" s="14"/>
      <c r="DI25" s="14"/>
      <c r="DJ25" s="14"/>
      <c r="DK25" s="14"/>
      <c r="DL25" s="14"/>
      <c r="DM25" s="14"/>
      <c r="DN25" s="16"/>
      <c r="DO25" s="16"/>
      <c r="DP25" s="14"/>
      <c r="DQ25" s="14"/>
      <c r="DR25" s="7"/>
      <c r="DS25" s="14"/>
      <c r="DT25" s="14"/>
      <c r="DU25" s="12"/>
      <c r="DX25" s="11"/>
      <c r="DY25" s="7"/>
      <c r="EA25" s="9"/>
      <c r="EB25" s="14"/>
      <c r="EC25" s="14"/>
      <c r="ED25" s="14"/>
      <c r="EE25" s="14"/>
      <c r="EF25" s="14"/>
      <c r="EG25" s="9"/>
      <c r="EH25" s="14"/>
      <c r="EI25" s="15"/>
      <c r="EJ25" s="14"/>
      <c r="EK25" s="14"/>
      <c r="EL25" s="7"/>
      <c r="EM25" s="14"/>
      <c r="EN25" s="14"/>
      <c r="EO25" s="14"/>
      <c r="EP25" s="14"/>
      <c r="EQ25" s="14"/>
      <c r="ER25" s="14"/>
      <c r="ES25" s="14"/>
      <c r="ET25" s="16"/>
      <c r="EU25" s="16"/>
      <c r="EV25" s="14"/>
      <c r="EW25" s="14"/>
      <c r="EX25" s="7"/>
      <c r="EY25" s="14"/>
      <c r="EZ25" s="14"/>
      <c r="FA25" s="12"/>
      <c r="FD25" s="11"/>
      <c r="FE25" s="7"/>
      <c r="FG25" s="9"/>
      <c r="FH25" s="14"/>
      <c r="FI25" s="14"/>
      <c r="FJ25" s="14"/>
      <c r="FK25" s="14"/>
      <c r="FL25" s="14"/>
      <c r="FM25" s="9"/>
      <c r="FN25" s="14"/>
      <c r="FO25" s="15"/>
      <c r="FP25" s="14"/>
      <c r="FQ25" s="14"/>
      <c r="FR25" s="7"/>
      <c r="FS25" s="14"/>
      <c r="FT25" s="14"/>
      <c r="FU25" s="14"/>
      <c r="FV25" s="14"/>
      <c r="FW25" s="14"/>
      <c r="FX25" s="14"/>
      <c r="FY25" s="14"/>
      <c r="FZ25" s="16"/>
      <c r="GA25" s="16"/>
      <c r="GB25" s="14"/>
      <c r="GC25" s="14"/>
      <c r="GD25" s="7"/>
      <c r="GE25" s="14"/>
      <c r="GF25" s="14"/>
      <c r="GG25" s="12"/>
      <c r="GJ25" s="11"/>
      <c r="GK25" s="7"/>
      <c r="GM25" s="9"/>
      <c r="GN25" s="14"/>
      <c r="GO25" s="14"/>
      <c r="GP25" s="14"/>
      <c r="GQ25" s="14"/>
      <c r="GR25" s="14"/>
      <c r="GS25" s="9"/>
      <c r="GT25" s="14"/>
      <c r="GU25" s="15"/>
      <c r="GV25" s="14"/>
      <c r="GW25" s="14"/>
      <c r="GX25" s="7"/>
      <c r="GY25" s="14"/>
      <c r="GZ25" s="14"/>
      <c r="HA25" s="14"/>
      <c r="HB25" s="14"/>
      <c r="HC25" s="14"/>
      <c r="HD25" s="14"/>
      <c r="HE25" s="14"/>
      <c r="HF25" s="16"/>
      <c r="HG25" s="16"/>
      <c r="HH25" s="14"/>
      <c r="HI25" s="14"/>
      <c r="HJ25" s="7"/>
      <c r="HK25" s="14"/>
      <c r="HL25" s="14"/>
      <c r="HM25" s="12"/>
      <c r="HP25" s="11"/>
      <c r="HQ25" s="7"/>
      <c r="HS25" s="9"/>
      <c r="HT25" s="14"/>
      <c r="HU25" s="14"/>
      <c r="HV25" s="14"/>
      <c r="HW25" s="14"/>
      <c r="HX25" s="14"/>
      <c r="HY25" s="9"/>
      <c r="HZ25" s="14"/>
      <c r="IA25" s="15"/>
      <c r="IB25" s="14"/>
      <c r="IC25" s="14"/>
      <c r="ID25" s="7"/>
      <c r="IE25" s="14"/>
      <c r="IF25" s="14"/>
      <c r="IG25" s="14"/>
      <c r="IH25" s="14"/>
      <c r="II25" s="14"/>
      <c r="IJ25" s="14"/>
      <c r="IK25" s="14"/>
      <c r="IL25" s="16"/>
      <c r="IM25" s="16"/>
      <c r="IN25" s="14"/>
      <c r="IO25" s="14"/>
      <c r="IP25" s="7"/>
      <c r="IQ25" s="14"/>
      <c r="IR25" s="14"/>
      <c r="IS25" s="12"/>
    </row>
    <row r="26" spans="1:253" s="8" customFormat="1" ht="24.95" customHeight="1" x14ac:dyDescent="0.25">
      <c r="A26" s="7" t="s">
        <v>36</v>
      </c>
      <c r="B26" s="14">
        <v>7778</v>
      </c>
      <c r="C26" s="9">
        <v>42990</v>
      </c>
      <c r="D26" s="7"/>
      <c r="E26" s="7" t="s">
        <v>139</v>
      </c>
      <c r="F26" s="7" t="s">
        <v>139</v>
      </c>
      <c r="G26" s="7" t="s">
        <v>146</v>
      </c>
      <c r="H26" s="14">
        <v>9003101865</v>
      </c>
      <c r="I26" s="9">
        <v>42976</v>
      </c>
      <c r="J26" s="14" t="s">
        <v>43</v>
      </c>
      <c r="K26" s="15">
        <v>43008</v>
      </c>
      <c r="L26" s="7" t="s">
        <v>39</v>
      </c>
      <c r="M26" s="7" t="s">
        <v>39</v>
      </c>
      <c r="N26" s="7">
        <v>17021100</v>
      </c>
      <c r="O26" s="7" t="s">
        <v>140</v>
      </c>
      <c r="P26" s="7" t="s">
        <v>147</v>
      </c>
      <c r="Q26" s="7" t="s">
        <v>141</v>
      </c>
      <c r="R26" s="7"/>
      <c r="S26" s="7"/>
      <c r="T26" s="7"/>
      <c r="U26" s="7"/>
      <c r="V26" s="10">
        <v>42856</v>
      </c>
      <c r="W26" s="10">
        <v>43922</v>
      </c>
      <c r="X26" s="7">
        <v>36</v>
      </c>
      <c r="Y26" s="7">
        <v>0</v>
      </c>
      <c r="Z26" s="7">
        <v>2000</v>
      </c>
      <c r="AA26" s="14" t="s">
        <v>37</v>
      </c>
      <c r="AB26" s="21">
        <v>2.76</v>
      </c>
      <c r="AC26" s="12">
        <f t="shared" si="0"/>
        <v>5520</v>
      </c>
      <c r="AD26" s="7" t="s">
        <v>34</v>
      </c>
      <c r="AE26" s="7">
        <v>0</v>
      </c>
      <c r="AF26" s="11">
        <f t="shared" si="1"/>
        <v>2000</v>
      </c>
      <c r="AG26" s="7"/>
      <c r="AI26" s="9"/>
      <c r="AJ26" s="14"/>
      <c r="AK26" s="14"/>
      <c r="AL26" s="14"/>
      <c r="AM26" s="14"/>
      <c r="AN26" s="14"/>
      <c r="AO26" s="9"/>
      <c r="AP26" s="14"/>
      <c r="AQ26" s="15"/>
      <c r="AR26" s="14"/>
      <c r="AS26" s="14"/>
      <c r="AT26" s="7"/>
      <c r="AU26" s="14"/>
      <c r="AV26" s="14"/>
      <c r="AW26" s="14"/>
      <c r="AX26" s="14"/>
      <c r="AY26" s="14"/>
      <c r="AZ26" s="14"/>
      <c r="BA26" s="14"/>
      <c r="BB26" s="16"/>
      <c r="BC26" s="16"/>
      <c r="BD26" s="14"/>
      <c r="BE26" s="14"/>
      <c r="BF26" s="7"/>
      <c r="BG26" s="14"/>
      <c r="BH26" s="14"/>
      <c r="BI26" s="12"/>
      <c r="BL26" s="11"/>
      <c r="BM26" s="7"/>
      <c r="BO26" s="9"/>
      <c r="BP26" s="14"/>
      <c r="BQ26" s="14"/>
      <c r="BR26" s="14"/>
      <c r="BS26" s="14"/>
      <c r="BT26" s="14"/>
      <c r="BU26" s="9"/>
      <c r="BV26" s="14"/>
      <c r="BW26" s="15"/>
      <c r="BX26" s="14"/>
      <c r="BY26" s="14"/>
      <c r="BZ26" s="7"/>
      <c r="CA26" s="14"/>
      <c r="CB26" s="14"/>
      <c r="CC26" s="14"/>
      <c r="CD26" s="14"/>
      <c r="CE26" s="14"/>
      <c r="CF26" s="14"/>
      <c r="CG26" s="14"/>
      <c r="CH26" s="16"/>
      <c r="CI26" s="16"/>
      <c r="CJ26" s="14"/>
      <c r="CK26" s="14"/>
      <c r="CL26" s="7"/>
      <c r="CM26" s="14"/>
      <c r="CN26" s="14"/>
      <c r="CO26" s="12"/>
      <c r="CR26" s="11"/>
      <c r="CS26" s="7"/>
      <c r="CU26" s="9"/>
      <c r="CV26" s="14"/>
      <c r="CW26" s="14"/>
      <c r="CX26" s="14"/>
      <c r="CY26" s="14"/>
      <c r="CZ26" s="14"/>
      <c r="DA26" s="9"/>
      <c r="DB26" s="14"/>
      <c r="DC26" s="15"/>
      <c r="DD26" s="14"/>
      <c r="DE26" s="14"/>
      <c r="DF26" s="7"/>
      <c r="DG26" s="14"/>
      <c r="DH26" s="14"/>
      <c r="DI26" s="14"/>
      <c r="DJ26" s="14"/>
      <c r="DK26" s="14"/>
      <c r="DL26" s="14"/>
      <c r="DM26" s="14"/>
      <c r="DN26" s="16"/>
      <c r="DO26" s="16"/>
      <c r="DP26" s="14"/>
      <c r="DQ26" s="14"/>
      <c r="DR26" s="7"/>
      <c r="DS26" s="14"/>
      <c r="DT26" s="14"/>
      <c r="DU26" s="12"/>
      <c r="DX26" s="11"/>
      <c r="DY26" s="7"/>
      <c r="EA26" s="9"/>
      <c r="EB26" s="14"/>
      <c r="EC26" s="14"/>
      <c r="ED26" s="14"/>
      <c r="EE26" s="14"/>
      <c r="EF26" s="14"/>
      <c r="EG26" s="9"/>
      <c r="EH26" s="14"/>
      <c r="EI26" s="15"/>
      <c r="EJ26" s="14"/>
      <c r="EK26" s="14"/>
      <c r="EL26" s="7"/>
      <c r="EM26" s="14"/>
      <c r="EN26" s="14"/>
      <c r="EO26" s="14"/>
      <c r="EP26" s="14"/>
      <c r="EQ26" s="14"/>
      <c r="ER26" s="14"/>
      <c r="ES26" s="14"/>
      <c r="ET26" s="16"/>
      <c r="EU26" s="16"/>
      <c r="EV26" s="14"/>
      <c r="EW26" s="14"/>
      <c r="EX26" s="7"/>
      <c r="EY26" s="14"/>
      <c r="EZ26" s="14"/>
      <c r="FA26" s="12"/>
      <c r="FD26" s="11"/>
      <c r="FE26" s="7"/>
      <c r="FG26" s="9"/>
      <c r="FH26" s="14"/>
      <c r="FI26" s="14"/>
      <c r="FJ26" s="14"/>
      <c r="FK26" s="14"/>
      <c r="FL26" s="14"/>
      <c r="FM26" s="9"/>
      <c r="FN26" s="14"/>
      <c r="FO26" s="15"/>
      <c r="FP26" s="14"/>
      <c r="FQ26" s="14"/>
      <c r="FR26" s="7"/>
      <c r="FS26" s="14"/>
      <c r="FT26" s="14"/>
      <c r="FU26" s="14"/>
      <c r="FV26" s="14"/>
      <c r="FW26" s="14"/>
      <c r="FX26" s="14"/>
      <c r="FY26" s="14"/>
      <c r="FZ26" s="16"/>
      <c r="GA26" s="16"/>
      <c r="GB26" s="14"/>
      <c r="GC26" s="14"/>
      <c r="GD26" s="7"/>
      <c r="GE26" s="14"/>
      <c r="GF26" s="14"/>
      <c r="GG26" s="12"/>
      <c r="GJ26" s="11"/>
      <c r="GK26" s="7"/>
      <c r="GM26" s="9"/>
      <c r="GN26" s="14"/>
      <c r="GO26" s="14"/>
      <c r="GP26" s="14"/>
      <c r="GQ26" s="14"/>
      <c r="GR26" s="14"/>
      <c r="GS26" s="9"/>
      <c r="GT26" s="14"/>
      <c r="GU26" s="15"/>
      <c r="GV26" s="14"/>
      <c r="GW26" s="14"/>
      <c r="GX26" s="7"/>
      <c r="GY26" s="14"/>
      <c r="GZ26" s="14"/>
      <c r="HA26" s="14"/>
      <c r="HB26" s="14"/>
      <c r="HC26" s="14"/>
      <c r="HD26" s="14"/>
      <c r="HE26" s="14"/>
      <c r="HF26" s="16"/>
      <c r="HG26" s="16"/>
      <c r="HH26" s="14"/>
      <c r="HI26" s="14"/>
      <c r="HJ26" s="7"/>
      <c r="HK26" s="14"/>
      <c r="HL26" s="14"/>
      <c r="HM26" s="12"/>
      <c r="HP26" s="11"/>
      <c r="HQ26" s="7"/>
      <c r="HS26" s="9"/>
      <c r="HT26" s="14"/>
      <c r="HU26" s="14"/>
      <c r="HV26" s="14"/>
      <c r="HW26" s="14"/>
      <c r="HX26" s="14"/>
      <c r="HY26" s="9"/>
      <c r="HZ26" s="14"/>
      <c r="IA26" s="15"/>
      <c r="IB26" s="14"/>
      <c r="IC26" s="14"/>
      <c r="ID26" s="7"/>
      <c r="IE26" s="14"/>
      <c r="IF26" s="14"/>
      <c r="IG26" s="14"/>
      <c r="IH26" s="14"/>
      <c r="II26" s="14"/>
      <c r="IJ26" s="14"/>
      <c r="IK26" s="14"/>
      <c r="IL26" s="16"/>
      <c r="IM26" s="16"/>
      <c r="IN26" s="14"/>
      <c r="IO26" s="14"/>
      <c r="IP26" s="7"/>
      <c r="IQ26" s="14"/>
      <c r="IR26" s="14"/>
      <c r="IS26" s="12"/>
    </row>
    <row r="27" spans="1:253" s="8" customFormat="1" ht="24.95" customHeight="1" x14ac:dyDescent="0.25">
      <c r="A27" s="7" t="s">
        <v>36</v>
      </c>
      <c r="B27" s="14">
        <v>7778</v>
      </c>
      <c r="C27" s="9">
        <v>42990</v>
      </c>
      <c r="D27" s="7"/>
      <c r="E27" s="7" t="s">
        <v>139</v>
      </c>
      <c r="F27" s="7" t="s">
        <v>139</v>
      </c>
      <c r="G27" s="7" t="s">
        <v>146</v>
      </c>
      <c r="H27" s="14">
        <v>9003101865</v>
      </c>
      <c r="I27" s="9">
        <v>42976</v>
      </c>
      <c r="J27" s="14" t="s">
        <v>43</v>
      </c>
      <c r="K27" s="15">
        <v>43008</v>
      </c>
      <c r="L27" s="7" t="s">
        <v>39</v>
      </c>
      <c r="M27" s="7" t="s">
        <v>39</v>
      </c>
      <c r="N27" s="7">
        <v>17021100</v>
      </c>
      <c r="O27" s="7" t="s">
        <v>142</v>
      </c>
      <c r="P27" s="7" t="s">
        <v>147</v>
      </c>
      <c r="Q27" s="7" t="s">
        <v>143</v>
      </c>
      <c r="R27" s="7"/>
      <c r="S27" s="7"/>
      <c r="T27" s="7"/>
      <c r="U27" s="7"/>
      <c r="V27" s="10">
        <v>42856</v>
      </c>
      <c r="W27" s="10">
        <v>43922</v>
      </c>
      <c r="X27" s="7">
        <v>36</v>
      </c>
      <c r="Y27" s="7">
        <v>0</v>
      </c>
      <c r="Z27" s="7">
        <v>100</v>
      </c>
      <c r="AA27" s="7" t="s">
        <v>37</v>
      </c>
      <c r="AB27" s="21">
        <v>4.38</v>
      </c>
      <c r="AC27" s="12">
        <f t="shared" si="0"/>
        <v>438</v>
      </c>
      <c r="AD27" s="7" t="s">
        <v>34</v>
      </c>
      <c r="AE27" s="7">
        <v>0</v>
      </c>
      <c r="AF27" s="11">
        <f t="shared" si="1"/>
        <v>100</v>
      </c>
      <c r="AG27" s="7"/>
    </row>
    <row r="28" spans="1:253" s="8" customFormat="1" ht="24.95" customHeight="1" x14ac:dyDescent="0.25">
      <c r="A28" s="7" t="s">
        <v>36</v>
      </c>
      <c r="B28" s="14">
        <v>7949</v>
      </c>
      <c r="C28" s="9">
        <v>42996</v>
      </c>
      <c r="D28" s="7"/>
      <c r="E28" s="7" t="s">
        <v>149</v>
      </c>
      <c r="F28" s="14" t="s">
        <v>125</v>
      </c>
      <c r="G28" s="7" t="s">
        <v>126</v>
      </c>
      <c r="H28" s="14" t="s">
        <v>148</v>
      </c>
      <c r="I28" s="9">
        <v>42962</v>
      </c>
      <c r="J28" s="14" t="s">
        <v>43</v>
      </c>
      <c r="K28" s="15">
        <v>43004</v>
      </c>
      <c r="L28" s="7" t="s">
        <v>39</v>
      </c>
      <c r="M28" s="7" t="s">
        <v>39</v>
      </c>
      <c r="N28" s="7">
        <v>28362090</v>
      </c>
      <c r="O28" s="7" t="s">
        <v>150</v>
      </c>
      <c r="P28" s="7" t="s">
        <v>150</v>
      </c>
      <c r="Q28" s="7">
        <v>170715</v>
      </c>
      <c r="R28" s="7"/>
      <c r="S28" s="7"/>
      <c r="T28" s="7"/>
      <c r="U28" s="7"/>
      <c r="V28" s="10">
        <v>42917</v>
      </c>
      <c r="W28" s="10">
        <v>43647</v>
      </c>
      <c r="X28" s="7">
        <v>24</v>
      </c>
      <c r="Y28" s="7">
        <v>0</v>
      </c>
      <c r="Z28" s="7">
        <v>25000</v>
      </c>
      <c r="AA28" s="7" t="s">
        <v>124</v>
      </c>
      <c r="AB28" s="7">
        <v>0.64500000000000002</v>
      </c>
      <c r="AC28" s="12">
        <f t="shared" si="0"/>
        <v>16125</v>
      </c>
      <c r="AD28" s="7" t="s">
        <v>34</v>
      </c>
      <c r="AE28" s="7">
        <v>0</v>
      </c>
      <c r="AF28" s="11">
        <f t="shared" si="1"/>
        <v>25000</v>
      </c>
      <c r="AG28" s="7"/>
    </row>
    <row r="29" spans="1:253" s="8" customFormat="1" ht="24.95" customHeight="1" x14ac:dyDescent="0.25">
      <c r="A29" s="7" t="s">
        <v>36</v>
      </c>
      <c r="B29" s="14">
        <v>7950</v>
      </c>
      <c r="C29" s="9">
        <v>42996</v>
      </c>
      <c r="D29" s="7"/>
      <c r="E29" s="7" t="s">
        <v>151</v>
      </c>
      <c r="F29" s="7" t="s">
        <v>151</v>
      </c>
      <c r="G29" s="7" t="s">
        <v>33</v>
      </c>
      <c r="H29" s="14" t="s">
        <v>152</v>
      </c>
      <c r="I29" s="9">
        <v>42964</v>
      </c>
      <c r="J29" s="14" t="s">
        <v>43</v>
      </c>
      <c r="K29" s="15">
        <v>42999</v>
      </c>
      <c r="L29" s="7" t="s">
        <v>39</v>
      </c>
      <c r="M29" s="7" t="s">
        <v>39</v>
      </c>
      <c r="N29" s="7">
        <v>33021010</v>
      </c>
      <c r="O29" s="7" t="s">
        <v>153</v>
      </c>
      <c r="P29" s="7" t="s">
        <v>153</v>
      </c>
      <c r="Q29" s="7">
        <v>172088</v>
      </c>
      <c r="R29" s="7"/>
      <c r="S29" s="7"/>
      <c r="T29" s="7"/>
      <c r="U29" s="7"/>
      <c r="V29" s="10">
        <v>42948</v>
      </c>
      <c r="W29" s="10">
        <v>43678</v>
      </c>
      <c r="X29" s="7">
        <v>24</v>
      </c>
      <c r="Y29" s="7">
        <v>0</v>
      </c>
      <c r="Z29" s="7">
        <v>125</v>
      </c>
      <c r="AA29" s="7" t="s">
        <v>37</v>
      </c>
      <c r="AB29" s="7">
        <v>7.6</v>
      </c>
      <c r="AC29" s="12">
        <f t="shared" si="0"/>
        <v>950</v>
      </c>
      <c r="AD29" s="7" t="s">
        <v>34</v>
      </c>
      <c r="AE29" s="7">
        <v>0</v>
      </c>
      <c r="AF29" s="11">
        <f t="shared" si="1"/>
        <v>125</v>
      </c>
      <c r="AG29" s="7"/>
    </row>
    <row r="30" spans="1:253" s="8" customFormat="1" ht="24.95" customHeight="1" x14ac:dyDescent="0.25">
      <c r="A30" s="7" t="s">
        <v>36</v>
      </c>
      <c r="B30" s="14">
        <v>7950</v>
      </c>
      <c r="C30" s="9">
        <v>42996</v>
      </c>
      <c r="D30" s="7"/>
      <c r="E30" s="7" t="s">
        <v>151</v>
      </c>
      <c r="F30" s="7" t="s">
        <v>151</v>
      </c>
      <c r="G30" s="7" t="s">
        <v>33</v>
      </c>
      <c r="H30" s="14" t="s">
        <v>152</v>
      </c>
      <c r="I30" s="9">
        <v>42964</v>
      </c>
      <c r="J30" s="14" t="s">
        <v>43</v>
      </c>
      <c r="K30" s="15">
        <v>42999</v>
      </c>
      <c r="L30" s="7" t="s">
        <v>39</v>
      </c>
      <c r="M30" s="7" t="s">
        <v>39</v>
      </c>
      <c r="N30" s="7">
        <v>33021010</v>
      </c>
      <c r="O30" s="7" t="s">
        <v>154</v>
      </c>
      <c r="P30" s="7" t="s">
        <v>154</v>
      </c>
      <c r="Q30" s="7">
        <v>172089</v>
      </c>
      <c r="R30" s="7"/>
      <c r="S30" s="7"/>
      <c r="T30" s="7"/>
      <c r="U30" s="7"/>
      <c r="V30" s="10">
        <v>42948</v>
      </c>
      <c r="W30" s="10">
        <v>43678</v>
      </c>
      <c r="X30" s="7">
        <v>24</v>
      </c>
      <c r="Y30" s="7">
        <v>0</v>
      </c>
      <c r="Z30" s="7">
        <v>125</v>
      </c>
      <c r="AA30" s="7" t="s">
        <v>37</v>
      </c>
      <c r="AB30" s="7">
        <v>4.5</v>
      </c>
      <c r="AC30" s="12">
        <f t="shared" si="0"/>
        <v>562.5</v>
      </c>
      <c r="AD30" s="7" t="s">
        <v>34</v>
      </c>
      <c r="AE30" s="7">
        <v>0</v>
      </c>
      <c r="AF30" s="11">
        <f t="shared" si="1"/>
        <v>125</v>
      </c>
      <c r="AG30" s="7"/>
    </row>
    <row r="31" spans="1:253" s="8" customFormat="1" ht="24.95" customHeight="1" x14ac:dyDescent="0.25">
      <c r="A31" s="7" t="s">
        <v>36</v>
      </c>
      <c r="B31" s="14">
        <v>7950</v>
      </c>
      <c r="C31" s="9">
        <v>42996</v>
      </c>
      <c r="D31" s="7"/>
      <c r="E31" s="7" t="s">
        <v>151</v>
      </c>
      <c r="F31" s="7" t="s">
        <v>151</v>
      </c>
      <c r="G31" s="7" t="s">
        <v>33</v>
      </c>
      <c r="H31" s="14" t="s">
        <v>152</v>
      </c>
      <c r="I31" s="9">
        <v>42964</v>
      </c>
      <c r="J31" s="14" t="s">
        <v>43</v>
      </c>
      <c r="K31" s="15">
        <v>42999</v>
      </c>
      <c r="L31" s="7" t="s">
        <v>39</v>
      </c>
      <c r="M31" s="7" t="s">
        <v>39</v>
      </c>
      <c r="N31" s="7">
        <v>33021010</v>
      </c>
      <c r="O31" s="7" t="s">
        <v>155</v>
      </c>
      <c r="P31" s="7" t="s">
        <v>155</v>
      </c>
      <c r="Q31" s="7">
        <v>172056</v>
      </c>
      <c r="R31" s="7"/>
      <c r="S31" s="7"/>
      <c r="T31" s="7"/>
      <c r="U31" s="7"/>
      <c r="V31" s="10">
        <v>42948</v>
      </c>
      <c r="W31" s="10">
        <v>43313</v>
      </c>
      <c r="X31" s="7">
        <v>12</v>
      </c>
      <c r="Y31" s="7">
        <v>0</v>
      </c>
      <c r="Z31" s="7">
        <v>100</v>
      </c>
      <c r="AA31" s="7" t="s">
        <v>124</v>
      </c>
      <c r="AB31" s="7">
        <v>17.600000000000001</v>
      </c>
      <c r="AC31" s="12">
        <f t="shared" si="0"/>
        <v>1760.0000000000002</v>
      </c>
      <c r="AD31" s="7" t="s">
        <v>34</v>
      </c>
      <c r="AE31" s="7">
        <v>0</v>
      </c>
      <c r="AF31" s="11">
        <f t="shared" si="1"/>
        <v>100</v>
      </c>
      <c r="AG31" s="7"/>
    </row>
    <row r="32" spans="1:253" s="8" customFormat="1" ht="24.95" customHeight="1" x14ac:dyDescent="0.25">
      <c r="A32" s="7" t="s">
        <v>36</v>
      </c>
      <c r="B32" s="14">
        <v>7950</v>
      </c>
      <c r="C32" s="9">
        <v>42996</v>
      </c>
      <c r="D32" s="7"/>
      <c r="E32" s="7" t="s">
        <v>151</v>
      </c>
      <c r="F32" s="7" t="s">
        <v>151</v>
      </c>
      <c r="G32" s="7" t="s">
        <v>33</v>
      </c>
      <c r="H32" s="14" t="s">
        <v>152</v>
      </c>
      <c r="I32" s="9">
        <v>42964</v>
      </c>
      <c r="J32" s="14" t="s">
        <v>43</v>
      </c>
      <c r="K32" s="15">
        <v>42999</v>
      </c>
      <c r="L32" s="7" t="s">
        <v>39</v>
      </c>
      <c r="M32" s="7" t="s">
        <v>39</v>
      </c>
      <c r="N32" s="7">
        <v>33021010</v>
      </c>
      <c r="O32" s="7" t="s">
        <v>155</v>
      </c>
      <c r="P32" s="7" t="s">
        <v>155</v>
      </c>
      <c r="Q32" s="7">
        <v>172147</v>
      </c>
      <c r="R32" s="7"/>
      <c r="S32" s="7"/>
      <c r="T32" s="7"/>
      <c r="U32" s="7"/>
      <c r="V32" s="10">
        <v>42948</v>
      </c>
      <c r="W32" s="10">
        <v>43313</v>
      </c>
      <c r="X32" s="7">
        <v>12</v>
      </c>
      <c r="Y32" s="7">
        <v>0</v>
      </c>
      <c r="Z32" s="7">
        <v>100</v>
      </c>
      <c r="AA32" s="7" t="s">
        <v>124</v>
      </c>
      <c r="AB32" s="7">
        <v>17.600000000000001</v>
      </c>
      <c r="AC32" s="12">
        <f t="shared" ref="AC32" si="2">Z32*AB32</f>
        <v>1760.0000000000002</v>
      </c>
      <c r="AD32" s="7" t="s">
        <v>34</v>
      </c>
      <c r="AE32" s="7">
        <v>0</v>
      </c>
      <c r="AF32" s="11">
        <f t="shared" ref="AF32" si="3">Z32</f>
        <v>100</v>
      </c>
      <c r="AG32" s="7"/>
    </row>
    <row r="33" spans="1:33" s="8" customFormat="1" ht="24.95" customHeight="1" x14ac:dyDescent="0.25">
      <c r="A33" s="7" t="s">
        <v>36</v>
      </c>
      <c r="B33" s="7">
        <v>7951</v>
      </c>
      <c r="C33" s="9">
        <v>42996</v>
      </c>
      <c r="D33" s="7"/>
      <c r="E33" s="7" t="s">
        <v>159</v>
      </c>
      <c r="F33" s="7" t="s">
        <v>156</v>
      </c>
      <c r="G33" s="7" t="s">
        <v>33</v>
      </c>
      <c r="H33" s="7" t="s">
        <v>157</v>
      </c>
      <c r="I33" s="9">
        <v>42992</v>
      </c>
      <c r="J33" s="14" t="s">
        <v>59</v>
      </c>
      <c r="K33" s="15">
        <v>42999</v>
      </c>
      <c r="L33" s="7" t="s">
        <v>35</v>
      </c>
      <c r="M33" s="7">
        <v>1944</v>
      </c>
      <c r="N33" s="7">
        <v>29420090</v>
      </c>
      <c r="O33" s="7" t="s">
        <v>158</v>
      </c>
      <c r="P33" s="7" t="s">
        <v>158</v>
      </c>
      <c r="Q33" s="3" t="s">
        <v>160</v>
      </c>
      <c r="R33" s="7"/>
      <c r="S33" s="7"/>
      <c r="T33" s="7"/>
      <c r="U33" s="7"/>
      <c r="V33" s="6">
        <v>42948</v>
      </c>
      <c r="W33" s="6">
        <v>44774</v>
      </c>
      <c r="X33" s="7">
        <v>60</v>
      </c>
      <c r="Y33" s="7">
        <v>0</v>
      </c>
      <c r="Z33" s="3">
        <v>500</v>
      </c>
      <c r="AA33" s="3" t="s">
        <v>37</v>
      </c>
      <c r="AB33" s="3">
        <v>4.3499999999999996</v>
      </c>
      <c r="AC33" s="12">
        <f t="shared" si="0"/>
        <v>2175</v>
      </c>
      <c r="AD33" s="7" t="s">
        <v>34</v>
      </c>
      <c r="AE33" s="7">
        <v>0</v>
      </c>
      <c r="AF33" s="11">
        <f t="shared" si="1"/>
        <v>500</v>
      </c>
      <c r="AG33" s="1"/>
    </row>
    <row r="34" spans="1:33" s="3" customFormat="1" ht="24.95" customHeight="1" x14ac:dyDescent="0.25">
      <c r="A34" s="7" t="s">
        <v>36</v>
      </c>
      <c r="B34" s="7">
        <v>7952</v>
      </c>
      <c r="C34" s="9">
        <v>42996</v>
      </c>
      <c r="D34" s="7"/>
      <c r="E34" s="7" t="s">
        <v>63</v>
      </c>
      <c r="F34" s="7" t="s">
        <v>63</v>
      </c>
      <c r="G34" s="7" t="s">
        <v>33</v>
      </c>
      <c r="H34" s="7" t="s">
        <v>161</v>
      </c>
      <c r="I34" s="9">
        <v>42992</v>
      </c>
      <c r="J34" s="14" t="s">
        <v>43</v>
      </c>
      <c r="K34" s="15">
        <v>42999</v>
      </c>
      <c r="L34" s="7" t="s">
        <v>39</v>
      </c>
      <c r="M34" s="7" t="s">
        <v>39</v>
      </c>
      <c r="N34" s="7">
        <v>27121090</v>
      </c>
      <c r="O34" s="7" t="s">
        <v>162</v>
      </c>
      <c r="P34" s="7" t="s">
        <v>162</v>
      </c>
      <c r="Q34" s="3" t="s">
        <v>163</v>
      </c>
      <c r="R34" s="7"/>
      <c r="S34" s="7"/>
      <c r="T34" s="7"/>
      <c r="U34" s="7"/>
      <c r="V34" s="6">
        <v>42856</v>
      </c>
      <c r="W34" s="6">
        <v>43922</v>
      </c>
      <c r="X34" s="7">
        <v>36</v>
      </c>
      <c r="Y34" s="7">
        <v>0</v>
      </c>
      <c r="Z34" s="3">
        <v>680</v>
      </c>
      <c r="AA34" s="3" t="s">
        <v>37</v>
      </c>
      <c r="AB34" s="3">
        <v>1.56</v>
      </c>
      <c r="AC34" s="12">
        <f t="shared" si="0"/>
        <v>1060.8</v>
      </c>
      <c r="AD34" s="7" t="s">
        <v>34</v>
      </c>
      <c r="AE34" s="7">
        <v>0</v>
      </c>
      <c r="AF34" s="11">
        <f t="shared" si="1"/>
        <v>680</v>
      </c>
      <c r="AG34" s="1"/>
    </row>
    <row r="35" spans="1:33" s="3" customFormat="1" ht="24.95" customHeight="1" x14ac:dyDescent="0.25">
      <c r="A35" s="7" t="s">
        <v>36</v>
      </c>
      <c r="B35" s="7">
        <v>7953</v>
      </c>
      <c r="C35" s="9">
        <v>42996</v>
      </c>
      <c r="D35" s="7"/>
      <c r="E35" s="7" t="s">
        <v>84</v>
      </c>
      <c r="F35" s="7" t="s">
        <v>44</v>
      </c>
      <c r="G35" s="7" t="s">
        <v>33</v>
      </c>
      <c r="H35" s="7" t="s">
        <v>164</v>
      </c>
      <c r="I35" s="9">
        <v>42957</v>
      </c>
      <c r="J35" s="14" t="s">
        <v>43</v>
      </c>
      <c r="K35" s="15">
        <v>42999</v>
      </c>
      <c r="L35" s="7" t="s">
        <v>39</v>
      </c>
      <c r="M35" s="7" t="s">
        <v>39</v>
      </c>
      <c r="N35" s="7">
        <v>11081200</v>
      </c>
      <c r="O35" s="7" t="s">
        <v>165</v>
      </c>
      <c r="P35" s="7" t="s">
        <v>165</v>
      </c>
      <c r="Q35" s="3" t="s">
        <v>166</v>
      </c>
      <c r="R35" s="7"/>
      <c r="S35" s="7"/>
      <c r="T35" s="7"/>
      <c r="U35" s="7"/>
      <c r="V35" s="6">
        <v>42856</v>
      </c>
      <c r="W35" s="6">
        <v>44682</v>
      </c>
      <c r="X35" s="7">
        <v>60</v>
      </c>
      <c r="Y35" s="7">
        <v>0</v>
      </c>
      <c r="Z35" s="3">
        <v>500</v>
      </c>
      <c r="AA35" s="3" t="s">
        <v>37</v>
      </c>
      <c r="AB35" s="3">
        <v>1.65</v>
      </c>
      <c r="AC35" s="12">
        <f t="shared" si="0"/>
        <v>825</v>
      </c>
      <c r="AD35" s="7" t="s">
        <v>34</v>
      </c>
      <c r="AE35" s="7">
        <v>0</v>
      </c>
      <c r="AF35" s="11">
        <f t="shared" si="1"/>
        <v>500</v>
      </c>
      <c r="AG35" s="7"/>
    </row>
    <row r="36" spans="1:33" s="8" customFormat="1" ht="24.95" customHeight="1" x14ac:dyDescent="0.25">
      <c r="A36" s="7" t="s">
        <v>36</v>
      </c>
      <c r="B36" s="7">
        <v>7976</v>
      </c>
      <c r="C36" s="9">
        <v>42997</v>
      </c>
      <c r="D36" s="7"/>
      <c r="E36" s="7" t="s">
        <v>167</v>
      </c>
      <c r="F36" s="7" t="s">
        <v>167</v>
      </c>
      <c r="G36" s="7" t="s">
        <v>168</v>
      </c>
      <c r="H36" s="28">
        <v>942990726</v>
      </c>
      <c r="I36" s="9">
        <v>42996</v>
      </c>
      <c r="J36" s="14" t="s">
        <v>43</v>
      </c>
      <c r="K36" s="15">
        <v>43004</v>
      </c>
      <c r="L36" s="7" t="s">
        <v>39</v>
      </c>
      <c r="M36" s="7" t="s">
        <v>39</v>
      </c>
      <c r="N36" s="7">
        <v>39059990</v>
      </c>
      <c r="O36" s="7" t="s">
        <v>169</v>
      </c>
      <c r="P36" s="7" t="s">
        <v>170</v>
      </c>
      <c r="Q36" s="29" t="s">
        <v>171</v>
      </c>
      <c r="R36" s="7"/>
      <c r="S36" s="7"/>
      <c r="T36" s="7"/>
      <c r="U36" s="7"/>
      <c r="V36" s="6">
        <v>42948</v>
      </c>
      <c r="W36" s="6">
        <v>44044</v>
      </c>
      <c r="X36" s="7">
        <v>36</v>
      </c>
      <c r="Y36" s="7">
        <v>0</v>
      </c>
      <c r="Z36" s="3">
        <v>149.69999999999999</v>
      </c>
      <c r="AA36" s="3" t="s">
        <v>37</v>
      </c>
      <c r="AB36" s="3">
        <v>34.17</v>
      </c>
      <c r="AC36" s="12">
        <f t="shared" si="0"/>
        <v>5115.2489999999998</v>
      </c>
      <c r="AD36" s="7" t="s">
        <v>34</v>
      </c>
      <c r="AE36" s="7">
        <v>0</v>
      </c>
      <c r="AF36" s="11">
        <f t="shared" si="1"/>
        <v>149.69999999999999</v>
      </c>
      <c r="AG36" s="7"/>
    </row>
    <row r="37" spans="1:33" s="8" customFormat="1" ht="24.95" customHeight="1" x14ac:dyDescent="0.25">
      <c r="A37" s="7" t="s">
        <v>36</v>
      </c>
      <c r="B37" s="7">
        <v>8097</v>
      </c>
      <c r="C37" s="9">
        <v>43003</v>
      </c>
      <c r="D37" s="7"/>
      <c r="E37" s="7" t="s">
        <v>172</v>
      </c>
      <c r="F37" s="7" t="s">
        <v>173</v>
      </c>
      <c r="G37" s="7" t="s">
        <v>33</v>
      </c>
      <c r="H37" s="7">
        <v>1000027592</v>
      </c>
      <c r="I37" s="9">
        <v>42998</v>
      </c>
      <c r="J37" s="14" t="s">
        <v>59</v>
      </c>
      <c r="K37" s="15">
        <v>43006</v>
      </c>
      <c r="L37" s="7" t="s">
        <v>35</v>
      </c>
      <c r="M37" s="7">
        <v>3393</v>
      </c>
      <c r="N37" s="7">
        <v>29349900</v>
      </c>
      <c r="O37" s="7" t="s">
        <v>174</v>
      </c>
      <c r="P37" s="7" t="s">
        <v>174</v>
      </c>
      <c r="Q37" s="3" t="s">
        <v>175</v>
      </c>
      <c r="R37" s="7"/>
      <c r="S37" s="7"/>
      <c r="T37" s="7"/>
      <c r="U37" s="7"/>
      <c r="V37" s="6">
        <v>42948</v>
      </c>
      <c r="W37" s="6">
        <v>43647</v>
      </c>
      <c r="X37" s="7">
        <v>24</v>
      </c>
      <c r="Y37" s="7">
        <v>0</v>
      </c>
      <c r="Z37" s="7">
        <v>10</v>
      </c>
      <c r="AA37" s="3" t="s">
        <v>37</v>
      </c>
      <c r="AB37" s="3">
        <v>1600</v>
      </c>
      <c r="AC37" s="12">
        <f t="shared" si="0"/>
        <v>16000</v>
      </c>
      <c r="AD37" s="7" t="s">
        <v>34</v>
      </c>
      <c r="AE37" s="7">
        <v>0</v>
      </c>
      <c r="AF37" s="11">
        <f t="shared" si="1"/>
        <v>10</v>
      </c>
      <c r="AG37" s="7"/>
    </row>
    <row r="38" spans="1:33" s="8" customFormat="1" ht="24.95" customHeight="1" x14ac:dyDescent="0.25">
      <c r="A38" s="7" t="s">
        <v>36</v>
      </c>
      <c r="B38" s="14">
        <v>8099</v>
      </c>
      <c r="C38" s="9">
        <v>43003</v>
      </c>
      <c r="D38" s="7"/>
      <c r="E38" s="7" t="s">
        <v>176</v>
      </c>
      <c r="F38" s="7" t="s">
        <v>176</v>
      </c>
      <c r="G38" s="7" t="s">
        <v>177</v>
      </c>
      <c r="H38" s="14">
        <v>17100</v>
      </c>
      <c r="I38" s="9">
        <v>42998</v>
      </c>
      <c r="J38" s="14" t="s">
        <v>43</v>
      </c>
      <c r="K38" s="15">
        <v>43008</v>
      </c>
      <c r="L38" s="7" t="s">
        <v>39</v>
      </c>
      <c r="M38" s="7" t="s">
        <v>39</v>
      </c>
      <c r="N38" s="7">
        <v>29391100</v>
      </c>
      <c r="O38" s="7" t="s">
        <v>178</v>
      </c>
      <c r="P38" s="7" t="s">
        <v>178</v>
      </c>
      <c r="Q38" s="3" t="s">
        <v>179</v>
      </c>
      <c r="R38" s="7"/>
      <c r="S38" s="7"/>
      <c r="T38" s="7"/>
      <c r="U38" s="7"/>
      <c r="V38" s="6">
        <v>42856</v>
      </c>
      <c r="W38" s="6">
        <v>44682</v>
      </c>
      <c r="X38" s="7">
        <v>60</v>
      </c>
      <c r="Y38" s="7">
        <v>0</v>
      </c>
      <c r="Z38" s="7">
        <v>300</v>
      </c>
      <c r="AA38" s="7" t="s">
        <v>37</v>
      </c>
      <c r="AB38" s="3">
        <v>325</v>
      </c>
      <c r="AC38" s="12">
        <f t="shared" si="0"/>
        <v>97500</v>
      </c>
      <c r="AD38" s="7" t="s">
        <v>34</v>
      </c>
      <c r="AE38" s="7">
        <v>0</v>
      </c>
      <c r="AF38" s="11">
        <f t="shared" si="1"/>
        <v>300</v>
      </c>
      <c r="AG38" s="7"/>
    </row>
    <row r="39" spans="1:33" s="8" customFormat="1" ht="24.95" customHeight="1" x14ac:dyDescent="0.25">
      <c r="A39" s="7" t="s">
        <v>36</v>
      </c>
      <c r="B39" s="7">
        <v>8179</v>
      </c>
      <c r="C39" s="9" t="s">
        <v>180</v>
      </c>
      <c r="D39" s="7"/>
      <c r="E39" s="7" t="s">
        <v>182</v>
      </c>
      <c r="F39" s="7" t="s">
        <v>182</v>
      </c>
      <c r="G39" s="7" t="s">
        <v>181</v>
      </c>
      <c r="H39" s="7" t="s">
        <v>183</v>
      </c>
      <c r="I39" s="9">
        <v>42991</v>
      </c>
      <c r="J39" s="14" t="s">
        <v>43</v>
      </c>
      <c r="K39" s="15">
        <v>43008</v>
      </c>
      <c r="L39" s="7" t="s">
        <v>39</v>
      </c>
      <c r="M39" s="7" t="s">
        <v>39</v>
      </c>
      <c r="N39" s="7">
        <v>28369950</v>
      </c>
      <c r="O39" s="7" t="s">
        <v>184</v>
      </c>
      <c r="P39" s="7" t="s">
        <v>184</v>
      </c>
      <c r="Q39" s="7">
        <v>400078</v>
      </c>
      <c r="R39" s="7"/>
      <c r="S39" s="7"/>
      <c r="T39" s="7"/>
      <c r="U39" s="7"/>
      <c r="V39" s="6">
        <v>42917</v>
      </c>
      <c r="W39" s="6">
        <v>44013</v>
      </c>
      <c r="X39" s="7">
        <v>36</v>
      </c>
      <c r="Y39" s="3">
        <v>0</v>
      </c>
      <c r="Z39" s="7">
        <v>60</v>
      </c>
      <c r="AA39" s="3" t="s">
        <v>37</v>
      </c>
      <c r="AB39" s="3">
        <v>14.28</v>
      </c>
      <c r="AC39" s="12">
        <f t="shared" si="0"/>
        <v>856.8</v>
      </c>
      <c r="AD39" s="1" t="s">
        <v>34</v>
      </c>
      <c r="AE39" s="1">
        <v>0</v>
      </c>
      <c r="AF39" s="11">
        <f t="shared" si="1"/>
        <v>60</v>
      </c>
      <c r="AG39" s="7"/>
    </row>
    <row r="40" spans="1:33" s="8" customFormat="1" ht="24.95" customHeight="1" x14ac:dyDescent="0.25">
      <c r="A40" s="7" t="s">
        <v>36</v>
      </c>
      <c r="B40" s="7">
        <v>8180</v>
      </c>
      <c r="C40" s="9">
        <v>43003</v>
      </c>
      <c r="D40" s="7"/>
      <c r="E40" s="7" t="s">
        <v>185</v>
      </c>
      <c r="F40" s="7" t="s">
        <v>185</v>
      </c>
      <c r="G40" s="7" t="s">
        <v>33</v>
      </c>
      <c r="H40" s="7">
        <v>7000003122</v>
      </c>
      <c r="I40" s="9">
        <v>43000</v>
      </c>
      <c r="J40" s="14" t="s">
        <v>59</v>
      </c>
      <c r="K40" s="15">
        <v>43008</v>
      </c>
      <c r="L40" s="7" t="s">
        <v>35</v>
      </c>
      <c r="M40" s="7">
        <v>587</v>
      </c>
      <c r="N40" s="7">
        <v>29415000</v>
      </c>
      <c r="O40" s="7" t="s">
        <v>186</v>
      </c>
      <c r="P40" s="7" t="s">
        <v>186</v>
      </c>
      <c r="Q40" s="7">
        <v>2883520</v>
      </c>
      <c r="R40" s="7"/>
      <c r="S40" s="7"/>
      <c r="T40" s="7"/>
      <c r="U40" s="7"/>
      <c r="V40" s="6">
        <v>42887</v>
      </c>
      <c r="W40" s="6">
        <v>43952</v>
      </c>
      <c r="X40" s="7">
        <v>36</v>
      </c>
      <c r="Y40" s="3">
        <v>0</v>
      </c>
      <c r="Z40" s="7">
        <v>250</v>
      </c>
      <c r="AA40" s="3" t="s">
        <v>37</v>
      </c>
      <c r="AB40" s="3">
        <v>162</v>
      </c>
      <c r="AC40" s="12">
        <f t="shared" si="0"/>
        <v>40500</v>
      </c>
      <c r="AD40" s="1" t="s">
        <v>34</v>
      </c>
      <c r="AE40" s="1">
        <v>0</v>
      </c>
      <c r="AF40" s="11">
        <f t="shared" si="1"/>
        <v>250</v>
      </c>
      <c r="AG40" s="7"/>
    </row>
    <row r="41" spans="1:33" s="8" customFormat="1" ht="24.95" customHeight="1" x14ac:dyDescent="0.25">
      <c r="A41" s="7" t="s">
        <v>36</v>
      </c>
      <c r="B41" s="7">
        <v>8252</v>
      </c>
      <c r="C41" s="9">
        <v>43005</v>
      </c>
      <c r="D41" s="7"/>
      <c r="E41" s="7" t="s">
        <v>74</v>
      </c>
      <c r="F41" s="7" t="s">
        <v>74</v>
      </c>
      <c r="G41" s="7" t="s">
        <v>48</v>
      </c>
      <c r="H41" s="7">
        <v>21382821</v>
      </c>
      <c r="I41" s="9">
        <v>42997</v>
      </c>
      <c r="J41" s="14" t="s">
        <v>43</v>
      </c>
      <c r="K41" s="15">
        <v>43008</v>
      </c>
      <c r="L41" s="7" t="s">
        <v>39</v>
      </c>
      <c r="M41" s="7" t="s">
        <v>39</v>
      </c>
      <c r="N41" s="7">
        <v>39123985</v>
      </c>
      <c r="O41" s="7" t="s">
        <v>187</v>
      </c>
      <c r="P41" s="7" t="s">
        <v>187</v>
      </c>
      <c r="Q41" s="7">
        <v>8100573025</v>
      </c>
      <c r="R41" s="7"/>
      <c r="S41" s="7"/>
      <c r="T41" s="7"/>
      <c r="U41" s="7"/>
      <c r="V41" s="6">
        <v>42887</v>
      </c>
      <c r="W41" s="6">
        <v>43983</v>
      </c>
      <c r="X41" s="7">
        <v>36</v>
      </c>
      <c r="Y41" s="3">
        <v>0</v>
      </c>
      <c r="Z41" s="7">
        <v>50</v>
      </c>
      <c r="AA41" s="3" t="s">
        <v>37</v>
      </c>
      <c r="AB41" s="3">
        <v>19</v>
      </c>
      <c r="AC41" s="12">
        <f t="shared" si="0"/>
        <v>950</v>
      </c>
      <c r="AD41" s="1" t="s">
        <v>49</v>
      </c>
      <c r="AE41" s="1">
        <v>0</v>
      </c>
      <c r="AF41" s="11">
        <f t="shared" si="1"/>
        <v>50</v>
      </c>
      <c r="AG41" s="7"/>
    </row>
    <row r="42" spans="1:33" s="8" customFormat="1" ht="24.95" customHeight="1" x14ac:dyDescent="0.25">
      <c r="A42" s="7" t="s">
        <v>36</v>
      </c>
      <c r="B42" s="7">
        <v>8252</v>
      </c>
      <c r="C42" s="9">
        <v>43005</v>
      </c>
      <c r="D42" s="7"/>
      <c r="E42" s="7" t="s">
        <v>74</v>
      </c>
      <c r="F42" s="7" t="s">
        <v>74</v>
      </c>
      <c r="G42" s="7" t="s">
        <v>48</v>
      </c>
      <c r="H42" s="7">
        <v>21382821</v>
      </c>
      <c r="I42" s="9">
        <v>42997</v>
      </c>
      <c r="J42" s="14" t="s">
        <v>43</v>
      </c>
      <c r="K42" s="15">
        <v>43008</v>
      </c>
      <c r="L42" s="7" t="s">
        <v>39</v>
      </c>
      <c r="M42" s="7" t="s">
        <v>39</v>
      </c>
      <c r="N42" s="7">
        <v>39129090</v>
      </c>
      <c r="O42" s="7" t="s">
        <v>189</v>
      </c>
      <c r="P42" s="7" t="s">
        <v>189</v>
      </c>
      <c r="Q42" s="7" t="s">
        <v>188</v>
      </c>
      <c r="R42" s="7"/>
      <c r="S42" s="7"/>
      <c r="T42" s="7"/>
      <c r="U42" s="7"/>
      <c r="V42" s="6">
        <v>42917</v>
      </c>
      <c r="W42" s="6">
        <v>44743</v>
      </c>
      <c r="X42" s="3">
        <v>60</v>
      </c>
      <c r="Y42" s="3">
        <v>0</v>
      </c>
      <c r="Z42" s="30">
        <v>240</v>
      </c>
      <c r="AA42" s="3" t="s">
        <v>37</v>
      </c>
      <c r="AB42" s="3">
        <v>12</v>
      </c>
      <c r="AC42" s="12">
        <f t="shared" si="0"/>
        <v>2880</v>
      </c>
      <c r="AD42" s="1" t="s">
        <v>49</v>
      </c>
      <c r="AE42" s="1">
        <v>0</v>
      </c>
      <c r="AF42" s="11">
        <f t="shared" si="1"/>
        <v>240</v>
      </c>
      <c r="AG42" s="7"/>
    </row>
    <row r="43" spans="1:33" s="8" customFormat="1" ht="24.95" customHeight="1" x14ac:dyDescent="0.25">
      <c r="A43" s="7" t="s">
        <v>36</v>
      </c>
      <c r="B43" s="7">
        <v>8252</v>
      </c>
      <c r="C43" s="9">
        <v>43005</v>
      </c>
      <c r="D43" s="7"/>
      <c r="E43" s="7" t="s">
        <v>74</v>
      </c>
      <c r="F43" s="7" t="s">
        <v>74</v>
      </c>
      <c r="G43" s="7" t="s">
        <v>48</v>
      </c>
      <c r="H43" s="7">
        <v>21382821</v>
      </c>
      <c r="I43" s="9">
        <v>42997</v>
      </c>
      <c r="J43" s="14" t="s">
        <v>43</v>
      </c>
      <c r="K43" s="15">
        <v>43008</v>
      </c>
      <c r="L43" s="7" t="s">
        <v>39</v>
      </c>
      <c r="M43" s="7" t="s">
        <v>39</v>
      </c>
      <c r="N43" s="7">
        <v>29171980</v>
      </c>
      <c r="O43" s="7" t="s">
        <v>190</v>
      </c>
      <c r="P43" s="7" t="s">
        <v>190</v>
      </c>
      <c r="Q43" s="7">
        <v>1781</v>
      </c>
      <c r="R43" s="7"/>
      <c r="S43" s="7"/>
      <c r="T43" s="7"/>
      <c r="U43" s="7"/>
      <c r="V43" s="6">
        <v>42856</v>
      </c>
      <c r="W43" s="6">
        <v>43952</v>
      </c>
      <c r="X43" s="3">
        <v>36</v>
      </c>
      <c r="Y43" s="3">
        <v>0</v>
      </c>
      <c r="Z43" s="30">
        <v>20</v>
      </c>
      <c r="AA43" s="3" t="s">
        <v>37</v>
      </c>
      <c r="AB43" s="3">
        <v>191</v>
      </c>
      <c r="AC43" s="12">
        <f t="shared" si="0"/>
        <v>3820</v>
      </c>
      <c r="AD43" s="1" t="s">
        <v>49</v>
      </c>
      <c r="AE43" s="1">
        <v>0</v>
      </c>
      <c r="AF43" s="11">
        <f t="shared" si="1"/>
        <v>20</v>
      </c>
      <c r="AG43" s="7"/>
    </row>
    <row r="44" spans="1:33" s="8" customFormat="1" ht="24.95" customHeight="1" x14ac:dyDescent="0.25">
      <c r="A44" s="7" t="s">
        <v>36</v>
      </c>
      <c r="B44" s="7">
        <v>8253</v>
      </c>
      <c r="C44" s="9">
        <v>43005</v>
      </c>
      <c r="D44" s="7"/>
      <c r="E44" s="7" t="s">
        <v>167</v>
      </c>
      <c r="F44" s="7" t="s">
        <v>167</v>
      </c>
      <c r="G44" s="7" t="s">
        <v>168</v>
      </c>
      <c r="H44" s="7">
        <v>942991058</v>
      </c>
      <c r="I44" s="9">
        <v>43003</v>
      </c>
      <c r="J44" s="14" t="s">
        <v>43</v>
      </c>
      <c r="K44" s="15">
        <v>43008</v>
      </c>
      <c r="L44" s="7" t="s">
        <v>39</v>
      </c>
      <c r="M44" s="7" t="s">
        <v>39</v>
      </c>
      <c r="N44" s="7">
        <v>39059990</v>
      </c>
      <c r="O44" s="7" t="s">
        <v>169</v>
      </c>
      <c r="P44" s="7" t="s">
        <v>169</v>
      </c>
      <c r="Q44" s="31" t="s">
        <v>192</v>
      </c>
      <c r="R44" s="7"/>
      <c r="S44" s="7"/>
      <c r="T44" s="7"/>
      <c r="U44" s="7"/>
      <c r="V44" s="6">
        <v>42795</v>
      </c>
      <c r="W44" s="6">
        <v>43891</v>
      </c>
      <c r="X44" s="3">
        <v>36</v>
      </c>
      <c r="Y44" s="3">
        <v>0</v>
      </c>
      <c r="Z44" s="18">
        <v>49.9</v>
      </c>
      <c r="AA44" s="3" t="s">
        <v>37</v>
      </c>
      <c r="AB44" s="3">
        <v>34.840000000000003</v>
      </c>
      <c r="AC44" s="12">
        <f t="shared" si="0"/>
        <v>1738.5160000000001</v>
      </c>
      <c r="AD44" s="1" t="s">
        <v>34</v>
      </c>
      <c r="AE44" s="1">
        <v>0</v>
      </c>
      <c r="AF44" s="11">
        <f t="shared" si="1"/>
        <v>49.9</v>
      </c>
      <c r="AG44" s="7"/>
    </row>
    <row r="45" spans="1:33" s="8" customFormat="1" ht="24.95" customHeight="1" x14ac:dyDescent="0.25">
      <c r="A45" s="7" t="s">
        <v>36</v>
      </c>
      <c r="B45" s="7">
        <v>8254</v>
      </c>
      <c r="C45" s="9">
        <v>43005</v>
      </c>
      <c r="D45" s="7"/>
      <c r="E45" s="7" t="s">
        <v>167</v>
      </c>
      <c r="F45" s="7" t="s">
        <v>167</v>
      </c>
      <c r="G45" s="7" t="s">
        <v>168</v>
      </c>
      <c r="H45" s="7">
        <v>942991060</v>
      </c>
      <c r="I45" s="9">
        <v>43003</v>
      </c>
      <c r="J45" s="14" t="s">
        <v>43</v>
      </c>
      <c r="K45" s="15">
        <v>43008</v>
      </c>
      <c r="L45" s="7" t="s">
        <v>39</v>
      </c>
      <c r="M45" s="7" t="s">
        <v>39</v>
      </c>
      <c r="N45" s="7">
        <v>39059990</v>
      </c>
      <c r="O45" s="7" t="s">
        <v>169</v>
      </c>
      <c r="P45" s="7" t="s">
        <v>169</v>
      </c>
      <c r="Q45" s="31" t="s">
        <v>191</v>
      </c>
      <c r="R45" s="7"/>
      <c r="S45" s="7"/>
      <c r="T45" s="7"/>
      <c r="U45" s="7"/>
      <c r="V45" s="6">
        <v>42948</v>
      </c>
      <c r="W45" s="6">
        <v>44044</v>
      </c>
      <c r="X45" s="3">
        <v>36</v>
      </c>
      <c r="Y45" s="3">
        <v>0</v>
      </c>
      <c r="Z45" s="18">
        <v>49.9</v>
      </c>
      <c r="AA45" s="3" t="s">
        <v>37</v>
      </c>
      <c r="AB45" s="3">
        <v>34.840000000000003</v>
      </c>
      <c r="AC45" s="12">
        <f t="shared" si="0"/>
        <v>1738.5160000000001</v>
      </c>
      <c r="AD45" s="1" t="s">
        <v>34</v>
      </c>
      <c r="AE45" s="1">
        <v>0</v>
      </c>
      <c r="AF45" s="11">
        <f t="shared" si="1"/>
        <v>49.9</v>
      </c>
      <c r="AG45" s="7"/>
    </row>
    <row r="46" spans="1:33" s="8" customFormat="1" ht="24.95" customHeight="1" x14ac:dyDescent="0.25">
      <c r="A46" s="7" t="s">
        <v>36</v>
      </c>
      <c r="B46" s="7">
        <v>8255</v>
      </c>
      <c r="C46" s="9">
        <v>43005</v>
      </c>
      <c r="D46" s="7"/>
      <c r="E46" s="7" t="s">
        <v>193</v>
      </c>
      <c r="F46" s="7" t="s">
        <v>193</v>
      </c>
      <c r="G46" s="7" t="s">
        <v>194</v>
      </c>
      <c r="H46" s="7" t="s">
        <v>195</v>
      </c>
      <c r="I46" s="9">
        <v>42999</v>
      </c>
      <c r="J46" s="7" t="s">
        <v>59</v>
      </c>
      <c r="K46" s="15">
        <v>43008</v>
      </c>
      <c r="L46" s="7" t="s">
        <v>39</v>
      </c>
      <c r="M46" s="7" t="s">
        <v>39</v>
      </c>
      <c r="N46" s="7">
        <v>29372200</v>
      </c>
      <c r="O46" s="7" t="s">
        <v>196</v>
      </c>
      <c r="P46" s="7" t="s">
        <v>196</v>
      </c>
      <c r="Q46" s="7" t="s">
        <v>197</v>
      </c>
      <c r="R46" s="7"/>
      <c r="S46" s="7"/>
      <c r="T46" s="7"/>
      <c r="U46" s="7"/>
      <c r="V46" s="6">
        <v>42795</v>
      </c>
      <c r="W46" s="6">
        <v>44593</v>
      </c>
      <c r="X46" s="3">
        <v>60</v>
      </c>
      <c r="Y46" s="3">
        <v>0</v>
      </c>
      <c r="Z46" s="21">
        <v>0.5</v>
      </c>
      <c r="AA46" s="3" t="s">
        <v>37</v>
      </c>
      <c r="AB46" s="3">
        <v>2200</v>
      </c>
      <c r="AC46" s="12">
        <f t="shared" si="0"/>
        <v>1100</v>
      </c>
      <c r="AD46" s="1" t="s">
        <v>34</v>
      </c>
      <c r="AE46" s="1">
        <v>0</v>
      </c>
      <c r="AF46" s="11">
        <f t="shared" si="1"/>
        <v>0.5</v>
      </c>
      <c r="AG46" s="7"/>
    </row>
    <row r="47" spans="1:33" s="8" customFormat="1" ht="24.95" customHeight="1" x14ac:dyDescent="0.25">
      <c r="A47" s="7" t="s">
        <v>36</v>
      </c>
      <c r="B47" s="7">
        <v>8255</v>
      </c>
      <c r="C47" s="9">
        <v>43005</v>
      </c>
      <c r="D47" s="7"/>
      <c r="E47" s="7" t="s">
        <v>193</v>
      </c>
      <c r="F47" s="7" t="s">
        <v>193</v>
      </c>
      <c r="G47" s="7" t="s">
        <v>194</v>
      </c>
      <c r="H47" s="7" t="s">
        <v>195</v>
      </c>
      <c r="I47" s="9">
        <v>42999</v>
      </c>
      <c r="J47" s="7" t="s">
        <v>59</v>
      </c>
      <c r="K47" s="15">
        <v>43008</v>
      </c>
      <c r="L47" s="7" t="s">
        <v>35</v>
      </c>
      <c r="M47" s="7">
        <v>3646</v>
      </c>
      <c r="N47" s="7">
        <v>29372200</v>
      </c>
      <c r="O47" s="7" t="s">
        <v>198</v>
      </c>
      <c r="P47" s="7" t="s">
        <v>198</v>
      </c>
      <c r="Q47" s="7" t="s">
        <v>199</v>
      </c>
      <c r="R47" s="7"/>
      <c r="S47" s="7"/>
      <c r="T47" s="7"/>
      <c r="U47" s="7"/>
      <c r="V47" s="6">
        <v>42705</v>
      </c>
      <c r="W47" s="6">
        <v>43770</v>
      </c>
      <c r="X47" s="3">
        <v>36</v>
      </c>
      <c r="Y47" s="3">
        <v>0</v>
      </c>
      <c r="Z47" s="30">
        <v>1</v>
      </c>
      <c r="AA47" s="3" t="s">
        <v>37</v>
      </c>
      <c r="AB47" s="3">
        <v>3500</v>
      </c>
      <c r="AC47" s="12">
        <f t="shared" si="0"/>
        <v>3500</v>
      </c>
      <c r="AD47" s="1" t="s">
        <v>34</v>
      </c>
      <c r="AE47" s="1">
        <v>0</v>
      </c>
      <c r="AF47" s="11">
        <f t="shared" si="1"/>
        <v>1</v>
      </c>
      <c r="AG47" s="7"/>
    </row>
    <row r="48" spans="1:33" s="8" customFormat="1" ht="24.95" customHeight="1" x14ac:dyDescent="0.25">
      <c r="A48" s="7" t="s">
        <v>36</v>
      </c>
      <c r="B48" s="7">
        <v>8255</v>
      </c>
      <c r="C48" s="9">
        <v>43005</v>
      </c>
      <c r="D48" s="7"/>
      <c r="E48" s="7" t="s">
        <v>193</v>
      </c>
      <c r="F48" s="7" t="s">
        <v>193</v>
      </c>
      <c r="G48" s="7" t="s">
        <v>194</v>
      </c>
      <c r="H48" s="7" t="s">
        <v>195</v>
      </c>
      <c r="I48" s="9">
        <v>42999</v>
      </c>
      <c r="J48" s="7" t="s">
        <v>59</v>
      </c>
      <c r="K48" s="15">
        <v>43008</v>
      </c>
      <c r="L48" s="7" t="s">
        <v>35</v>
      </c>
      <c r="M48" s="7">
        <v>653</v>
      </c>
      <c r="N48" s="7">
        <v>29372200</v>
      </c>
      <c r="O48" s="7" t="s">
        <v>200</v>
      </c>
      <c r="P48" s="7" t="s">
        <v>200</v>
      </c>
      <c r="Q48" s="7" t="s">
        <v>201</v>
      </c>
      <c r="R48" s="7"/>
      <c r="S48" s="7"/>
      <c r="T48" s="7"/>
      <c r="U48" s="7"/>
      <c r="V48" s="6">
        <v>42795</v>
      </c>
      <c r="W48" s="6">
        <v>44593</v>
      </c>
      <c r="X48" s="3">
        <v>60</v>
      </c>
      <c r="Y48" s="3">
        <v>0</v>
      </c>
      <c r="Z48" s="30">
        <v>5</v>
      </c>
      <c r="AA48" s="3" t="s">
        <v>37</v>
      </c>
      <c r="AB48" s="3">
        <v>2550</v>
      </c>
      <c r="AC48" s="12">
        <f t="shared" si="0"/>
        <v>12750</v>
      </c>
      <c r="AD48" s="1" t="s">
        <v>34</v>
      </c>
      <c r="AE48" s="1">
        <v>0</v>
      </c>
      <c r="AF48" s="11">
        <f t="shared" si="1"/>
        <v>5</v>
      </c>
      <c r="AG48" s="7"/>
    </row>
    <row r="49" spans="1:33" s="8" customFormat="1" ht="24.95" customHeight="1" x14ac:dyDescent="0.25">
      <c r="A49" s="7" t="s">
        <v>36</v>
      </c>
      <c r="B49" s="7">
        <v>8366</v>
      </c>
      <c r="C49" s="9">
        <v>43006</v>
      </c>
      <c r="D49" s="7"/>
      <c r="E49" s="7" t="s">
        <v>202</v>
      </c>
      <c r="F49" s="7" t="s">
        <v>202</v>
      </c>
      <c r="G49" s="7" t="s">
        <v>33</v>
      </c>
      <c r="H49" s="7" t="s">
        <v>203</v>
      </c>
      <c r="I49" s="9">
        <v>42946</v>
      </c>
      <c r="J49" s="7" t="s">
        <v>59</v>
      </c>
      <c r="K49" s="15">
        <v>43008</v>
      </c>
      <c r="L49" s="7" t="s">
        <v>39</v>
      </c>
      <c r="M49" s="7" t="s">
        <v>39</v>
      </c>
      <c r="N49" s="7">
        <v>29225090</v>
      </c>
      <c r="O49" s="7" t="s">
        <v>204</v>
      </c>
      <c r="P49" s="7" t="s">
        <v>204</v>
      </c>
      <c r="Q49" s="7">
        <v>1701109638</v>
      </c>
      <c r="R49" s="7"/>
      <c r="S49" s="7"/>
      <c r="T49" s="7"/>
      <c r="U49" s="7"/>
      <c r="V49" s="6">
        <v>42705</v>
      </c>
      <c r="W49" s="6">
        <v>44185</v>
      </c>
      <c r="X49" s="3">
        <v>48</v>
      </c>
      <c r="Y49" s="3">
        <v>0</v>
      </c>
      <c r="Z49" s="21">
        <v>1</v>
      </c>
      <c r="AA49" s="3" t="s">
        <v>37</v>
      </c>
      <c r="AB49" s="3">
        <v>400</v>
      </c>
      <c r="AC49" s="12">
        <f t="shared" si="0"/>
        <v>400</v>
      </c>
      <c r="AD49" s="1" t="s">
        <v>34</v>
      </c>
      <c r="AE49" s="1">
        <v>0</v>
      </c>
      <c r="AF49" s="11">
        <f t="shared" si="1"/>
        <v>1</v>
      </c>
      <c r="AG49" s="7"/>
    </row>
    <row r="50" spans="1:33" s="8" customFormat="1" ht="24.95" customHeight="1" x14ac:dyDescent="0.25">
      <c r="A50" s="1"/>
      <c r="B50" s="1"/>
      <c r="C50" s="5"/>
      <c r="D50" s="3"/>
      <c r="E50" s="3"/>
      <c r="F50" s="3"/>
      <c r="G50" s="3"/>
      <c r="H50" s="3"/>
      <c r="I50" s="4"/>
      <c r="J50" s="3"/>
      <c r="K50" s="4"/>
      <c r="L50" s="3"/>
      <c r="M50" s="3"/>
      <c r="N50" s="1"/>
      <c r="O50" s="3"/>
      <c r="P50" s="3"/>
      <c r="Q50" s="3"/>
      <c r="R50" s="3"/>
      <c r="S50" s="3"/>
      <c r="T50" s="3"/>
      <c r="U50" s="3"/>
      <c r="V50" s="6"/>
      <c r="W50" s="6"/>
      <c r="X50" s="3"/>
      <c r="Y50" s="3"/>
      <c r="Z50" s="3"/>
      <c r="AA50" s="3"/>
      <c r="AB50" s="3"/>
      <c r="AC50" s="1"/>
      <c r="AD50" s="1"/>
      <c r="AE50" s="1"/>
      <c r="AF50" s="1"/>
      <c r="AG50" s="1"/>
    </row>
    <row r="51" spans="1:33" s="3" customFormat="1" ht="24.95" customHeight="1" x14ac:dyDescent="0.25">
      <c r="A51" s="1"/>
      <c r="B51" s="1"/>
      <c r="C51" s="5"/>
      <c r="I51" s="4"/>
      <c r="K51" s="4"/>
      <c r="N51" s="1"/>
      <c r="V51" s="6"/>
      <c r="W51" s="6"/>
      <c r="AC51" s="1"/>
      <c r="AD51" s="1"/>
      <c r="AE51" s="1"/>
      <c r="AF51" s="1"/>
      <c r="AG51" s="1"/>
    </row>
    <row r="52" spans="1:33" s="3" customFormat="1" ht="24.95" customHeight="1" x14ac:dyDescent="0.25">
      <c r="A52" s="1"/>
      <c r="B52" s="1"/>
      <c r="C52" s="5"/>
      <c r="I52" s="4"/>
      <c r="K52" s="4"/>
      <c r="N52" s="1"/>
      <c r="V52" s="6"/>
      <c r="W52" s="6"/>
      <c r="AC52" s="1"/>
      <c r="AD52" s="1"/>
      <c r="AE52" s="1"/>
      <c r="AF52" s="1"/>
      <c r="AG52" s="1"/>
    </row>
    <row r="53" spans="1:33" s="3" customFormat="1" ht="24.95" customHeight="1" x14ac:dyDescent="0.25">
      <c r="A53" s="1"/>
      <c r="B53" s="1"/>
      <c r="C53" s="5"/>
      <c r="I53" s="4"/>
      <c r="K53" s="4"/>
      <c r="N53" s="1"/>
      <c r="V53" s="6"/>
      <c r="W53" s="6"/>
      <c r="AC53" s="1"/>
      <c r="AD53" s="1"/>
      <c r="AE53" s="1"/>
      <c r="AF53" s="1"/>
      <c r="AG53" s="1"/>
    </row>
    <row r="54" spans="1:33" s="3" customFormat="1" ht="24.95" customHeight="1" x14ac:dyDescent="0.25">
      <c r="A54" s="1"/>
      <c r="B54" s="1"/>
      <c r="C54" s="5"/>
      <c r="I54" s="4"/>
      <c r="K54" s="4"/>
      <c r="N54" s="1"/>
      <c r="V54" s="6"/>
      <c r="W54" s="6"/>
      <c r="AC54" s="1"/>
      <c r="AD54" s="1"/>
      <c r="AE54" s="1"/>
      <c r="AF54" s="1"/>
      <c r="AG54" s="1"/>
    </row>
    <row r="55" spans="1:33" s="3" customFormat="1" ht="24.95" customHeight="1" x14ac:dyDescent="0.25">
      <c r="A55" s="1"/>
      <c r="B55" s="1"/>
      <c r="C55" s="5"/>
      <c r="I55" s="4"/>
      <c r="K55" s="4"/>
      <c r="N55" s="1"/>
      <c r="V55" s="6"/>
      <c r="W55" s="6"/>
      <c r="AC55" s="1"/>
      <c r="AD55" s="1"/>
      <c r="AE55" s="1"/>
      <c r="AF55" s="1"/>
      <c r="AG55" s="1"/>
    </row>
    <row r="56" spans="1:33" s="3" customFormat="1" ht="24.95" customHeight="1" x14ac:dyDescent="0.25">
      <c r="A56" s="1"/>
      <c r="B56" s="1"/>
      <c r="C56" s="5"/>
      <c r="I56" s="4"/>
      <c r="K56" s="4"/>
      <c r="N56" s="1"/>
      <c r="V56" s="6"/>
      <c r="W56" s="6"/>
      <c r="AC56" s="1"/>
      <c r="AD56" s="1"/>
      <c r="AE56" s="1"/>
      <c r="AF56" s="1"/>
      <c r="AG56" s="1"/>
    </row>
    <row r="57" spans="1:33" s="3" customFormat="1" ht="24.95" customHeight="1" x14ac:dyDescent="0.25">
      <c r="A57" s="1"/>
      <c r="B57" s="1"/>
      <c r="C57" s="5"/>
      <c r="I57" s="4"/>
      <c r="K57" s="4"/>
      <c r="N57" s="1"/>
      <c r="V57" s="6"/>
      <c r="W57" s="6"/>
      <c r="AC57" s="1"/>
      <c r="AD57" s="1"/>
      <c r="AE57" s="1"/>
      <c r="AF57" s="1"/>
      <c r="AG57" s="1"/>
    </row>
    <row r="58" spans="1:33" s="3" customFormat="1" ht="24.95" customHeight="1" x14ac:dyDescent="0.25">
      <c r="A58" s="1"/>
      <c r="B58" s="1"/>
      <c r="C58" s="5"/>
      <c r="I58" s="4"/>
      <c r="K58" s="4"/>
      <c r="N58" s="1"/>
      <c r="V58" s="6"/>
      <c r="W58" s="6"/>
      <c r="AC58" s="1"/>
      <c r="AD58" s="1"/>
      <c r="AE58" s="1"/>
      <c r="AF58" s="1"/>
      <c r="AG58" s="1"/>
    </row>
    <row r="59" spans="1:33" s="3" customFormat="1" ht="24.95" customHeight="1" x14ac:dyDescent="0.25">
      <c r="A59" s="1"/>
      <c r="B59" s="1"/>
      <c r="C59" s="5"/>
      <c r="I59" s="4"/>
      <c r="K59" s="4"/>
      <c r="N59" s="1"/>
      <c r="V59" s="6"/>
      <c r="W59" s="6"/>
      <c r="AC59" s="1"/>
      <c r="AD59" s="1"/>
      <c r="AE59" s="1"/>
      <c r="AF59" s="1"/>
      <c r="AG59" s="1"/>
    </row>
    <row r="60" spans="1:33" s="3" customFormat="1" ht="24.95" customHeight="1" x14ac:dyDescent="0.25">
      <c r="A60" s="1"/>
      <c r="B60" s="1"/>
      <c r="C60" s="5"/>
      <c r="I60" s="4"/>
      <c r="K60" s="4"/>
      <c r="N60" s="1"/>
      <c r="V60" s="6"/>
      <c r="W60" s="6"/>
      <c r="AC60" s="1"/>
      <c r="AD60" s="1"/>
      <c r="AE60" s="1"/>
      <c r="AF60" s="1"/>
      <c r="AG60" s="1"/>
    </row>
    <row r="61" spans="1:33" s="3" customFormat="1" ht="24.95" customHeight="1" x14ac:dyDescent="0.25">
      <c r="A61" s="1"/>
      <c r="B61" s="1"/>
      <c r="C61" s="5"/>
      <c r="I61" s="4"/>
      <c r="K61" s="4"/>
      <c r="N61" s="1"/>
      <c r="V61" s="6"/>
      <c r="W61" s="6"/>
      <c r="AC61" s="1"/>
      <c r="AD61" s="1"/>
      <c r="AE61" s="1"/>
      <c r="AF61" s="1"/>
      <c r="AG61" s="1"/>
    </row>
    <row r="62" spans="1:33" s="3" customFormat="1" ht="24.95" customHeight="1" x14ac:dyDescent="0.25">
      <c r="A62" s="1"/>
      <c r="B62" s="1"/>
      <c r="C62" s="5"/>
      <c r="I62" s="4"/>
      <c r="K62" s="4"/>
      <c r="N62" s="1"/>
      <c r="V62" s="6"/>
      <c r="W62" s="6"/>
      <c r="AC62" s="1"/>
      <c r="AD62" s="1"/>
      <c r="AE62" s="1"/>
      <c r="AF62" s="1"/>
      <c r="AG62" s="1"/>
    </row>
    <row r="63" spans="1:33" s="3" customFormat="1" ht="24.95" customHeight="1" x14ac:dyDescent="0.25">
      <c r="A63" s="1"/>
      <c r="B63" s="1"/>
      <c r="C63" s="5"/>
      <c r="I63" s="4"/>
      <c r="K63" s="4"/>
      <c r="N63" s="1"/>
      <c r="V63" s="6"/>
      <c r="W63" s="6"/>
      <c r="AC63" s="1"/>
      <c r="AD63" s="1"/>
      <c r="AE63" s="1"/>
      <c r="AF63" s="1"/>
      <c r="AG63" s="1"/>
    </row>
    <row r="64" spans="1:33" s="3" customFormat="1" ht="24.95" customHeight="1" x14ac:dyDescent="0.25">
      <c r="A64" s="1"/>
      <c r="B64" s="1"/>
      <c r="C64" s="1"/>
      <c r="N64" s="1"/>
      <c r="AC64" s="1"/>
      <c r="AD64" s="1"/>
      <c r="AE64" s="1"/>
      <c r="AF64" s="1"/>
      <c r="AG64" s="1"/>
    </row>
    <row r="65" ht="24.95" customHeight="1" x14ac:dyDescent="0.25"/>
    <row r="66" ht="24.95" customHeight="1" x14ac:dyDescent="0.25"/>
    <row r="67" ht="24.95" customHeight="1" x14ac:dyDescent="0.25"/>
    <row r="68" ht="24.95" customHeight="1" x14ac:dyDescent="0.25"/>
    <row r="69" ht="24.95" customHeight="1" x14ac:dyDescent="0.25"/>
    <row r="70" ht="24.95" customHeight="1" x14ac:dyDescent="0.25"/>
    <row r="71" ht="24.95" customHeight="1" x14ac:dyDescent="0.25"/>
    <row r="72" ht="24.95" customHeight="1" x14ac:dyDescent="0.25"/>
    <row r="73" ht="24.95" customHeight="1" x14ac:dyDescent="0.25"/>
    <row r="74" ht="24.95" customHeight="1" x14ac:dyDescent="0.25"/>
    <row r="75" ht="24.95" customHeight="1" x14ac:dyDescent="0.25"/>
    <row r="76" ht="24.95" customHeight="1" x14ac:dyDescent="0.25"/>
    <row r="77" ht="24.95" customHeight="1" x14ac:dyDescent="0.25"/>
    <row r="78" ht="24.95" customHeight="1" x14ac:dyDescent="0.25"/>
    <row r="79" ht="24.95" customHeight="1" x14ac:dyDescent="0.25"/>
    <row r="80" ht="24.95" customHeight="1" x14ac:dyDescent="0.25"/>
    <row r="81" ht="24.95" customHeight="1" x14ac:dyDescent="0.25"/>
    <row r="82" ht="24.95" customHeight="1" x14ac:dyDescent="0.25"/>
    <row r="83" ht="24.95" customHeight="1" x14ac:dyDescent="0.25"/>
    <row r="84" ht="24.95" customHeight="1" x14ac:dyDescent="0.25"/>
    <row r="85" ht="24.95" customHeight="1" x14ac:dyDescent="0.25"/>
    <row r="86" ht="24.95" customHeight="1" x14ac:dyDescent="0.25"/>
    <row r="87" ht="24.95" customHeight="1" x14ac:dyDescent="0.25"/>
    <row r="88" ht="24.95" customHeight="1" x14ac:dyDescent="0.25"/>
    <row r="89" ht="24.95" customHeight="1" x14ac:dyDescent="0.25"/>
    <row r="90" ht="24.95" customHeight="1" x14ac:dyDescent="0.25"/>
    <row r="91" ht="24.95" customHeight="1" x14ac:dyDescent="0.25"/>
    <row r="92" ht="24.95" customHeight="1" x14ac:dyDescent="0.25"/>
    <row r="93" ht="24.95" customHeight="1" x14ac:dyDescent="0.25"/>
    <row r="94" ht="24.95" customHeight="1" x14ac:dyDescent="0.25"/>
    <row r="95" ht="24.95" customHeight="1" x14ac:dyDescent="0.25"/>
    <row r="96" ht="24.95" customHeight="1" x14ac:dyDescent="0.25"/>
    <row r="97" ht="24.95" customHeight="1" x14ac:dyDescent="0.25"/>
    <row r="98" ht="24.95" customHeight="1" x14ac:dyDescent="0.25"/>
    <row r="99" ht="24.95" customHeight="1" x14ac:dyDescent="0.25"/>
    <row r="100" ht="24.95" customHeight="1" x14ac:dyDescent="0.25"/>
    <row r="101" ht="24.95" customHeight="1" x14ac:dyDescent="0.25"/>
    <row r="102" ht="24.95" customHeight="1" x14ac:dyDescent="0.25"/>
    <row r="103" ht="24.95" customHeight="1" x14ac:dyDescent="0.25"/>
    <row r="104" ht="24.95" customHeight="1" x14ac:dyDescent="0.25"/>
    <row r="105" ht="24.95" customHeight="1" x14ac:dyDescent="0.25"/>
    <row r="106" ht="24.95" customHeight="1" x14ac:dyDescent="0.25"/>
    <row r="107" ht="24.95" customHeight="1" x14ac:dyDescent="0.25"/>
    <row r="108" ht="24.95" customHeight="1" x14ac:dyDescent="0.25"/>
    <row r="109" ht="24.95" customHeight="1" x14ac:dyDescent="0.25"/>
    <row r="110" ht="24.95" customHeight="1" x14ac:dyDescent="0.25"/>
    <row r="111" ht="24.95" customHeight="1" x14ac:dyDescent="0.25"/>
    <row r="112" ht="24.95" customHeight="1" x14ac:dyDescent="0.25"/>
    <row r="113" ht="24.95" customHeight="1" x14ac:dyDescent="0.25"/>
    <row r="114" ht="24.95" customHeight="1" x14ac:dyDescent="0.25"/>
    <row r="115" ht="24.95" customHeight="1" x14ac:dyDescent="0.25"/>
    <row r="116" ht="24.95" customHeight="1" x14ac:dyDescent="0.25"/>
    <row r="117" ht="24.95" customHeight="1" x14ac:dyDescent="0.25"/>
    <row r="118" ht="24.95" customHeight="1" x14ac:dyDescent="0.25"/>
    <row r="119" ht="24.95" customHeight="1" x14ac:dyDescent="0.25"/>
    <row r="120" ht="24.95" customHeight="1" x14ac:dyDescent="0.25"/>
    <row r="121" ht="24.95" customHeight="1" x14ac:dyDescent="0.25"/>
    <row r="122" ht="24.95" customHeight="1" x14ac:dyDescent="0.25"/>
    <row r="123" ht="24.95" customHeight="1" x14ac:dyDescent="0.25"/>
    <row r="124" ht="24.95" customHeight="1" x14ac:dyDescent="0.25"/>
    <row r="125" ht="24.95" customHeight="1" x14ac:dyDescent="0.25"/>
    <row r="126" ht="24.95" customHeight="1" x14ac:dyDescent="0.25"/>
    <row r="127" ht="24.95" customHeight="1" x14ac:dyDescent="0.25"/>
    <row r="128" ht="24.95" customHeight="1" x14ac:dyDescent="0.25"/>
    <row r="129" ht="24.95" customHeight="1" x14ac:dyDescent="0.25"/>
    <row r="130" ht="24.95" customHeight="1" x14ac:dyDescent="0.25"/>
    <row r="131" ht="24.95" customHeight="1" x14ac:dyDescent="0.25"/>
    <row r="132" ht="24.95" customHeight="1" x14ac:dyDescent="0.25"/>
    <row r="133" ht="24.95" customHeight="1" x14ac:dyDescent="0.25"/>
    <row r="134" ht="24.95" customHeight="1" x14ac:dyDescent="0.25"/>
    <row r="135" ht="24.95" customHeight="1" x14ac:dyDescent="0.25"/>
    <row r="136" ht="24.95" customHeight="1" x14ac:dyDescent="0.25"/>
    <row r="137" ht="24.95" customHeight="1" x14ac:dyDescent="0.25"/>
    <row r="138" ht="24.95" customHeight="1" x14ac:dyDescent="0.25"/>
    <row r="139" ht="24.95" customHeight="1" x14ac:dyDescent="0.25"/>
    <row r="140" ht="24.95" customHeight="1" x14ac:dyDescent="0.25"/>
    <row r="141" ht="24.95" customHeight="1" x14ac:dyDescent="0.25"/>
    <row r="142" ht="24.95" customHeight="1" x14ac:dyDescent="0.25"/>
    <row r="143" ht="24.95" customHeight="1" x14ac:dyDescent="0.25"/>
    <row r="144" ht="24.95" customHeight="1" x14ac:dyDescent="0.25"/>
    <row r="145" ht="24.95" customHeight="1" x14ac:dyDescent="0.25"/>
    <row r="146" ht="24.95" customHeight="1" x14ac:dyDescent="0.25"/>
    <row r="147" ht="24.95" customHeight="1" x14ac:dyDescent="0.25"/>
    <row r="148" ht="24.95" customHeight="1" x14ac:dyDescent="0.25"/>
    <row r="149" ht="24.95" customHeight="1" x14ac:dyDescent="0.25"/>
    <row r="150" ht="24.95" customHeight="1" x14ac:dyDescent="0.25"/>
    <row r="151" ht="24.95" customHeight="1" x14ac:dyDescent="0.25"/>
    <row r="152" ht="24.95" customHeight="1" x14ac:dyDescent="0.25"/>
    <row r="153" ht="24.95" customHeight="1" x14ac:dyDescent="0.25"/>
    <row r="154" ht="24.95" customHeight="1" x14ac:dyDescent="0.25"/>
    <row r="155" ht="24.95" customHeight="1" x14ac:dyDescent="0.25"/>
    <row r="156" ht="24.95" customHeight="1" x14ac:dyDescent="0.25"/>
    <row r="157" ht="24.95" customHeight="1" x14ac:dyDescent="0.25"/>
    <row r="158" ht="24.95" customHeight="1" x14ac:dyDescent="0.25"/>
    <row r="159" ht="24.95" customHeight="1" x14ac:dyDescent="0.25"/>
    <row r="160" ht="24.95" customHeight="1" x14ac:dyDescent="0.25"/>
    <row r="161" ht="24.95" customHeight="1" x14ac:dyDescent="0.25"/>
    <row r="162" ht="24.95" customHeight="1" x14ac:dyDescent="0.25"/>
    <row r="163" ht="24.95" customHeight="1" x14ac:dyDescent="0.25"/>
    <row r="164" ht="24.95" customHeight="1" x14ac:dyDescent="0.25"/>
    <row r="165" ht="24.95" customHeight="1" x14ac:dyDescent="0.25"/>
    <row r="166" ht="24.95" customHeight="1" x14ac:dyDescent="0.25"/>
    <row r="167" ht="24.95" customHeight="1" x14ac:dyDescent="0.25"/>
    <row r="168" ht="24.95" customHeight="1" x14ac:dyDescent="0.25"/>
    <row r="169" ht="24.95" customHeight="1" x14ac:dyDescent="0.25"/>
    <row r="170" ht="24.95" customHeight="1" x14ac:dyDescent="0.25"/>
    <row r="171" ht="24.95" customHeight="1" x14ac:dyDescent="0.25"/>
    <row r="172" ht="24.95" customHeight="1" x14ac:dyDescent="0.25"/>
    <row r="173" ht="24.95" customHeight="1" x14ac:dyDescent="0.25"/>
    <row r="174" ht="24.95" customHeight="1" x14ac:dyDescent="0.25"/>
    <row r="175" ht="24.95" customHeight="1" x14ac:dyDescent="0.25"/>
    <row r="176" ht="24.95" customHeight="1" x14ac:dyDescent="0.25"/>
    <row r="177" ht="24.95" customHeight="1" x14ac:dyDescent="0.25"/>
    <row r="178" ht="24.95" customHeight="1" x14ac:dyDescent="0.25"/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1048106"/>
  <sheetViews>
    <sheetView tabSelected="1" zoomScaleNormal="100" workbookViewId="0">
      <pane ySplit="2" topLeftCell="A165" activePane="bottomLeft" state="frozen"/>
      <selection pane="bottomLeft"/>
    </sheetView>
  </sheetViews>
  <sheetFormatPr defaultRowHeight="12" x14ac:dyDescent="0.25"/>
  <cols>
    <col min="1" max="1" width="4.42578125" style="1" bestFit="1" customWidth="1"/>
    <col min="2" max="2" width="5.28515625" style="1" bestFit="1" customWidth="1"/>
    <col min="3" max="3" width="9.42578125" style="1" bestFit="1" customWidth="1"/>
    <col min="4" max="4" width="3.28515625" style="3" bestFit="1" customWidth="1"/>
    <col min="5" max="5" width="39.7109375" style="3" customWidth="1"/>
    <col min="6" max="6" width="39.5703125" style="3" customWidth="1"/>
    <col min="7" max="7" width="11.7109375" style="3" customWidth="1"/>
    <col min="8" max="8" width="21" style="3" customWidth="1"/>
    <col min="9" max="9" width="10.42578125" style="3" bestFit="1" customWidth="1"/>
    <col min="10" max="10" width="33.140625" style="3" bestFit="1" customWidth="1"/>
    <col min="11" max="11" width="10.42578125" style="3" bestFit="1" customWidth="1"/>
    <col min="12" max="12" width="4.42578125" style="3" bestFit="1" customWidth="1"/>
    <col min="13" max="13" width="7.85546875" style="3" bestFit="1" customWidth="1"/>
    <col min="14" max="14" width="10.42578125" style="3" bestFit="1" customWidth="1"/>
    <col min="15" max="16" width="35.28515625" style="3" customWidth="1"/>
    <col min="17" max="17" width="29.42578125" style="3" customWidth="1"/>
    <col min="18" max="18" width="6.140625" style="3" bestFit="1" customWidth="1"/>
    <col min="19" max="19" width="9.85546875" style="3" bestFit="1" customWidth="1"/>
    <col min="20" max="21" width="6.42578125" style="3" bestFit="1" customWidth="1"/>
    <col min="22" max="22" width="6.85546875" style="3" bestFit="1" customWidth="1"/>
    <col min="23" max="23" width="7" style="3" bestFit="1" customWidth="1"/>
    <col min="24" max="24" width="5.28515625" style="3" bestFit="1" customWidth="1"/>
    <col min="25" max="25" width="5.42578125" style="3" bestFit="1" customWidth="1"/>
    <col min="26" max="26" width="10" style="3" bestFit="1" customWidth="1"/>
    <col min="27" max="27" width="7" style="3" bestFit="1" customWidth="1"/>
    <col min="28" max="28" width="8.28515625" style="3" bestFit="1" customWidth="1"/>
    <col min="29" max="29" width="9" style="1" bestFit="1" customWidth="1"/>
    <col min="30" max="30" width="4.140625" style="1" bestFit="1" customWidth="1"/>
    <col min="31" max="31" width="3.28515625" style="1" bestFit="1" customWidth="1"/>
    <col min="32" max="32" width="10" style="1" bestFit="1" customWidth="1"/>
    <col min="33" max="33" width="7.85546875" style="1" bestFit="1" customWidth="1"/>
    <col min="34" max="16384" width="9.140625" style="1"/>
  </cols>
  <sheetData>
    <row r="1" spans="1:33" ht="50.1" customHeight="1" x14ac:dyDescent="0.25">
      <c r="A1" s="33" t="s">
        <v>5</v>
      </c>
      <c r="B1" s="33" t="s">
        <v>6</v>
      </c>
      <c r="C1" s="33" t="s">
        <v>4</v>
      </c>
      <c r="D1" s="33" t="s">
        <v>7</v>
      </c>
      <c r="E1" s="33" t="s">
        <v>8</v>
      </c>
      <c r="F1" s="33" t="s">
        <v>9</v>
      </c>
      <c r="G1" s="33" t="s">
        <v>10</v>
      </c>
      <c r="H1" s="33" t="s">
        <v>11</v>
      </c>
      <c r="I1" s="33" t="s">
        <v>3</v>
      </c>
      <c r="J1" s="33" t="s">
        <v>12</v>
      </c>
      <c r="K1" s="33" t="s">
        <v>13</v>
      </c>
      <c r="L1" s="33" t="s">
        <v>14</v>
      </c>
      <c r="M1" s="33" t="s">
        <v>15</v>
      </c>
      <c r="N1" s="33" t="s">
        <v>16</v>
      </c>
      <c r="O1" s="33" t="s">
        <v>17</v>
      </c>
      <c r="P1" s="33" t="s">
        <v>18</v>
      </c>
      <c r="Q1" s="33" t="s">
        <v>19</v>
      </c>
      <c r="R1" s="33" t="s">
        <v>20</v>
      </c>
      <c r="S1" s="33" t="s">
        <v>21</v>
      </c>
      <c r="T1" s="33" t="s">
        <v>22</v>
      </c>
      <c r="U1" s="33" t="s">
        <v>23</v>
      </c>
      <c r="V1" s="33" t="s">
        <v>24</v>
      </c>
      <c r="W1" s="33" t="s">
        <v>25</v>
      </c>
      <c r="X1" s="33" t="s">
        <v>26</v>
      </c>
      <c r="Y1" s="33" t="s">
        <v>27</v>
      </c>
      <c r="Z1" s="33" t="s">
        <v>28</v>
      </c>
      <c r="AA1" s="33" t="s">
        <v>29</v>
      </c>
      <c r="AB1" s="33" t="s">
        <v>0</v>
      </c>
      <c r="AC1" s="33" t="s">
        <v>30</v>
      </c>
      <c r="AD1" s="33" t="s">
        <v>1</v>
      </c>
      <c r="AE1" s="33" t="s">
        <v>31</v>
      </c>
      <c r="AF1" s="33" t="s">
        <v>32</v>
      </c>
      <c r="AG1" s="33" t="s">
        <v>2</v>
      </c>
    </row>
    <row r="2" spans="1:33" s="56" customFormat="1" ht="24.95" customHeight="1" x14ac:dyDescent="0.25">
      <c r="A2" s="51" t="s">
        <v>36</v>
      </c>
      <c r="B2" s="51">
        <v>10387</v>
      </c>
      <c r="C2" s="52">
        <v>43436</v>
      </c>
      <c r="D2" s="53"/>
      <c r="E2" s="53" t="s">
        <v>1765</v>
      </c>
      <c r="F2" s="53" t="s">
        <v>1765</v>
      </c>
      <c r="G2" s="53" t="s">
        <v>126</v>
      </c>
      <c r="H2" s="53" t="s">
        <v>1766</v>
      </c>
      <c r="I2" s="54">
        <v>43393</v>
      </c>
      <c r="J2" s="53" t="s">
        <v>1767</v>
      </c>
      <c r="K2" s="54">
        <v>43451</v>
      </c>
      <c r="L2" s="53" t="s">
        <v>39</v>
      </c>
      <c r="M2" s="53" t="s">
        <v>39</v>
      </c>
      <c r="N2" s="53">
        <v>29339900</v>
      </c>
      <c r="O2" s="53" t="s">
        <v>1768</v>
      </c>
      <c r="P2" s="53" t="s">
        <v>1768</v>
      </c>
      <c r="Q2" s="53" t="s">
        <v>1769</v>
      </c>
      <c r="R2" s="53"/>
      <c r="S2" s="53"/>
      <c r="T2" s="53"/>
      <c r="U2" s="53"/>
      <c r="V2" s="55">
        <v>43374</v>
      </c>
      <c r="W2" s="55">
        <v>44440</v>
      </c>
      <c r="X2" s="53">
        <v>36</v>
      </c>
      <c r="Y2" s="53">
        <v>0</v>
      </c>
      <c r="Z2" s="53">
        <v>0.5</v>
      </c>
      <c r="AA2" s="53" t="s">
        <v>124</v>
      </c>
      <c r="AB2" s="53">
        <v>4</v>
      </c>
      <c r="AC2" s="51">
        <f t="shared" ref="AC2:AC170" si="0">Z2*AB2</f>
        <v>2</v>
      </c>
      <c r="AD2" s="51" t="s">
        <v>34</v>
      </c>
      <c r="AE2" s="51">
        <v>0</v>
      </c>
      <c r="AF2" s="51">
        <f t="shared" ref="AF2:AF170" si="1">Z2</f>
        <v>0.5</v>
      </c>
      <c r="AG2" s="51"/>
    </row>
    <row r="3" spans="1:33" ht="24.95" customHeight="1" x14ac:dyDescent="0.25">
      <c r="A3" s="1" t="s">
        <v>36</v>
      </c>
      <c r="B3" s="1">
        <v>10474</v>
      </c>
      <c r="C3" s="5">
        <v>43436</v>
      </c>
      <c r="E3" s="3" t="s">
        <v>1871</v>
      </c>
      <c r="F3" s="3" t="s">
        <v>1612</v>
      </c>
      <c r="G3" s="3" t="s">
        <v>50</v>
      </c>
      <c r="H3" s="3">
        <v>909600071</v>
      </c>
      <c r="I3" s="4">
        <v>43419</v>
      </c>
      <c r="J3" s="3" t="s">
        <v>43</v>
      </c>
      <c r="K3" s="4">
        <v>43444</v>
      </c>
      <c r="L3" s="3" t="s">
        <v>39</v>
      </c>
      <c r="M3" s="3" t="s">
        <v>39</v>
      </c>
      <c r="N3" s="3">
        <v>96020010</v>
      </c>
      <c r="O3" s="3" t="s">
        <v>621</v>
      </c>
      <c r="P3" s="3" t="s">
        <v>621</v>
      </c>
      <c r="Q3" s="3">
        <v>1150036037</v>
      </c>
      <c r="V3" s="6">
        <v>43405</v>
      </c>
      <c r="W3" s="6">
        <v>45200</v>
      </c>
      <c r="X3" s="3">
        <v>60</v>
      </c>
      <c r="Y3" s="3">
        <v>0</v>
      </c>
      <c r="Z3" s="3">
        <v>1000000</v>
      </c>
      <c r="AA3" s="3" t="s">
        <v>855</v>
      </c>
      <c r="AB3" s="3">
        <v>2.8800000000000002E-3</v>
      </c>
      <c r="AC3" s="1">
        <f t="shared" si="0"/>
        <v>2880</v>
      </c>
      <c r="AD3" s="1" t="s">
        <v>34</v>
      </c>
      <c r="AE3" s="1">
        <v>0</v>
      </c>
      <c r="AF3" s="1">
        <f t="shared" si="1"/>
        <v>1000000</v>
      </c>
    </row>
    <row r="4" spans="1:33" ht="24.95" customHeight="1" x14ac:dyDescent="0.25">
      <c r="A4" s="1" t="s">
        <v>36</v>
      </c>
      <c r="B4" s="1">
        <v>10474</v>
      </c>
      <c r="C4" s="5">
        <v>43436</v>
      </c>
      <c r="E4" s="3" t="s">
        <v>1871</v>
      </c>
      <c r="F4" s="3" t="s">
        <v>1612</v>
      </c>
      <c r="G4" s="3" t="s">
        <v>50</v>
      </c>
      <c r="H4" s="3">
        <v>909600071</v>
      </c>
      <c r="I4" s="4">
        <v>43419</v>
      </c>
      <c r="J4" s="3" t="s">
        <v>43</v>
      </c>
      <c r="K4" s="4">
        <v>43444</v>
      </c>
      <c r="L4" s="3" t="s">
        <v>39</v>
      </c>
      <c r="M4" s="3" t="s">
        <v>39</v>
      </c>
      <c r="N4" s="3">
        <v>96020010</v>
      </c>
      <c r="O4" s="3" t="s">
        <v>621</v>
      </c>
      <c r="P4" s="3" t="s">
        <v>621</v>
      </c>
      <c r="Q4" s="3">
        <v>1150036033</v>
      </c>
      <c r="V4" s="6">
        <v>43405</v>
      </c>
      <c r="W4" s="6">
        <v>45200</v>
      </c>
      <c r="X4" s="3">
        <v>60</v>
      </c>
      <c r="Y4" s="3">
        <v>0</v>
      </c>
      <c r="Z4" s="3">
        <v>5000000</v>
      </c>
      <c r="AA4" s="3" t="s">
        <v>855</v>
      </c>
      <c r="AB4" s="3">
        <v>2.8300000000000001E-3</v>
      </c>
      <c r="AC4" s="1">
        <f t="shared" si="0"/>
        <v>14150</v>
      </c>
      <c r="AD4" s="1" t="s">
        <v>34</v>
      </c>
      <c r="AE4" s="1">
        <v>0</v>
      </c>
      <c r="AF4" s="1">
        <f t="shared" si="1"/>
        <v>5000000</v>
      </c>
    </row>
    <row r="5" spans="1:33" ht="24.95" customHeight="1" x14ac:dyDescent="0.25">
      <c r="A5" s="1" t="s">
        <v>36</v>
      </c>
      <c r="B5" s="1">
        <v>10523</v>
      </c>
      <c r="C5" s="5">
        <v>43437</v>
      </c>
      <c r="E5" s="3" t="s">
        <v>502</v>
      </c>
      <c r="F5" s="3" t="s">
        <v>502</v>
      </c>
      <c r="G5" s="3" t="s">
        <v>33</v>
      </c>
      <c r="H5" s="3">
        <v>1201200355</v>
      </c>
      <c r="I5" s="4">
        <v>43413</v>
      </c>
      <c r="J5" s="3" t="s">
        <v>59</v>
      </c>
      <c r="K5" s="4">
        <v>43439</v>
      </c>
      <c r="L5" s="3" t="s">
        <v>35</v>
      </c>
      <c r="M5" s="3">
        <v>6657</v>
      </c>
      <c r="N5" s="3">
        <v>29419090</v>
      </c>
      <c r="O5" s="3" t="s">
        <v>131</v>
      </c>
      <c r="P5" s="3" t="s">
        <v>1770</v>
      </c>
      <c r="Q5" s="3" t="s">
        <v>1771</v>
      </c>
      <c r="V5" s="6">
        <v>43374</v>
      </c>
      <c r="W5" s="6">
        <v>44440</v>
      </c>
      <c r="X5" s="3">
        <v>36</v>
      </c>
      <c r="Y5" s="3">
        <v>0</v>
      </c>
      <c r="Z5" s="3">
        <v>150</v>
      </c>
      <c r="AA5" s="3" t="s">
        <v>124</v>
      </c>
      <c r="AB5" s="3">
        <v>169</v>
      </c>
      <c r="AC5" s="1">
        <f t="shared" si="0"/>
        <v>25350</v>
      </c>
      <c r="AD5" s="1" t="s">
        <v>34</v>
      </c>
      <c r="AE5" s="1">
        <v>0</v>
      </c>
      <c r="AF5" s="1">
        <f t="shared" si="1"/>
        <v>150</v>
      </c>
    </row>
    <row r="6" spans="1:33" ht="24.95" customHeight="1" x14ac:dyDescent="0.25">
      <c r="A6" s="1" t="s">
        <v>36</v>
      </c>
      <c r="B6" s="1">
        <v>10547</v>
      </c>
      <c r="C6" s="5">
        <v>43437</v>
      </c>
      <c r="E6" s="3" t="s">
        <v>622</v>
      </c>
      <c r="F6" s="3" t="s">
        <v>622</v>
      </c>
      <c r="G6" s="3" t="s">
        <v>33</v>
      </c>
      <c r="H6" s="29" t="s">
        <v>1773</v>
      </c>
      <c r="I6" s="4">
        <v>43420</v>
      </c>
      <c r="J6" s="3" t="s">
        <v>59</v>
      </c>
      <c r="K6" s="4">
        <v>43445</v>
      </c>
      <c r="L6" s="3" t="s">
        <v>35</v>
      </c>
      <c r="M6" s="3">
        <v>3529</v>
      </c>
      <c r="N6" s="3">
        <v>29224990</v>
      </c>
      <c r="O6" s="3" t="s">
        <v>623</v>
      </c>
      <c r="P6" s="3" t="s">
        <v>623</v>
      </c>
      <c r="Q6" s="3" t="s">
        <v>1772</v>
      </c>
      <c r="V6" s="6">
        <v>43405</v>
      </c>
      <c r="W6" s="6">
        <v>44470</v>
      </c>
      <c r="X6" s="3">
        <v>36</v>
      </c>
      <c r="Y6" s="3">
        <v>0</v>
      </c>
      <c r="Z6" s="3">
        <v>700</v>
      </c>
      <c r="AA6" s="3" t="s">
        <v>124</v>
      </c>
      <c r="AB6" s="3">
        <v>47</v>
      </c>
      <c r="AC6" s="1">
        <f t="shared" si="0"/>
        <v>32900</v>
      </c>
      <c r="AD6" s="1" t="s">
        <v>34</v>
      </c>
      <c r="AE6" s="1">
        <v>0</v>
      </c>
      <c r="AF6" s="1">
        <f t="shared" si="1"/>
        <v>700</v>
      </c>
    </row>
    <row r="7" spans="1:33" ht="24.95" customHeight="1" x14ac:dyDescent="0.25">
      <c r="A7" s="1" t="s">
        <v>36</v>
      </c>
      <c r="B7" s="1">
        <v>10548</v>
      </c>
      <c r="C7" s="5">
        <v>43437</v>
      </c>
      <c r="E7" s="3" t="s">
        <v>193</v>
      </c>
      <c r="F7" s="3" t="s">
        <v>193</v>
      </c>
      <c r="G7" s="3" t="s">
        <v>194</v>
      </c>
      <c r="H7" s="3" t="s">
        <v>1774</v>
      </c>
      <c r="I7" s="4">
        <v>43432</v>
      </c>
      <c r="J7" s="3" t="s">
        <v>59</v>
      </c>
      <c r="K7" s="4">
        <v>43452</v>
      </c>
      <c r="L7" s="3" t="s">
        <v>35</v>
      </c>
      <c r="M7" s="3">
        <v>3400</v>
      </c>
      <c r="N7" s="3">
        <v>29371900</v>
      </c>
      <c r="O7" s="3" t="s">
        <v>1775</v>
      </c>
      <c r="P7" s="3" t="s">
        <v>1775</v>
      </c>
      <c r="Q7" s="3" t="s">
        <v>1776</v>
      </c>
      <c r="V7" s="6">
        <v>43252</v>
      </c>
      <c r="W7" s="6">
        <v>44317</v>
      </c>
      <c r="X7" s="3">
        <v>36</v>
      </c>
      <c r="Y7" s="3">
        <v>0</v>
      </c>
      <c r="Z7" s="3">
        <v>47</v>
      </c>
      <c r="AA7" s="3" t="s">
        <v>124</v>
      </c>
      <c r="AB7" s="3">
        <v>4600</v>
      </c>
      <c r="AC7" s="1">
        <f t="shared" si="0"/>
        <v>216200</v>
      </c>
      <c r="AD7" s="1" t="s">
        <v>34</v>
      </c>
      <c r="AE7" s="1">
        <v>0</v>
      </c>
      <c r="AF7" s="1">
        <f t="shared" si="1"/>
        <v>47</v>
      </c>
    </row>
    <row r="8" spans="1:33" ht="24.95" customHeight="1" x14ac:dyDescent="0.25">
      <c r="A8" s="1" t="s">
        <v>36</v>
      </c>
      <c r="B8" s="1">
        <v>10549</v>
      </c>
      <c r="C8" s="5">
        <v>43437</v>
      </c>
      <c r="E8" s="3" t="s">
        <v>1777</v>
      </c>
      <c r="F8" s="3" t="s">
        <v>1778</v>
      </c>
      <c r="G8" s="3" t="s">
        <v>48</v>
      </c>
      <c r="H8" s="3" t="s">
        <v>1779</v>
      </c>
      <c r="I8" s="4">
        <v>43431</v>
      </c>
      <c r="J8" s="3" t="s">
        <v>59</v>
      </c>
      <c r="K8" s="4">
        <v>43454</v>
      </c>
      <c r="L8" s="3" t="s">
        <v>35</v>
      </c>
      <c r="M8" s="3" t="s">
        <v>39</v>
      </c>
      <c r="N8" s="3">
        <v>29252900</v>
      </c>
      <c r="O8" s="3" t="s">
        <v>1599</v>
      </c>
      <c r="P8" s="3" t="s">
        <v>1599</v>
      </c>
      <c r="Q8" s="3">
        <v>17032964</v>
      </c>
      <c r="V8" s="6">
        <v>43405</v>
      </c>
      <c r="W8" s="6">
        <v>45200</v>
      </c>
      <c r="X8" s="3">
        <v>60</v>
      </c>
      <c r="Y8" s="3">
        <v>0</v>
      </c>
      <c r="Z8" s="3">
        <v>1100</v>
      </c>
      <c r="AA8" s="3" t="s">
        <v>124</v>
      </c>
      <c r="AB8" s="3">
        <v>10.31</v>
      </c>
      <c r="AC8" s="1">
        <f t="shared" si="0"/>
        <v>11341</v>
      </c>
      <c r="AD8" s="1" t="s">
        <v>34</v>
      </c>
      <c r="AE8" s="1">
        <v>0</v>
      </c>
      <c r="AF8" s="1">
        <f t="shared" si="1"/>
        <v>1100</v>
      </c>
    </row>
    <row r="9" spans="1:33" ht="24.95" customHeight="1" x14ac:dyDescent="0.25">
      <c r="A9" s="1" t="s">
        <v>36</v>
      </c>
      <c r="B9" s="1">
        <v>10550</v>
      </c>
      <c r="C9" s="5">
        <v>43437</v>
      </c>
      <c r="E9" s="3" t="s">
        <v>1690</v>
      </c>
      <c r="F9" s="3" t="s">
        <v>420</v>
      </c>
      <c r="G9" s="3" t="s">
        <v>50</v>
      </c>
      <c r="H9" s="3">
        <v>6721</v>
      </c>
      <c r="I9" s="4">
        <v>43431</v>
      </c>
      <c r="J9" s="3" t="s">
        <v>43</v>
      </c>
      <c r="K9" s="4">
        <v>43443</v>
      </c>
      <c r="L9" s="3" t="s">
        <v>39</v>
      </c>
      <c r="M9" s="3" t="s">
        <v>39</v>
      </c>
      <c r="N9" s="3">
        <v>29362800</v>
      </c>
      <c r="O9" s="3" t="s">
        <v>81</v>
      </c>
      <c r="P9" s="3" t="s">
        <v>81</v>
      </c>
      <c r="Q9" s="49" t="s">
        <v>1780</v>
      </c>
      <c r="V9" s="6">
        <v>43313</v>
      </c>
      <c r="W9" s="6">
        <v>44409</v>
      </c>
      <c r="X9" s="3">
        <v>36</v>
      </c>
      <c r="Y9" s="3">
        <v>0</v>
      </c>
      <c r="Z9" s="3">
        <v>5</v>
      </c>
      <c r="AA9" s="3" t="s">
        <v>124</v>
      </c>
      <c r="AB9" s="3">
        <v>525</v>
      </c>
      <c r="AC9" s="1">
        <f t="shared" si="0"/>
        <v>2625</v>
      </c>
      <c r="AD9" s="1" t="s">
        <v>62</v>
      </c>
      <c r="AE9" s="1">
        <v>0</v>
      </c>
      <c r="AF9" s="1">
        <f t="shared" si="1"/>
        <v>5</v>
      </c>
    </row>
    <row r="10" spans="1:33" ht="24.95" customHeight="1" x14ac:dyDescent="0.25">
      <c r="A10" s="1" t="s">
        <v>36</v>
      </c>
      <c r="B10" s="1">
        <v>10551</v>
      </c>
      <c r="C10" s="5">
        <v>43437</v>
      </c>
      <c r="E10" s="3" t="s">
        <v>1781</v>
      </c>
      <c r="F10" s="3" t="s">
        <v>554</v>
      </c>
      <c r="G10" s="3" t="s">
        <v>33</v>
      </c>
      <c r="H10" s="3" t="s">
        <v>1782</v>
      </c>
      <c r="I10" s="4">
        <v>43418</v>
      </c>
      <c r="J10" s="3" t="s">
        <v>43</v>
      </c>
      <c r="K10" s="4">
        <v>43445</v>
      </c>
      <c r="L10" s="3" t="s">
        <v>39</v>
      </c>
      <c r="M10" s="3" t="s">
        <v>39</v>
      </c>
      <c r="N10" s="3">
        <v>25262000</v>
      </c>
      <c r="O10" s="3" t="s">
        <v>715</v>
      </c>
      <c r="P10" s="3" t="s">
        <v>715</v>
      </c>
      <c r="Q10" s="3" t="s">
        <v>1783</v>
      </c>
      <c r="V10" s="6">
        <v>43344</v>
      </c>
      <c r="W10" s="6">
        <v>44440</v>
      </c>
      <c r="X10" s="3">
        <v>36</v>
      </c>
      <c r="Y10" s="3">
        <v>0</v>
      </c>
      <c r="Z10" s="3">
        <v>500</v>
      </c>
      <c r="AA10" s="3" t="s">
        <v>124</v>
      </c>
      <c r="AB10" s="3">
        <v>2.86</v>
      </c>
      <c r="AC10" s="1">
        <f t="shared" si="0"/>
        <v>1430</v>
      </c>
      <c r="AD10" s="1" t="s">
        <v>34</v>
      </c>
      <c r="AE10" s="1">
        <v>0</v>
      </c>
      <c r="AF10" s="1">
        <f t="shared" si="1"/>
        <v>500</v>
      </c>
    </row>
    <row r="11" spans="1:33" ht="24.95" customHeight="1" x14ac:dyDescent="0.25">
      <c r="A11" s="1" t="s">
        <v>36</v>
      </c>
      <c r="B11" s="1">
        <v>10552</v>
      </c>
      <c r="C11" s="5">
        <v>43437</v>
      </c>
      <c r="E11" s="3" t="s">
        <v>828</v>
      </c>
      <c r="F11" s="3" t="s">
        <v>1784</v>
      </c>
      <c r="G11" s="3" t="s">
        <v>126</v>
      </c>
      <c r="H11" s="3" t="s">
        <v>1785</v>
      </c>
      <c r="I11" s="4">
        <v>43404</v>
      </c>
      <c r="J11" s="3" t="s">
        <v>43</v>
      </c>
      <c r="K11" s="4">
        <v>43450</v>
      </c>
      <c r="L11" s="3" t="s">
        <v>39</v>
      </c>
      <c r="M11" s="3" t="s">
        <v>39</v>
      </c>
      <c r="N11" s="3">
        <v>28362090</v>
      </c>
      <c r="O11" s="3" t="s">
        <v>150</v>
      </c>
      <c r="P11" s="3" t="s">
        <v>150</v>
      </c>
      <c r="Q11" s="3">
        <v>181026</v>
      </c>
      <c r="V11" s="6">
        <v>43374</v>
      </c>
      <c r="W11" s="6">
        <v>44105</v>
      </c>
      <c r="X11" s="3">
        <v>24</v>
      </c>
      <c r="Y11" s="3">
        <v>0</v>
      </c>
      <c r="Z11" s="3">
        <v>25000</v>
      </c>
      <c r="AA11" s="3" t="s">
        <v>124</v>
      </c>
      <c r="AB11" s="3">
        <v>0.59</v>
      </c>
      <c r="AC11" s="1">
        <f t="shared" si="0"/>
        <v>14750</v>
      </c>
      <c r="AD11" s="1" t="s">
        <v>34</v>
      </c>
      <c r="AE11" s="1">
        <v>0</v>
      </c>
      <c r="AF11" s="1">
        <f t="shared" si="1"/>
        <v>25000</v>
      </c>
    </row>
    <row r="12" spans="1:33" ht="24.95" customHeight="1" x14ac:dyDescent="0.25">
      <c r="A12" s="1" t="s">
        <v>36</v>
      </c>
      <c r="B12" s="1">
        <v>10571</v>
      </c>
      <c r="C12" s="5">
        <v>43438</v>
      </c>
      <c r="E12" s="3" t="s">
        <v>1786</v>
      </c>
      <c r="F12" s="3" t="s">
        <v>1787</v>
      </c>
      <c r="G12" s="3" t="s">
        <v>1788</v>
      </c>
      <c r="H12" s="3" t="s">
        <v>1789</v>
      </c>
      <c r="I12" s="4">
        <v>43418</v>
      </c>
      <c r="J12" s="3" t="s">
        <v>1622</v>
      </c>
      <c r="K12" s="4">
        <v>43450</v>
      </c>
      <c r="L12" s="3" t="s">
        <v>35</v>
      </c>
      <c r="M12" s="3" t="s">
        <v>39</v>
      </c>
      <c r="N12" s="3">
        <v>30043919</v>
      </c>
      <c r="O12" s="3" t="s">
        <v>1790</v>
      </c>
      <c r="P12" s="3" t="s">
        <v>1790</v>
      </c>
      <c r="Q12" s="3" t="s">
        <v>1791</v>
      </c>
      <c r="V12" s="6" t="s">
        <v>2105</v>
      </c>
      <c r="W12" s="6">
        <v>43739</v>
      </c>
      <c r="X12" s="3" t="s">
        <v>2105</v>
      </c>
      <c r="Y12" s="3">
        <v>0</v>
      </c>
      <c r="Z12" s="3">
        <v>6</v>
      </c>
      <c r="AA12" s="3" t="s">
        <v>855</v>
      </c>
      <c r="AB12" s="3">
        <v>522.38</v>
      </c>
      <c r="AC12" s="1">
        <f t="shared" si="0"/>
        <v>3134.2799999999997</v>
      </c>
      <c r="AD12" s="1" t="s">
        <v>34</v>
      </c>
      <c r="AE12" s="1">
        <v>0</v>
      </c>
      <c r="AF12" s="1">
        <f t="shared" si="1"/>
        <v>6</v>
      </c>
    </row>
    <row r="13" spans="1:33" ht="24.95" customHeight="1" x14ac:dyDescent="0.25">
      <c r="A13" s="1" t="s">
        <v>36</v>
      </c>
      <c r="B13" s="1">
        <v>10572</v>
      </c>
      <c r="C13" s="5">
        <v>43438</v>
      </c>
      <c r="E13" s="3" t="s">
        <v>1792</v>
      </c>
      <c r="F13" s="3" t="s">
        <v>795</v>
      </c>
      <c r="G13" s="3" t="s">
        <v>475</v>
      </c>
      <c r="H13" s="3" t="s">
        <v>1793</v>
      </c>
      <c r="I13" s="4">
        <v>43434</v>
      </c>
      <c r="J13" s="3" t="s">
        <v>43</v>
      </c>
      <c r="K13" s="4">
        <v>43453</v>
      </c>
      <c r="L13" s="3" t="s">
        <v>39</v>
      </c>
      <c r="M13" s="3">
        <v>1449</v>
      </c>
      <c r="N13" s="3">
        <v>29224985</v>
      </c>
      <c r="O13" s="3" t="s">
        <v>1043</v>
      </c>
      <c r="P13" s="3" t="s">
        <v>1043</v>
      </c>
      <c r="Q13" s="3">
        <v>1842035</v>
      </c>
      <c r="V13" s="6">
        <v>43374</v>
      </c>
      <c r="W13" s="6">
        <v>45170</v>
      </c>
      <c r="X13" s="3">
        <v>60</v>
      </c>
      <c r="Y13" s="3">
        <v>0</v>
      </c>
      <c r="Z13" s="3">
        <v>50000</v>
      </c>
      <c r="AA13" s="3" t="s">
        <v>1794</v>
      </c>
      <c r="AB13" s="3">
        <v>0.19</v>
      </c>
      <c r="AC13" s="1">
        <f t="shared" si="0"/>
        <v>9500</v>
      </c>
      <c r="AD13" s="1" t="s">
        <v>49</v>
      </c>
      <c r="AE13" s="1">
        <v>0</v>
      </c>
      <c r="AF13" s="1">
        <f t="shared" si="1"/>
        <v>50000</v>
      </c>
    </row>
    <row r="14" spans="1:33" ht="24.95" customHeight="1" x14ac:dyDescent="0.25">
      <c r="A14" s="1" t="s">
        <v>36</v>
      </c>
      <c r="B14" s="1">
        <v>10573</v>
      </c>
      <c r="C14" s="5">
        <v>43438</v>
      </c>
      <c r="E14" s="3" t="s">
        <v>1792</v>
      </c>
      <c r="F14" s="3" t="s">
        <v>795</v>
      </c>
      <c r="G14" s="3" t="s">
        <v>475</v>
      </c>
      <c r="H14" s="3" t="s">
        <v>1795</v>
      </c>
      <c r="I14" s="4">
        <v>43434</v>
      </c>
      <c r="J14" s="3" t="s">
        <v>43</v>
      </c>
      <c r="K14" s="4">
        <v>43453</v>
      </c>
      <c r="L14" s="3" t="s">
        <v>39</v>
      </c>
      <c r="M14" s="3">
        <v>1449</v>
      </c>
      <c r="N14" s="3">
        <v>29224985</v>
      </c>
      <c r="O14" s="3" t="s">
        <v>1043</v>
      </c>
      <c r="P14" s="3" t="s">
        <v>1043</v>
      </c>
      <c r="Q14" s="3">
        <v>1842035</v>
      </c>
      <c r="V14" s="6">
        <v>43374</v>
      </c>
      <c r="W14" s="6">
        <v>45170</v>
      </c>
      <c r="X14" s="3">
        <v>60</v>
      </c>
      <c r="Y14" s="3">
        <v>0</v>
      </c>
      <c r="Z14" s="3">
        <v>75000</v>
      </c>
      <c r="AA14" s="3" t="s">
        <v>1794</v>
      </c>
      <c r="AB14" s="3">
        <v>0.19</v>
      </c>
      <c r="AC14" s="1">
        <f t="shared" si="0"/>
        <v>14250</v>
      </c>
      <c r="AD14" s="1" t="s">
        <v>49</v>
      </c>
      <c r="AE14" s="1">
        <v>0</v>
      </c>
      <c r="AF14" s="1">
        <f t="shared" si="1"/>
        <v>75000</v>
      </c>
    </row>
    <row r="15" spans="1:33" ht="24.95" customHeight="1" x14ac:dyDescent="0.25">
      <c r="A15" s="1" t="s">
        <v>36</v>
      </c>
      <c r="B15" s="1">
        <v>10574</v>
      </c>
      <c r="C15" s="5">
        <v>43438</v>
      </c>
      <c r="E15" s="3" t="s">
        <v>1796</v>
      </c>
      <c r="F15" s="3" t="s">
        <v>460</v>
      </c>
      <c r="G15" s="3" t="s">
        <v>33</v>
      </c>
      <c r="H15" s="3" t="s">
        <v>1797</v>
      </c>
      <c r="I15" s="4">
        <v>43433</v>
      </c>
      <c r="J15" s="3" t="s">
        <v>59</v>
      </c>
      <c r="K15" s="4">
        <v>43452</v>
      </c>
      <c r="L15" s="3" t="s">
        <v>35</v>
      </c>
      <c r="M15" s="3">
        <v>810</v>
      </c>
      <c r="N15" s="3">
        <v>29419090</v>
      </c>
      <c r="O15" s="3" t="s">
        <v>131</v>
      </c>
      <c r="P15" s="3" t="s">
        <v>1770</v>
      </c>
      <c r="Q15" s="3" t="s">
        <v>1798</v>
      </c>
      <c r="V15" s="6">
        <v>43313</v>
      </c>
      <c r="W15" s="6">
        <v>44378</v>
      </c>
      <c r="X15" s="3">
        <v>36</v>
      </c>
      <c r="Y15" s="3">
        <v>0</v>
      </c>
      <c r="Z15" s="3">
        <v>150</v>
      </c>
      <c r="AA15" s="3" t="s">
        <v>124</v>
      </c>
      <c r="AB15" s="3">
        <v>140.25</v>
      </c>
      <c r="AC15" s="1">
        <f t="shared" si="0"/>
        <v>21037.5</v>
      </c>
      <c r="AD15" s="1" t="s">
        <v>34</v>
      </c>
      <c r="AE15" s="1">
        <v>0</v>
      </c>
      <c r="AF15" s="1">
        <f t="shared" si="1"/>
        <v>150</v>
      </c>
    </row>
    <row r="16" spans="1:33" ht="24.95" customHeight="1" x14ac:dyDescent="0.25">
      <c r="A16" s="1" t="s">
        <v>36</v>
      </c>
      <c r="B16" s="1">
        <v>10574</v>
      </c>
      <c r="C16" s="5">
        <v>43438</v>
      </c>
      <c r="E16" s="3" t="s">
        <v>1796</v>
      </c>
      <c r="F16" s="3" t="s">
        <v>460</v>
      </c>
      <c r="G16" s="3" t="s">
        <v>33</v>
      </c>
      <c r="H16" s="3" t="s">
        <v>1797</v>
      </c>
      <c r="I16" s="4">
        <v>43433</v>
      </c>
      <c r="J16" s="3" t="s">
        <v>59</v>
      </c>
      <c r="K16" s="4">
        <v>43452</v>
      </c>
      <c r="L16" s="3" t="s">
        <v>35</v>
      </c>
      <c r="M16" s="3">
        <v>810</v>
      </c>
      <c r="N16" s="3">
        <v>29419090</v>
      </c>
      <c r="O16" s="3" t="s">
        <v>131</v>
      </c>
      <c r="P16" s="3" t="s">
        <v>1770</v>
      </c>
      <c r="Q16" s="3" t="s">
        <v>1799</v>
      </c>
      <c r="V16" s="6">
        <v>43313</v>
      </c>
      <c r="W16" s="6">
        <v>44378</v>
      </c>
      <c r="X16" s="3">
        <v>36</v>
      </c>
      <c r="Y16" s="3">
        <v>0</v>
      </c>
      <c r="Z16" s="3">
        <v>150</v>
      </c>
      <c r="AA16" s="3" t="s">
        <v>124</v>
      </c>
      <c r="AB16" s="3">
        <v>140.25</v>
      </c>
      <c r="AC16" s="1">
        <f t="shared" si="0"/>
        <v>21037.5</v>
      </c>
      <c r="AD16" s="1" t="s">
        <v>34</v>
      </c>
      <c r="AE16" s="1">
        <v>0</v>
      </c>
      <c r="AF16" s="1">
        <f t="shared" si="1"/>
        <v>150</v>
      </c>
    </row>
    <row r="17" spans="1:32" ht="24.95" customHeight="1" x14ac:dyDescent="0.25">
      <c r="A17" s="1" t="s">
        <v>36</v>
      </c>
      <c r="B17" s="1">
        <v>10675</v>
      </c>
      <c r="C17" s="5">
        <v>43440</v>
      </c>
      <c r="E17" s="3" t="s">
        <v>1800</v>
      </c>
      <c r="F17" s="3" t="s">
        <v>1800</v>
      </c>
      <c r="G17" s="3" t="s">
        <v>33</v>
      </c>
      <c r="H17" s="3">
        <v>9131180171</v>
      </c>
      <c r="I17" s="4">
        <v>43417</v>
      </c>
      <c r="J17" s="3" t="s">
        <v>59</v>
      </c>
      <c r="K17" s="4">
        <v>43454</v>
      </c>
      <c r="L17" s="3" t="s">
        <v>35</v>
      </c>
      <c r="M17" s="3">
        <v>6886</v>
      </c>
      <c r="N17" s="3">
        <v>29239000</v>
      </c>
      <c r="O17" s="3" t="s">
        <v>1801</v>
      </c>
      <c r="P17" s="3" t="s">
        <v>1801</v>
      </c>
      <c r="Q17" s="3" t="s">
        <v>1802</v>
      </c>
      <c r="V17" s="6">
        <v>43282</v>
      </c>
      <c r="W17" s="6">
        <v>45078</v>
      </c>
      <c r="X17" s="3">
        <v>60</v>
      </c>
      <c r="Y17" s="3">
        <v>0</v>
      </c>
      <c r="Z17" s="3">
        <v>25</v>
      </c>
      <c r="AA17" s="3" t="s">
        <v>124</v>
      </c>
      <c r="AB17" s="3">
        <v>100</v>
      </c>
      <c r="AC17" s="1">
        <f t="shared" si="0"/>
        <v>2500</v>
      </c>
      <c r="AD17" s="1" t="s">
        <v>34</v>
      </c>
      <c r="AE17" s="1">
        <v>0</v>
      </c>
      <c r="AF17" s="1">
        <f t="shared" si="1"/>
        <v>25</v>
      </c>
    </row>
    <row r="18" spans="1:32" ht="24.95" customHeight="1" x14ac:dyDescent="0.25">
      <c r="A18" s="1" t="s">
        <v>36</v>
      </c>
      <c r="B18" s="1">
        <v>10690</v>
      </c>
      <c r="C18" s="5">
        <v>43443</v>
      </c>
      <c r="E18" s="3" t="s">
        <v>1274</v>
      </c>
      <c r="F18" s="3" t="s">
        <v>1274</v>
      </c>
      <c r="G18" s="3" t="s">
        <v>177</v>
      </c>
      <c r="H18" s="3">
        <v>17513</v>
      </c>
      <c r="I18" s="4">
        <v>43431</v>
      </c>
      <c r="J18" s="3" t="s">
        <v>59</v>
      </c>
      <c r="K18" s="4">
        <v>43458</v>
      </c>
      <c r="L18" s="3" t="s">
        <v>35</v>
      </c>
      <c r="M18" s="3">
        <v>929</v>
      </c>
      <c r="N18" s="3">
        <v>29391100</v>
      </c>
      <c r="O18" s="3" t="s">
        <v>178</v>
      </c>
      <c r="P18" s="3" t="s">
        <v>178</v>
      </c>
      <c r="Q18" s="3" t="s">
        <v>1441</v>
      </c>
      <c r="V18" s="6">
        <v>43160</v>
      </c>
      <c r="W18" s="6">
        <v>44958</v>
      </c>
      <c r="X18" s="3">
        <v>60</v>
      </c>
      <c r="Y18" s="3">
        <v>0</v>
      </c>
      <c r="Z18" s="3">
        <v>1700</v>
      </c>
      <c r="AA18" s="3" t="s">
        <v>124</v>
      </c>
      <c r="AB18" s="3">
        <v>305</v>
      </c>
      <c r="AC18" s="1">
        <f t="shared" si="0"/>
        <v>518500</v>
      </c>
      <c r="AD18" s="1" t="s">
        <v>34</v>
      </c>
      <c r="AE18" s="1">
        <v>0</v>
      </c>
      <c r="AF18" s="1">
        <f t="shared" si="1"/>
        <v>1700</v>
      </c>
    </row>
    <row r="19" spans="1:32" ht="24.95" customHeight="1" x14ac:dyDescent="0.25">
      <c r="A19" s="1" t="s">
        <v>36</v>
      </c>
      <c r="B19" s="1">
        <v>10690</v>
      </c>
      <c r="C19" s="5">
        <v>43443</v>
      </c>
      <c r="E19" s="3" t="s">
        <v>1274</v>
      </c>
      <c r="F19" s="3" t="s">
        <v>1274</v>
      </c>
      <c r="G19" s="3" t="s">
        <v>177</v>
      </c>
      <c r="H19" s="3">
        <v>17513</v>
      </c>
      <c r="I19" s="4">
        <v>43431</v>
      </c>
      <c r="J19" s="3" t="s">
        <v>59</v>
      </c>
      <c r="K19" s="4">
        <v>43458</v>
      </c>
      <c r="L19" s="3" t="s">
        <v>35</v>
      </c>
      <c r="M19" s="3">
        <v>929</v>
      </c>
      <c r="N19" s="3">
        <v>29391100</v>
      </c>
      <c r="O19" s="3" t="s">
        <v>178</v>
      </c>
      <c r="P19" s="3" t="s">
        <v>178</v>
      </c>
      <c r="Q19" s="3" t="s">
        <v>1807</v>
      </c>
      <c r="V19" s="6">
        <v>43252</v>
      </c>
      <c r="W19" s="6">
        <v>45047</v>
      </c>
      <c r="X19" s="3">
        <v>60</v>
      </c>
      <c r="Y19" s="3">
        <v>0</v>
      </c>
      <c r="AA19" s="3" t="s">
        <v>124</v>
      </c>
      <c r="AD19" s="1" t="s">
        <v>34</v>
      </c>
      <c r="AE19" s="1">
        <v>0</v>
      </c>
    </row>
    <row r="20" spans="1:32" ht="24.95" customHeight="1" x14ac:dyDescent="0.25">
      <c r="A20" s="1" t="s">
        <v>36</v>
      </c>
      <c r="B20" s="1">
        <v>10690</v>
      </c>
      <c r="C20" s="5">
        <v>43443</v>
      </c>
      <c r="E20" s="3" t="s">
        <v>1274</v>
      </c>
      <c r="F20" s="3" t="s">
        <v>1274</v>
      </c>
      <c r="G20" s="3" t="s">
        <v>177</v>
      </c>
      <c r="H20" s="3">
        <v>17513</v>
      </c>
      <c r="I20" s="4">
        <v>43431</v>
      </c>
      <c r="J20" s="3" t="s">
        <v>59</v>
      </c>
      <c r="K20" s="4">
        <v>43458</v>
      </c>
      <c r="L20" s="3" t="s">
        <v>35</v>
      </c>
      <c r="M20" s="3">
        <v>929</v>
      </c>
      <c r="N20" s="3">
        <v>29391100</v>
      </c>
      <c r="O20" s="3" t="s">
        <v>178</v>
      </c>
      <c r="P20" s="3" t="s">
        <v>178</v>
      </c>
      <c r="Q20" s="3" t="s">
        <v>1808</v>
      </c>
      <c r="V20" s="6">
        <v>43252</v>
      </c>
      <c r="W20" s="6">
        <v>45047</v>
      </c>
      <c r="X20" s="3">
        <v>60</v>
      </c>
      <c r="Y20" s="3">
        <v>0</v>
      </c>
      <c r="AA20" s="3" t="s">
        <v>124</v>
      </c>
      <c r="AD20" s="1" t="s">
        <v>34</v>
      </c>
      <c r="AE20" s="1">
        <v>0</v>
      </c>
    </row>
    <row r="21" spans="1:32" ht="24.95" customHeight="1" x14ac:dyDescent="0.25">
      <c r="A21" s="1" t="s">
        <v>36</v>
      </c>
      <c r="B21" s="1">
        <v>10690</v>
      </c>
      <c r="C21" s="5">
        <v>43443</v>
      </c>
      <c r="E21" s="3" t="s">
        <v>1274</v>
      </c>
      <c r="F21" s="3" t="s">
        <v>1274</v>
      </c>
      <c r="G21" s="3" t="s">
        <v>177</v>
      </c>
      <c r="H21" s="3">
        <v>17513</v>
      </c>
      <c r="I21" s="4">
        <v>43431</v>
      </c>
      <c r="J21" s="3" t="s">
        <v>59</v>
      </c>
      <c r="K21" s="4">
        <v>43458</v>
      </c>
      <c r="L21" s="3" t="s">
        <v>35</v>
      </c>
      <c r="M21" s="3">
        <v>929</v>
      </c>
      <c r="N21" s="3">
        <v>29391100</v>
      </c>
      <c r="O21" s="3" t="s">
        <v>178</v>
      </c>
      <c r="P21" s="3" t="s">
        <v>178</v>
      </c>
      <c r="Q21" s="3" t="s">
        <v>1809</v>
      </c>
      <c r="V21" s="6">
        <v>43252</v>
      </c>
      <c r="W21" s="6">
        <v>45047</v>
      </c>
      <c r="X21" s="3">
        <v>60</v>
      </c>
      <c r="Y21" s="3">
        <v>0</v>
      </c>
      <c r="AA21" s="3" t="s">
        <v>124</v>
      </c>
      <c r="AD21" s="1" t="s">
        <v>34</v>
      </c>
      <c r="AE21" s="1">
        <v>0</v>
      </c>
    </row>
    <row r="22" spans="1:32" ht="24.95" customHeight="1" x14ac:dyDescent="0.25">
      <c r="A22" s="1" t="s">
        <v>36</v>
      </c>
      <c r="B22" s="1">
        <v>10690</v>
      </c>
      <c r="C22" s="5">
        <v>43443</v>
      </c>
      <c r="E22" s="3" t="s">
        <v>1274</v>
      </c>
      <c r="F22" s="3" t="s">
        <v>1274</v>
      </c>
      <c r="G22" s="3" t="s">
        <v>177</v>
      </c>
      <c r="H22" s="3">
        <v>17513</v>
      </c>
      <c r="I22" s="4">
        <v>43431</v>
      </c>
      <c r="J22" s="3" t="s">
        <v>59</v>
      </c>
      <c r="K22" s="4">
        <v>43458</v>
      </c>
      <c r="L22" s="3" t="s">
        <v>35</v>
      </c>
      <c r="M22" s="3">
        <v>929</v>
      </c>
      <c r="N22" s="3">
        <v>29391100</v>
      </c>
      <c r="O22" s="3" t="s">
        <v>178</v>
      </c>
      <c r="P22" s="3" t="s">
        <v>178</v>
      </c>
      <c r="Q22" s="3" t="s">
        <v>1810</v>
      </c>
      <c r="V22" s="6">
        <v>43252</v>
      </c>
      <c r="W22" s="6">
        <v>45047</v>
      </c>
      <c r="X22" s="3">
        <v>60</v>
      </c>
      <c r="Y22" s="3">
        <v>0</v>
      </c>
      <c r="AA22" s="3" t="s">
        <v>124</v>
      </c>
      <c r="AD22" s="1" t="s">
        <v>34</v>
      </c>
      <c r="AE22" s="1">
        <v>0</v>
      </c>
    </row>
    <row r="23" spans="1:32" ht="24.95" customHeight="1" x14ac:dyDescent="0.25">
      <c r="A23" s="1" t="s">
        <v>36</v>
      </c>
      <c r="B23" s="1">
        <v>10690</v>
      </c>
      <c r="C23" s="5">
        <v>43443</v>
      </c>
      <c r="E23" s="3" t="s">
        <v>1274</v>
      </c>
      <c r="F23" s="3" t="s">
        <v>1274</v>
      </c>
      <c r="G23" s="3" t="s">
        <v>177</v>
      </c>
      <c r="H23" s="3">
        <v>17513</v>
      </c>
      <c r="I23" s="4">
        <v>43431</v>
      </c>
      <c r="J23" s="3" t="s">
        <v>59</v>
      </c>
      <c r="K23" s="4">
        <v>43458</v>
      </c>
      <c r="L23" s="3" t="s">
        <v>35</v>
      </c>
      <c r="M23" s="3">
        <v>929</v>
      </c>
      <c r="N23" s="3">
        <v>29391100</v>
      </c>
      <c r="O23" s="3" t="s">
        <v>178</v>
      </c>
      <c r="P23" s="3" t="s">
        <v>178</v>
      </c>
      <c r="Q23" s="3" t="s">
        <v>1811</v>
      </c>
      <c r="V23" s="6">
        <v>43282</v>
      </c>
      <c r="W23" s="6">
        <v>45078</v>
      </c>
      <c r="X23" s="3">
        <v>60</v>
      </c>
      <c r="Y23" s="3">
        <v>0</v>
      </c>
      <c r="AA23" s="3" t="s">
        <v>124</v>
      </c>
      <c r="AD23" s="1" t="s">
        <v>34</v>
      </c>
      <c r="AE23" s="1">
        <v>0</v>
      </c>
    </row>
    <row r="24" spans="1:32" ht="24.95" customHeight="1" x14ac:dyDescent="0.25">
      <c r="A24" s="1" t="s">
        <v>36</v>
      </c>
      <c r="B24" s="1">
        <v>10691</v>
      </c>
      <c r="C24" s="5">
        <v>43443</v>
      </c>
      <c r="E24" s="3" t="s">
        <v>1803</v>
      </c>
      <c r="F24" s="3" t="s">
        <v>1803</v>
      </c>
      <c r="G24" s="3" t="s">
        <v>33</v>
      </c>
      <c r="H24" s="3" t="s">
        <v>1804</v>
      </c>
      <c r="I24" s="4">
        <v>43434</v>
      </c>
      <c r="J24" s="3" t="s">
        <v>59</v>
      </c>
      <c r="K24" s="4">
        <v>43453</v>
      </c>
      <c r="L24" s="3" t="s">
        <v>35</v>
      </c>
      <c r="M24" s="3">
        <v>3950</v>
      </c>
      <c r="N24" s="3">
        <v>29420014</v>
      </c>
      <c r="O24" s="3" t="s">
        <v>1805</v>
      </c>
      <c r="P24" s="3" t="s">
        <v>1805</v>
      </c>
      <c r="Q24" s="3" t="s">
        <v>1806</v>
      </c>
      <c r="V24" s="6">
        <v>43405</v>
      </c>
      <c r="W24" s="6">
        <v>45200</v>
      </c>
      <c r="X24" s="3">
        <v>60</v>
      </c>
      <c r="Y24" s="3">
        <v>0</v>
      </c>
      <c r="Z24" s="3">
        <v>100</v>
      </c>
      <c r="AA24" s="3" t="s">
        <v>124</v>
      </c>
      <c r="AB24" s="3">
        <v>17.5</v>
      </c>
      <c r="AC24" s="1">
        <f t="shared" si="0"/>
        <v>1750</v>
      </c>
      <c r="AD24" s="1" t="s">
        <v>34</v>
      </c>
      <c r="AE24" s="1">
        <v>0</v>
      </c>
      <c r="AF24" s="1">
        <f t="shared" si="1"/>
        <v>100</v>
      </c>
    </row>
    <row r="25" spans="1:32" ht="24.95" customHeight="1" x14ac:dyDescent="0.25">
      <c r="A25" s="1" t="s">
        <v>36</v>
      </c>
      <c r="B25" s="1">
        <v>10775</v>
      </c>
      <c r="C25" s="5">
        <v>43444</v>
      </c>
      <c r="E25" s="3" t="s">
        <v>1900</v>
      </c>
      <c r="F25" s="3" t="s">
        <v>1900</v>
      </c>
      <c r="G25" s="3" t="s">
        <v>33</v>
      </c>
      <c r="H25" s="3" t="s">
        <v>1901</v>
      </c>
      <c r="I25" s="4">
        <v>43434</v>
      </c>
      <c r="J25" s="3" t="s">
        <v>1860</v>
      </c>
      <c r="K25" s="4">
        <v>43466</v>
      </c>
      <c r="L25" s="3" t="s">
        <v>39</v>
      </c>
      <c r="M25" s="3" t="s">
        <v>39</v>
      </c>
      <c r="N25" s="3">
        <v>38220090</v>
      </c>
      <c r="O25" s="33" t="s">
        <v>1902</v>
      </c>
      <c r="P25" s="33" t="s">
        <v>1902</v>
      </c>
      <c r="Q25" s="3">
        <v>1861584</v>
      </c>
      <c r="V25" s="6" t="s">
        <v>2105</v>
      </c>
      <c r="W25" s="6" t="s">
        <v>2105</v>
      </c>
      <c r="X25" s="3" t="s">
        <v>2105</v>
      </c>
      <c r="Y25" s="3">
        <v>0</v>
      </c>
      <c r="Z25" s="3">
        <v>5</v>
      </c>
      <c r="AA25" s="3" t="s">
        <v>1862</v>
      </c>
      <c r="AB25" s="3">
        <v>151</v>
      </c>
      <c r="AC25" s="1">
        <f t="shared" si="0"/>
        <v>755</v>
      </c>
      <c r="AD25" s="1" t="s">
        <v>34</v>
      </c>
      <c r="AE25" s="1">
        <v>0</v>
      </c>
      <c r="AF25" s="1">
        <f t="shared" si="1"/>
        <v>5</v>
      </c>
    </row>
    <row r="26" spans="1:32" ht="24.95" customHeight="1" x14ac:dyDescent="0.25">
      <c r="A26" s="1" t="s">
        <v>36</v>
      </c>
      <c r="B26" s="1">
        <v>10775</v>
      </c>
      <c r="C26" s="5">
        <v>43444</v>
      </c>
      <c r="E26" s="3" t="s">
        <v>1900</v>
      </c>
      <c r="F26" s="3" t="s">
        <v>1900</v>
      </c>
      <c r="G26" s="3" t="s">
        <v>33</v>
      </c>
      <c r="H26" s="3" t="s">
        <v>1901</v>
      </c>
      <c r="I26" s="4">
        <v>43434</v>
      </c>
      <c r="J26" s="3" t="s">
        <v>1860</v>
      </c>
      <c r="K26" s="4">
        <v>43466</v>
      </c>
      <c r="L26" s="3" t="s">
        <v>39</v>
      </c>
      <c r="M26" s="3" t="s">
        <v>39</v>
      </c>
      <c r="N26" s="3">
        <v>29309099</v>
      </c>
      <c r="O26" s="33" t="s">
        <v>1903</v>
      </c>
      <c r="P26" s="33" t="s">
        <v>1903</v>
      </c>
      <c r="Q26" s="3" t="s">
        <v>1904</v>
      </c>
      <c r="V26" s="6" t="s">
        <v>2105</v>
      </c>
      <c r="W26" s="6" t="s">
        <v>2105</v>
      </c>
      <c r="X26" s="3" t="s">
        <v>2105</v>
      </c>
      <c r="Y26" s="3">
        <v>0</v>
      </c>
      <c r="Z26" s="3">
        <v>10</v>
      </c>
      <c r="AA26" s="3" t="s">
        <v>1862</v>
      </c>
      <c r="AB26" s="3">
        <v>103.122</v>
      </c>
      <c r="AC26" s="1">
        <f t="shared" si="0"/>
        <v>1031.22</v>
      </c>
      <c r="AD26" s="1" t="s">
        <v>34</v>
      </c>
      <c r="AE26" s="1">
        <v>0</v>
      </c>
      <c r="AF26" s="1">
        <f t="shared" si="1"/>
        <v>10</v>
      </c>
    </row>
    <row r="27" spans="1:32" ht="24.95" customHeight="1" x14ac:dyDescent="0.25">
      <c r="A27" s="1" t="s">
        <v>36</v>
      </c>
      <c r="B27" s="1">
        <v>10775</v>
      </c>
      <c r="C27" s="5">
        <v>43444</v>
      </c>
      <c r="E27" s="3" t="s">
        <v>1900</v>
      </c>
      <c r="F27" s="3" t="s">
        <v>1900</v>
      </c>
      <c r="G27" s="3" t="s">
        <v>33</v>
      </c>
      <c r="H27" s="3" t="s">
        <v>1901</v>
      </c>
      <c r="I27" s="4">
        <v>43434</v>
      </c>
      <c r="J27" s="3" t="s">
        <v>1860</v>
      </c>
      <c r="K27" s="4">
        <v>43466</v>
      </c>
      <c r="L27" s="3" t="s">
        <v>39</v>
      </c>
      <c r="M27" s="3" t="s">
        <v>39</v>
      </c>
      <c r="N27" s="3">
        <v>31022100</v>
      </c>
      <c r="O27" s="3" t="s">
        <v>1905</v>
      </c>
      <c r="P27" s="3" t="s">
        <v>1905</v>
      </c>
      <c r="Q27" s="3" t="s">
        <v>1906</v>
      </c>
      <c r="V27" s="6" t="s">
        <v>2105</v>
      </c>
      <c r="W27" s="6" t="s">
        <v>2105</v>
      </c>
      <c r="X27" s="3" t="s">
        <v>2105</v>
      </c>
      <c r="Y27" s="3">
        <v>0</v>
      </c>
      <c r="Z27" s="3">
        <v>2</v>
      </c>
      <c r="AA27" s="3" t="s">
        <v>1862</v>
      </c>
      <c r="AB27" s="3">
        <v>10.625</v>
      </c>
      <c r="AC27" s="1">
        <f t="shared" si="0"/>
        <v>21.25</v>
      </c>
      <c r="AD27" s="1" t="s">
        <v>34</v>
      </c>
      <c r="AE27" s="1">
        <v>0</v>
      </c>
      <c r="AF27" s="1">
        <f t="shared" si="1"/>
        <v>2</v>
      </c>
    </row>
    <row r="28" spans="1:32" ht="24.95" customHeight="1" x14ac:dyDescent="0.25">
      <c r="A28" s="1" t="s">
        <v>36</v>
      </c>
      <c r="B28" s="1">
        <v>10775</v>
      </c>
      <c r="C28" s="5">
        <v>43444</v>
      </c>
      <c r="E28" s="3" t="s">
        <v>1900</v>
      </c>
      <c r="F28" s="3" t="s">
        <v>1900</v>
      </c>
      <c r="G28" s="3" t="s">
        <v>33</v>
      </c>
      <c r="H28" s="3" t="s">
        <v>1901</v>
      </c>
      <c r="I28" s="4">
        <v>43434</v>
      </c>
      <c r="J28" s="3" t="s">
        <v>1860</v>
      </c>
      <c r="K28" s="4">
        <v>43466</v>
      </c>
      <c r="L28" s="3" t="s">
        <v>39</v>
      </c>
      <c r="M28" s="3" t="s">
        <v>39</v>
      </c>
      <c r="N28" s="3">
        <v>28100020</v>
      </c>
      <c r="O28" s="3" t="s">
        <v>1907</v>
      </c>
      <c r="P28" s="3" t="s">
        <v>1907</v>
      </c>
      <c r="Q28" s="3" t="s">
        <v>1908</v>
      </c>
      <c r="V28" s="6" t="s">
        <v>2105</v>
      </c>
      <c r="W28" s="6" t="s">
        <v>2105</v>
      </c>
      <c r="X28" s="3" t="s">
        <v>2105</v>
      </c>
      <c r="Y28" s="3">
        <v>0</v>
      </c>
      <c r="Z28" s="3">
        <v>10</v>
      </c>
      <c r="AA28" s="3" t="s">
        <v>1862</v>
      </c>
      <c r="AB28" s="3">
        <v>21.25</v>
      </c>
      <c r="AC28" s="1">
        <f t="shared" si="0"/>
        <v>212.5</v>
      </c>
      <c r="AD28" s="1" t="s">
        <v>34</v>
      </c>
      <c r="AE28" s="1">
        <v>0</v>
      </c>
      <c r="AF28" s="1">
        <f t="shared" si="1"/>
        <v>10</v>
      </c>
    </row>
    <row r="29" spans="1:32" ht="24.95" customHeight="1" x14ac:dyDescent="0.25">
      <c r="A29" s="1" t="s">
        <v>36</v>
      </c>
      <c r="B29" s="1">
        <v>10775</v>
      </c>
      <c r="C29" s="5">
        <v>43444</v>
      </c>
      <c r="E29" s="3" t="s">
        <v>1900</v>
      </c>
      <c r="F29" s="3" t="s">
        <v>1900</v>
      </c>
      <c r="G29" s="3" t="s">
        <v>33</v>
      </c>
      <c r="H29" s="3" t="s">
        <v>1901</v>
      </c>
      <c r="I29" s="4">
        <v>43434</v>
      </c>
      <c r="J29" s="3" t="s">
        <v>1860</v>
      </c>
      <c r="K29" s="4">
        <v>43466</v>
      </c>
      <c r="L29" s="3" t="s">
        <v>39</v>
      </c>
      <c r="M29" s="3" t="s">
        <v>39</v>
      </c>
      <c r="N29" s="3">
        <v>29181400</v>
      </c>
      <c r="O29" s="3" t="s">
        <v>1909</v>
      </c>
      <c r="P29" s="3" t="s">
        <v>1909</v>
      </c>
      <c r="Q29" s="3" t="s">
        <v>1910</v>
      </c>
      <c r="V29" s="6" t="s">
        <v>2105</v>
      </c>
      <c r="W29" s="6" t="s">
        <v>2105</v>
      </c>
      <c r="X29" s="3" t="s">
        <v>2105</v>
      </c>
      <c r="Y29" s="3">
        <v>0</v>
      </c>
      <c r="Z29" s="3">
        <v>3</v>
      </c>
      <c r="AA29" s="3" t="s">
        <v>1862</v>
      </c>
      <c r="AB29" s="3">
        <v>12.19</v>
      </c>
      <c r="AC29" s="1">
        <f t="shared" si="0"/>
        <v>36.57</v>
      </c>
      <c r="AD29" s="1" t="s">
        <v>34</v>
      </c>
      <c r="AE29" s="1">
        <v>0</v>
      </c>
      <c r="AF29" s="1">
        <f t="shared" si="1"/>
        <v>3</v>
      </c>
    </row>
    <row r="30" spans="1:32" ht="24.95" customHeight="1" x14ac:dyDescent="0.25">
      <c r="A30" s="1" t="s">
        <v>36</v>
      </c>
      <c r="B30" s="1">
        <v>10775</v>
      </c>
      <c r="C30" s="5">
        <v>43444</v>
      </c>
      <c r="E30" s="3" t="s">
        <v>1900</v>
      </c>
      <c r="F30" s="3" t="s">
        <v>1900</v>
      </c>
      <c r="G30" s="3" t="s">
        <v>33</v>
      </c>
      <c r="H30" s="3" t="s">
        <v>1901</v>
      </c>
      <c r="I30" s="4">
        <v>43434</v>
      </c>
      <c r="J30" s="3" t="s">
        <v>1860</v>
      </c>
      <c r="K30" s="4">
        <v>43466</v>
      </c>
      <c r="L30" s="3" t="s">
        <v>39</v>
      </c>
      <c r="M30" s="3" t="s">
        <v>39</v>
      </c>
      <c r="N30" s="3">
        <v>31043000</v>
      </c>
      <c r="O30" s="3" t="s">
        <v>1911</v>
      </c>
      <c r="P30" s="3" t="s">
        <v>1911</v>
      </c>
      <c r="Q30" s="3" t="s">
        <v>1912</v>
      </c>
      <c r="V30" s="6" t="s">
        <v>2105</v>
      </c>
      <c r="W30" s="6" t="s">
        <v>2105</v>
      </c>
      <c r="X30" s="3" t="s">
        <v>2105</v>
      </c>
      <c r="Y30" s="3">
        <v>0</v>
      </c>
      <c r="Z30" s="3">
        <v>5</v>
      </c>
      <c r="AA30" s="3" t="s">
        <v>1862</v>
      </c>
      <c r="AB30" s="3">
        <v>9.8089999999999993</v>
      </c>
      <c r="AC30" s="40">
        <f t="shared" si="0"/>
        <v>49.044999999999995</v>
      </c>
      <c r="AD30" s="1" t="s">
        <v>34</v>
      </c>
      <c r="AE30" s="1">
        <v>0</v>
      </c>
      <c r="AF30" s="1">
        <f t="shared" si="1"/>
        <v>5</v>
      </c>
    </row>
    <row r="31" spans="1:32" ht="24.95" customHeight="1" x14ac:dyDescent="0.25">
      <c r="A31" s="1" t="s">
        <v>36</v>
      </c>
      <c r="B31" s="1">
        <v>10775</v>
      </c>
      <c r="C31" s="5">
        <v>43444</v>
      </c>
      <c r="E31" s="3" t="s">
        <v>1900</v>
      </c>
      <c r="F31" s="3" t="s">
        <v>1900</v>
      </c>
      <c r="G31" s="3" t="s">
        <v>33</v>
      </c>
      <c r="H31" s="3" t="s">
        <v>1901</v>
      </c>
      <c r="I31" s="4">
        <v>43434</v>
      </c>
      <c r="J31" s="3" t="s">
        <v>1860</v>
      </c>
      <c r="K31" s="4">
        <v>43466</v>
      </c>
      <c r="L31" s="3" t="s">
        <v>39</v>
      </c>
      <c r="M31" s="3" t="s">
        <v>39</v>
      </c>
      <c r="N31" s="3">
        <v>30021020</v>
      </c>
      <c r="O31" s="3" t="s">
        <v>1913</v>
      </c>
      <c r="P31" s="3" t="s">
        <v>1913</v>
      </c>
      <c r="Q31" s="29" t="s">
        <v>1914</v>
      </c>
      <c r="V31" s="6" t="s">
        <v>2105</v>
      </c>
      <c r="W31" s="6" t="s">
        <v>2105</v>
      </c>
      <c r="X31" s="3" t="s">
        <v>2105</v>
      </c>
      <c r="Y31" s="3">
        <v>0</v>
      </c>
      <c r="Z31" s="3">
        <v>4</v>
      </c>
      <c r="AA31" s="3" t="s">
        <v>1862</v>
      </c>
      <c r="AB31" s="3">
        <v>95.625</v>
      </c>
      <c r="AC31" s="1">
        <f t="shared" si="0"/>
        <v>382.5</v>
      </c>
      <c r="AD31" s="1" t="s">
        <v>34</v>
      </c>
      <c r="AE31" s="1">
        <v>0</v>
      </c>
      <c r="AF31" s="1">
        <f t="shared" si="1"/>
        <v>4</v>
      </c>
    </row>
    <row r="32" spans="1:32" ht="24.95" customHeight="1" x14ac:dyDescent="0.25">
      <c r="A32" s="1" t="s">
        <v>36</v>
      </c>
      <c r="B32" s="1">
        <v>10775</v>
      </c>
      <c r="C32" s="5">
        <v>43444</v>
      </c>
      <c r="E32" s="3" t="s">
        <v>1900</v>
      </c>
      <c r="F32" s="3" t="s">
        <v>1900</v>
      </c>
      <c r="G32" s="3" t="s">
        <v>33</v>
      </c>
      <c r="H32" s="3" t="s">
        <v>1901</v>
      </c>
      <c r="I32" s="4">
        <v>43434</v>
      </c>
      <c r="J32" s="3" t="s">
        <v>1860</v>
      </c>
      <c r="K32" s="4">
        <v>43466</v>
      </c>
      <c r="L32" s="3" t="s">
        <v>39</v>
      </c>
      <c r="M32" s="3" t="s">
        <v>39</v>
      </c>
      <c r="N32" s="3">
        <v>28353900</v>
      </c>
      <c r="O32" s="3" t="s">
        <v>1915</v>
      </c>
      <c r="P32" s="3" t="s">
        <v>1915</v>
      </c>
      <c r="Q32" s="3" t="s">
        <v>1916</v>
      </c>
      <c r="V32" s="6" t="s">
        <v>2105</v>
      </c>
      <c r="W32" s="6" t="s">
        <v>2105</v>
      </c>
      <c r="X32" s="3" t="s">
        <v>2105</v>
      </c>
      <c r="Y32" s="3">
        <v>0</v>
      </c>
      <c r="Z32" s="3">
        <v>1</v>
      </c>
      <c r="AA32" s="3" t="s">
        <v>1862</v>
      </c>
      <c r="AB32" s="3">
        <v>58.122999999999998</v>
      </c>
      <c r="AC32" s="1">
        <f t="shared" si="0"/>
        <v>58.122999999999998</v>
      </c>
      <c r="AD32" s="1" t="s">
        <v>34</v>
      </c>
      <c r="AE32" s="1">
        <v>0</v>
      </c>
      <c r="AF32" s="1">
        <f t="shared" si="1"/>
        <v>1</v>
      </c>
    </row>
    <row r="33" spans="1:32" ht="24.95" customHeight="1" x14ac:dyDescent="0.25">
      <c r="A33" s="1" t="s">
        <v>36</v>
      </c>
      <c r="B33" s="1">
        <v>10775</v>
      </c>
      <c r="C33" s="5">
        <v>43444</v>
      </c>
      <c r="E33" s="3" t="s">
        <v>1900</v>
      </c>
      <c r="F33" s="3" t="s">
        <v>1900</v>
      </c>
      <c r="G33" s="3" t="s">
        <v>33</v>
      </c>
      <c r="H33" s="3" t="s">
        <v>1901</v>
      </c>
      <c r="I33" s="4">
        <v>43434</v>
      </c>
      <c r="J33" s="3" t="s">
        <v>1860</v>
      </c>
      <c r="K33" s="4">
        <v>43466</v>
      </c>
      <c r="L33" s="3" t="s">
        <v>39</v>
      </c>
      <c r="M33" s="3" t="s">
        <v>39</v>
      </c>
      <c r="N33" s="3">
        <v>29182990</v>
      </c>
      <c r="O33" s="33" t="s">
        <v>1917</v>
      </c>
      <c r="P33" s="33" t="s">
        <v>1917</v>
      </c>
      <c r="Q33" s="3" t="s">
        <v>1920</v>
      </c>
      <c r="V33" s="6" t="s">
        <v>2105</v>
      </c>
      <c r="W33" s="6" t="s">
        <v>2105</v>
      </c>
      <c r="X33" s="3" t="s">
        <v>2105</v>
      </c>
      <c r="Y33" s="3">
        <v>0</v>
      </c>
      <c r="Z33" s="3">
        <v>2</v>
      </c>
      <c r="AA33" s="3" t="s">
        <v>1862</v>
      </c>
      <c r="AB33" s="3">
        <v>21.25</v>
      </c>
      <c r="AC33" s="1">
        <f t="shared" si="0"/>
        <v>42.5</v>
      </c>
      <c r="AD33" s="1" t="s">
        <v>34</v>
      </c>
      <c r="AE33" s="1">
        <v>0</v>
      </c>
      <c r="AF33" s="1">
        <f t="shared" si="1"/>
        <v>2</v>
      </c>
    </row>
    <row r="34" spans="1:32" ht="24.95" customHeight="1" x14ac:dyDescent="0.25">
      <c r="A34" s="1" t="s">
        <v>36</v>
      </c>
      <c r="B34" s="1">
        <v>10775</v>
      </c>
      <c r="C34" s="5">
        <v>43444</v>
      </c>
      <c r="E34" s="3" t="s">
        <v>1900</v>
      </c>
      <c r="F34" s="3" t="s">
        <v>1900</v>
      </c>
      <c r="G34" s="3" t="s">
        <v>33</v>
      </c>
      <c r="H34" s="3" t="s">
        <v>1901</v>
      </c>
      <c r="I34" s="4">
        <v>43434</v>
      </c>
      <c r="J34" s="3" t="s">
        <v>1860</v>
      </c>
      <c r="K34" s="4">
        <v>43466</v>
      </c>
      <c r="L34" s="3" t="s">
        <v>39</v>
      </c>
      <c r="M34" s="3" t="s">
        <v>39</v>
      </c>
      <c r="N34" s="3">
        <v>28276010</v>
      </c>
      <c r="O34" s="3" t="s">
        <v>1919</v>
      </c>
      <c r="P34" s="3" t="s">
        <v>1919</v>
      </c>
      <c r="Q34" s="3" t="s">
        <v>1918</v>
      </c>
      <c r="V34" s="6" t="s">
        <v>2105</v>
      </c>
      <c r="W34" s="6" t="s">
        <v>2105</v>
      </c>
      <c r="X34" s="3" t="s">
        <v>2105</v>
      </c>
      <c r="Y34" s="3">
        <v>0</v>
      </c>
      <c r="Z34" s="3">
        <v>5</v>
      </c>
      <c r="AA34" s="3" t="s">
        <v>1862</v>
      </c>
      <c r="AB34" s="3">
        <v>67.498500000000007</v>
      </c>
      <c r="AC34" s="40">
        <f t="shared" si="0"/>
        <v>337.49250000000006</v>
      </c>
      <c r="AD34" s="1" t="s">
        <v>34</v>
      </c>
      <c r="AE34" s="1">
        <v>0</v>
      </c>
      <c r="AF34" s="1">
        <f t="shared" si="1"/>
        <v>5</v>
      </c>
    </row>
    <row r="35" spans="1:32" ht="24.95" customHeight="1" x14ac:dyDescent="0.25">
      <c r="A35" s="1" t="s">
        <v>36</v>
      </c>
      <c r="B35" s="1">
        <v>10775</v>
      </c>
      <c r="C35" s="5">
        <v>43444</v>
      </c>
      <c r="E35" s="3" t="s">
        <v>1900</v>
      </c>
      <c r="F35" s="3" t="s">
        <v>1900</v>
      </c>
      <c r="G35" s="3" t="s">
        <v>33</v>
      </c>
      <c r="H35" s="3" t="s">
        <v>1901</v>
      </c>
      <c r="I35" s="4">
        <v>43434</v>
      </c>
      <c r="J35" s="3" t="s">
        <v>1860</v>
      </c>
      <c r="K35" s="4">
        <v>43466</v>
      </c>
      <c r="L35" s="3" t="s">
        <v>39</v>
      </c>
      <c r="M35" s="3" t="s">
        <v>39</v>
      </c>
      <c r="N35" s="3">
        <v>29392030</v>
      </c>
      <c r="O35" s="3" t="s">
        <v>1921</v>
      </c>
      <c r="P35" s="3" t="s">
        <v>1921</v>
      </c>
      <c r="Q35" s="3" t="s">
        <v>1922</v>
      </c>
      <c r="V35" s="6" t="s">
        <v>2105</v>
      </c>
      <c r="W35" s="6" t="s">
        <v>2105</v>
      </c>
      <c r="X35" s="3" t="s">
        <v>2105</v>
      </c>
      <c r="Y35" s="3">
        <v>0</v>
      </c>
      <c r="Z35" s="3">
        <v>3</v>
      </c>
      <c r="AA35" s="3" t="s">
        <v>1862</v>
      </c>
      <c r="AB35" s="3">
        <v>21.1905</v>
      </c>
      <c r="AC35" s="40">
        <f t="shared" si="0"/>
        <v>63.5715</v>
      </c>
      <c r="AD35" s="1" t="s">
        <v>34</v>
      </c>
      <c r="AE35" s="1">
        <v>0</v>
      </c>
      <c r="AF35" s="1">
        <f t="shared" si="1"/>
        <v>3</v>
      </c>
    </row>
    <row r="36" spans="1:32" ht="24.95" customHeight="1" x14ac:dyDescent="0.25">
      <c r="A36" s="1" t="s">
        <v>36</v>
      </c>
      <c r="B36" s="1">
        <v>10775</v>
      </c>
      <c r="C36" s="5">
        <v>43444</v>
      </c>
      <c r="E36" s="3" t="s">
        <v>1900</v>
      </c>
      <c r="F36" s="3" t="s">
        <v>1900</v>
      </c>
      <c r="G36" s="3" t="s">
        <v>33</v>
      </c>
      <c r="H36" s="3" t="s">
        <v>1901</v>
      </c>
      <c r="I36" s="4">
        <v>43434</v>
      </c>
      <c r="J36" s="3" t="s">
        <v>1860</v>
      </c>
      <c r="K36" s="4">
        <v>43466</v>
      </c>
      <c r="L36" s="3" t="s">
        <v>39</v>
      </c>
      <c r="M36" s="3" t="s">
        <v>39</v>
      </c>
      <c r="N36" s="3">
        <v>32041342</v>
      </c>
      <c r="O36" s="3" t="s">
        <v>1923</v>
      </c>
      <c r="P36" s="3" t="s">
        <v>1923</v>
      </c>
      <c r="Q36" s="3" t="s">
        <v>1924</v>
      </c>
      <c r="V36" s="6" t="s">
        <v>2105</v>
      </c>
      <c r="W36" s="6" t="s">
        <v>2105</v>
      </c>
      <c r="X36" s="3" t="s">
        <v>2105</v>
      </c>
      <c r="Y36" s="3">
        <v>0</v>
      </c>
      <c r="Z36" s="3">
        <v>1</v>
      </c>
      <c r="AA36" s="3" t="s">
        <v>1862</v>
      </c>
      <c r="AB36" s="3">
        <v>12.324999999999999</v>
      </c>
      <c r="AC36" s="40">
        <f t="shared" si="0"/>
        <v>12.324999999999999</v>
      </c>
      <c r="AD36" s="1" t="s">
        <v>34</v>
      </c>
      <c r="AE36" s="1">
        <v>0</v>
      </c>
      <c r="AF36" s="1">
        <f t="shared" si="1"/>
        <v>1</v>
      </c>
    </row>
    <row r="37" spans="1:32" ht="24.95" customHeight="1" x14ac:dyDescent="0.25">
      <c r="A37" s="1" t="s">
        <v>36</v>
      </c>
      <c r="B37" s="1">
        <v>10775</v>
      </c>
      <c r="C37" s="5">
        <v>43444</v>
      </c>
      <c r="E37" s="3" t="s">
        <v>1900</v>
      </c>
      <c r="F37" s="3" t="s">
        <v>1900</v>
      </c>
      <c r="G37" s="3" t="s">
        <v>33</v>
      </c>
      <c r="H37" s="3" t="s">
        <v>1901</v>
      </c>
      <c r="I37" s="4">
        <v>43434</v>
      </c>
      <c r="J37" s="3" t="s">
        <v>1860</v>
      </c>
      <c r="K37" s="4">
        <v>43466</v>
      </c>
      <c r="L37" s="3" t="s">
        <v>39</v>
      </c>
      <c r="M37" s="3" t="s">
        <v>39</v>
      </c>
      <c r="N37" s="3">
        <v>28275110</v>
      </c>
      <c r="O37" s="3" t="s">
        <v>1925</v>
      </c>
      <c r="P37" s="3" t="s">
        <v>1925</v>
      </c>
      <c r="Q37" s="3" t="s">
        <v>1926</v>
      </c>
      <c r="V37" s="6" t="s">
        <v>2105</v>
      </c>
      <c r="W37" s="6" t="s">
        <v>2105</v>
      </c>
      <c r="X37" s="3" t="s">
        <v>2105</v>
      </c>
      <c r="Y37" s="3">
        <v>0</v>
      </c>
      <c r="Z37" s="3">
        <v>2</v>
      </c>
      <c r="AA37" s="3" t="s">
        <v>1862</v>
      </c>
      <c r="AB37" s="3">
        <v>26.876999999999999</v>
      </c>
      <c r="AC37" s="40">
        <f t="shared" si="0"/>
        <v>53.753999999999998</v>
      </c>
      <c r="AD37" s="1" t="s">
        <v>34</v>
      </c>
      <c r="AE37" s="1">
        <v>0</v>
      </c>
      <c r="AF37" s="1">
        <f t="shared" si="1"/>
        <v>2</v>
      </c>
    </row>
    <row r="38" spans="1:32" ht="24.95" customHeight="1" x14ac:dyDescent="0.25">
      <c r="A38" s="1" t="s">
        <v>36</v>
      </c>
      <c r="B38" s="1">
        <v>10775</v>
      </c>
      <c r="C38" s="5">
        <v>43444</v>
      </c>
      <c r="E38" s="3" t="s">
        <v>1900</v>
      </c>
      <c r="F38" s="3" t="s">
        <v>1900</v>
      </c>
      <c r="G38" s="3" t="s">
        <v>33</v>
      </c>
      <c r="H38" s="3" t="s">
        <v>1901</v>
      </c>
      <c r="I38" s="4">
        <v>43434</v>
      </c>
      <c r="J38" s="3" t="s">
        <v>1860</v>
      </c>
      <c r="K38" s="4">
        <v>43466</v>
      </c>
      <c r="L38" s="3" t="s">
        <v>39</v>
      </c>
      <c r="M38" s="3" t="s">
        <v>39</v>
      </c>
      <c r="N38" s="3">
        <v>38249925</v>
      </c>
      <c r="O38" s="33" t="s">
        <v>1927</v>
      </c>
      <c r="P38" s="33" t="s">
        <v>1927</v>
      </c>
      <c r="Q38" s="3" t="s">
        <v>1928</v>
      </c>
      <c r="V38" s="6" t="s">
        <v>2105</v>
      </c>
      <c r="W38" s="6" t="s">
        <v>2105</v>
      </c>
      <c r="X38" s="3" t="s">
        <v>2105</v>
      </c>
      <c r="Y38" s="3">
        <v>0</v>
      </c>
      <c r="Z38" s="3">
        <v>2</v>
      </c>
      <c r="AA38" s="3" t="s">
        <v>1862</v>
      </c>
      <c r="AB38" s="3">
        <v>14.8155</v>
      </c>
      <c r="AC38" s="40">
        <f t="shared" si="0"/>
        <v>29.631</v>
      </c>
      <c r="AD38" s="1" t="s">
        <v>34</v>
      </c>
      <c r="AE38" s="1">
        <v>0</v>
      </c>
      <c r="AF38" s="1">
        <f t="shared" si="1"/>
        <v>2</v>
      </c>
    </row>
    <row r="39" spans="1:32" ht="24.95" customHeight="1" x14ac:dyDescent="0.25">
      <c r="A39" s="1" t="s">
        <v>36</v>
      </c>
      <c r="B39" s="1">
        <v>10775</v>
      </c>
      <c r="C39" s="5">
        <v>43444</v>
      </c>
      <c r="E39" s="3" t="s">
        <v>1900</v>
      </c>
      <c r="F39" s="3" t="s">
        <v>1900</v>
      </c>
      <c r="G39" s="3" t="s">
        <v>33</v>
      </c>
      <c r="H39" s="3" t="s">
        <v>1901</v>
      </c>
      <c r="I39" s="4">
        <v>43434</v>
      </c>
      <c r="J39" s="3" t="s">
        <v>1860</v>
      </c>
      <c r="K39" s="4">
        <v>43466</v>
      </c>
      <c r="L39" s="3" t="s">
        <v>39</v>
      </c>
      <c r="M39" s="3" t="s">
        <v>39</v>
      </c>
      <c r="N39" s="3">
        <v>29400000</v>
      </c>
      <c r="O39" s="3" t="s">
        <v>1929</v>
      </c>
      <c r="P39" s="3" t="s">
        <v>1929</v>
      </c>
      <c r="Q39" s="3" t="s">
        <v>1930</v>
      </c>
      <c r="V39" s="6" t="s">
        <v>2105</v>
      </c>
      <c r="W39" s="6" t="s">
        <v>2105</v>
      </c>
      <c r="X39" s="3" t="s">
        <v>2105</v>
      </c>
      <c r="Y39" s="3">
        <v>0</v>
      </c>
      <c r="Z39" s="3">
        <v>2</v>
      </c>
      <c r="AA39" s="3" t="s">
        <v>1862</v>
      </c>
      <c r="AB39" s="3">
        <v>12.324999999999999</v>
      </c>
      <c r="AC39" s="1">
        <f t="shared" si="0"/>
        <v>24.65</v>
      </c>
      <c r="AD39" s="1" t="s">
        <v>34</v>
      </c>
      <c r="AE39" s="1">
        <v>0</v>
      </c>
      <c r="AF39" s="1">
        <f t="shared" si="1"/>
        <v>2</v>
      </c>
    </row>
    <row r="40" spans="1:32" ht="24.95" customHeight="1" x14ac:dyDescent="0.25">
      <c r="A40" s="1" t="s">
        <v>36</v>
      </c>
      <c r="B40" s="1">
        <v>10775</v>
      </c>
      <c r="C40" s="5">
        <v>43444</v>
      </c>
      <c r="E40" s="3" t="s">
        <v>1900</v>
      </c>
      <c r="F40" s="3" t="s">
        <v>1900</v>
      </c>
      <c r="G40" s="3" t="s">
        <v>33</v>
      </c>
      <c r="H40" s="3" t="s">
        <v>1901</v>
      </c>
      <c r="I40" s="4">
        <v>43434</v>
      </c>
      <c r="J40" s="3" t="s">
        <v>1860</v>
      </c>
      <c r="K40" s="4">
        <v>43466</v>
      </c>
      <c r="L40" s="3" t="s">
        <v>39</v>
      </c>
      <c r="M40" s="3" t="s">
        <v>39</v>
      </c>
      <c r="N40" s="3">
        <v>29159090</v>
      </c>
      <c r="O40" s="3" t="s">
        <v>1931</v>
      </c>
      <c r="P40" s="3" t="s">
        <v>1931</v>
      </c>
      <c r="Q40" s="3" t="s">
        <v>1932</v>
      </c>
      <c r="V40" s="6" t="s">
        <v>2105</v>
      </c>
      <c r="W40" s="6" t="s">
        <v>2105</v>
      </c>
      <c r="X40" s="3" t="s">
        <v>2105</v>
      </c>
      <c r="Y40" s="3">
        <v>0</v>
      </c>
      <c r="Z40" s="3">
        <v>1</v>
      </c>
      <c r="AA40" s="3" t="s">
        <v>1862</v>
      </c>
      <c r="AB40" s="3">
        <v>20.323499999999999</v>
      </c>
      <c r="AC40" s="40">
        <f t="shared" si="0"/>
        <v>20.323499999999999</v>
      </c>
      <c r="AD40" s="1" t="s">
        <v>34</v>
      </c>
      <c r="AE40" s="1">
        <v>0</v>
      </c>
      <c r="AF40" s="1">
        <f t="shared" si="1"/>
        <v>1</v>
      </c>
    </row>
    <row r="41" spans="1:32" ht="24.95" customHeight="1" x14ac:dyDescent="0.25">
      <c r="A41" s="1" t="s">
        <v>36</v>
      </c>
      <c r="B41" s="1">
        <v>10775</v>
      </c>
      <c r="C41" s="5">
        <v>43444</v>
      </c>
      <c r="E41" s="3" t="s">
        <v>1900</v>
      </c>
      <c r="F41" s="3" t="s">
        <v>1900</v>
      </c>
      <c r="G41" s="3" t="s">
        <v>33</v>
      </c>
      <c r="H41" s="3" t="s">
        <v>1901</v>
      </c>
      <c r="I41" s="4">
        <v>43434</v>
      </c>
      <c r="J41" s="3" t="s">
        <v>1860</v>
      </c>
      <c r="K41" s="4">
        <v>43466</v>
      </c>
      <c r="L41" s="3" t="s">
        <v>39</v>
      </c>
      <c r="M41" s="3" t="s">
        <v>39</v>
      </c>
      <c r="N41" s="3">
        <v>28259040</v>
      </c>
      <c r="O41" s="3" t="s">
        <v>1933</v>
      </c>
      <c r="P41" s="3" t="s">
        <v>1933</v>
      </c>
      <c r="Q41" s="3" t="s">
        <v>1934</v>
      </c>
      <c r="V41" s="6" t="s">
        <v>2105</v>
      </c>
      <c r="W41" s="6" t="s">
        <v>2105</v>
      </c>
      <c r="X41" s="3" t="s">
        <v>2105</v>
      </c>
      <c r="Y41" s="3">
        <v>0</v>
      </c>
      <c r="Z41" s="3">
        <v>2</v>
      </c>
      <c r="AA41" s="3" t="s">
        <v>1862</v>
      </c>
      <c r="AB41" s="3">
        <v>30.183499999999999</v>
      </c>
      <c r="AC41" s="40">
        <f t="shared" si="0"/>
        <v>60.366999999999997</v>
      </c>
      <c r="AD41" s="1" t="s">
        <v>34</v>
      </c>
      <c r="AE41" s="1">
        <v>0</v>
      </c>
      <c r="AF41" s="1">
        <f t="shared" si="1"/>
        <v>2</v>
      </c>
    </row>
    <row r="42" spans="1:32" ht="24.95" customHeight="1" x14ac:dyDescent="0.25">
      <c r="A42" s="1" t="s">
        <v>36</v>
      </c>
      <c r="B42" s="1">
        <v>10775</v>
      </c>
      <c r="C42" s="5">
        <v>43444</v>
      </c>
      <c r="E42" s="3" t="s">
        <v>1900</v>
      </c>
      <c r="F42" s="3" t="s">
        <v>1900</v>
      </c>
      <c r="G42" s="3" t="s">
        <v>33</v>
      </c>
      <c r="H42" s="3" t="s">
        <v>1901</v>
      </c>
      <c r="I42" s="4">
        <v>43434</v>
      </c>
      <c r="J42" s="3" t="s">
        <v>1860</v>
      </c>
      <c r="K42" s="4">
        <v>43466</v>
      </c>
      <c r="L42" s="3" t="s">
        <v>39</v>
      </c>
      <c r="M42" s="3" t="s">
        <v>39</v>
      </c>
      <c r="N42" s="3">
        <v>28352500</v>
      </c>
      <c r="O42" s="33" t="s">
        <v>1935</v>
      </c>
      <c r="P42" s="33" t="s">
        <v>1935</v>
      </c>
      <c r="Q42" s="3" t="s">
        <v>1936</v>
      </c>
      <c r="V42" s="6" t="s">
        <v>2105</v>
      </c>
      <c r="W42" s="6" t="s">
        <v>2105</v>
      </c>
      <c r="X42" s="3" t="s">
        <v>2105</v>
      </c>
      <c r="Y42" s="3">
        <v>0</v>
      </c>
      <c r="Z42" s="3">
        <v>2</v>
      </c>
      <c r="AA42" s="3" t="s">
        <v>1862</v>
      </c>
      <c r="AB42" s="3">
        <v>26.486000000000001</v>
      </c>
      <c r="AC42" s="40">
        <f t="shared" si="0"/>
        <v>52.972000000000001</v>
      </c>
      <c r="AD42" s="1" t="s">
        <v>34</v>
      </c>
      <c r="AE42" s="1">
        <v>0</v>
      </c>
      <c r="AF42" s="1">
        <f t="shared" si="1"/>
        <v>2</v>
      </c>
    </row>
    <row r="43" spans="1:32" ht="24.95" customHeight="1" x14ac:dyDescent="0.25">
      <c r="A43" s="1" t="s">
        <v>36</v>
      </c>
      <c r="B43" s="1">
        <v>10775</v>
      </c>
      <c r="C43" s="5">
        <v>43444</v>
      </c>
      <c r="E43" s="3" t="s">
        <v>1900</v>
      </c>
      <c r="F43" s="3" t="s">
        <v>1900</v>
      </c>
      <c r="G43" s="3" t="s">
        <v>33</v>
      </c>
      <c r="H43" s="3" t="s">
        <v>1901</v>
      </c>
      <c r="I43" s="4">
        <v>43434</v>
      </c>
      <c r="J43" s="3" t="s">
        <v>1860</v>
      </c>
      <c r="K43" s="4">
        <v>43466</v>
      </c>
      <c r="L43" s="3" t="s">
        <v>39</v>
      </c>
      <c r="M43" s="3" t="s">
        <v>39</v>
      </c>
      <c r="N43" s="3">
        <v>29211990</v>
      </c>
      <c r="O43" s="3" t="s">
        <v>1937</v>
      </c>
      <c r="P43" s="3" t="s">
        <v>1937</v>
      </c>
      <c r="Q43" s="3" t="s">
        <v>1938</v>
      </c>
      <c r="V43" s="6" t="s">
        <v>2105</v>
      </c>
      <c r="W43" s="6" t="s">
        <v>2105</v>
      </c>
      <c r="X43" s="3" t="s">
        <v>2105</v>
      </c>
      <c r="Y43" s="3">
        <v>0</v>
      </c>
      <c r="Z43" s="3">
        <v>1</v>
      </c>
      <c r="AA43" s="3" t="s">
        <v>1862</v>
      </c>
      <c r="AB43" s="3">
        <v>16.9405</v>
      </c>
      <c r="AC43" s="40">
        <f t="shared" si="0"/>
        <v>16.9405</v>
      </c>
      <c r="AD43" s="1" t="s">
        <v>34</v>
      </c>
      <c r="AE43" s="1">
        <v>0</v>
      </c>
      <c r="AF43" s="1">
        <f t="shared" si="1"/>
        <v>1</v>
      </c>
    </row>
    <row r="44" spans="1:32" ht="24.95" customHeight="1" x14ac:dyDescent="0.25">
      <c r="A44" s="1" t="s">
        <v>36</v>
      </c>
      <c r="B44" s="1">
        <v>10775</v>
      </c>
      <c r="C44" s="5">
        <v>43444</v>
      </c>
      <c r="E44" s="3" t="s">
        <v>1900</v>
      </c>
      <c r="F44" s="3" t="s">
        <v>1900</v>
      </c>
      <c r="G44" s="3" t="s">
        <v>33</v>
      </c>
      <c r="H44" s="3" t="s">
        <v>1901</v>
      </c>
      <c r="I44" s="4">
        <v>43434</v>
      </c>
      <c r="J44" s="3" t="s">
        <v>1860</v>
      </c>
      <c r="K44" s="4">
        <v>43466</v>
      </c>
      <c r="L44" s="3" t="s">
        <v>39</v>
      </c>
      <c r="M44" s="3" t="s">
        <v>39</v>
      </c>
      <c r="N44" s="3">
        <v>29222990</v>
      </c>
      <c r="O44" s="3" t="s">
        <v>1939</v>
      </c>
      <c r="P44" s="3" t="s">
        <v>1939</v>
      </c>
      <c r="Q44" s="3" t="s">
        <v>1940</v>
      </c>
      <c r="V44" s="6" t="s">
        <v>2105</v>
      </c>
      <c r="W44" s="6" t="s">
        <v>2105</v>
      </c>
      <c r="X44" s="3" t="s">
        <v>2105</v>
      </c>
      <c r="Y44" s="3">
        <v>0</v>
      </c>
      <c r="Z44" s="3">
        <v>2</v>
      </c>
      <c r="AA44" s="3" t="s">
        <v>1862</v>
      </c>
      <c r="AB44" s="3">
        <v>18.172999999999998</v>
      </c>
      <c r="AC44" s="40">
        <f t="shared" si="0"/>
        <v>36.345999999999997</v>
      </c>
      <c r="AD44" s="1" t="s">
        <v>34</v>
      </c>
      <c r="AE44" s="1">
        <v>0</v>
      </c>
      <c r="AF44" s="1">
        <f t="shared" si="1"/>
        <v>2</v>
      </c>
    </row>
    <row r="45" spans="1:32" ht="24.95" customHeight="1" x14ac:dyDescent="0.25">
      <c r="A45" s="1" t="s">
        <v>36</v>
      </c>
      <c r="B45" s="1">
        <v>10775</v>
      </c>
      <c r="C45" s="5">
        <v>43444</v>
      </c>
      <c r="E45" s="3" t="s">
        <v>1900</v>
      </c>
      <c r="F45" s="3" t="s">
        <v>1900</v>
      </c>
      <c r="G45" s="3" t="s">
        <v>33</v>
      </c>
      <c r="H45" s="3" t="s">
        <v>1901</v>
      </c>
      <c r="I45" s="4">
        <v>43434</v>
      </c>
      <c r="J45" s="3" t="s">
        <v>1860</v>
      </c>
      <c r="K45" s="4">
        <v>43466</v>
      </c>
      <c r="L45" s="3" t="s">
        <v>39</v>
      </c>
      <c r="M45" s="3" t="s">
        <v>39</v>
      </c>
      <c r="N45" s="3">
        <v>28321090</v>
      </c>
      <c r="O45" s="3" t="s">
        <v>1941</v>
      </c>
      <c r="P45" s="3" t="s">
        <v>1941</v>
      </c>
      <c r="Q45" s="3" t="s">
        <v>1942</v>
      </c>
      <c r="V45" s="6" t="s">
        <v>2105</v>
      </c>
      <c r="W45" s="6" t="s">
        <v>2105</v>
      </c>
      <c r="X45" s="3" t="s">
        <v>2105</v>
      </c>
      <c r="Y45" s="3">
        <v>0</v>
      </c>
      <c r="Z45" s="3">
        <v>2</v>
      </c>
      <c r="AA45" s="3" t="s">
        <v>1862</v>
      </c>
      <c r="AB45" s="3">
        <v>15.71</v>
      </c>
      <c r="AC45" s="1">
        <f t="shared" si="0"/>
        <v>31.42</v>
      </c>
      <c r="AD45" s="1" t="s">
        <v>34</v>
      </c>
      <c r="AE45" s="1">
        <v>0</v>
      </c>
      <c r="AF45" s="1">
        <f t="shared" si="1"/>
        <v>2</v>
      </c>
    </row>
    <row r="46" spans="1:32" ht="24.95" customHeight="1" x14ac:dyDescent="0.25">
      <c r="A46" s="1" t="s">
        <v>36</v>
      </c>
      <c r="B46" s="1">
        <v>10775</v>
      </c>
      <c r="C46" s="5">
        <v>43444</v>
      </c>
      <c r="E46" s="3" t="s">
        <v>1900</v>
      </c>
      <c r="F46" s="3" t="s">
        <v>1900</v>
      </c>
      <c r="G46" s="3" t="s">
        <v>33</v>
      </c>
      <c r="H46" s="3" t="s">
        <v>1901</v>
      </c>
      <c r="I46" s="4">
        <v>43434</v>
      </c>
      <c r="J46" s="3" t="s">
        <v>1860</v>
      </c>
      <c r="K46" s="4">
        <v>43466</v>
      </c>
      <c r="L46" s="3" t="s">
        <v>39</v>
      </c>
      <c r="M46" s="3" t="s">
        <v>39</v>
      </c>
      <c r="N46" s="3">
        <v>29061990</v>
      </c>
      <c r="O46" s="3" t="s">
        <v>1943</v>
      </c>
      <c r="P46" s="3" t="s">
        <v>1943</v>
      </c>
      <c r="Q46" s="3" t="s">
        <v>1944</v>
      </c>
      <c r="V46" s="6" t="s">
        <v>2105</v>
      </c>
      <c r="W46" s="6" t="s">
        <v>2105</v>
      </c>
      <c r="X46" s="3" t="s">
        <v>2105</v>
      </c>
      <c r="Y46" s="3">
        <v>0</v>
      </c>
      <c r="Z46" s="3">
        <v>2</v>
      </c>
      <c r="AA46" s="3" t="s">
        <v>1862</v>
      </c>
      <c r="AB46" s="3">
        <v>16.422000000000001</v>
      </c>
      <c r="AC46" s="40">
        <f t="shared" si="0"/>
        <v>32.844000000000001</v>
      </c>
      <c r="AD46" s="1" t="s">
        <v>34</v>
      </c>
      <c r="AE46" s="1">
        <v>0</v>
      </c>
      <c r="AF46" s="1">
        <f t="shared" si="1"/>
        <v>2</v>
      </c>
    </row>
    <row r="47" spans="1:32" ht="24.95" customHeight="1" x14ac:dyDescent="0.25">
      <c r="A47" s="1" t="s">
        <v>36</v>
      </c>
      <c r="B47" s="1">
        <v>10775</v>
      </c>
      <c r="C47" s="5">
        <v>43444</v>
      </c>
      <c r="E47" s="3" t="s">
        <v>1900</v>
      </c>
      <c r="F47" s="3" t="s">
        <v>1900</v>
      </c>
      <c r="G47" s="3" t="s">
        <v>33</v>
      </c>
      <c r="H47" s="3" t="s">
        <v>1901</v>
      </c>
      <c r="I47" s="4">
        <v>43434</v>
      </c>
      <c r="J47" s="3" t="s">
        <v>1860</v>
      </c>
      <c r="K47" s="4">
        <v>43466</v>
      </c>
      <c r="L47" s="3" t="s">
        <v>39</v>
      </c>
      <c r="M47" s="3" t="s">
        <v>39</v>
      </c>
      <c r="N47" s="3">
        <v>29309099</v>
      </c>
      <c r="O47" s="3" t="s">
        <v>1945</v>
      </c>
      <c r="P47" s="3" t="s">
        <v>1945</v>
      </c>
      <c r="Q47" s="3" t="s">
        <v>1946</v>
      </c>
      <c r="V47" s="6" t="s">
        <v>2105</v>
      </c>
      <c r="W47" s="6" t="s">
        <v>2105</v>
      </c>
      <c r="X47" s="3" t="s">
        <v>2105</v>
      </c>
      <c r="Y47" s="3">
        <v>0</v>
      </c>
      <c r="Z47" s="3">
        <v>10</v>
      </c>
      <c r="AA47" s="3" t="s">
        <v>1862</v>
      </c>
      <c r="AB47" s="3">
        <v>32.648499999999999</v>
      </c>
      <c r="AC47" s="40">
        <f t="shared" si="0"/>
        <v>326.48500000000001</v>
      </c>
      <c r="AD47" s="1" t="s">
        <v>34</v>
      </c>
      <c r="AE47" s="1">
        <v>0</v>
      </c>
      <c r="AF47" s="1">
        <f t="shared" si="1"/>
        <v>10</v>
      </c>
    </row>
    <row r="48" spans="1:32" ht="24.95" customHeight="1" x14ac:dyDescent="0.25">
      <c r="A48" s="1" t="s">
        <v>36</v>
      </c>
      <c r="B48" s="1">
        <v>10776</v>
      </c>
      <c r="C48" s="5">
        <v>43444</v>
      </c>
      <c r="E48" s="3" t="s">
        <v>1823</v>
      </c>
      <c r="F48" s="3" t="s">
        <v>1823</v>
      </c>
      <c r="G48" s="3" t="s">
        <v>841</v>
      </c>
      <c r="H48" s="3">
        <v>32022227</v>
      </c>
      <c r="I48" s="4">
        <v>43434</v>
      </c>
      <c r="J48" s="3" t="s">
        <v>1898</v>
      </c>
      <c r="K48" s="4">
        <v>43464</v>
      </c>
      <c r="L48" s="3" t="s">
        <v>35</v>
      </c>
      <c r="M48" s="3" t="s">
        <v>39</v>
      </c>
      <c r="N48" s="3">
        <v>29176990</v>
      </c>
      <c r="O48" s="3" t="s">
        <v>1824</v>
      </c>
      <c r="P48" s="3" t="s">
        <v>1824</v>
      </c>
      <c r="V48" s="6" t="s">
        <v>2105</v>
      </c>
      <c r="W48" s="6" t="s">
        <v>2105</v>
      </c>
      <c r="X48" s="3" t="s">
        <v>2105</v>
      </c>
      <c r="Y48" s="3">
        <v>0</v>
      </c>
      <c r="Z48" s="3">
        <v>2</v>
      </c>
      <c r="AA48" s="3" t="s">
        <v>855</v>
      </c>
      <c r="AB48" s="3">
        <v>250</v>
      </c>
      <c r="AC48" s="1">
        <f t="shared" si="0"/>
        <v>500</v>
      </c>
      <c r="AD48" s="1" t="s">
        <v>34</v>
      </c>
      <c r="AE48" s="1">
        <v>0</v>
      </c>
      <c r="AF48" s="1">
        <f t="shared" si="1"/>
        <v>2</v>
      </c>
    </row>
    <row r="49" spans="1:32" ht="24.95" customHeight="1" x14ac:dyDescent="0.25">
      <c r="A49" s="1" t="s">
        <v>36</v>
      </c>
      <c r="B49" s="1">
        <v>10776</v>
      </c>
      <c r="C49" s="5">
        <v>43444</v>
      </c>
      <c r="E49" s="3" t="s">
        <v>1823</v>
      </c>
      <c r="F49" s="3" t="s">
        <v>1823</v>
      </c>
      <c r="G49" s="3" t="s">
        <v>841</v>
      </c>
      <c r="H49" s="3">
        <v>32022227</v>
      </c>
      <c r="I49" s="4">
        <v>43434</v>
      </c>
      <c r="J49" s="3" t="s">
        <v>1898</v>
      </c>
      <c r="K49" s="4">
        <v>43464</v>
      </c>
      <c r="L49" s="3" t="s">
        <v>35</v>
      </c>
      <c r="M49" s="3" t="s">
        <v>39</v>
      </c>
      <c r="N49" s="3">
        <v>29332900</v>
      </c>
      <c r="O49" s="3" t="s">
        <v>1712</v>
      </c>
      <c r="P49" s="3" t="s">
        <v>1712</v>
      </c>
      <c r="V49" s="6" t="s">
        <v>2105</v>
      </c>
      <c r="W49" s="6" t="s">
        <v>2105</v>
      </c>
      <c r="X49" s="3" t="s">
        <v>2105</v>
      </c>
      <c r="Y49" s="3">
        <v>0</v>
      </c>
      <c r="Z49" s="3">
        <v>1</v>
      </c>
      <c r="AA49" s="3" t="s">
        <v>855</v>
      </c>
      <c r="AB49" s="3">
        <v>200</v>
      </c>
      <c r="AC49" s="1">
        <f t="shared" si="0"/>
        <v>200</v>
      </c>
      <c r="AD49" s="1" t="s">
        <v>34</v>
      </c>
      <c r="AE49" s="1">
        <v>0</v>
      </c>
      <c r="AF49" s="1">
        <f t="shared" si="1"/>
        <v>1</v>
      </c>
    </row>
    <row r="50" spans="1:32" ht="24.95" customHeight="1" x14ac:dyDescent="0.25">
      <c r="A50" s="1" t="s">
        <v>36</v>
      </c>
      <c r="B50" s="1">
        <v>10776</v>
      </c>
      <c r="C50" s="5">
        <v>43444</v>
      </c>
      <c r="E50" s="3" t="s">
        <v>1823</v>
      </c>
      <c r="F50" s="3" t="s">
        <v>1823</v>
      </c>
      <c r="G50" s="3" t="s">
        <v>841</v>
      </c>
      <c r="H50" s="3">
        <v>32022227</v>
      </c>
      <c r="I50" s="4">
        <v>43434</v>
      </c>
      <c r="J50" s="3" t="s">
        <v>1898</v>
      </c>
      <c r="K50" s="4">
        <v>43464</v>
      </c>
      <c r="L50" s="3" t="s">
        <v>35</v>
      </c>
      <c r="M50" s="3" t="s">
        <v>39</v>
      </c>
      <c r="N50" s="3">
        <v>29372300</v>
      </c>
      <c r="O50" s="3" t="s">
        <v>1825</v>
      </c>
      <c r="P50" s="3" t="s">
        <v>1825</v>
      </c>
      <c r="V50" s="6" t="s">
        <v>2105</v>
      </c>
      <c r="W50" s="6" t="s">
        <v>2105</v>
      </c>
      <c r="X50" s="3" t="s">
        <v>2105</v>
      </c>
      <c r="Y50" s="3">
        <v>0</v>
      </c>
      <c r="Z50" s="3">
        <v>2</v>
      </c>
      <c r="AA50" s="3" t="s">
        <v>855</v>
      </c>
      <c r="AB50" s="3">
        <v>775</v>
      </c>
      <c r="AC50" s="1">
        <f t="shared" si="0"/>
        <v>1550</v>
      </c>
      <c r="AD50" s="1" t="s">
        <v>34</v>
      </c>
      <c r="AE50" s="1">
        <v>0</v>
      </c>
      <c r="AF50" s="1">
        <f t="shared" si="1"/>
        <v>2</v>
      </c>
    </row>
    <row r="51" spans="1:32" ht="24.95" customHeight="1" x14ac:dyDescent="0.25">
      <c r="A51" s="1" t="s">
        <v>36</v>
      </c>
      <c r="B51" s="1">
        <v>10776</v>
      </c>
      <c r="C51" s="5">
        <v>43444</v>
      </c>
      <c r="E51" s="3" t="s">
        <v>1823</v>
      </c>
      <c r="F51" s="3" t="s">
        <v>1823</v>
      </c>
      <c r="G51" s="3" t="s">
        <v>841</v>
      </c>
      <c r="H51" s="3">
        <v>32022227</v>
      </c>
      <c r="I51" s="4">
        <v>43434</v>
      </c>
      <c r="J51" s="3" t="s">
        <v>1898</v>
      </c>
      <c r="K51" s="4">
        <v>43464</v>
      </c>
      <c r="L51" s="3" t="s">
        <v>35</v>
      </c>
      <c r="M51" s="3" t="s">
        <v>39</v>
      </c>
      <c r="N51" s="3">
        <v>29335959</v>
      </c>
      <c r="O51" s="3" t="s">
        <v>1826</v>
      </c>
      <c r="P51" s="3" t="s">
        <v>1826</v>
      </c>
      <c r="V51" s="6" t="s">
        <v>2105</v>
      </c>
      <c r="W51" s="6" t="s">
        <v>2105</v>
      </c>
      <c r="X51" s="3" t="s">
        <v>2105</v>
      </c>
      <c r="Y51" s="3">
        <v>0</v>
      </c>
      <c r="Z51" s="3">
        <v>1</v>
      </c>
      <c r="AA51" s="3" t="s">
        <v>855</v>
      </c>
      <c r="AB51" s="3">
        <v>245</v>
      </c>
      <c r="AC51" s="1">
        <f t="shared" si="0"/>
        <v>245</v>
      </c>
      <c r="AD51" s="1" t="s">
        <v>34</v>
      </c>
      <c r="AE51" s="1">
        <v>0</v>
      </c>
      <c r="AF51" s="1">
        <f t="shared" si="1"/>
        <v>1</v>
      </c>
    </row>
    <row r="52" spans="1:32" ht="24.95" customHeight="1" x14ac:dyDescent="0.25">
      <c r="A52" s="1" t="s">
        <v>36</v>
      </c>
      <c r="B52" s="1">
        <v>10776</v>
      </c>
      <c r="C52" s="5">
        <v>43444</v>
      </c>
      <c r="E52" s="3" t="s">
        <v>1823</v>
      </c>
      <c r="F52" s="3" t="s">
        <v>1823</v>
      </c>
      <c r="G52" s="3" t="s">
        <v>841</v>
      </c>
      <c r="H52" s="3">
        <v>32022227</v>
      </c>
      <c r="I52" s="4">
        <v>43434</v>
      </c>
      <c r="J52" s="3" t="s">
        <v>1898</v>
      </c>
      <c r="K52" s="4">
        <v>43464</v>
      </c>
      <c r="L52" s="3" t="s">
        <v>35</v>
      </c>
      <c r="M52" s="3" t="s">
        <v>39</v>
      </c>
      <c r="N52" s="3">
        <v>29335959</v>
      </c>
      <c r="O52" s="3" t="s">
        <v>1826</v>
      </c>
      <c r="P52" s="3" t="s">
        <v>1826</v>
      </c>
      <c r="V52" s="6" t="s">
        <v>2105</v>
      </c>
      <c r="W52" s="6" t="s">
        <v>2105</v>
      </c>
      <c r="X52" s="3" t="s">
        <v>2105</v>
      </c>
      <c r="Y52" s="3">
        <v>0</v>
      </c>
      <c r="Z52" s="3">
        <v>1</v>
      </c>
      <c r="AA52" s="3" t="s">
        <v>855</v>
      </c>
      <c r="AB52" s="3">
        <v>245</v>
      </c>
      <c r="AC52" s="1">
        <f t="shared" si="0"/>
        <v>245</v>
      </c>
      <c r="AD52" s="1" t="s">
        <v>34</v>
      </c>
      <c r="AE52" s="1">
        <v>0</v>
      </c>
      <c r="AF52" s="1">
        <f t="shared" si="1"/>
        <v>1</v>
      </c>
    </row>
    <row r="53" spans="1:32" ht="24.95" customHeight="1" x14ac:dyDescent="0.25">
      <c r="A53" s="1" t="s">
        <v>36</v>
      </c>
      <c r="B53" s="1">
        <v>10776</v>
      </c>
      <c r="C53" s="5">
        <v>43444</v>
      </c>
      <c r="E53" s="3" t="s">
        <v>1823</v>
      </c>
      <c r="F53" s="3" t="s">
        <v>1823</v>
      </c>
      <c r="G53" s="3" t="s">
        <v>841</v>
      </c>
      <c r="H53" s="3">
        <v>32022227</v>
      </c>
      <c r="I53" s="4">
        <v>43434</v>
      </c>
      <c r="J53" s="3" t="s">
        <v>1898</v>
      </c>
      <c r="K53" s="4">
        <v>43464</v>
      </c>
      <c r="L53" s="3" t="s">
        <v>35</v>
      </c>
      <c r="M53" s="3" t="s">
        <v>39</v>
      </c>
      <c r="N53" s="3">
        <v>29400060</v>
      </c>
      <c r="O53" s="3" t="s">
        <v>1828</v>
      </c>
      <c r="P53" s="3" t="s">
        <v>1828</v>
      </c>
      <c r="V53" s="6" t="s">
        <v>2105</v>
      </c>
      <c r="W53" s="6" t="s">
        <v>2105</v>
      </c>
      <c r="X53" s="3" t="s">
        <v>2105</v>
      </c>
      <c r="Y53" s="3">
        <v>0</v>
      </c>
      <c r="Z53" s="3">
        <v>1</v>
      </c>
      <c r="AA53" s="3" t="s">
        <v>855</v>
      </c>
      <c r="AB53" s="3">
        <v>210</v>
      </c>
      <c r="AC53" s="1">
        <f t="shared" si="0"/>
        <v>210</v>
      </c>
      <c r="AD53" s="1" t="s">
        <v>34</v>
      </c>
      <c r="AE53" s="1">
        <v>0</v>
      </c>
      <c r="AF53" s="1">
        <f t="shared" si="1"/>
        <v>1</v>
      </c>
    </row>
    <row r="54" spans="1:32" ht="24.95" customHeight="1" x14ac:dyDescent="0.25">
      <c r="A54" s="1" t="s">
        <v>36</v>
      </c>
      <c r="B54" s="1">
        <v>10776</v>
      </c>
      <c r="C54" s="5">
        <v>43444</v>
      </c>
      <c r="E54" s="3" t="s">
        <v>1823</v>
      </c>
      <c r="F54" s="3" t="s">
        <v>1823</v>
      </c>
      <c r="G54" s="3" t="s">
        <v>841</v>
      </c>
      <c r="H54" s="3">
        <v>32022227</v>
      </c>
      <c r="I54" s="4">
        <v>43434</v>
      </c>
      <c r="J54" s="3" t="s">
        <v>1898</v>
      </c>
      <c r="K54" s="4">
        <v>43464</v>
      </c>
      <c r="L54" s="3" t="s">
        <v>35</v>
      </c>
      <c r="M54" s="3" t="s">
        <v>39</v>
      </c>
      <c r="N54" s="3">
        <v>29333990</v>
      </c>
      <c r="O54" s="3" t="s">
        <v>1827</v>
      </c>
      <c r="P54" s="3" t="s">
        <v>1827</v>
      </c>
      <c r="V54" s="6" t="s">
        <v>2105</v>
      </c>
      <c r="W54" s="6" t="s">
        <v>2105</v>
      </c>
      <c r="X54" s="3" t="s">
        <v>2105</v>
      </c>
      <c r="Y54" s="3">
        <v>0</v>
      </c>
      <c r="Z54" s="3">
        <v>3</v>
      </c>
      <c r="AA54" s="3" t="s">
        <v>855</v>
      </c>
      <c r="AB54" s="3">
        <v>775</v>
      </c>
      <c r="AC54" s="1">
        <f t="shared" si="0"/>
        <v>2325</v>
      </c>
      <c r="AD54" s="1" t="s">
        <v>34</v>
      </c>
      <c r="AE54" s="1">
        <v>0</v>
      </c>
      <c r="AF54" s="1">
        <f t="shared" si="1"/>
        <v>3</v>
      </c>
    </row>
    <row r="55" spans="1:32" ht="24.95" customHeight="1" x14ac:dyDescent="0.25">
      <c r="A55" s="1" t="s">
        <v>36</v>
      </c>
      <c r="B55" s="1">
        <v>10777</v>
      </c>
      <c r="C55" s="5">
        <v>43444</v>
      </c>
      <c r="E55" s="3" t="s">
        <v>1279</v>
      </c>
      <c r="F55" s="3" t="s">
        <v>1279</v>
      </c>
      <c r="G55" s="3" t="s">
        <v>33</v>
      </c>
      <c r="H55" s="3">
        <v>9510001863</v>
      </c>
      <c r="I55" s="4">
        <v>43427</v>
      </c>
      <c r="J55" s="3" t="s">
        <v>59</v>
      </c>
      <c r="K55" s="4">
        <v>43453</v>
      </c>
      <c r="L55" s="3" t="s">
        <v>35</v>
      </c>
      <c r="M55" s="3">
        <v>318</v>
      </c>
      <c r="N55" s="3">
        <v>29051420</v>
      </c>
      <c r="O55" s="3" t="s">
        <v>1812</v>
      </c>
      <c r="P55" s="3" t="s">
        <v>1812</v>
      </c>
      <c r="Q55" s="29" t="s">
        <v>1813</v>
      </c>
      <c r="V55" s="6">
        <v>43344</v>
      </c>
      <c r="W55" s="6">
        <v>45139</v>
      </c>
      <c r="X55" s="3">
        <v>60</v>
      </c>
      <c r="Y55" s="3">
        <v>0</v>
      </c>
      <c r="Z55" s="3">
        <v>25</v>
      </c>
      <c r="AA55" s="3" t="s">
        <v>124</v>
      </c>
      <c r="AB55" s="3">
        <v>130</v>
      </c>
      <c r="AC55" s="1">
        <f t="shared" si="0"/>
        <v>3250</v>
      </c>
      <c r="AD55" s="1" t="s">
        <v>34</v>
      </c>
      <c r="AE55" s="1">
        <v>0</v>
      </c>
      <c r="AF55" s="1">
        <f t="shared" si="1"/>
        <v>25</v>
      </c>
    </row>
    <row r="56" spans="1:32" ht="24.95" customHeight="1" x14ac:dyDescent="0.25">
      <c r="A56" s="1" t="s">
        <v>36</v>
      </c>
      <c r="B56" s="1">
        <v>10778</v>
      </c>
      <c r="C56" s="5">
        <v>43444</v>
      </c>
      <c r="E56" s="3" t="s">
        <v>1814</v>
      </c>
      <c r="F56" s="3" t="s">
        <v>390</v>
      </c>
      <c r="G56" s="3" t="s">
        <v>33</v>
      </c>
      <c r="H56" s="3" t="s">
        <v>1815</v>
      </c>
      <c r="I56" s="4">
        <v>43421</v>
      </c>
      <c r="J56" s="3" t="s">
        <v>43</v>
      </c>
      <c r="K56" s="4">
        <v>43457</v>
      </c>
      <c r="L56" s="3" t="s">
        <v>39</v>
      </c>
      <c r="M56" s="3" t="s">
        <v>39</v>
      </c>
      <c r="N56" s="3">
        <v>17021110</v>
      </c>
      <c r="O56" s="3" t="s">
        <v>147</v>
      </c>
      <c r="P56" s="3" t="s">
        <v>147</v>
      </c>
      <c r="Q56" s="3" t="s">
        <v>1816</v>
      </c>
      <c r="V56" s="6">
        <v>43221</v>
      </c>
      <c r="W56" s="6">
        <v>43922</v>
      </c>
      <c r="X56" s="3">
        <v>24</v>
      </c>
      <c r="Y56" s="3">
        <v>0</v>
      </c>
      <c r="Z56" s="3">
        <v>480</v>
      </c>
      <c r="AA56" s="3" t="s">
        <v>124</v>
      </c>
      <c r="AB56" s="3">
        <v>7.4</v>
      </c>
      <c r="AC56" s="1">
        <f t="shared" si="0"/>
        <v>3552</v>
      </c>
      <c r="AD56" s="1" t="s">
        <v>34</v>
      </c>
      <c r="AE56" s="1">
        <v>0</v>
      </c>
      <c r="AF56" s="1">
        <f t="shared" si="1"/>
        <v>480</v>
      </c>
    </row>
    <row r="57" spans="1:32" ht="24.95" customHeight="1" x14ac:dyDescent="0.25">
      <c r="A57" s="1" t="s">
        <v>36</v>
      </c>
      <c r="B57" s="1">
        <v>10778</v>
      </c>
      <c r="C57" s="5">
        <v>43444</v>
      </c>
      <c r="E57" s="3" t="s">
        <v>427</v>
      </c>
      <c r="F57" s="3" t="s">
        <v>390</v>
      </c>
      <c r="G57" s="3" t="s">
        <v>33</v>
      </c>
      <c r="H57" s="3" t="s">
        <v>1815</v>
      </c>
      <c r="I57" s="4">
        <v>43421</v>
      </c>
      <c r="J57" s="3" t="s">
        <v>43</v>
      </c>
      <c r="K57" s="4">
        <v>43457</v>
      </c>
      <c r="L57" s="3" t="s">
        <v>39</v>
      </c>
      <c r="M57" s="3" t="s">
        <v>39</v>
      </c>
      <c r="N57" s="3">
        <v>39121100</v>
      </c>
      <c r="O57" s="3" t="s">
        <v>75</v>
      </c>
      <c r="P57" s="3" t="s">
        <v>75</v>
      </c>
      <c r="Q57" s="3" t="s">
        <v>1817</v>
      </c>
      <c r="V57" s="6">
        <v>43160</v>
      </c>
      <c r="W57" s="6">
        <v>44593</v>
      </c>
      <c r="X57" s="3">
        <v>48</v>
      </c>
      <c r="Y57" s="3">
        <v>0</v>
      </c>
      <c r="Z57" s="3">
        <v>100</v>
      </c>
      <c r="AA57" s="3" t="s">
        <v>124</v>
      </c>
      <c r="AB57" s="3">
        <v>6.7</v>
      </c>
      <c r="AC57" s="1">
        <f t="shared" si="0"/>
        <v>670</v>
      </c>
      <c r="AD57" s="1" t="s">
        <v>34</v>
      </c>
      <c r="AE57" s="1">
        <v>0</v>
      </c>
      <c r="AF57" s="1">
        <f t="shared" si="1"/>
        <v>100</v>
      </c>
    </row>
    <row r="58" spans="1:32" ht="24.95" customHeight="1" x14ac:dyDescent="0.25">
      <c r="A58" s="1" t="s">
        <v>36</v>
      </c>
      <c r="B58" s="1">
        <v>10778</v>
      </c>
      <c r="C58" s="5">
        <v>43444</v>
      </c>
      <c r="E58" s="3" t="s">
        <v>447</v>
      </c>
      <c r="F58" s="3" t="s">
        <v>390</v>
      </c>
      <c r="G58" s="3" t="s">
        <v>33</v>
      </c>
      <c r="H58" s="3" t="s">
        <v>1815</v>
      </c>
      <c r="I58" s="4">
        <v>43421</v>
      </c>
      <c r="J58" s="3" t="s">
        <v>43</v>
      </c>
      <c r="K58" s="4">
        <v>43457</v>
      </c>
      <c r="L58" s="3" t="s">
        <v>39</v>
      </c>
      <c r="M58" s="3" t="s">
        <v>39</v>
      </c>
      <c r="N58" s="3">
        <v>29242900</v>
      </c>
      <c r="O58" s="3" t="s">
        <v>448</v>
      </c>
      <c r="P58" s="3" t="s">
        <v>448</v>
      </c>
      <c r="Q58" s="3">
        <v>1504</v>
      </c>
      <c r="V58" s="6">
        <v>43344</v>
      </c>
      <c r="W58" s="6">
        <v>45139</v>
      </c>
      <c r="X58" s="3">
        <v>60</v>
      </c>
      <c r="Y58" s="3">
        <v>0</v>
      </c>
      <c r="Z58" s="3">
        <v>25</v>
      </c>
      <c r="AA58" s="3" t="s">
        <v>124</v>
      </c>
      <c r="AB58" s="3">
        <v>22.1</v>
      </c>
      <c r="AC58" s="1">
        <f t="shared" si="0"/>
        <v>552.5</v>
      </c>
      <c r="AD58" s="1" t="s">
        <v>34</v>
      </c>
      <c r="AE58" s="1">
        <v>0</v>
      </c>
      <c r="AF58" s="1">
        <f t="shared" si="1"/>
        <v>25</v>
      </c>
    </row>
    <row r="59" spans="1:32" ht="24.95" customHeight="1" x14ac:dyDescent="0.25">
      <c r="A59" s="1" t="s">
        <v>36</v>
      </c>
      <c r="B59" s="1">
        <v>10778</v>
      </c>
      <c r="C59" s="5">
        <v>43444</v>
      </c>
      <c r="E59" s="3" t="s">
        <v>449</v>
      </c>
      <c r="F59" s="3" t="s">
        <v>390</v>
      </c>
      <c r="G59" s="3" t="s">
        <v>33</v>
      </c>
      <c r="H59" s="3" t="s">
        <v>1815</v>
      </c>
      <c r="I59" s="4">
        <v>43421</v>
      </c>
      <c r="J59" s="3" t="s">
        <v>43</v>
      </c>
      <c r="K59" s="4">
        <v>43457</v>
      </c>
      <c r="L59" s="3" t="s">
        <v>39</v>
      </c>
      <c r="M59" s="3" t="s">
        <v>39</v>
      </c>
      <c r="N59" s="3">
        <v>29182900</v>
      </c>
      <c r="O59" s="3" t="s">
        <v>1818</v>
      </c>
      <c r="P59" s="3" t="s">
        <v>1818</v>
      </c>
      <c r="Q59" s="3" t="s">
        <v>1819</v>
      </c>
      <c r="V59" s="6">
        <v>43252</v>
      </c>
      <c r="W59" s="6">
        <v>45047</v>
      </c>
      <c r="X59" s="3">
        <v>60</v>
      </c>
      <c r="Y59" s="3">
        <v>0</v>
      </c>
      <c r="Z59" s="3">
        <v>25</v>
      </c>
      <c r="AA59" s="3" t="s">
        <v>124</v>
      </c>
      <c r="AB59" s="3">
        <v>9.25</v>
      </c>
      <c r="AC59" s="1">
        <f t="shared" si="0"/>
        <v>231.25</v>
      </c>
      <c r="AD59" s="1" t="s">
        <v>34</v>
      </c>
      <c r="AE59" s="1">
        <v>0</v>
      </c>
      <c r="AF59" s="1">
        <f t="shared" si="1"/>
        <v>25</v>
      </c>
    </row>
    <row r="60" spans="1:32" ht="24.95" customHeight="1" x14ac:dyDescent="0.25">
      <c r="A60" s="1" t="s">
        <v>36</v>
      </c>
      <c r="B60" s="1">
        <v>10778</v>
      </c>
      <c r="C60" s="5">
        <v>43444</v>
      </c>
      <c r="E60" s="3" t="s">
        <v>439</v>
      </c>
      <c r="F60" s="3" t="s">
        <v>390</v>
      </c>
      <c r="G60" s="3" t="s">
        <v>33</v>
      </c>
      <c r="H60" s="3" t="s">
        <v>1815</v>
      </c>
      <c r="I60" s="4">
        <v>43421</v>
      </c>
      <c r="J60" s="3" t="s">
        <v>43</v>
      </c>
      <c r="K60" s="4">
        <v>43457</v>
      </c>
      <c r="L60" s="3" t="s">
        <v>39</v>
      </c>
      <c r="M60" s="3" t="s">
        <v>39</v>
      </c>
      <c r="N60" s="3">
        <v>29093000</v>
      </c>
      <c r="O60" s="3" t="s">
        <v>399</v>
      </c>
      <c r="P60" s="3" t="s">
        <v>399</v>
      </c>
      <c r="Q60" s="3" t="s">
        <v>1820</v>
      </c>
      <c r="V60" s="6">
        <v>43374</v>
      </c>
      <c r="W60" s="6">
        <v>44075</v>
      </c>
      <c r="X60" s="3">
        <v>24</v>
      </c>
      <c r="Y60" s="3">
        <v>0</v>
      </c>
      <c r="Z60" s="3">
        <v>5</v>
      </c>
      <c r="AA60" s="3" t="s">
        <v>124</v>
      </c>
      <c r="AB60" s="3">
        <v>62</v>
      </c>
      <c r="AC60" s="1">
        <f t="shared" si="0"/>
        <v>310</v>
      </c>
      <c r="AD60" s="1" t="s">
        <v>34</v>
      </c>
      <c r="AE60" s="1">
        <v>0</v>
      </c>
      <c r="AF60" s="1">
        <f t="shared" si="1"/>
        <v>5</v>
      </c>
    </row>
    <row r="61" spans="1:32" ht="24.95" customHeight="1" x14ac:dyDescent="0.25">
      <c r="A61" s="1" t="s">
        <v>36</v>
      </c>
      <c r="B61" s="1">
        <v>10793</v>
      </c>
      <c r="C61" s="5">
        <v>43445</v>
      </c>
      <c r="E61" s="3" t="s">
        <v>519</v>
      </c>
      <c r="F61" s="3" t="s">
        <v>519</v>
      </c>
      <c r="G61" s="3" t="s">
        <v>168</v>
      </c>
      <c r="H61" s="3">
        <v>943112209</v>
      </c>
      <c r="I61" s="4">
        <v>43444</v>
      </c>
      <c r="J61" s="3" t="s">
        <v>43</v>
      </c>
      <c r="K61" s="4">
        <v>43453</v>
      </c>
      <c r="L61" s="3" t="s">
        <v>39</v>
      </c>
      <c r="M61" s="3" t="s">
        <v>39</v>
      </c>
      <c r="N61" s="3">
        <v>39123920</v>
      </c>
      <c r="O61" s="3" t="s">
        <v>1557</v>
      </c>
      <c r="P61" s="3" t="s">
        <v>1557</v>
      </c>
      <c r="Q61" s="3">
        <v>189671</v>
      </c>
      <c r="V61" s="6">
        <v>43405</v>
      </c>
      <c r="W61" s="6">
        <v>44501</v>
      </c>
      <c r="X61" s="3">
        <v>36</v>
      </c>
      <c r="Y61" s="3">
        <v>0</v>
      </c>
      <c r="Z61" s="3">
        <v>45.36</v>
      </c>
      <c r="AA61" s="3" t="s">
        <v>124</v>
      </c>
      <c r="AB61" s="3">
        <v>59.79</v>
      </c>
      <c r="AC61" s="40">
        <f t="shared" si="0"/>
        <v>2712.0744</v>
      </c>
      <c r="AD61" s="1" t="s">
        <v>49</v>
      </c>
      <c r="AE61" s="1">
        <v>0</v>
      </c>
      <c r="AF61" s="1">
        <f t="shared" si="1"/>
        <v>45.36</v>
      </c>
    </row>
    <row r="62" spans="1:32" ht="24.95" customHeight="1" x14ac:dyDescent="0.25">
      <c r="A62" s="1" t="s">
        <v>36</v>
      </c>
      <c r="B62" s="1">
        <v>10794</v>
      </c>
      <c r="C62" s="5">
        <v>43445</v>
      </c>
      <c r="E62" s="3" t="s">
        <v>1821</v>
      </c>
      <c r="F62" s="3" t="s">
        <v>510</v>
      </c>
      <c r="G62" s="3" t="s">
        <v>50</v>
      </c>
      <c r="H62" s="3" t="s">
        <v>1822</v>
      </c>
      <c r="I62" s="4">
        <v>43440</v>
      </c>
      <c r="J62" s="3" t="s">
        <v>43</v>
      </c>
      <c r="K62" s="4">
        <v>43451</v>
      </c>
      <c r="L62" s="3" t="s">
        <v>39</v>
      </c>
      <c r="M62" s="3" t="s">
        <v>39</v>
      </c>
      <c r="N62" s="3">
        <v>17019911</v>
      </c>
      <c r="O62" s="3" t="s">
        <v>1060</v>
      </c>
      <c r="P62" s="3" t="s">
        <v>1060</v>
      </c>
      <c r="V62" s="3" t="s">
        <v>2105</v>
      </c>
      <c r="W62" s="3" t="s">
        <v>2105</v>
      </c>
      <c r="X62" s="3" t="s">
        <v>2105</v>
      </c>
      <c r="Y62" s="3">
        <v>0</v>
      </c>
      <c r="Z62" s="3">
        <v>15000</v>
      </c>
      <c r="AA62" s="3" t="s">
        <v>124</v>
      </c>
      <c r="AB62" s="3">
        <v>0.58299999999999996</v>
      </c>
      <c r="AC62" s="1">
        <f t="shared" si="0"/>
        <v>8745</v>
      </c>
      <c r="AD62" s="1" t="s">
        <v>34</v>
      </c>
      <c r="AE62" s="1">
        <v>0</v>
      </c>
      <c r="AF62" s="1">
        <f t="shared" si="1"/>
        <v>15000</v>
      </c>
    </row>
    <row r="63" spans="1:32" ht="24.95" customHeight="1" x14ac:dyDescent="0.25">
      <c r="A63" s="1" t="s">
        <v>36</v>
      </c>
      <c r="B63" s="1">
        <v>10956</v>
      </c>
      <c r="C63" s="5">
        <v>43450</v>
      </c>
      <c r="E63" s="3" t="s">
        <v>1897</v>
      </c>
      <c r="F63" s="3" t="s">
        <v>1897</v>
      </c>
      <c r="G63" s="3" t="s">
        <v>841</v>
      </c>
      <c r="H63" s="3">
        <v>32055999</v>
      </c>
      <c r="I63" s="4">
        <v>43439</v>
      </c>
      <c r="J63" s="3" t="s">
        <v>1898</v>
      </c>
      <c r="K63" s="4">
        <v>43471</v>
      </c>
      <c r="L63" s="3" t="s">
        <v>39</v>
      </c>
      <c r="M63" s="3" t="s">
        <v>39</v>
      </c>
      <c r="N63" s="3">
        <v>29221996</v>
      </c>
      <c r="O63" s="3" t="s">
        <v>1899</v>
      </c>
      <c r="P63" s="3" t="s">
        <v>1899</v>
      </c>
      <c r="V63" s="3" t="s">
        <v>2105</v>
      </c>
      <c r="W63" s="3" t="s">
        <v>2105</v>
      </c>
      <c r="X63" s="3" t="s">
        <v>2105</v>
      </c>
      <c r="Y63" s="3">
        <v>0</v>
      </c>
      <c r="Z63" s="3">
        <v>1</v>
      </c>
      <c r="AA63" s="3" t="s">
        <v>855</v>
      </c>
      <c r="AB63" s="3">
        <v>835</v>
      </c>
      <c r="AC63" s="1">
        <f t="shared" si="0"/>
        <v>835</v>
      </c>
      <c r="AD63" s="1" t="s">
        <v>34</v>
      </c>
      <c r="AE63" s="1">
        <v>0</v>
      </c>
      <c r="AF63" s="1">
        <f t="shared" si="1"/>
        <v>1</v>
      </c>
    </row>
    <row r="64" spans="1:32" ht="24.95" customHeight="1" x14ac:dyDescent="0.25">
      <c r="A64" s="1" t="s">
        <v>36</v>
      </c>
      <c r="B64" s="1">
        <v>10956</v>
      </c>
      <c r="C64" s="5">
        <v>43450</v>
      </c>
      <c r="E64" s="3" t="s">
        <v>1897</v>
      </c>
      <c r="F64" s="3" t="s">
        <v>1897</v>
      </c>
      <c r="G64" s="3" t="s">
        <v>841</v>
      </c>
      <c r="H64" s="3">
        <v>32055999</v>
      </c>
      <c r="I64" s="4">
        <v>43439</v>
      </c>
      <c r="J64" s="3" t="s">
        <v>1898</v>
      </c>
      <c r="K64" s="4">
        <v>43471</v>
      </c>
      <c r="L64" s="3" t="s">
        <v>39</v>
      </c>
      <c r="M64" s="3" t="s">
        <v>39</v>
      </c>
      <c r="N64" s="3">
        <v>17019940</v>
      </c>
      <c r="O64" s="3" t="s">
        <v>1436</v>
      </c>
      <c r="P64" s="3" t="s">
        <v>1436</v>
      </c>
      <c r="V64" s="3" t="s">
        <v>2105</v>
      </c>
      <c r="W64" s="3" t="s">
        <v>2105</v>
      </c>
      <c r="X64" s="3" t="s">
        <v>2105</v>
      </c>
      <c r="Y64" s="3">
        <v>0</v>
      </c>
      <c r="Z64" s="3">
        <v>2</v>
      </c>
      <c r="AA64" s="3" t="s">
        <v>855</v>
      </c>
      <c r="AB64" s="3">
        <v>275</v>
      </c>
      <c r="AC64" s="1">
        <f t="shared" si="0"/>
        <v>550</v>
      </c>
      <c r="AD64" s="1" t="s">
        <v>34</v>
      </c>
      <c r="AE64" s="1">
        <v>0</v>
      </c>
      <c r="AF64" s="1">
        <f t="shared" si="1"/>
        <v>2</v>
      </c>
    </row>
    <row r="65" spans="1:32" ht="24.95" customHeight="1" x14ac:dyDescent="0.25">
      <c r="A65" s="1" t="s">
        <v>36</v>
      </c>
      <c r="B65" s="1">
        <v>11139</v>
      </c>
      <c r="C65" s="5">
        <v>43453</v>
      </c>
      <c r="E65" s="3" t="s">
        <v>1796</v>
      </c>
      <c r="F65" s="3" t="s">
        <v>460</v>
      </c>
      <c r="G65" s="3" t="s">
        <v>33</v>
      </c>
      <c r="H65" s="3" t="s">
        <v>1829</v>
      </c>
      <c r="I65" s="4">
        <v>43447</v>
      </c>
      <c r="J65" s="3" t="s">
        <v>59</v>
      </c>
      <c r="K65" s="4">
        <v>43461</v>
      </c>
      <c r="L65" s="3" t="s">
        <v>35</v>
      </c>
      <c r="M65" s="3">
        <v>4815</v>
      </c>
      <c r="N65" s="3">
        <v>29419090</v>
      </c>
      <c r="O65" s="3" t="s">
        <v>1872</v>
      </c>
      <c r="P65" s="3" t="s">
        <v>1872</v>
      </c>
      <c r="Q65" s="3" t="s">
        <v>1830</v>
      </c>
      <c r="V65" s="6">
        <v>43405</v>
      </c>
      <c r="W65" s="6">
        <v>44470</v>
      </c>
      <c r="X65" s="3">
        <v>36</v>
      </c>
      <c r="Y65" s="3">
        <v>0</v>
      </c>
      <c r="Z65" s="3">
        <v>247.5</v>
      </c>
      <c r="AA65" s="3" t="s">
        <v>124</v>
      </c>
      <c r="AB65" s="3">
        <v>178.5</v>
      </c>
      <c r="AC65" s="1">
        <f t="shared" si="0"/>
        <v>44178.75</v>
      </c>
      <c r="AD65" s="1" t="s">
        <v>34</v>
      </c>
      <c r="AE65" s="1">
        <v>0</v>
      </c>
      <c r="AF65" s="1">
        <f t="shared" si="1"/>
        <v>247.5</v>
      </c>
    </row>
    <row r="66" spans="1:32" ht="24.95" customHeight="1" x14ac:dyDescent="0.25">
      <c r="A66" s="1" t="s">
        <v>36</v>
      </c>
      <c r="B66" s="1">
        <v>11142</v>
      </c>
      <c r="C66" s="5">
        <v>43453</v>
      </c>
      <c r="E66" s="3" t="s">
        <v>193</v>
      </c>
      <c r="F66" s="3" t="s">
        <v>193</v>
      </c>
      <c r="G66" s="3" t="s">
        <v>194</v>
      </c>
      <c r="H66" s="3" t="s">
        <v>1831</v>
      </c>
      <c r="I66" s="4">
        <v>43446</v>
      </c>
      <c r="J66" s="3" t="s">
        <v>59</v>
      </c>
      <c r="K66" s="4">
        <v>43466</v>
      </c>
      <c r="L66" s="3" t="s">
        <v>35</v>
      </c>
      <c r="M66" s="3">
        <v>2184</v>
      </c>
      <c r="N66" s="3">
        <v>29372200</v>
      </c>
      <c r="O66" s="3" t="s">
        <v>1832</v>
      </c>
      <c r="P66" s="3" t="s">
        <v>1832</v>
      </c>
      <c r="Q66" s="3" t="s">
        <v>1392</v>
      </c>
      <c r="V66" s="6">
        <v>43132</v>
      </c>
      <c r="W66" s="6">
        <v>44927</v>
      </c>
      <c r="X66" s="3">
        <v>60</v>
      </c>
      <c r="Y66" s="3">
        <v>0</v>
      </c>
      <c r="Z66" s="3">
        <v>1</v>
      </c>
      <c r="AA66" s="3" t="s">
        <v>124</v>
      </c>
      <c r="AB66" s="3">
        <v>2200</v>
      </c>
      <c r="AC66" s="1">
        <f t="shared" si="0"/>
        <v>2200</v>
      </c>
      <c r="AD66" s="1" t="s">
        <v>34</v>
      </c>
      <c r="AE66" s="1">
        <v>0</v>
      </c>
      <c r="AF66" s="1">
        <f t="shared" si="1"/>
        <v>1</v>
      </c>
    </row>
    <row r="67" spans="1:32" ht="24.95" customHeight="1" x14ac:dyDescent="0.25">
      <c r="A67" s="1" t="s">
        <v>36</v>
      </c>
      <c r="B67" s="1">
        <v>11142</v>
      </c>
      <c r="C67" s="5">
        <v>43453</v>
      </c>
      <c r="E67" s="3" t="s">
        <v>193</v>
      </c>
      <c r="F67" s="3" t="s">
        <v>193</v>
      </c>
      <c r="G67" s="3" t="s">
        <v>194</v>
      </c>
      <c r="H67" s="3" t="s">
        <v>1831</v>
      </c>
      <c r="I67" s="4">
        <v>43446</v>
      </c>
      <c r="J67" s="3" t="s">
        <v>59</v>
      </c>
      <c r="K67" s="4">
        <v>43466</v>
      </c>
      <c r="L67" s="3" t="s">
        <v>35</v>
      </c>
      <c r="M67" s="3">
        <v>2180</v>
      </c>
      <c r="N67" s="3">
        <v>29372200</v>
      </c>
      <c r="O67" s="3" t="s">
        <v>770</v>
      </c>
      <c r="P67" s="3" t="s">
        <v>770</v>
      </c>
      <c r="Q67" s="3" t="s">
        <v>1833</v>
      </c>
      <c r="V67" s="6">
        <v>43374</v>
      </c>
      <c r="W67" s="6">
        <v>45170</v>
      </c>
      <c r="X67" s="3">
        <v>60</v>
      </c>
      <c r="Y67" s="3">
        <v>0</v>
      </c>
      <c r="Z67" s="3">
        <v>2.5</v>
      </c>
      <c r="AA67" s="3" t="s">
        <v>124</v>
      </c>
      <c r="AB67" s="3">
        <v>2200</v>
      </c>
      <c r="AC67" s="1">
        <f t="shared" si="0"/>
        <v>5500</v>
      </c>
      <c r="AD67" s="1" t="s">
        <v>34</v>
      </c>
      <c r="AE67" s="1">
        <v>0</v>
      </c>
      <c r="AF67" s="1">
        <f t="shared" si="1"/>
        <v>2.5</v>
      </c>
    </row>
    <row r="68" spans="1:32" ht="24.95" customHeight="1" x14ac:dyDescent="0.25">
      <c r="A68" s="1" t="s">
        <v>36</v>
      </c>
      <c r="B68" s="1">
        <v>11143</v>
      </c>
      <c r="C68" s="5">
        <v>43453</v>
      </c>
      <c r="E68" s="3" t="s">
        <v>1570</v>
      </c>
      <c r="F68" s="3" t="s">
        <v>1570</v>
      </c>
      <c r="G68" s="3" t="s">
        <v>867</v>
      </c>
      <c r="H68" s="3">
        <v>76003549</v>
      </c>
      <c r="I68" s="4">
        <v>43448</v>
      </c>
      <c r="J68" s="3" t="s">
        <v>59</v>
      </c>
      <c r="K68" s="4">
        <v>43467</v>
      </c>
      <c r="L68" s="3" t="s">
        <v>35</v>
      </c>
      <c r="M68" s="3">
        <v>5578</v>
      </c>
      <c r="N68" s="3">
        <v>30039000</v>
      </c>
      <c r="O68" s="3" t="s">
        <v>1834</v>
      </c>
      <c r="P68" s="3" t="s">
        <v>1834</v>
      </c>
      <c r="Q68" s="3" t="s">
        <v>1835</v>
      </c>
      <c r="V68" s="6">
        <v>43405</v>
      </c>
      <c r="W68" s="6">
        <v>44501</v>
      </c>
      <c r="X68" s="3">
        <v>36</v>
      </c>
      <c r="Y68" s="3">
        <v>0</v>
      </c>
      <c r="Z68" s="3">
        <v>12</v>
      </c>
      <c r="AA68" s="3" t="s">
        <v>124</v>
      </c>
      <c r="AB68" s="3">
        <v>755</v>
      </c>
      <c r="AC68" s="1">
        <f t="shared" si="0"/>
        <v>9060</v>
      </c>
      <c r="AD68" s="1" t="s">
        <v>34</v>
      </c>
      <c r="AE68" s="1">
        <v>0</v>
      </c>
      <c r="AF68" s="1">
        <f t="shared" si="1"/>
        <v>12</v>
      </c>
    </row>
    <row r="69" spans="1:32" ht="24.95" customHeight="1" x14ac:dyDescent="0.25">
      <c r="A69" s="1" t="s">
        <v>36</v>
      </c>
      <c r="B69" s="1">
        <v>11189</v>
      </c>
      <c r="C69" s="5">
        <v>43454</v>
      </c>
      <c r="E69" s="3" t="s">
        <v>1792</v>
      </c>
      <c r="F69" s="3" t="s">
        <v>795</v>
      </c>
      <c r="G69" s="3" t="s">
        <v>475</v>
      </c>
      <c r="H69" s="3" t="s">
        <v>1836</v>
      </c>
      <c r="I69" s="4">
        <v>43452</v>
      </c>
      <c r="J69" s="3" t="s">
        <v>59</v>
      </c>
      <c r="K69" s="4">
        <v>43465</v>
      </c>
      <c r="L69" s="3" t="s">
        <v>39</v>
      </c>
      <c r="M69" s="3">
        <v>1449</v>
      </c>
      <c r="N69" s="3">
        <v>29224985</v>
      </c>
      <c r="O69" s="3" t="s">
        <v>1043</v>
      </c>
      <c r="P69" s="3" t="s">
        <v>1043</v>
      </c>
      <c r="Q69" s="3">
        <v>1841896</v>
      </c>
      <c r="V69" s="6">
        <v>43282</v>
      </c>
      <c r="W69" s="6">
        <v>45078</v>
      </c>
      <c r="X69" s="3">
        <v>60</v>
      </c>
      <c r="Y69" s="3">
        <v>0</v>
      </c>
      <c r="Z69" s="3">
        <v>2500</v>
      </c>
      <c r="AA69" s="3" t="s">
        <v>124</v>
      </c>
      <c r="AB69" s="3">
        <v>1.9</v>
      </c>
      <c r="AC69" s="1">
        <f t="shared" si="0"/>
        <v>4750</v>
      </c>
      <c r="AD69" s="1" t="s">
        <v>49</v>
      </c>
      <c r="AE69" s="1">
        <v>0</v>
      </c>
      <c r="AF69" s="1">
        <f t="shared" si="1"/>
        <v>2500</v>
      </c>
    </row>
    <row r="70" spans="1:32" ht="24.95" customHeight="1" x14ac:dyDescent="0.25">
      <c r="A70" s="1" t="s">
        <v>36</v>
      </c>
      <c r="B70" s="1">
        <v>11190</v>
      </c>
      <c r="C70" s="5">
        <v>43454</v>
      </c>
      <c r="E70" s="3" t="s">
        <v>1837</v>
      </c>
      <c r="F70" s="3" t="s">
        <v>1837</v>
      </c>
      <c r="G70" s="3" t="s">
        <v>475</v>
      </c>
      <c r="H70" s="3" t="s">
        <v>1838</v>
      </c>
      <c r="I70" s="4">
        <v>43452</v>
      </c>
      <c r="J70" s="3" t="s">
        <v>2111</v>
      </c>
      <c r="K70" s="4">
        <v>43465</v>
      </c>
      <c r="L70" s="3" t="s">
        <v>35</v>
      </c>
      <c r="M70" s="3" t="s">
        <v>39</v>
      </c>
      <c r="N70" s="3">
        <v>30039000</v>
      </c>
      <c r="O70" s="3" t="s">
        <v>1839</v>
      </c>
      <c r="P70" s="3" t="s">
        <v>1839</v>
      </c>
      <c r="Q70" s="29" t="s">
        <v>1840</v>
      </c>
      <c r="V70" s="3" t="s">
        <v>2105</v>
      </c>
      <c r="W70" s="6">
        <v>43497</v>
      </c>
      <c r="X70" s="3" t="s">
        <v>2105</v>
      </c>
      <c r="Y70" s="3">
        <v>0</v>
      </c>
      <c r="Z70" s="3">
        <v>95668</v>
      </c>
      <c r="AA70" s="3" t="s">
        <v>855</v>
      </c>
      <c r="AB70" s="3">
        <v>2.9899999999999999E-2</v>
      </c>
      <c r="AC70" s="40">
        <f t="shared" si="0"/>
        <v>2860.4731999999999</v>
      </c>
      <c r="AD70" s="1" t="s">
        <v>49</v>
      </c>
      <c r="AE70" s="1">
        <v>0</v>
      </c>
      <c r="AF70" s="1">
        <f t="shared" si="1"/>
        <v>95668</v>
      </c>
    </row>
    <row r="71" spans="1:32" ht="24.95" customHeight="1" x14ac:dyDescent="0.25">
      <c r="A71" s="1" t="s">
        <v>36</v>
      </c>
      <c r="B71" s="1">
        <v>11190</v>
      </c>
      <c r="C71" s="5">
        <v>43454</v>
      </c>
      <c r="E71" s="3" t="s">
        <v>1837</v>
      </c>
      <c r="F71" s="3" t="s">
        <v>1837</v>
      </c>
      <c r="G71" s="3" t="s">
        <v>475</v>
      </c>
      <c r="H71" s="3" t="s">
        <v>1838</v>
      </c>
      <c r="I71" s="4">
        <v>43452</v>
      </c>
      <c r="J71" s="3" t="s">
        <v>2111</v>
      </c>
      <c r="K71" s="4">
        <v>43465</v>
      </c>
      <c r="L71" s="3" t="s">
        <v>35</v>
      </c>
      <c r="M71" s="3" t="s">
        <v>39</v>
      </c>
      <c r="N71" s="3">
        <v>30039000</v>
      </c>
      <c r="O71" s="3" t="s">
        <v>1839</v>
      </c>
      <c r="P71" s="3" t="s">
        <v>1839</v>
      </c>
      <c r="Q71" s="29" t="s">
        <v>1841</v>
      </c>
      <c r="V71" s="3" t="s">
        <v>2105</v>
      </c>
      <c r="W71" s="6">
        <v>43497</v>
      </c>
      <c r="X71" s="3" t="s">
        <v>2105</v>
      </c>
      <c r="Y71" s="3">
        <v>0</v>
      </c>
      <c r="Z71" s="3">
        <v>93641</v>
      </c>
      <c r="AA71" s="3" t="s">
        <v>855</v>
      </c>
      <c r="AB71" s="3">
        <v>2.9899999999999999E-2</v>
      </c>
      <c r="AC71" s="40">
        <f t="shared" si="0"/>
        <v>2799.8658999999998</v>
      </c>
      <c r="AD71" s="1" t="s">
        <v>49</v>
      </c>
      <c r="AE71" s="1">
        <v>0</v>
      </c>
      <c r="AF71" s="1">
        <f t="shared" si="1"/>
        <v>93641</v>
      </c>
    </row>
    <row r="72" spans="1:32" ht="24.95" customHeight="1" x14ac:dyDescent="0.25">
      <c r="A72" s="1" t="s">
        <v>36</v>
      </c>
      <c r="B72" s="1">
        <v>11190</v>
      </c>
      <c r="C72" s="5">
        <v>43454</v>
      </c>
      <c r="E72" s="3" t="s">
        <v>1837</v>
      </c>
      <c r="F72" s="3" t="s">
        <v>1837</v>
      </c>
      <c r="G72" s="3" t="s">
        <v>475</v>
      </c>
      <c r="H72" s="3" t="s">
        <v>1838</v>
      </c>
      <c r="I72" s="4">
        <v>43452</v>
      </c>
      <c r="J72" s="3" t="s">
        <v>2111</v>
      </c>
      <c r="K72" s="4">
        <v>43465</v>
      </c>
      <c r="L72" s="3" t="s">
        <v>35</v>
      </c>
      <c r="M72" s="3" t="s">
        <v>39</v>
      </c>
      <c r="N72" s="3">
        <v>30039000</v>
      </c>
      <c r="O72" s="3" t="s">
        <v>1839</v>
      </c>
      <c r="P72" s="3" t="s">
        <v>1839</v>
      </c>
      <c r="Q72" s="29" t="s">
        <v>1842</v>
      </c>
      <c r="V72" s="3" t="s">
        <v>2105</v>
      </c>
      <c r="W72" s="6">
        <v>43497</v>
      </c>
      <c r="X72" s="3" t="s">
        <v>2105</v>
      </c>
      <c r="Y72" s="3">
        <v>0</v>
      </c>
      <c r="Z72" s="3">
        <v>93797</v>
      </c>
      <c r="AA72" s="3" t="s">
        <v>855</v>
      </c>
      <c r="AB72" s="3">
        <v>2.9899999999999999E-2</v>
      </c>
      <c r="AC72" s="40">
        <f t="shared" si="0"/>
        <v>2804.5302999999999</v>
      </c>
      <c r="AD72" s="1" t="s">
        <v>49</v>
      </c>
      <c r="AE72" s="1">
        <v>0</v>
      </c>
      <c r="AF72" s="1">
        <f t="shared" si="1"/>
        <v>93797</v>
      </c>
    </row>
    <row r="73" spans="1:32" ht="24.95" customHeight="1" x14ac:dyDescent="0.25">
      <c r="A73" s="1" t="s">
        <v>36</v>
      </c>
      <c r="B73" s="1">
        <v>11190</v>
      </c>
      <c r="C73" s="5">
        <v>43454</v>
      </c>
      <c r="E73" s="3" t="s">
        <v>1837</v>
      </c>
      <c r="F73" s="3" t="s">
        <v>1837</v>
      </c>
      <c r="G73" s="3" t="s">
        <v>475</v>
      </c>
      <c r="H73" s="3" t="s">
        <v>1838</v>
      </c>
      <c r="I73" s="4">
        <v>43452</v>
      </c>
      <c r="J73" s="3" t="s">
        <v>2111</v>
      </c>
      <c r="K73" s="4">
        <v>43465</v>
      </c>
      <c r="L73" s="3" t="s">
        <v>35</v>
      </c>
      <c r="M73" s="3" t="s">
        <v>39</v>
      </c>
      <c r="N73" s="3">
        <v>30039000</v>
      </c>
      <c r="O73" s="3" t="s">
        <v>1839</v>
      </c>
      <c r="P73" s="3" t="s">
        <v>1839</v>
      </c>
      <c r="Q73" s="29" t="s">
        <v>1843</v>
      </c>
      <c r="V73" s="3" t="s">
        <v>2105</v>
      </c>
      <c r="W73" s="6">
        <v>43497</v>
      </c>
      <c r="X73" s="3" t="s">
        <v>2105</v>
      </c>
      <c r="Y73" s="3">
        <v>0</v>
      </c>
      <c r="Z73" s="3">
        <v>94426</v>
      </c>
      <c r="AA73" s="3" t="s">
        <v>855</v>
      </c>
      <c r="AB73" s="3">
        <v>2.9899999999999999E-2</v>
      </c>
      <c r="AC73" s="40">
        <f t="shared" si="0"/>
        <v>2823.3373999999999</v>
      </c>
      <c r="AD73" s="1" t="s">
        <v>49</v>
      </c>
      <c r="AE73" s="1">
        <v>0</v>
      </c>
      <c r="AF73" s="1">
        <f t="shared" si="1"/>
        <v>94426</v>
      </c>
    </row>
    <row r="74" spans="1:32" ht="24.95" customHeight="1" x14ac:dyDescent="0.25">
      <c r="A74" s="1" t="s">
        <v>36</v>
      </c>
      <c r="B74" s="1">
        <v>11190</v>
      </c>
      <c r="C74" s="5">
        <v>43454</v>
      </c>
      <c r="E74" s="3" t="s">
        <v>1837</v>
      </c>
      <c r="F74" s="3" t="s">
        <v>1837</v>
      </c>
      <c r="G74" s="3" t="s">
        <v>475</v>
      </c>
      <c r="H74" s="3" t="s">
        <v>1838</v>
      </c>
      <c r="I74" s="4">
        <v>43452</v>
      </c>
      <c r="J74" s="3" t="s">
        <v>2111</v>
      </c>
      <c r="K74" s="4">
        <v>43465</v>
      </c>
      <c r="L74" s="3" t="s">
        <v>35</v>
      </c>
      <c r="M74" s="3" t="s">
        <v>39</v>
      </c>
      <c r="N74" s="3">
        <v>30039000</v>
      </c>
      <c r="O74" s="3" t="s">
        <v>1839</v>
      </c>
      <c r="P74" s="3" t="s">
        <v>1839</v>
      </c>
      <c r="Q74" s="29" t="s">
        <v>1844</v>
      </c>
      <c r="V74" s="3" t="s">
        <v>2105</v>
      </c>
      <c r="W74" s="6">
        <v>43497</v>
      </c>
      <c r="X74" s="3" t="s">
        <v>2105</v>
      </c>
      <c r="Y74" s="3">
        <v>0</v>
      </c>
      <c r="Z74" s="3">
        <v>93277</v>
      </c>
      <c r="AA74" s="3" t="s">
        <v>855</v>
      </c>
      <c r="AB74" s="3">
        <v>2.9899999999999999E-2</v>
      </c>
      <c r="AC74" s="40">
        <f t="shared" si="0"/>
        <v>2788.9823000000001</v>
      </c>
      <c r="AD74" s="1" t="s">
        <v>49</v>
      </c>
      <c r="AE74" s="1">
        <v>0</v>
      </c>
      <c r="AF74" s="1">
        <f t="shared" si="1"/>
        <v>93277</v>
      </c>
    </row>
    <row r="75" spans="1:32" ht="24.95" customHeight="1" x14ac:dyDescent="0.25">
      <c r="A75" s="1" t="s">
        <v>36</v>
      </c>
      <c r="B75" s="1">
        <v>11190</v>
      </c>
      <c r="C75" s="5">
        <v>43454</v>
      </c>
      <c r="E75" s="3" t="s">
        <v>1837</v>
      </c>
      <c r="F75" s="3" t="s">
        <v>1837</v>
      </c>
      <c r="G75" s="3" t="s">
        <v>475</v>
      </c>
      <c r="H75" s="3" t="s">
        <v>1838</v>
      </c>
      <c r="I75" s="4">
        <v>43452</v>
      </c>
      <c r="J75" s="3" t="s">
        <v>2111</v>
      </c>
      <c r="K75" s="4">
        <v>43465</v>
      </c>
      <c r="L75" s="3" t="s">
        <v>35</v>
      </c>
      <c r="M75" s="3" t="s">
        <v>39</v>
      </c>
      <c r="N75" s="3">
        <v>30039000</v>
      </c>
      <c r="O75" s="3" t="s">
        <v>1845</v>
      </c>
      <c r="P75" s="3" t="s">
        <v>1845</v>
      </c>
      <c r="Q75" s="29" t="s">
        <v>1846</v>
      </c>
      <c r="V75" s="3" t="s">
        <v>2105</v>
      </c>
      <c r="W75" s="6">
        <v>43497</v>
      </c>
      <c r="X75" s="3" t="s">
        <v>2105</v>
      </c>
      <c r="Y75" s="3">
        <v>0</v>
      </c>
      <c r="Z75" s="3">
        <v>91318</v>
      </c>
      <c r="AA75" s="3" t="s">
        <v>855</v>
      </c>
      <c r="AB75" s="3">
        <v>0.06</v>
      </c>
      <c r="AC75" s="40">
        <f t="shared" si="0"/>
        <v>5479.08</v>
      </c>
      <c r="AD75" s="1" t="s">
        <v>49</v>
      </c>
      <c r="AE75" s="1">
        <v>0</v>
      </c>
      <c r="AF75" s="1">
        <f t="shared" si="1"/>
        <v>91318</v>
      </c>
    </row>
    <row r="76" spans="1:32" ht="24.95" customHeight="1" x14ac:dyDescent="0.25">
      <c r="A76" s="1" t="s">
        <v>36</v>
      </c>
      <c r="B76" s="1">
        <v>11190</v>
      </c>
      <c r="C76" s="5">
        <v>43454</v>
      </c>
      <c r="E76" s="3" t="s">
        <v>1837</v>
      </c>
      <c r="F76" s="3" t="s">
        <v>1837</v>
      </c>
      <c r="G76" s="3" t="s">
        <v>475</v>
      </c>
      <c r="H76" s="3" t="s">
        <v>1838</v>
      </c>
      <c r="I76" s="4">
        <v>43452</v>
      </c>
      <c r="J76" s="3" t="s">
        <v>2111</v>
      </c>
      <c r="K76" s="4">
        <v>43465</v>
      </c>
      <c r="L76" s="3" t="s">
        <v>35</v>
      </c>
      <c r="M76" s="3" t="s">
        <v>39</v>
      </c>
      <c r="N76" s="3">
        <v>30039000</v>
      </c>
      <c r="O76" s="3" t="s">
        <v>1847</v>
      </c>
      <c r="P76" s="3" t="s">
        <v>1847</v>
      </c>
      <c r="Q76" s="29" t="s">
        <v>1848</v>
      </c>
      <c r="V76" s="3" t="s">
        <v>2105</v>
      </c>
      <c r="W76" s="6">
        <v>43497</v>
      </c>
      <c r="X76" s="3" t="s">
        <v>2105</v>
      </c>
      <c r="Y76" s="3">
        <v>0</v>
      </c>
      <c r="Z76" s="3">
        <v>94217</v>
      </c>
      <c r="AA76" s="3" t="s">
        <v>855</v>
      </c>
      <c r="AB76" s="3">
        <v>3.9300000000000002E-2</v>
      </c>
      <c r="AC76" s="40">
        <f t="shared" si="0"/>
        <v>3702.7281000000003</v>
      </c>
      <c r="AD76" s="1" t="s">
        <v>49</v>
      </c>
      <c r="AE76" s="1">
        <v>0</v>
      </c>
      <c r="AF76" s="1">
        <f t="shared" si="1"/>
        <v>94217</v>
      </c>
    </row>
    <row r="77" spans="1:32" ht="24.95" customHeight="1" x14ac:dyDescent="0.25">
      <c r="A77" s="1" t="s">
        <v>36</v>
      </c>
      <c r="B77" s="1">
        <v>11190</v>
      </c>
      <c r="C77" s="5">
        <v>43454</v>
      </c>
      <c r="E77" s="3" t="s">
        <v>1837</v>
      </c>
      <c r="F77" s="3" t="s">
        <v>1837</v>
      </c>
      <c r="G77" s="3" t="s">
        <v>475</v>
      </c>
      <c r="H77" s="3" t="s">
        <v>1838</v>
      </c>
      <c r="I77" s="4">
        <v>43452</v>
      </c>
      <c r="J77" s="3" t="s">
        <v>2111</v>
      </c>
      <c r="K77" s="4">
        <v>43465</v>
      </c>
      <c r="L77" s="3" t="s">
        <v>35</v>
      </c>
      <c r="M77" s="3" t="s">
        <v>39</v>
      </c>
      <c r="N77" s="3">
        <v>30039000</v>
      </c>
      <c r="O77" s="3" t="s">
        <v>1847</v>
      </c>
      <c r="P77" s="3" t="s">
        <v>1847</v>
      </c>
      <c r="Q77" s="29" t="s">
        <v>1849</v>
      </c>
      <c r="V77" s="3" t="s">
        <v>2105</v>
      </c>
      <c r="W77" s="6">
        <v>43497</v>
      </c>
      <c r="X77" s="3" t="s">
        <v>2105</v>
      </c>
      <c r="Y77" s="3">
        <v>0</v>
      </c>
      <c r="Z77" s="3">
        <v>96699</v>
      </c>
      <c r="AA77" s="3" t="s">
        <v>855</v>
      </c>
      <c r="AB77" s="3">
        <v>3.9300000000000002E-2</v>
      </c>
      <c r="AC77" s="40">
        <f t="shared" si="0"/>
        <v>3800.2707</v>
      </c>
      <c r="AD77" s="1" t="s">
        <v>49</v>
      </c>
      <c r="AE77" s="1">
        <v>0</v>
      </c>
      <c r="AF77" s="1">
        <f t="shared" si="1"/>
        <v>96699</v>
      </c>
    </row>
    <row r="78" spans="1:32" ht="24.95" customHeight="1" x14ac:dyDescent="0.25">
      <c r="A78" s="1" t="s">
        <v>36</v>
      </c>
      <c r="B78" s="1">
        <v>11190</v>
      </c>
      <c r="C78" s="5">
        <v>43454</v>
      </c>
      <c r="E78" s="3" t="s">
        <v>1837</v>
      </c>
      <c r="F78" s="3" t="s">
        <v>1837</v>
      </c>
      <c r="G78" s="3" t="s">
        <v>475</v>
      </c>
      <c r="H78" s="3" t="s">
        <v>1838</v>
      </c>
      <c r="I78" s="4">
        <v>43452</v>
      </c>
      <c r="J78" s="3" t="s">
        <v>2111</v>
      </c>
      <c r="K78" s="4">
        <v>43465</v>
      </c>
      <c r="L78" s="3" t="s">
        <v>35</v>
      </c>
      <c r="M78" s="3" t="s">
        <v>39</v>
      </c>
      <c r="N78" s="3">
        <v>30039000</v>
      </c>
      <c r="O78" s="3" t="s">
        <v>1847</v>
      </c>
      <c r="P78" s="3" t="s">
        <v>1847</v>
      </c>
      <c r="Q78" s="29" t="s">
        <v>1850</v>
      </c>
      <c r="V78" s="3" t="s">
        <v>2105</v>
      </c>
      <c r="W78" s="6">
        <v>43497</v>
      </c>
      <c r="X78" s="3" t="s">
        <v>2105</v>
      </c>
      <c r="Y78" s="3">
        <v>0</v>
      </c>
      <c r="Z78" s="3">
        <v>93017</v>
      </c>
      <c r="AA78" s="3" t="s">
        <v>855</v>
      </c>
      <c r="AB78" s="3">
        <v>3.9300000000000002E-2</v>
      </c>
      <c r="AC78" s="40">
        <f t="shared" si="0"/>
        <v>3655.5681</v>
      </c>
      <c r="AD78" s="1" t="s">
        <v>49</v>
      </c>
      <c r="AE78" s="1">
        <v>0</v>
      </c>
      <c r="AF78" s="1">
        <f t="shared" si="1"/>
        <v>93017</v>
      </c>
    </row>
    <row r="79" spans="1:32" ht="24.95" customHeight="1" x14ac:dyDescent="0.25">
      <c r="A79" s="1" t="s">
        <v>36</v>
      </c>
      <c r="B79" s="1">
        <v>11190</v>
      </c>
      <c r="C79" s="5">
        <v>43454</v>
      </c>
      <c r="E79" s="3" t="s">
        <v>1837</v>
      </c>
      <c r="F79" s="3" t="s">
        <v>1837</v>
      </c>
      <c r="G79" s="3" t="s">
        <v>475</v>
      </c>
      <c r="H79" s="3" t="s">
        <v>1838</v>
      </c>
      <c r="I79" s="4">
        <v>43452</v>
      </c>
      <c r="J79" s="3" t="s">
        <v>2111</v>
      </c>
      <c r="K79" s="4">
        <v>43465</v>
      </c>
      <c r="L79" s="3" t="s">
        <v>35</v>
      </c>
      <c r="M79" s="3" t="s">
        <v>39</v>
      </c>
      <c r="N79" s="3">
        <v>30039000</v>
      </c>
      <c r="O79" s="3" t="s">
        <v>1847</v>
      </c>
      <c r="P79" s="3" t="s">
        <v>1847</v>
      </c>
      <c r="Q79" s="29" t="s">
        <v>1851</v>
      </c>
      <c r="V79" s="3" t="s">
        <v>2105</v>
      </c>
      <c r="W79" s="6">
        <v>43497</v>
      </c>
      <c r="X79" s="3" t="s">
        <v>2105</v>
      </c>
      <c r="Y79" s="3">
        <v>0</v>
      </c>
      <c r="Z79" s="3">
        <v>96688</v>
      </c>
      <c r="AA79" s="3" t="s">
        <v>855</v>
      </c>
      <c r="AB79" s="3">
        <v>3.9300000000000002E-2</v>
      </c>
      <c r="AC79" s="40">
        <f t="shared" si="0"/>
        <v>3799.8384000000001</v>
      </c>
      <c r="AD79" s="1" t="s">
        <v>49</v>
      </c>
      <c r="AE79" s="1">
        <v>0</v>
      </c>
      <c r="AF79" s="1">
        <f t="shared" si="1"/>
        <v>96688</v>
      </c>
    </row>
    <row r="80" spans="1:32" ht="24.95" customHeight="1" x14ac:dyDescent="0.25">
      <c r="A80" s="1" t="s">
        <v>36</v>
      </c>
      <c r="B80" s="1">
        <v>11190</v>
      </c>
      <c r="C80" s="5">
        <v>43454</v>
      </c>
      <c r="E80" s="3" t="s">
        <v>1837</v>
      </c>
      <c r="F80" s="3" t="s">
        <v>1837</v>
      </c>
      <c r="G80" s="3" t="s">
        <v>475</v>
      </c>
      <c r="H80" s="3" t="s">
        <v>1838</v>
      </c>
      <c r="I80" s="4">
        <v>43452</v>
      </c>
      <c r="J80" s="3" t="s">
        <v>2111</v>
      </c>
      <c r="K80" s="4">
        <v>43465</v>
      </c>
      <c r="L80" s="3" t="s">
        <v>35</v>
      </c>
      <c r="M80" s="3" t="s">
        <v>39</v>
      </c>
      <c r="N80" s="3">
        <v>30039000</v>
      </c>
      <c r="O80" s="3" t="s">
        <v>1847</v>
      </c>
      <c r="P80" s="3" t="s">
        <v>1847</v>
      </c>
      <c r="Q80" s="29" t="s">
        <v>1852</v>
      </c>
      <c r="V80" s="3" t="s">
        <v>2105</v>
      </c>
      <c r="W80" s="6">
        <v>43497</v>
      </c>
      <c r="X80" s="3" t="s">
        <v>2105</v>
      </c>
      <c r="Y80" s="3">
        <v>0</v>
      </c>
      <c r="Z80" s="3">
        <v>93080</v>
      </c>
      <c r="AA80" s="3" t="s">
        <v>855</v>
      </c>
      <c r="AB80" s="3">
        <v>3.9300000000000002E-2</v>
      </c>
      <c r="AC80" s="40">
        <f t="shared" si="0"/>
        <v>3658.0440000000003</v>
      </c>
      <c r="AD80" s="1" t="s">
        <v>49</v>
      </c>
      <c r="AE80" s="1">
        <v>0</v>
      </c>
      <c r="AF80" s="1">
        <f t="shared" si="1"/>
        <v>93080</v>
      </c>
    </row>
    <row r="81" spans="1:32" ht="24.95" customHeight="1" x14ac:dyDescent="0.25">
      <c r="A81" s="1" t="s">
        <v>36</v>
      </c>
      <c r="B81" s="1">
        <v>11190</v>
      </c>
      <c r="C81" s="5">
        <v>43454</v>
      </c>
      <c r="E81" s="3" t="s">
        <v>1837</v>
      </c>
      <c r="F81" s="3" t="s">
        <v>1837</v>
      </c>
      <c r="G81" s="3" t="s">
        <v>475</v>
      </c>
      <c r="H81" s="3" t="s">
        <v>1838</v>
      </c>
      <c r="I81" s="4">
        <v>43452</v>
      </c>
      <c r="J81" s="3" t="s">
        <v>2111</v>
      </c>
      <c r="K81" s="4">
        <v>43465</v>
      </c>
      <c r="L81" s="3" t="s">
        <v>35</v>
      </c>
      <c r="M81" s="3" t="s">
        <v>39</v>
      </c>
      <c r="N81" s="3">
        <v>30039000</v>
      </c>
      <c r="O81" s="3" t="s">
        <v>1853</v>
      </c>
      <c r="P81" s="3" t="s">
        <v>1853</v>
      </c>
      <c r="Q81" s="29" t="s">
        <v>1854</v>
      </c>
      <c r="V81" s="3" t="s">
        <v>2105</v>
      </c>
      <c r="W81" s="6">
        <v>43497</v>
      </c>
      <c r="X81" s="3" t="s">
        <v>2105</v>
      </c>
      <c r="Y81" s="3">
        <v>0</v>
      </c>
      <c r="Z81" s="3">
        <v>94164</v>
      </c>
      <c r="AA81" s="3" t="s">
        <v>855</v>
      </c>
      <c r="AB81" s="3">
        <v>6.3500000000000001E-2</v>
      </c>
      <c r="AC81" s="40">
        <f t="shared" si="0"/>
        <v>5979.4139999999998</v>
      </c>
      <c r="AD81" s="1" t="s">
        <v>49</v>
      </c>
      <c r="AE81" s="1">
        <v>0</v>
      </c>
      <c r="AF81" s="1">
        <f t="shared" si="1"/>
        <v>94164</v>
      </c>
    </row>
    <row r="82" spans="1:32" ht="24.95" customHeight="1" x14ac:dyDescent="0.25">
      <c r="A82" s="1" t="s">
        <v>36</v>
      </c>
      <c r="B82" s="1">
        <v>11198</v>
      </c>
      <c r="C82" s="5">
        <v>43457</v>
      </c>
      <c r="E82" s="3" t="s">
        <v>1857</v>
      </c>
      <c r="F82" s="3" t="s">
        <v>1855</v>
      </c>
      <c r="G82" s="3" t="s">
        <v>48</v>
      </c>
      <c r="H82" s="3">
        <v>1845201</v>
      </c>
      <c r="I82" s="4">
        <v>43423</v>
      </c>
      <c r="J82" s="3" t="s">
        <v>43</v>
      </c>
      <c r="K82" s="4">
        <v>43458</v>
      </c>
      <c r="L82" s="3" t="s">
        <v>39</v>
      </c>
      <c r="M82" s="3" t="s">
        <v>39</v>
      </c>
      <c r="N82" s="3">
        <v>29157040</v>
      </c>
      <c r="O82" s="3" t="s">
        <v>1856</v>
      </c>
      <c r="P82" s="3" t="s">
        <v>1856</v>
      </c>
      <c r="Q82" s="3">
        <v>354261</v>
      </c>
      <c r="V82" s="6">
        <v>43344</v>
      </c>
      <c r="W82" s="6">
        <v>44075</v>
      </c>
      <c r="X82" s="3">
        <v>24</v>
      </c>
      <c r="Y82" s="3">
        <v>0</v>
      </c>
      <c r="Z82" s="3">
        <v>20</v>
      </c>
      <c r="AA82" s="3" t="s">
        <v>124</v>
      </c>
      <c r="AB82" s="3">
        <v>20.5</v>
      </c>
      <c r="AC82" s="1">
        <f t="shared" si="0"/>
        <v>410</v>
      </c>
      <c r="AD82" s="1" t="s">
        <v>49</v>
      </c>
      <c r="AE82" s="1">
        <v>0</v>
      </c>
      <c r="AF82" s="1">
        <f t="shared" si="1"/>
        <v>20</v>
      </c>
    </row>
    <row r="83" spans="1:32" ht="24.95" customHeight="1" x14ac:dyDescent="0.25">
      <c r="A83" s="1" t="s">
        <v>36</v>
      </c>
      <c r="B83" s="1">
        <v>11199</v>
      </c>
      <c r="C83" s="5">
        <v>43457</v>
      </c>
      <c r="E83" s="3" t="s">
        <v>1858</v>
      </c>
      <c r="F83" s="3" t="s">
        <v>1858</v>
      </c>
      <c r="G83" s="3" t="s">
        <v>33</v>
      </c>
      <c r="H83" s="3" t="s">
        <v>1859</v>
      </c>
      <c r="I83" s="4">
        <v>43444</v>
      </c>
      <c r="J83" s="3" t="s">
        <v>43</v>
      </c>
      <c r="K83" s="4">
        <v>43459</v>
      </c>
      <c r="L83" s="3" t="s">
        <v>39</v>
      </c>
      <c r="M83" s="3" t="s">
        <v>39</v>
      </c>
      <c r="N83" s="3">
        <v>29269000</v>
      </c>
      <c r="O83" s="3" t="s">
        <v>1860</v>
      </c>
      <c r="P83" s="3" t="s">
        <v>1860</v>
      </c>
      <c r="Q83" s="3" t="s">
        <v>1861</v>
      </c>
      <c r="V83" s="3" t="s">
        <v>2105</v>
      </c>
      <c r="W83" s="3" t="s">
        <v>2105</v>
      </c>
      <c r="X83" s="3" t="s">
        <v>2105</v>
      </c>
      <c r="Y83" s="3">
        <v>0</v>
      </c>
      <c r="Z83" s="3">
        <v>10</v>
      </c>
      <c r="AA83" s="3" t="s">
        <v>1862</v>
      </c>
      <c r="AB83" s="3">
        <v>103.122</v>
      </c>
      <c r="AC83" s="1">
        <f t="shared" si="0"/>
        <v>1031.22</v>
      </c>
      <c r="AD83" s="1" t="s">
        <v>34</v>
      </c>
      <c r="AE83" s="1">
        <v>0</v>
      </c>
      <c r="AF83" s="1">
        <f t="shared" si="1"/>
        <v>10</v>
      </c>
    </row>
    <row r="84" spans="1:32" ht="24.95" customHeight="1" x14ac:dyDescent="0.25">
      <c r="A84" s="1" t="s">
        <v>36</v>
      </c>
      <c r="B84" s="1">
        <v>11241</v>
      </c>
      <c r="C84" s="5">
        <v>43458</v>
      </c>
      <c r="E84" s="3" t="s">
        <v>71</v>
      </c>
      <c r="F84" s="3" t="s">
        <v>390</v>
      </c>
      <c r="G84" s="3" t="s">
        <v>33</v>
      </c>
      <c r="H84" s="3" t="s">
        <v>1863</v>
      </c>
      <c r="I84" s="4">
        <v>43441</v>
      </c>
      <c r="J84" s="3" t="s">
        <v>43</v>
      </c>
      <c r="K84" s="4">
        <v>43464</v>
      </c>
      <c r="L84" s="3" t="s">
        <v>39</v>
      </c>
      <c r="M84" s="3" t="s">
        <v>39</v>
      </c>
      <c r="N84" s="3">
        <v>34049010</v>
      </c>
      <c r="O84" s="3" t="s">
        <v>442</v>
      </c>
      <c r="P84" s="3" t="s">
        <v>442</v>
      </c>
      <c r="Q84" s="3" t="s">
        <v>1864</v>
      </c>
      <c r="V84" s="6">
        <v>43405</v>
      </c>
      <c r="W84" s="6">
        <v>45200</v>
      </c>
      <c r="X84" s="3">
        <v>60</v>
      </c>
      <c r="Y84" s="3">
        <v>0</v>
      </c>
      <c r="Z84" s="3">
        <v>1000</v>
      </c>
      <c r="AA84" s="3" t="s">
        <v>124</v>
      </c>
      <c r="AB84" s="3">
        <v>3.42</v>
      </c>
      <c r="AC84" s="1">
        <f t="shared" si="0"/>
        <v>3420</v>
      </c>
      <c r="AD84" s="1" t="s">
        <v>34</v>
      </c>
      <c r="AE84" s="1">
        <v>0</v>
      </c>
      <c r="AF84" s="1">
        <f t="shared" si="1"/>
        <v>1000</v>
      </c>
    </row>
    <row r="85" spans="1:32" ht="24.95" customHeight="1" x14ac:dyDescent="0.25">
      <c r="A85" s="1" t="s">
        <v>36</v>
      </c>
      <c r="B85" s="1">
        <v>11241</v>
      </c>
      <c r="C85" s="5">
        <v>43458</v>
      </c>
      <c r="E85" s="3" t="s">
        <v>582</v>
      </c>
      <c r="F85" s="3" t="s">
        <v>390</v>
      </c>
      <c r="G85" s="3" t="s">
        <v>33</v>
      </c>
      <c r="H85" s="3" t="s">
        <v>1863</v>
      </c>
      <c r="I85" s="4">
        <v>43441</v>
      </c>
      <c r="J85" s="3" t="s">
        <v>43</v>
      </c>
      <c r="K85" s="4">
        <v>43464</v>
      </c>
      <c r="L85" s="3" t="s">
        <v>39</v>
      </c>
      <c r="M85" s="3" t="s">
        <v>39</v>
      </c>
      <c r="N85" s="3">
        <v>17029040</v>
      </c>
      <c r="O85" s="3" t="s">
        <v>584</v>
      </c>
      <c r="P85" s="3" t="s">
        <v>584</v>
      </c>
      <c r="Q85" s="3" t="s">
        <v>1865</v>
      </c>
      <c r="V85" s="6">
        <v>43374</v>
      </c>
      <c r="W85" s="6">
        <v>44105</v>
      </c>
      <c r="X85" s="3">
        <v>24</v>
      </c>
      <c r="Y85" s="3">
        <v>0</v>
      </c>
      <c r="Z85" s="3">
        <v>70</v>
      </c>
      <c r="AA85" s="3" t="s">
        <v>124</v>
      </c>
      <c r="AB85" s="3">
        <v>2.5499999999999998</v>
      </c>
      <c r="AC85" s="1">
        <f t="shared" si="0"/>
        <v>178.5</v>
      </c>
      <c r="AD85" s="1" t="s">
        <v>34</v>
      </c>
      <c r="AE85" s="1">
        <v>0</v>
      </c>
      <c r="AF85" s="1">
        <f t="shared" si="1"/>
        <v>70</v>
      </c>
    </row>
    <row r="86" spans="1:32" ht="24.95" customHeight="1" x14ac:dyDescent="0.25">
      <c r="A86" s="1" t="s">
        <v>36</v>
      </c>
      <c r="B86" s="1">
        <v>11241</v>
      </c>
      <c r="C86" s="5">
        <v>43458</v>
      </c>
      <c r="E86" s="3" t="s">
        <v>402</v>
      </c>
      <c r="F86" s="3" t="s">
        <v>390</v>
      </c>
      <c r="G86" s="3" t="s">
        <v>33</v>
      </c>
      <c r="H86" s="3" t="s">
        <v>1863</v>
      </c>
      <c r="I86" s="4">
        <v>43441</v>
      </c>
      <c r="J86" s="3" t="s">
        <v>43</v>
      </c>
      <c r="K86" s="4">
        <v>43464</v>
      </c>
      <c r="L86" s="3" t="s">
        <v>39</v>
      </c>
      <c r="M86" s="3" t="s">
        <v>39</v>
      </c>
      <c r="N86" s="3">
        <v>28352200</v>
      </c>
      <c r="O86" s="3" t="s">
        <v>1866</v>
      </c>
      <c r="P86" s="3" t="s">
        <v>1866</v>
      </c>
      <c r="Q86" s="3" t="s">
        <v>1867</v>
      </c>
      <c r="V86" s="6">
        <v>43374</v>
      </c>
      <c r="W86" s="6">
        <v>45170</v>
      </c>
      <c r="X86" s="3">
        <v>60</v>
      </c>
      <c r="Y86" s="3">
        <v>0</v>
      </c>
      <c r="Z86" s="3">
        <v>25</v>
      </c>
      <c r="AA86" s="3" t="s">
        <v>124</v>
      </c>
      <c r="AB86" s="3">
        <v>4.3</v>
      </c>
      <c r="AC86" s="1">
        <f t="shared" si="0"/>
        <v>107.5</v>
      </c>
      <c r="AD86" s="1" t="s">
        <v>34</v>
      </c>
      <c r="AE86" s="1">
        <v>0</v>
      </c>
      <c r="AF86" s="1">
        <f t="shared" si="1"/>
        <v>25</v>
      </c>
    </row>
    <row r="87" spans="1:32" ht="24.95" customHeight="1" x14ac:dyDescent="0.25">
      <c r="A87" s="1" t="s">
        <v>36</v>
      </c>
      <c r="B87" s="1">
        <v>11242</v>
      </c>
      <c r="C87" s="5">
        <v>43458</v>
      </c>
      <c r="E87" s="3" t="s">
        <v>340</v>
      </c>
      <c r="F87" s="3" t="s">
        <v>340</v>
      </c>
      <c r="G87" s="3" t="s">
        <v>33</v>
      </c>
      <c r="H87" s="3" t="s">
        <v>1868</v>
      </c>
      <c r="I87" s="4">
        <v>43430</v>
      </c>
      <c r="J87" s="3" t="s">
        <v>43</v>
      </c>
      <c r="K87" s="4">
        <v>43464</v>
      </c>
      <c r="L87" s="3" t="s">
        <v>39</v>
      </c>
      <c r="M87" s="3" t="s">
        <v>39</v>
      </c>
      <c r="N87" s="3">
        <v>39123919</v>
      </c>
      <c r="O87" s="3" t="s">
        <v>1869</v>
      </c>
      <c r="P87" s="3" t="s">
        <v>1869</v>
      </c>
      <c r="Q87" s="3" t="s">
        <v>1870</v>
      </c>
      <c r="V87" s="6">
        <v>43282</v>
      </c>
      <c r="W87" s="6">
        <v>44562</v>
      </c>
      <c r="X87" s="3">
        <v>48</v>
      </c>
      <c r="Y87" s="3">
        <v>0</v>
      </c>
      <c r="Z87" s="3">
        <v>120</v>
      </c>
      <c r="AA87" s="3" t="s">
        <v>124</v>
      </c>
      <c r="AB87" s="3">
        <v>29.5</v>
      </c>
      <c r="AC87" s="1">
        <f t="shared" si="0"/>
        <v>3540</v>
      </c>
      <c r="AD87" s="1" t="s">
        <v>34</v>
      </c>
      <c r="AE87" s="1">
        <v>0</v>
      </c>
      <c r="AF87" s="1">
        <f t="shared" si="1"/>
        <v>120</v>
      </c>
    </row>
    <row r="88" spans="1:32" ht="24.95" customHeight="1" x14ac:dyDescent="0.25">
      <c r="A88" s="1" t="s">
        <v>36</v>
      </c>
      <c r="B88" s="1">
        <v>11237</v>
      </c>
      <c r="C88" s="5">
        <v>43458</v>
      </c>
      <c r="E88" s="3" t="s">
        <v>1241</v>
      </c>
      <c r="F88" s="3" t="s">
        <v>659</v>
      </c>
      <c r="G88" s="3" t="s">
        <v>33</v>
      </c>
      <c r="H88" s="3" t="s">
        <v>1873</v>
      </c>
      <c r="I88" s="4">
        <v>43454</v>
      </c>
      <c r="J88" s="3" t="s">
        <v>2111</v>
      </c>
      <c r="K88" s="4">
        <v>43465</v>
      </c>
      <c r="L88" s="3" t="s">
        <v>39</v>
      </c>
      <c r="M88" s="3" t="s">
        <v>39</v>
      </c>
      <c r="N88" s="3">
        <v>30049099</v>
      </c>
      <c r="O88" s="3" t="s">
        <v>2106</v>
      </c>
      <c r="P88" s="3" t="s">
        <v>1874</v>
      </c>
      <c r="Q88" s="3" t="s">
        <v>1875</v>
      </c>
      <c r="V88" s="6">
        <v>43344</v>
      </c>
      <c r="W88" s="6">
        <v>45139</v>
      </c>
      <c r="X88" s="3">
        <v>60</v>
      </c>
      <c r="Y88" s="3">
        <v>0</v>
      </c>
      <c r="Z88" s="3">
        <v>45000</v>
      </c>
      <c r="AA88" s="3" t="s">
        <v>574</v>
      </c>
      <c r="AB88" s="3">
        <v>0.41</v>
      </c>
      <c r="AC88" s="1">
        <f t="shared" si="0"/>
        <v>18450</v>
      </c>
      <c r="AD88" s="1" t="s">
        <v>34</v>
      </c>
      <c r="AE88" s="1">
        <v>0</v>
      </c>
      <c r="AF88" s="1">
        <f t="shared" si="1"/>
        <v>45000</v>
      </c>
    </row>
    <row r="89" spans="1:32" ht="24.95" customHeight="1" x14ac:dyDescent="0.25">
      <c r="A89" s="1" t="s">
        <v>36</v>
      </c>
      <c r="B89" s="1">
        <v>11238</v>
      </c>
      <c r="C89" s="5">
        <v>43458</v>
      </c>
      <c r="E89" s="3" t="s">
        <v>1897</v>
      </c>
      <c r="F89" s="3" t="s">
        <v>1897</v>
      </c>
      <c r="G89" s="3" t="s">
        <v>841</v>
      </c>
      <c r="H89" s="3">
        <v>32022227</v>
      </c>
      <c r="I89" s="4">
        <v>43434</v>
      </c>
      <c r="J89" s="3" t="s">
        <v>1898</v>
      </c>
      <c r="K89" s="4">
        <v>43464</v>
      </c>
      <c r="L89" s="3" t="s">
        <v>39</v>
      </c>
      <c r="M89" s="3" t="s">
        <v>39</v>
      </c>
      <c r="N89" s="3">
        <v>29146990</v>
      </c>
      <c r="O89" s="3" t="s">
        <v>1824</v>
      </c>
      <c r="P89" s="3" t="s">
        <v>1824</v>
      </c>
      <c r="V89" s="3" t="s">
        <v>2105</v>
      </c>
      <c r="W89" s="3" t="s">
        <v>2105</v>
      </c>
      <c r="X89" s="3" t="s">
        <v>2105</v>
      </c>
      <c r="Y89" s="3">
        <v>0</v>
      </c>
      <c r="Z89" s="3">
        <v>2</v>
      </c>
      <c r="AA89" s="3" t="s">
        <v>855</v>
      </c>
      <c r="AB89" s="3">
        <v>250</v>
      </c>
      <c r="AC89" s="1">
        <f t="shared" si="0"/>
        <v>500</v>
      </c>
      <c r="AD89" s="1" t="s">
        <v>34</v>
      </c>
      <c r="AE89" s="1">
        <v>0</v>
      </c>
      <c r="AF89" s="1">
        <f t="shared" si="1"/>
        <v>2</v>
      </c>
    </row>
    <row r="90" spans="1:32" ht="24.95" customHeight="1" x14ac:dyDescent="0.25">
      <c r="A90" s="1" t="s">
        <v>36</v>
      </c>
      <c r="B90" s="1">
        <v>11238</v>
      </c>
      <c r="C90" s="5">
        <v>43458</v>
      </c>
      <c r="E90" s="3" t="s">
        <v>1897</v>
      </c>
      <c r="F90" s="3" t="s">
        <v>1897</v>
      </c>
      <c r="G90" s="3" t="s">
        <v>841</v>
      </c>
      <c r="H90" s="3">
        <v>32022227</v>
      </c>
      <c r="I90" s="4">
        <v>43434</v>
      </c>
      <c r="J90" s="3" t="s">
        <v>1898</v>
      </c>
      <c r="K90" s="4">
        <v>43464</v>
      </c>
      <c r="L90" s="3" t="s">
        <v>39</v>
      </c>
      <c r="M90" s="3" t="s">
        <v>39</v>
      </c>
      <c r="N90" s="3">
        <v>29332900</v>
      </c>
      <c r="O90" s="3" t="s">
        <v>1712</v>
      </c>
      <c r="P90" s="3" t="s">
        <v>1712</v>
      </c>
      <c r="V90" s="3" t="s">
        <v>2105</v>
      </c>
      <c r="W90" s="3" t="s">
        <v>2105</v>
      </c>
      <c r="X90" s="3" t="s">
        <v>2105</v>
      </c>
      <c r="Y90" s="3">
        <v>0</v>
      </c>
      <c r="Z90" s="3">
        <v>1</v>
      </c>
      <c r="AA90" s="3" t="s">
        <v>855</v>
      </c>
      <c r="AB90" s="3">
        <v>200</v>
      </c>
      <c r="AC90" s="1">
        <f t="shared" si="0"/>
        <v>200</v>
      </c>
      <c r="AD90" s="1" t="s">
        <v>34</v>
      </c>
      <c r="AE90" s="1">
        <v>0</v>
      </c>
      <c r="AF90" s="1">
        <f t="shared" si="1"/>
        <v>1</v>
      </c>
    </row>
    <row r="91" spans="1:32" ht="24.95" customHeight="1" x14ac:dyDescent="0.25">
      <c r="A91" s="1" t="s">
        <v>36</v>
      </c>
      <c r="B91" s="1">
        <v>11238</v>
      </c>
      <c r="C91" s="5">
        <v>43458</v>
      </c>
      <c r="E91" s="3" t="s">
        <v>1897</v>
      </c>
      <c r="F91" s="3" t="s">
        <v>1897</v>
      </c>
      <c r="G91" s="3" t="s">
        <v>841</v>
      </c>
      <c r="H91" s="3">
        <v>32022227</v>
      </c>
      <c r="I91" s="4">
        <v>43434</v>
      </c>
      <c r="J91" s="3" t="s">
        <v>1898</v>
      </c>
      <c r="K91" s="4">
        <v>43464</v>
      </c>
      <c r="L91" s="3" t="s">
        <v>39</v>
      </c>
      <c r="M91" s="3" t="s">
        <v>39</v>
      </c>
      <c r="N91" s="3">
        <v>29372300</v>
      </c>
      <c r="O91" s="3" t="s">
        <v>1825</v>
      </c>
      <c r="P91" s="3" t="s">
        <v>1825</v>
      </c>
      <c r="V91" s="3" t="s">
        <v>2105</v>
      </c>
      <c r="W91" s="3" t="s">
        <v>2105</v>
      </c>
      <c r="X91" s="3" t="s">
        <v>2105</v>
      </c>
      <c r="Y91" s="3">
        <v>0</v>
      </c>
      <c r="Z91" s="3">
        <v>2</v>
      </c>
      <c r="AA91" s="3" t="s">
        <v>855</v>
      </c>
      <c r="AB91" s="3">
        <v>775</v>
      </c>
      <c r="AC91" s="1">
        <f t="shared" si="0"/>
        <v>1550</v>
      </c>
      <c r="AD91" s="1" t="s">
        <v>34</v>
      </c>
      <c r="AE91" s="1">
        <v>0</v>
      </c>
      <c r="AF91" s="1">
        <f t="shared" si="1"/>
        <v>2</v>
      </c>
    </row>
    <row r="92" spans="1:32" ht="24.95" customHeight="1" x14ac:dyDescent="0.25">
      <c r="A92" s="1" t="s">
        <v>36</v>
      </c>
      <c r="B92" s="1">
        <v>11238</v>
      </c>
      <c r="C92" s="5">
        <v>43458</v>
      </c>
      <c r="E92" s="3" t="s">
        <v>1897</v>
      </c>
      <c r="F92" s="3" t="s">
        <v>1897</v>
      </c>
      <c r="G92" s="3" t="s">
        <v>841</v>
      </c>
      <c r="H92" s="3">
        <v>32022227</v>
      </c>
      <c r="I92" s="4">
        <v>43434</v>
      </c>
      <c r="J92" s="3" t="s">
        <v>1898</v>
      </c>
      <c r="K92" s="4">
        <v>43464</v>
      </c>
      <c r="L92" s="3" t="s">
        <v>39</v>
      </c>
      <c r="M92" s="3" t="s">
        <v>39</v>
      </c>
      <c r="N92" s="3">
        <v>29335959</v>
      </c>
      <c r="O92" s="3" t="s">
        <v>1826</v>
      </c>
      <c r="P92" s="3" t="s">
        <v>1826</v>
      </c>
      <c r="V92" s="3" t="s">
        <v>2105</v>
      </c>
      <c r="W92" s="3" t="s">
        <v>2105</v>
      </c>
      <c r="X92" s="3" t="s">
        <v>2105</v>
      </c>
      <c r="Y92" s="3">
        <v>0</v>
      </c>
      <c r="Z92" s="3">
        <v>1</v>
      </c>
      <c r="AA92" s="3" t="s">
        <v>855</v>
      </c>
      <c r="AB92" s="3">
        <v>245</v>
      </c>
      <c r="AC92" s="1">
        <f t="shared" si="0"/>
        <v>245</v>
      </c>
      <c r="AD92" s="1" t="s">
        <v>34</v>
      </c>
      <c r="AE92" s="1">
        <v>0</v>
      </c>
      <c r="AF92" s="1">
        <f t="shared" si="1"/>
        <v>1</v>
      </c>
    </row>
    <row r="93" spans="1:32" ht="24.95" customHeight="1" x14ac:dyDescent="0.25">
      <c r="A93" s="1" t="s">
        <v>36</v>
      </c>
      <c r="B93" s="1">
        <v>11238</v>
      </c>
      <c r="C93" s="5">
        <v>43458</v>
      </c>
      <c r="E93" s="3" t="s">
        <v>1897</v>
      </c>
      <c r="F93" s="3" t="s">
        <v>1897</v>
      </c>
      <c r="G93" s="3" t="s">
        <v>841</v>
      </c>
      <c r="H93" s="3">
        <v>32022227</v>
      </c>
      <c r="I93" s="4">
        <v>43434</v>
      </c>
      <c r="J93" s="3" t="s">
        <v>1898</v>
      </c>
      <c r="K93" s="4">
        <v>43464</v>
      </c>
      <c r="L93" s="3" t="s">
        <v>39</v>
      </c>
      <c r="M93" s="3" t="s">
        <v>39</v>
      </c>
      <c r="N93" s="3">
        <v>29335959</v>
      </c>
      <c r="O93" s="3" t="s">
        <v>1826</v>
      </c>
      <c r="P93" s="3" t="s">
        <v>1826</v>
      </c>
      <c r="V93" s="3" t="s">
        <v>2105</v>
      </c>
      <c r="W93" s="3" t="s">
        <v>2105</v>
      </c>
      <c r="X93" s="3" t="s">
        <v>2105</v>
      </c>
      <c r="Y93" s="3">
        <v>0</v>
      </c>
      <c r="Z93" s="3">
        <v>1</v>
      </c>
      <c r="AA93" s="3" t="s">
        <v>855</v>
      </c>
      <c r="AB93" s="3">
        <v>245</v>
      </c>
      <c r="AC93" s="1">
        <f t="shared" si="0"/>
        <v>245</v>
      </c>
      <c r="AD93" s="1" t="s">
        <v>34</v>
      </c>
      <c r="AE93" s="1">
        <v>0</v>
      </c>
      <c r="AF93" s="1">
        <f t="shared" si="1"/>
        <v>1</v>
      </c>
    </row>
    <row r="94" spans="1:32" ht="24.95" customHeight="1" x14ac:dyDescent="0.25">
      <c r="A94" s="1" t="s">
        <v>36</v>
      </c>
      <c r="B94" s="1">
        <v>11238</v>
      </c>
      <c r="C94" s="5">
        <v>43458</v>
      </c>
      <c r="E94" s="3" t="s">
        <v>1897</v>
      </c>
      <c r="F94" s="3" t="s">
        <v>1897</v>
      </c>
      <c r="G94" s="3" t="s">
        <v>841</v>
      </c>
      <c r="H94" s="3">
        <v>32022227</v>
      </c>
      <c r="I94" s="4">
        <v>43434</v>
      </c>
      <c r="J94" s="3" t="s">
        <v>1898</v>
      </c>
      <c r="K94" s="4">
        <v>43464</v>
      </c>
      <c r="L94" s="3" t="s">
        <v>39</v>
      </c>
      <c r="M94" s="3" t="s">
        <v>39</v>
      </c>
      <c r="N94" s="3">
        <v>29400060</v>
      </c>
      <c r="O94" s="3" t="s">
        <v>1828</v>
      </c>
      <c r="P94" s="3" t="s">
        <v>1828</v>
      </c>
      <c r="V94" s="3" t="s">
        <v>2105</v>
      </c>
      <c r="W94" s="3" t="s">
        <v>2105</v>
      </c>
      <c r="X94" s="3" t="s">
        <v>2105</v>
      </c>
      <c r="Y94" s="3">
        <v>0</v>
      </c>
      <c r="Z94" s="3">
        <v>1</v>
      </c>
      <c r="AA94" s="3" t="s">
        <v>855</v>
      </c>
      <c r="AB94" s="3">
        <v>210</v>
      </c>
      <c r="AC94" s="1">
        <f t="shared" si="0"/>
        <v>210</v>
      </c>
      <c r="AD94" s="1" t="s">
        <v>34</v>
      </c>
      <c r="AE94" s="1">
        <v>0</v>
      </c>
      <c r="AF94" s="1">
        <f t="shared" si="1"/>
        <v>1</v>
      </c>
    </row>
    <row r="95" spans="1:32" ht="24.95" customHeight="1" x14ac:dyDescent="0.25">
      <c r="A95" s="1" t="s">
        <v>36</v>
      </c>
      <c r="B95" s="1">
        <v>11238</v>
      </c>
      <c r="C95" s="5">
        <v>43458</v>
      </c>
      <c r="E95" s="3" t="s">
        <v>1897</v>
      </c>
      <c r="F95" s="3" t="s">
        <v>1897</v>
      </c>
      <c r="G95" s="3" t="s">
        <v>841</v>
      </c>
      <c r="H95" s="3">
        <v>32022227</v>
      </c>
      <c r="I95" s="4">
        <v>43434</v>
      </c>
      <c r="J95" s="3" t="s">
        <v>1898</v>
      </c>
      <c r="K95" s="4">
        <v>43464</v>
      </c>
      <c r="L95" s="3" t="s">
        <v>39</v>
      </c>
      <c r="M95" s="3" t="s">
        <v>39</v>
      </c>
      <c r="N95" s="3">
        <v>29333990</v>
      </c>
      <c r="O95" s="3" t="s">
        <v>1827</v>
      </c>
      <c r="P95" s="3" t="s">
        <v>1827</v>
      </c>
      <c r="V95" s="3" t="s">
        <v>2105</v>
      </c>
      <c r="W95" s="3" t="s">
        <v>2105</v>
      </c>
      <c r="X95" s="3" t="s">
        <v>2105</v>
      </c>
      <c r="Y95" s="3">
        <v>0</v>
      </c>
      <c r="Z95" s="3">
        <v>3</v>
      </c>
      <c r="AA95" s="3" t="s">
        <v>855</v>
      </c>
      <c r="AB95" s="3">
        <v>775</v>
      </c>
      <c r="AC95" s="1">
        <f t="shared" si="0"/>
        <v>2325</v>
      </c>
      <c r="AD95" s="1" t="s">
        <v>34</v>
      </c>
      <c r="AE95" s="1">
        <v>0</v>
      </c>
      <c r="AF95" s="1">
        <f t="shared" si="1"/>
        <v>3</v>
      </c>
    </row>
    <row r="96" spans="1:32" ht="24.95" customHeight="1" x14ac:dyDescent="0.25">
      <c r="A96" s="1" t="s">
        <v>36</v>
      </c>
      <c r="B96" s="1">
        <v>11364</v>
      </c>
      <c r="C96" s="5">
        <v>43460</v>
      </c>
      <c r="E96" s="3" t="s">
        <v>642</v>
      </c>
      <c r="F96" s="3" t="s">
        <v>642</v>
      </c>
      <c r="G96" s="3" t="s">
        <v>33</v>
      </c>
      <c r="H96" s="3">
        <v>29181403</v>
      </c>
      <c r="I96" s="4">
        <v>43455</v>
      </c>
      <c r="J96" s="3" t="s">
        <v>43</v>
      </c>
      <c r="K96" s="4">
        <v>43468</v>
      </c>
      <c r="L96" s="3" t="s">
        <v>39</v>
      </c>
      <c r="M96" s="3" t="s">
        <v>39</v>
      </c>
      <c r="N96" s="3">
        <v>38237090</v>
      </c>
      <c r="O96" s="3" t="s">
        <v>1315</v>
      </c>
      <c r="P96" s="3" t="s">
        <v>1315</v>
      </c>
      <c r="Q96" s="3" t="s">
        <v>1876</v>
      </c>
      <c r="V96" s="6">
        <v>43405</v>
      </c>
      <c r="W96" s="3" t="s">
        <v>2105</v>
      </c>
      <c r="X96" s="3" t="s">
        <v>2105</v>
      </c>
      <c r="Y96" s="3">
        <v>0</v>
      </c>
      <c r="Z96" s="3">
        <f>20*105</f>
        <v>2100</v>
      </c>
      <c r="AA96" s="3" t="s">
        <v>124</v>
      </c>
      <c r="AB96" s="3">
        <v>1.55</v>
      </c>
      <c r="AC96" s="1">
        <f t="shared" si="0"/>
        <v>3255</v>
      </c>
      <c r="AD96" s="1" t="s">
        <v>34</v>
      </c>
      <c r="AE96" s="1">
        <v>0</v>
      </c>
      <c r="AF96" s="1">
        <f t="shared" si="1"/>
        <v>2100</v>
      </c>
    </row>
    <row r="97" spans="1:32" ht="24.95" customHeight="1" x14ac:dyDescent="0.25">
      <c r="A97" s="1" t="s">
        <v>36</v>
      </c>
      <c r="B97" s="1">
        <v>11364</v>
      </c>
      <c r="C97" s="5">
        <v>43460</v>
      </c>
      <c r="E97" s="3" t="s">
        <v>642</v>
      </c>
      <c r="F97" s="3" t="s">
        <v>642</v>
      </c>
      <c r="G97" s="3" t="s">
        <v>33</v>
      </c>
      <c r="H97" s="3">
        <v>29181403</v>
      </c>
      <c r="I97" s="4">
        <v>43455</v>
      </c>
      <c r="J97" s="3" t="s">
        <v>43</v>
      </c>
      <c r="K97" s="4">
        <v>43468</v>
      </c>
      <c r="L97" s="3" t="s">
        <v>39</v>
      </c>
      <c r="M97" s="3" t="s">
        <v>39</v>
      </c>
      <c r="N97" s="3">
        <v>29054500</v>
      </c>
      <c r="O97" s="3" t="s">
        <v>1317</v>
      </c>
      <c r="P97" s="3" t="s">
        <v>1317</v>
      </c>
      <c r="Q97" s="3" t="s">
        <v>1877</v>
      </c>
      <c r="V97" s="6">
        <v>43435</v>
      </c>
      <c r="W97" s="3" t="s">
        <v>2105</v>
      </c>
      <c r="X97" s="3" t="s">
        <v>2105</v>
      </c>
      <c r="Y97" s="3">
        <v>0</v>
      </c>
      <c r="Z97" s="3">
        <v>12000</v>
      </c>
      <c r="AA97" s="3" t="s">
        <v>124</v>
      </c>
      <c r="AB97" s="3">
        <v>1.25</v>
      </c>
      <c r="AC97" s="1">
        <f t="shared" si="0"/>
        <v>15000</v>
      </c>
      <c r="AD97" s="1" t="s">
        <v>34</v>
      </c>
      <c r="AE97" s="1">
        <v>0</v>
      </c>
      <c r="AF97" s="1">
        <f t="shared" si="1"/>
        <v>12000</v>
      </c>
    </row>
    <row r="98" spans="1:32" ht="24.95" customHeight="1" x14ac:dyDescent="0.25">
      <c r="A98" s="1" t="s">
        <v>36</v>
      </c>
      <c r="B98" s="1">
        <v>11365</v>
      </c>
      <c r="C98" s="5">
        <v>43460</v>
      </c>
      <c r="E98" s="3" t="s">
        <v>1003</v>
      </c>
      <c r="F98" s="3" t="s">
        <v>1003</v>
      </c>
      <c r="G98" s="3" t="s">
        <v>33</v>
      </c>
      <c r="H98" s="3" t="s">
        <v>1878</v>
      </c>
      <c r="I98" s="4">
        <v>43453</v>
      </c>
      <c r="J98" s="3" t="s">
        <v>43</v>
      </c>
      <c r="K98" s="4">
        <v>43475</v>
      </c>
      <c r="L98" s="3" t="s">
        <v>39</v>
      </c>
      <c r="M98" s="3" t="s">
        <v>39</v>
      </c>
      <c r="N98" s="3">
        <v>29054400</v>
      </c>
      <c r="O98" s="3" t="s">
        <v>1005</v>
      </c>
      <c r="P98" s="3" t="s">
        <v>1005</v>
      </c>
      <c r="Q98" s="3" t="s">
        <v>1879</v>
      </c>
      <c r="V98" s="6">
        <v>43435</v>
      </c>
      <c r="W98" s="6">
        <v>45231</v>
      </c>
      <c r="X98" s="3">
        <v>60</v>
      </c>
      <c r="Y98" s="3">
        <v>0</v>
      </c>
      <c r="Z98" s="3">
        <v>12000</v>
      </c>
      <c r="AA98" s="3" t="s">
        <v>124</v>
      </c>
      <c r="AB98" s="3">
        <v>0.65</v>
      </c>
      <c r="AC98" s="1">
        <f t="shared" si="0"/>
        <v>7800</v>
      </c>
      <c r="AD98" s="1" t="s">
        <v>34</v>
      </c>
      <c r="AE98" s="1">
        <v>0</v>
      </c>
      <c r="AF98" s="1">
        <f t="shared" si="1"/>
        <v>12000</v>
      </c>
    </row>
    <row r="99" spans="1:32" ht="24.95" customHeight="1" x14ac:dyDescent="0.25">
      <c r="A99" s="1" t="s">
        <v>36</v>
      </c>
      <c r="B99" s="1">
        <v>11366</v>
      </c>
      <c r="C99" s="5">
        <v>43460</v>
      </c>
      <c r="E99" s="3" t="s">
        <v>1048</v>
      </c>
      <c r="F99" s="3" t="s">
        <v>1048</v>
      </c>
      <c r="G99" s="3" t="s">
        <v>126</v>
      </c>
      <c r="H99" s="3" t="s">
        <v>1880</v>
      </c>
      <c r="I99" s="4">
        <v>43423</v>
      </c>
      <c r="J99" s="3" t="s">
        <v>43</v>
      </c>
      <c r="K99" s="4">
        <v>43486</v>
      </c>
      <c r="L99" s="3" t="s">
        <v>39</v>
      </c>
      <c r="M99" s="3" t="s">
        <v>39</v>
      </c>
      <c r="N99" s="3">
        <v>29181400</v>
      </c>
      <c r="O99" s="3" t="s">
        <v>128</v>
      </c>
      <c r="P99" s="3" t="s">
        <v>128</v>
      </c>
      <c r="Q99" s="3" t="s">
        <v>1881</v>
      </c>
      <c r="V99" s="6">
        <v>43374</v>
      </c>
      <c r="W99" s="6">
        <v>44470</v>
      </c>
      <c r="X99" s="3">
        <v>36</v>
      </c>
      <c r="Y99" s="3">
        <v>0</v>
      </c>
      <c r="Z99" s="3">
        <v>25000</v>
      </c>
      <c r="AA99" s="3" t="s">
        <v>124</v>
      </c>
      <c r="AB99" s="3">
        <v>0.88</v>
      </c>
      <c r="AC99" s="1">
        <f t="shared" si="0"/>
        <v>22000</v>
      </c>
      <c r="AD99" s="1" t="s">
        <v>34</v>
      </c>
      <c r="AE99" s="1">
        <v>0</v>
      </c>
      <c r="AF99" s="1">
        <f t="shared" si="1"/>
        <v>25000</v>
      </c>
    </row>
    <row r="100" spans="1:32" ht="24.95" customHeight="1" x14ac:dyDescent="0.25">
      <c r="A100" s="1" t="s">
        <v>36</v>
      </c>
      <c r="B100" s="1">
        <v>11414</v>
      </c>
      <c r="C100" s="5">
        <v>43464</v>
      </c>
      <c r="E100" s="3" t="s">
        <v>1614</v>
      </c>
      <c r="F100" s="3" t="s">
        <v>659</v>
      </c>
      <c r="G100" s="3" t="s">
        <v>33</v>
      </c>
      <c r="H100" s="3" t="s">
        <v>1882</v>
      </c>
      <c r="I100" s="4">
        <v>43458</v>
      </c>
      <c r="J100" s="3" t="s">
        <v>59</v>
      </c>
      <c r="K100" s="4">
        <v>43466</v>
      </c>
      <c r="L100" s="3" t="s">
        <v>35</v>
      </c>
      <c r="M100" s="3">
        <v>5278</v>
      </c>
      <c r="N100" s="3">
        <v>29333990</v>
      </c>
      <c r="O100" s="3" t="s">
        <v>1117</v>
      </c>
      <c r="P100" s="3" t="s">
        <v>1117</v>
      </c>
      <c r="Q100" s="3" t="s">
        <v>1883</v>
      </c>
      <c r="V100" s="6">
        <v>43405</v>
      </c>
      <c r="W100" s="6">
        <v>44470</v>
      </c>
      <c r="X100" s="3">
        <v>36</v>
      </c>
      <c r="Y100" s="3">
        <v>0</v>
      </c>
      <c r="Z100" s="3">
        <v>750</v>
      </c>
      <c r="AA100" s="3" t="s">
        <v>124</v>
      </c>
      <c r="AB100" s="3">
        <v>13</v>
      </c>
      <c r="AC100" s="1">
        <f t="shared" si="0"/>
        <v>9750</v>
      </c>
      <c r="AD100" s="1" t="s">
        <v>34</v>
      </c>
      <c r="AE100" s="1">
        <v>0</v>
      </c>
      <c r="AF100" s="1">
        <f t="shared" si="1"/>
        <v>750</v>
      </c>
    </row>
    <row r="101" spans="1:32" ht="24.95" customHeight="1" x14ac:dyDescent="0.25">
      <c r="A101" s="1" t="s">
        <v>36</v>
      </c>
      <c r="B101" s="1">
        <v>11415</v>
      </c>
      <c r="C101" s="5">
        <v>43464</v>
      </c>
      <c r="E101" s="3" t="s">
        <v>1900</v>
      </c>
      <c r="F101" s="3" t="s">
        <v>1900</v>
      </c>
      <c r="G101" s="3" t="s">
        <v>33</v>
      </c>
      <c r="H101" s="3" t="s">
        <v>1947</v>
      </c>
      <c r="I101" s="4">
        <v>43449</v>
      </c>
      <c r="J101" s="3" t="s">
        <v>1860</v>
      </c>
      <c r="K101" s="3" t="s">
        <v>2107</v>
      </c>
      <c r="L101" s="3" t="s">
        <v>39</v>
      </c>
      <c r="M101" s="3" t="s">
        <v>39</v>
      </c>
      <c r="N101" s="3">
        <v>29011000</v>
      </c>
      <c r="O101" s="3" t="s">
        <v>1948</v>
      </c>
      <c r="P101" s="3" t="s">
        <v>1948</v>
      </c>
      <c r="Q101" s="3" t="s">
        <v>1949</v>
      </c>
      <c r="V101" s="3" t="s">
        <v>2105</v>
      </c>
      <c r="W101" s="3" t="s">
        <v>2105</v>
      </c>
      <c r="X101" s="3" t="s">
        <v>2105</v>
      </c>
      <c r="Y101" s="3">
        <v>0</v>
      </c>
      <c r="Z101" s="3">
        <v>2</v>
      </c>
      <c r="AA101" s="3" t="s">
        <v>1950</v>
      </c>
      <c r="AB101" s="3">
        <v>125</v>
      </c>
      <c r="AC101" s="1">
        <f t="shared" si="0"/>
        <v>250</v>
      </c>
      <c r="AD101" s="1" t="s">
        <v>34</v>
      </c>
      <c r="AE101" s="1">
        <v>0</v>
      </c>
      <c r="AF101" s="1">
        <f t="shared" si="1"/>
        <v>2</v>
      </c>
    </row>
    <row r="102" spans="1:32" ht="24.95" customHeight="1" x14ac:dyDescent="0.25">
      <c r="A102" s="1" t="s">
        <v>36</v>
      </c>
      <c r="B102" s="1">
        <v>11415</v>
      </c>
      <c r="C102" s="5">
        <v>43464</v>
      </c>
      <c r="E102" s="3" t="s">
        <v>1900</v>
      </c>
      <c r="F102" s="3" t="s">
        <v>1900</v>
      </c>
      <c r="G102" s="3" t="s">
        <v>33</v>
      </c>
      <c r="H102" s="3" t="s">
        <v>1947</v>
      </c>
      <c r="I102" s="4">
        <v>43449</v>
      </c>
      <c r="J102" s="3" t="s">
        <v>1860</v>
      </c>
      <c r="K102" s="3" t="s">
        <v>2107</v>
      </c>
      <c r="L102" s="3" t="s">
        <v>39</v>
      </c>
      <c r="M102" s="3" t="s">
        <v>39</v>
      </c>
      <c r="N102" s="3">
        <v>29093090</v>
      </c>
      <c r="O102" s="3" t="s">
        <v>1955</v>
      </c>
      <c r="P102" s="3" t="s">
        <v>1955</v>
      </c>
      <c r="Q102" s="3" t="s">
        <v>1956</v>
      </c>
      <c r="V102" s="3" t="s">
        <v>2105</v>
      </c>
      <c r="W102" s="3" t="s">
        <v>2105</v>
      </c>
      <c r="X102" s="3" t="s">
        <v>2105</v>
      </c>
      <c r="Y102" s="3">
        <v>0</v>
      </c>
      <c r="Z102" s="3">
        <v>2</v>
      </c>
      <c r="AA102" s="3" t="s">
        <v>1950</v>
      </c>
      <c r="AB102" s="3">
        <v>36.872999999999998</v>
      </c>
      <c r="AC102" s="40">
        <f t="shared" si="0"/>
        <v>73.745999999999995</v>
      </c>
      <c r="AD102" s="1" t="s">
        <v>34</v>
      </c>
      <c r="AE102" s="1">
        <v>0</v>
      </c>
      <c r="AF102" s="1">
        <f t="shared" si="1"/>
        <v>2</v>
      </c>
    </row>
    <row r="103" spans="1:32" ht="24.95" customHeight="1" x14ac:dyDescent="0.25">
      <c r="A103" s="1" t="s">
        <v>36</v>
      </c>
      <c r="B103" s="1">
        <v>11415</v>
      </c>
      <c r="C103" s="5">
        <v>43464</v>
      </c>
      <c r="E103" s="3" t="s">
        <v>1900</v>
      </c>
      <c r="F103" s="3" t="s">
        <v>1900</v>
      </c>
      <c r="G103" s="3" t="s">
        <v>33</v>
      </c>
      <c r="H103" s="3" t="s">
        <v>1947</v>
      </c>
      <c r="I103" s="4">
        <v>43449</v>
      </c>
      <c r="J103" s="3" t="s">
        <v>1860</v>
      </c>
      <c r="K103" s="3" t="s">
        <v>2107</v>
      </c>
      <c r="L103" s="3" t="s">
        <v>39</v>
      </c>
      <c r="M103" s="3" t="s">
        <v>39</v>
      </c>
      <c r="N103" s="3">
        <v>29011000</v>
      </c>
      <c r="O103" s="3" t="s">
        <v>1957</v>
      </c>
      <c r="P103" s="3" t="s">
        <v>1957</v>
      </c>
      <c r="Q103" s="3" t="s">
        <v>1958</v>
      </c>
      <c r="V103" s="3" t="s">
        <v>2105</v>
      </c>
      <c r="W103" s="3" t="s">
        <v>2105</v>
      </c>
      <c r="X103" s="3" t="s">
        <v>2105</v>
      </c>
      <c r="Y103" s="3">
        <v>0</v>
      </c>
      <c r="Z103" s="3">
        <v>2</v>
      </c>
      <c r="AA103" s="3" t="s">
        <v>1950</v>
      </c>
      <c r="AB103" s="3">
        <v>47.43</v>
      </c>
      <c r="AC103" s="1">
        <f t="shared" si="0"/>
        <v>94.86</v>
      </c>
      <c r="AD103" s="1" t="s">
        <v>34</v>
      </c>
      <c r="AE103" s="1">
        <v>0</v>
      </c>
      <c r="AF103" s="1">
        <f t="shared" si="1"/>
        <v>2</v>
      </c>
    </row>
    <row r="104" spans="1:32" ht="24.95" customHeight="1" x14ac:dyDescent="0.25">
      <c r="A104" s="1" t="s">
        <v>36</v>
      </c>
      <c r="B104" s="1">
        <v>11415</v>
      </c>
      <c r="C104" s="5">
        <v>43464</v>
      </c>
      <c r="E104" s="3" t="s">
        <v>1900</v>
      </c>
      <c r="F104" s="3" t="s">
        <v>1900</v>
      </c>
      <c r="G104" s="3" t="s">
        <v>33</v>
      </c>
      <c r="H104" s="3" t="s">
        <v>1947</v>
      </c>
      <c r="I104" s="4">
        <v>43449</v>
      </c>
      <c r="J104" s="3" t="s">
        <v>1860</v>
      </c>
      <c r="K104" s="3" t="s">
        <v>2107</v>
      </c>
      <c r="L104" s="3" t="s">
        <v>39</v>
      </c>
      <c r="M104" s="3" t="s">
        <v>39</v>
      </c>
      <c r="N104" s="3">
        <v>29141100</v>
      </c>
      <c r="O104" s="3" t="s">
        <v>1959</v>
      </c>
      <c r="P104" s="3" t="s">
        <v>1959</v>
      </c>
      <c r="Q104" s="3" t="s">
        <v>1960</v>
      </c>
      <c r="V104" s="3" t="s">
        <v>2105</v>
      </c>
      <c r="W104" s="3" t="s">
        <v>2105</v>
      </c>
      <c r="X104" s="3" t="s">
        <v>2105</v>
      </c>
      <c r="Y104" s="3">
        <v>0</v>
      </c>
      <c r="Z104" s="3">
        <v>1</v>
      </c>
      <c r="AA104" s="3" t="s">
        <v>1950</v>
      </c>
      <c r="AB104" s="3">
        <v>33.124499999999998</v>
      </c>
      <c r="AC104" s="40">
        <f t="shared" si="0"/>
        <v>33.124499999999998</v>
      </c>
      <c r="AD104" s="1" t="s">
        <v>34</v>
      </c>
      <c r="AE104" s="1">
        <v>0</v>
      </c>
      <c r="AF104" s="1">
        <f t="shared" si="1"/>
        <v>1</v>
      </c>
    </row>
    <row r="105" spans="1:32" ht="24.95" customHeight="1" x14ac:dyDescent="0.25">
      <c r="A105" s="1" t="s">
        <v>36</v>
      </c>
      <c r="B105" s="1">
        <v>11415</v>
      </c>
      <c r="C105" s="5">
        <v>43464</v>
      </c>
      <c r="E105" s="3" t="s">
        <v>1900</v>
      </c>
      <c r="F105" s="3" t="s">
        <v>1900</v>
      </c>
      <c r="G105" s="3" t="s">
        <v>33</v>
      </c>
      <c r="H105" s="3" t="s">
        <v>1947</v>
      </c>
      <c r="I105" s="4">
        <v>43449</v>
      </c>
      <c r="J105" s="3" t="s">
        <v>1860</v>
      </c>
      <c r="K105" s="3" t="s">
        <v>2107</v>
      </c>
      <c r="L105" s="3" t="s">
        <v>39</v>
      </c>
      <c r="M105" s="3" t="s">
        <v>39</v>
      </c>
      <c r="N105" s="3">
        <v>29153300</v>
      </c>
      <c r="O105" s="3" t="s">
        <v>1961</v>
      </c>
      <c r="P105" s="3" t="s">
        <v>1961</v>
      </c>
      <c r="Q105" s="3" t="s">
        <v>1962</v>
      </c>
      <c r="V105" s="3" t="s">
        <v>2105</v>
      </c>
      <c r="W105" s="3" t="s">
        <v>2105</v>
      </c>
      <c r="X105" s="3" t="s">
        <v>2105</v>
      </c>
      <c r="Y105" s="3">
        <v>0</v>
      </c>
      <c r="Z105" s="3">
        <v>1</v>
      </c>
      <c r="AA105" s="3" t="s">
        <v>1950</v>
      </c>
      <c r="AB105" s="3">
        <v>43.128999999999998</v>
      </c>
      <c r="AC105" s="40">
        <f t="shared" si="0"/>
        <v>43.128999999999998</v>
      </c>
      <c r="AD105" s="1" t="s">
        <v>34</v>
      </c>
      <c r="AE105" s="1">
        <v>0</v>
      </c>
      <c r="AF105" s="1">
        <f t="shared" si="1"/>
        <v>1</v>
      </c>
    </row>
    <row r="106" spans="1:32" ht="24.95" customHeight="1" x14ac:dyDescent="0.25">
      <c r="A106" s="1" t="s">
        <v>36</v>
      </c>
      <c r="B106" s="1">
        <v>11415</v>
      </c>
      <c r="C106" s="5">
        <v>43464</v>
      </c>
      <c r="E106" s="3" t="s">
        <v>1900</v>
      </c>
      <c r="F106" s="3" t="s">
        <v>1900</v>
      </c>
      <c r="G106" s="3" t="s">
        <v>33</v>
      </c>
      <c r="H106" s="3" t="s">
        <v>1947</v>
      </c>
      <c r="I106" s="4">
        <v>43449</v>
      </c>
      <c r="J106" s="3" t="s">
        <v>1860</v>
      </c>
      <c r="K106" s="3" t="s">
        <v>2107</v>
      </c>
      <c r="L106" s="3" t="s">
        <v>39</v>
      </c>
      <c r="M106" s="3" t="s">
        <v>39</v>
      </c>
      <c r="N106" s="3">
        <v>29151300</v>
      </c>
      <c r="O106" s="3" t="s">
        <v>1963</v>
      </c>
      <c r="P106" s="3" t="s">
        <v>1963</v>
      </c>
      <c r="Q106" s="3" t="s">
        <v>1964</v>
      </c>
      <c r="V106" s="3" t="s">
        <v>2105</v>
      </c>
      <c r="W106" s="3" t="s">
        <v>2105</v>
      </c>
      <c r="X106" s="3" t="s">
        <v>2105</v>
      </c>
      <c r="Y106" s="3">
        <v>0</v>
      </c>
      <c r="Z106" s="3">
        <v>2</v>
      </c>
      <c r="AA106" s="3" t="s">
        <v>1862</v>
      </c>
      <c r="AB106" s="3">
        <v>74.375</v>
      </c>
      <c r="AC106" s="1">
        <f t="shared" si="0"/>
        <v>148.75</v>
      </c>
      <c r="AD106" s="1" t="s">
        <v>34</v>
      </c>
      <c r="AE106" s="1">
        <v>0</v>
      </c>
      <c r="AF106" s="1">
        <f t="shared" si="1"/>
        <v>2</v>
      </c>
    </row>
    <row r="107" spans="1:32" ht="24.95" customHeight="1" x14ac:dyDescent="0.25">
      <c r="A107" s="1" t="s">
        <v>36</v>
      </c>
      <c r="B107" s="1">
        <v>11415</v>
      </c>
      <c r="C107" s="5">
        <v>43464</v>
      </c>
      <c r="E107" s="3" t="s">
        <v>1900</v>
      </c>
      <c r="F107" s="3" t="s">
        <v>1900</v>
      </c>
      <c r="G107" s="3" t="s">
        <v>33</v>
      </c>
      <c r="H107" s="3" t="s">
        <v>1947</v>
      </c>
      <c r="I107" s="4">
        <v>43449</v>
      </c>
      <c r="J107" s="3" t="s">
        <v>1860</v>
      </c>
      <c r="K107" s="3" t="s">
        <v>2107</v>
      </c>
      <c r="L107" s="3" t="s">
        <v>39</v>
      </c>
      <c r="M107" s="3" t="s">
        <v>39</v>
      </c>
      <c r="N107" s="3">
        <v>29091900</v>
      </c>
      <c r="O107" s="3" t="s">
        <v>1965</v>
      </c>
      <c r="P107" s="3" t="s">
        <v>1965</v>
      </c>
      <c r="Q107" s="3" t="s">
        <v>1966</v>
      </c>
      <c r="V107" s="3" t="s">
        <v>2105</v>
      </c>
      <c r="W107" s="3" t="s">
        <v>2105</v>
      </c>
      <c r="X107" s="3" t="s">
        <v>2105</v>
      </c>
      <c r="Y107" s="3">
        <v>0</v>
      </c>
      <c r="Z107" s="3">
        <v>1</v>
      </c>
      <c r="AA107" s="3" t="s">
        <v>1862</v>
      </c>
      <c r="AB107" s="3">
        <v>165.6225</v>
      </c>
      <c r="AC107" s="40">
        <f t="shared" si="0"/>
        <v>165.6225</v>
      </c>
      <c r="AD107" s="1" t="s">
        <v>34</v>
      </c>
      <c r="AE107" s="1">
        <v>0</v>
      </c>
      <c r="AF107" s="1">
        <f t="shared" si="1"/>
        <v>1</v>
      </c>
    </row>
    <row r="108" spans="1:32" ht="24.95" customHeight="1" x14ac:dyDescent="0.25">
      <c r="A108" s="1" t="s">
        <v>36</v>
      </c>
      <c r="B108" s="1">
        <v>11415</v>
      </c>
      <c r="C108" s="5">
        <v>43464</v>
      </c>
      <c r="E108" s="3" t="s">
        <v>1900</v>
      </c>
      <c r="F108" s="3" t="s">
        <v>1900</v>
      </c>
      <c r="G108" s="3" t="s">
        <v>33</v>
      </c>
      <c r="H108" s="3" t="s">
        <v>1947</v>
      </c>
      <c r="I108" s="4">
        <v>43449</v>
      </c>
      <c r="J108" s="3" t="s">
        <v>1860</v>
      </c>
      <c r="K108" s="3" t="s">
        <v>2107</v>
      </c>
      <c r="L108" s="3" t="s">
        <v>39</v>
      </c>
      <c r="M108" s="3" t="s">
        <v>39</v>
      </c>
      <c r="N108" s="3">
        <v>29333990</v>
      </c>
      <c r="O108" s="3" t="s">
        <v>1967</v>
      </c>
      <c r="P108" s="3" t="s">
        <v>1967</v>
      </c>
      <c r="Q108" s="3" t="s">
        <v>1968</v>
      </c>
      <c r="V108" s="3" t="s">
        <v>2105</v>
      </c>
      <c r="W108" s="3" t="s">
        <v>2105</v>
      </c>
      <c r="X108" s="3" t="s">
        <v>2105</v>
      </c>
      <c r="Y108" s="3">
        <v>0</v>
      </c>
      <c r="Z108" s="3">
        <v>1</v>
      </c>
      <c r="AA108" s="3" t="s">
        <v>1862</v>
      </c>
      <c r="AB108" s="3">
        <v>81.251499999999993</v>
      </c>
      <c r="AC108" s="40">
        <f t="shared" si="0"/>
        <v>81.251499999999993</v>
      </c>
      <c r="AD108" s="1" t="s">
        <v>34</v>
      </c>
      <c r="AE108" s="1">
        <v>0</v>
      </c>
      <c r="AF108" s="1">
        <f t="shared" si="1"/>
        <v>1</v>
      </c>
    </row>
    <row r="109" spans="1:32" ht="24.95" customHeight="1" x14ac:dyDescent="0.25">
      <c r="A109" s="1" t="s">
        <v>36</v>
      </c>
      <c r="B109" s="1">
        <v>11415</v>
      </c>
      <c r="C109" s="5">
        <v>43464</v>
      </c>
      <c r="E109" s="3" t="s">
        <v>1900</v>
      </c>
      <c r="F109" s="3" t="s">
        <v>1900</v>
      </c>
      <c r="G109" s="3" t="s">
        <v>33</v>
      </c>
      <c r="H109" s="3" t="s">
        <v>1947</v>
      </c>
      <c r="I109" s="4">
        <v>43449</v>
      </c>
      <c r="J109" s="3" t="s">
        <v>1860</v>
      </c>
      <c r="K109" s="3" t="s">
        <v>2107</v>
      </c>
      <c r="L109" s="3" t="s">
        <v>39</v>
      </c>
      <c r="M109" s="3" t="s">
        <v>39</v>
      </c>
      <c r="N109" s="3">
        <v>29211990</v>
      </c>
      <c r="O109" s="3" t="s">
        <v>1969</v>
      </c>
      <c r="P109" s="3" t="s">
        <v>1969</v>
      </c>
      <c r="Q109" s="3" t="s">
        <v>1970</v>
      </c>
      <c r="V109" s="3" t="s">
        <v>2105</v>
      </c>
      <c r="W109" s="3" t="s">
        <v>2105</v>
      </c>
      <c r="X109" s="3" t="s">
        <v>2105</v>
      </c>
      <c r="Y109" s="3">
        <v>0</v>
      </c>
      <c r="Z109" s="3">
        <v>2</v>
      </c>
      <c r="AA109" s="3" t="s">
        <v>1862</v>
      </c>
      <c r="AB109" s="3">
        <v>35.938000000000002</v>
      </c>
      <c r="AC109" s="40">
        <f t="shared" si="0"/>
        <v>71.876000000000005</v>
      </c>
      <c r="AD109" s="1" t="s">
        <v>34</v>
      </c>
      <c r="AE109" s="1">
        <v>0</v>
      </c>
      <c r="AF109" s="1">
        <f t="shared" si="1"/>
        <v>2</v>
      </c>
    </row>
    <row r="110" spans="1:32" ht="24.95" customHeight="1" x14ac:dyDescent="0.25">
      <c r="A110" s="1" t="s">
        <v>36</v>
      </c>
      <c r="B110" s="1">
        <v>11416</v>
      </c>
      <c r="C110" s="5">
        <v>43464</v>
      </c>
      <c r="E110" s="3" t="s">
        <v>1900</v>
      </c>
      <c r="F110" s="3" t="s">
        <v>1900</v>
      </c>
      <c r="G110" s="3" t="s">
        <v>33</v>
      </c>
      <c r="H110" s="3" t="s">
        <v>1971</v>
      </c>
      <c r="I110" s="4">
        <v>43449</v>
      </c>
      <c r="J110" s="3" t="s">
        <v>1860</v>
      </c>
      <c r="K110" s="3" t="s">
        <v>2107</v>
      </c>
      <c r="L110" s="3" t="s">
        <v>39</v>
      </c>
      <c r="M110" s="3" t="s">
        <v>39</v>
      </c>
      <c r="N110" s="3">
        <v>28111100</v>
      </c>
      <c r="O110" s="3" t="s">
        <v>1972</v>
      </c>
      <c r="P110" s="3" t="s">
        <v>1972</v>
      </c>
      <c r="Q110" s="3" t="s">
        <v>1973</v>
      </c>
      <c r="V110" s="3" t="s">
        <v>2105</v>
      </c>
      <c r="W110" s="3" t="s">
        <v>2105</v>
      </c>
      <c r="X110" s="3" t="s">
        <v>2105</v>
      </c>
      <c r="Y110" s="3">
        <v>0</v>
      </c>
      <c r="Z110" s="3">
        <v>5</v>
      </c>
      <c r="AA110" s="3" t="s">
        <v>1862</v>
      </c>
      <c r="AB110" s="3">
        <v>28.1265</v>
      </c>
      <c r="AC110" s="40">
        <f t="shared" si="0"/>
        <v>140.63249999999999</v>
      </c>
      <c r="AD110" s="1" t="s">
        <v>34</v>
      </c>
      <c r="AE110" s="1">
        <v>0</v>
      </c>
      <c r="AF110" s="1">
        <f t="shared" si="1"/>
        <v>5</v>
      </c>
    </row>
    <row r="111" spans="1:32" ht="24.95" customHeight="1" x14ac:dyDescent="0.25">
      <c r="A111" s="1" t="s">
        <v>36</v>
      </c>
      <c r="B111" s="1">
        <v>11416</v>
      </c>
      <c r="C111" s="5">
        <v>43464</v>
      </c>
      <c r="E111" s="3" t="s">
        <v>1900</v>
      </c>
      <c r="F111" s="3" t="s">
        <v>1900</v>
      </c>
      <c r="G111" s="3" t="s">
        <v>33</v>
      </c>
      <c r="H111" s="3" t="s">
        <v>1971</v>
      </c>
      <c r="I111" s="4">
        <v>43449</v>
      </c>
      <c r="J111" s="3" t="s">
        <v>1860</v>
      </c>
      <c r="K111" s="3" t="s">
        <v>2107</v>
      </c>
      <c r="L111" s="3" t="s">
        <v>39</v>
      </c>
      <c r="M111" s="3" t="s">
        <v>39</v>
      </c>
      <c r="N111" s="3">
        <v>290111000</v>
      </c>
      <c r="O111" s="3" t="s">
        <v>1974</v>
      </c>
      <c r="P111" s="3" t="s">
        <v>1974</v>
      </c>
      <c r="Q111" s="3" t="s">
        <v>1975</v>
      </c>
      <c r="V111" s="3" t="s">
        <v>2105</v>
      </c>
      <c r="W111" s="3" t="s">
        <v>2105</v>
      </c>
      <c r="X111" s="3" t="s">
        <v>2105</v>
      </c>
      <c r="Y111" s="3">
        <v>0</v>
      </c>
      <c r="Z111" s="3">
        <v>2</v>
      </c>
      <c r="AA111" s="3" t="s">
        <v>1862</v>
      </c>
      <c r="AB111" s="3">
        <v>40.034999999999997</v>
      </c>
      <c r="AC111" s="1">
        <f t="shared" si="0"/>
        <v>80.069999999999993</v>
      </c>
      <c r="AD111" s="1" t="s">
        <v>34</v>
      </c>
      <c r="AE111" s="1">
        <v>0</v>
      </c>
      <c r="AF111" s="1">
        <f t="shared" si="1"/>
        <v>2</v>
      </c>
    </row>
    <row r="112" spans="1:32" ht="24.95" customHeight="1" x14ac:dyDescent="0.25">
      <c r="A112" s="1" t="s">
        <v>36</v>
      </c>
      <c r="B112" s="1">
        <v>11416</v>
      </c>
      <c r="C112" s="5">
        <v>43464</v>
      </c>
      <c r="E112" s="3" t="s">
        <v>1900</v>
      </c>
      <c r="F112" s="3" t="s">
        <v>1900</v>
      </c>
      <c r="G112" s="3" t="s">
        <v>33</v>
      </c>
      <c r="H112" s="3" t="s">
        <v>1971</v>
      </c>
      <c r="I112" s="4">
        <v>43449</v>
      </c>
      <c r="J112" s="3" t="s">
        <v>1860</v>
      </c>
      <c r="K112" s="3" t="s">
        <v>2107</v>
      </c>
      <c r="L112" s="3" t="s">
        <v>39</v>
      </c>
      <c r="M112" s="3" t="s">
        <v>39</v>
      </c>
      <c r="N112" s="3">
        <v>29319090</v>
      </c>
      <c r="O112" s="3" t="s">
        <v>1976</v>
      </c>
      <c r="P112" s="3" t="s">
        <v>1976</v>
      </c>
      <c r="Q112" s="3" t="s">
        <v>1977</v>
      </c>
      <c r="V112" s="3" t="s">
        <v>2105</v>
      </c>
      <c r="W112" s="3" t="s">
        <v>2105</v>
      </c>
      <c r="X112" s="3" t="s">
        <v>2105</v>
      </c>
      <c r="Y112" s="3">
        <v>0</v>
      </c>
      <c r="Z112" s="3">
        <v>1</v>
      </c>
      <c r="AA112" s="3" t="s">
        <v>1862</v>
      </c>
      <c r="AB112" s="3">
        <v>34.69</v>
      </c>
      <c r="AC112" s="1">
        <f t="shared" si="0"/>
        <v>34.69</v>
      </c>
      <c r="AD112" s="1" t="s">
        <v>34</v>
      </c>
      <c r="AE112" s="1">
        <v>0</v>
      </c>
      <c r="AF112" s="1">
        <f t="shared" si="1"/>
        <v>1</v>
      </c>
    </row>
    <row r="113" spans="1:32" ht="24.95" customHeight="1" x14ac:dyDescent="0.25">
      <c r="A113" s="1" t="s">
        <v>36</v>
      </c>
      <c r="B113" s="1">
        <v>11416</v>
      </c>
      <c r="C113" s="5">
        <v>43464</v>
      </c>
      <c r="E113" s="3" t="s">
        <v>1900</v>
      </c>
      <c r="F113" s="3" t="s">
        <v>1900</v>
      </c>
      <c r="G113" s="3" t="s">
        <v>33</v>
      </c>
      <c r="H113" s="3" t="s">
        <v>1971</v>
      </c>
      <c r="I113" s="4">
        <v>43449</v>
      </c>
      <c r="J113" s="3" t="s">
        <v>1860</v>
      </c>
      <c r="K113" s="3" t="s">
        <v>2107</v>
      </c>
      <c r="L113" s="3" t="s">
        <v>39</v>
      </c>
      <c r="M113" s="3" t="s">
        <v>39</v>
      </c>
      <c r="N113" s="3">
        <v>29011000</v>
      </c>
      <c r="O113" s="3" t="s">
        <v>1978</v>
      </c>
      <c r="P113" s="3" t="s">
        <v>1978</v>
      </c>
      <c r="Q113" s="3" t="s">
        <v>1979</v>
      </c>
      <c r="V113" s="3" t="s">
        <v>2105</v>
      </c>
      <c r="W113" s="3" t="s">
        <v>2105</v>
      </c>
      <c r="X113" s="3" t="s">
        <v>2105</v>
      </c>
      <c r="Y113" s="3">
        <v>0</v>
      </c>
      <c r="Z113" s="3">
        <v>20</v>
      </c>
      <c r="AA113" s="3" t="s">
        <v>1862</v>
      </c>
      <c r="AB113" s="3">
        <v>54.4</v>
      </c>
      <c r="AC113" s="1">
        <f t="shared" si="0"/>
        <v>1088</v>
      </c>
      <c r="AD113" s="1" t="s">
        <v>34</v>
      </c>
      <c r="AE113" s="1">
        <v>0</v>
      </c>
      <c r="AF113" s="1">
        <f t="shared" si="1"/>
        <v>20</v>
      </c>
    </row>
    <row r="114" spans="1:32" ht="24.95" customHeight="1" x14ac:dyDescent="0.25">
      <c r="A114" s="1" t="s">
        <v>36</v>
      </c>
      <c r="B114" s="1">
        <v>11416</v>
      </c>
      <c r="C114" s="5">
        <v>43464</v>
      </c>
      <c r="E114" s="3" t="s">
        <v>1900</v>
      </c>
      <c r="F114" s="3" t="s">
        <v>1900</v>
      </c>
      <c r="G114" s="3" t="s">
        <v>33</v>
      </c>
      <c r="H114" s="3" t="s">
        <v>1971</v>
      </c>
      <c r="I114" s="4">
        <v>43449</v>
      </c>
      <c r="J114" s="3" t="s">
        <v>1860</v>
      </c>
      <c r="K114" s="3" t="s">
        <v>2107</v>
      </c>
      <c r="L114" s="3" t="s">
        <v>39</v>
      </c>
      <c r="M114" s="3" t="s">
        <v>39</v>
      </c>
      <c r="N114" s="3">
        <v>29091900</v>
      </c>
      <c r="O114" s="3" t="s">
        <v>1980</v>
      </c>
      <c r="P114" s="3" t="s">
        <v>1980</v>
      </c>
      <c r="Q114" s="3" t="s">
        <v>1981</v>
      </c>
      <c r="V114" s="3" t="s">
        <v>2105</v>
      </c>
      <c r="W114" s="3" t="s">
        <v>2105</v>
      </c>
      <c r="X114" s="3" t="s">
        <v>2105</v>
      </c>
      <c r="Y114" s="3">
        <v>0</v>
      </c>
      <c r="Z114" s="3">
        <v>15</v>
      </c>
      <c r="AA114" s="3" t="s">
        <v>1862</v>
      </c>
      <c r="AB114" s="3">
        <v>29.988</v>
      </c>
      <c r="AC114" s="1">
        <f t="shared" si="0"/>
        <v>449.82</v>
      </c>
      <c r="AD114" s="1" t="s">
        <v>34</v>
      </c>
      <c r="AE114" s="1">
        <v>0</v>
      </c>
      <c r="AF114" s="1">
        <f t="shared" si="1"/>
        <v>15</v>
      </c>
    </row>
    <row r="115" spans="1:32" ht="24.95" customHeight="1" x14ac:dyDescent="0.25">
      <c r="A115" s="1" t="s">
        <v>36</v>
      </c>
      <c r="B115" s="1">
        <v>11416</v>
      </c>
      <c r="C115" s="5">
        <v>43464</v>
      </c>
      <c r="E115" s="3" t="s">
        <v>1900</v>
      </c>
      <c r="F115" s="3" t="s">
        <v>1900</v>
      </c>
      <c r="G115" s="3" t="s">
        <v>33</v>
      </c>
      <c r="H115" s="3" t="s">
        <v>1971</v>
      </c>
      <c r="I115" s="4">
        <v>43449</v>
      </c>
      <c r="J115" s="3" t="s">
        <v>1860</v>
      </c>
      <c r="K115" s="3" t="s">
        <v>2107</v>
      </c>
      <c r="L115" s="3" t="s">
        <v>39</v>
      </c>
      <c r="M115" s="3" t="s">
        <v>39</v>
      </c>
      <c r="N115" s="3">
        <v>29051220</v>
      </c>
      <c r="O115" s="3" t="s">
        <v>1982</v>
      </c>
      <c r="P115" s="3" t="s">
        <v>1982</v>
      </c>
      <c r="Q115" s="3" t="s">
        <v>1983</v>
      </c>
      <c r="V115" s="3" t="s">
        <v>2105</v>
      </c>
      <c r="W115" s="3" t="s">
        <v>2105</v>
      </c>
      <c r="X115" s="3" t="s">
        <v>2105</v>
      </c>
      <c r="Y115" s="3">
        <v>0</v>
      </c>
      <c r="Z115" s="3">
        <v>20</v>
      </c>
      <c r="AA115" s="3" t="s">
        <v>1862</v>
      </c>
      <c r="AB115" s="3">
        <v>29.299499999999998</v>
      </c>
      <c r="AC115" s="1">
        <f t="shared" si="0"/>
        <v>585.99</v>
      </c>
      <c r="AD115" s="1" t="s">
        <v>34</v>
      </c>
      <c r="AE115" s="1">
        <v>0</v>
      </c>
      <c r="AF115" s="1">
        <f t="shared" si="1"/>
        <v>20</v>
      </c>
    </row>
    <row r="116" spans="1:32" ht="24.95" customHeight="1" x14ac:dyDescent="0.25">
      <c r="A116" s="1" t="s">
        <v>36</v>
      </c>
      <c r="B116" s="1">
        <v>11417</v>
      </c>
      <c r="C116" s="5">
        <v>43464</v>
      </c>
      <c r="E116" s="3" t="s">
        <v>1900</v>
      </c>
      <c r="F116" s="3" t="s">
        <v>1900</v>
      </c>
      <c r="G116" s="3" t="s">
        <v>33</v>
      </c>
      <c r="H116" s="3" t="s">
        <v>1954</v>
      </c>
      <c r="I116" s="4">
        <v>43454</v>
      </c>
      <c r="J116" s="3" t="s">
        <v>1860</v>
      </c>
      <c r="K116" s="3" t="s">
        <v>2107</v>
      </c>
      <c r="L116" s="3" t="s">
        <v>39</v>
      </c>
      <c r="M116" s="3" t="s">
        <v>39</v>
      </c>
      <c r="N116" s="3">
        <v>29332990</v>
      </c>
      <c r="O116" s="33" t="s">
        <v>1984</v>
      </c>
      <c r="P116" s="33" t="s">
        <v>1984</v>
      </c>
      <c r="Q116" s="3" t="s">
        <v>1985</v>
      </c>
      <c r="V116" s="3" t="s">
        <v>2105</v>
      </c>
      <c r="W116" s="3" t="s">
        <v>2105</v>
      </c>
      <c r="X116" s="3" t="s">
        <v>2105</v>
      </c>
      <c r="Y116" s="3">
        <v>0</v>
      </c>
      <c r="Z116" s="3">
        <v>2</v>
      </c>
      <c r="AA116" s="3" t="s">
        <v>1862</v>
      </c>
      <c r="AB116" s="3">
        <v>261</v>
      </c>
      <c r="AC116" s="1">
        <f t="shared" si="0"/>
        <v>522</v>
      </c>
      <c r="AD116" s="1" t="s">
        <v>34</v>
      </c>
      <c r="AE116" s="1">
        <v>0</v>
      </c>
      <c r="AF116" s="1">
        <f t="shared" si="1"/>
        <v>2</v>
      </c>
    </row>
    <row r="117" spans="1:32" ht="24.95" customHeight="1" x14ac:dyDescent="0.25">
      <c r="A117" s="1" t="s">
        <v>36</v>
      </c>
      <c r="B117" s="1">
        <v>11417</v>
      </c>
      <c r="C117" s="5">
        <v>43464</v>
      </c>
      <c r="E117" s="3" t="s">
        <v>1900</v>
      </c>
      <c r="F117" s="3" t="s">
        <v>1900</v>
      </c>
      <c r="G117" s="3" t="s">
        <v>33</v>
      </c>
      <c r="H117" s="3" t="s">
        <v>1954</v>
      </c>
      <c r="I117" s="4">
        <v>43454</v>
      </c>
      <c r="J117" s="3" t="s">
        <v>1860</v>
      </c>
      <c r="K117" s="3" t="s">
        <v>2107</v>
      </c>
      <c r="L117" s="3" t="s">
        <v>39</v>
      </c>
      <c r="M117" s="3" t="s">
        <v>39</v>
      </c>
      <c r="N117" s="3">
        <v>29221990</v>
      </c>
      <c r="O117" s="3" t="s">
        <v>1986</v>
      </c>
      <c r="P117" s="3" t="s">
        <v>1986</v>
      </c>
      <c r="Q117" s="3" t="s">
        <v>1987</v>
      </c>
      <c r="V117" s="3" t="s">
        <v>2105</v>
      </c>
      <c r="W117" s="3" t="s">
        <v>2105</v>
      </c>
      <c r="X117" s="3" t="s">
        <v>2105</v>
      </c>
      <c r="Y117" s="3">
        <v>0</v>
      </c>
      <c r="Z117" s="3">
        <v>1</v>
      </c>
      <c r="AA117" s="3" t="s">
        <v>1862</v>
      </c>
      <c r="AB117" s="3">
        <v>706.25</v>
      </c>
      <c r="AC117" s="1">
        <f t="shared" si="0"/>
        <v>706.25</v>
      </c>
      <c r="AD117" s="1" t="s">
        <v>34</v>
      </c>
      <c r="AE117" s="1">
        <v>0</v>
      </c>
      <c r="AF117" s="1">
        <f t="shared" si="1"/>
        <v>1</v>
      </c>
    </row>
    <row r="118" spans="1:32" ht="24.95" customHeight="1" x14ac:dyDescent="0.25">
      <c r="A118" s="1" t="s">
        <v>36</v>
      </c>
      <c r="B118" s="1">
        <v>11417</v>
      </c>
      <c r="C118" s="5">
        <v>43464</v>
      </c>
      <c r="E118" s="3" t="s">
        <v>1900</v>
      </c>
      <c r="F118" s="3" t="s">
        <v>1900</v>
      </c>
      <c r="G118" s="3" t="s">
        <v>33</v>
      </c>
      <c r="H118" s="3" t="s">
        <v>1954</v>
      </c>
      <c r="I118" s="4">
        <v>43454</v>
      </c>
      <c r="J118" s="3" t="s">
        <v>1860</v>
      </c>
      <c r="K118" s="3" t="s">
        <v>2107</v>
      </c>
      <c r="L118" s="3" t="s">
        <v>39</v>
      </c>
      <c r="M118" s="3" t="s">
        <v>39</v>
      </c>
      <c r="N118" s="3">
        <v>34029099</v>
      </c>
      <c r="O118" s="3" t="s">
        <v>1988</v>
      </c>
      <c r="P118" s="3" t="s">
        <v>1988</v>
      </c>
      <c r="Q118" s="3">
        <v>3150382</v>
      </c>
      <c r="V118" s="3" t="s">
        <v>2105</v>
      </c>
      <c r="W118" s="3" t="s">
        <v>2105</v>
      </c>
      <c r="X118" s="3" t="s">
        <v>2105</v>
      </c>
      <c r="Y118" s="3">
        <v>0</v>
      </c>
      <c r="Z118" s="3">
        <v>10</v>
      </c>
      <c r="AA118" s="3" t="s">
        <v>1862</v>
      </c>
      <c r="AB118" s="3">
        <v>109.021</v>
      </c>
      <c r="AC118" s="1">
        <f t="shared" si="0"/>
        <v>1090.21</v>
      </c>
      <c r="AD118" s="1" t="s">
        <v>34</v>
      </c>
      <c r="AE118" s="1">
        <v>0</v>
      </c>
      <c r="AF118" s="1">
        <f t="shared" si="1"/>
        <v>10</v>
      </c>
    </row>
    <row r="119" spans="1:32" ht="24.95" customHeight="1" x14ac:dyDescent="0.25">
      <c r="A119" s="1" t="s">
        <v>36</v>
      </c>
      <c r="B119" s="1">
        <v>11417</v>
      </c>
      <c r="C119" s="5">
        <v>43464</v>
      </c>
      <c r="E119" s="3" t="s">
        <v>1900</v>
      </c>
      <c r="F119" s="3" t="s">
        <v>1900</v>
      </c>
      <c r="G119" s="3" t="s">
        <v>33</v>
      </c>
      <c r="H119" s="3" t="s">
        <v>1954</v>
      </c>
      <c r="I119" s="4">
        <v>43454</v>
      </c>
      <c r="J119" s="3" t="s">
        <v>1860</v>
      </c>
      <c r="K119" s="3" t="s">
        <v>2107</v>
      </c>
      <c r="L119" s="3" t="s">
        <v>39</v>
      </c>
      <c r="M119" s="3" t="s">
        <v>39</v>
      </c>
      <c r="N119" s="3">
        <v>28369990</v>
      </c>
      <c r="O119" s="3" t="s">
        <v>1989</v>
      </c>
      <c r="P119" s="3" t="s">
        <v>1989</v>
      </c>
      <c r="Q119" s="3" t="s">
        <v>1990</v>
      </c>
      <c r="V119" s="3" t="s">
        <v>2105</v>
      </c>
      <c r="W119" s="3" t="s">
        <v>2105</v>
      </c>
      <c r="X119" s="3" t="s">
        <v>2105</v>
      </c>
      <c r="Y119" s="3">
        <v>0</v>
      </c>
      <c r="Z119" s="3">
        <v>2</v>
      </c>
      <c r="AA119" s="3" t="s">
        <v>1862</v>
      </c>
      <c r="AB119" s="3">
        <v>12.486499999999999</v>
      </c>
      <c r="AC119" s="40">
        <f t="shared" si="0"/>
        <v>24.972999999999999</v>
      </c>
      <c r="AD119" s="1" t="s">
        <v>34</v>
      </c>
      <c r="AE119" s="1">
        <v>0</v>
      </c>
      <c r="AF119" s="1">
        <f t="shared" si="1"/>
        <v>2</v>
      </c>
    </row>
    <row r="120" spans="1:32" ht="24.95" customHeight="1" x14ac:dyDescent="0.25">
      <c r="A120" s="1" t="s">
        <v>36</v>
      </c>
      <c r="B120" s="1">
        <v>11417</v>
      </c>
      <c r="C120" s="5">
        <v>43464</v>
      </c>
      <c r="E120" s="3" t="s">
        <v>1900</v>
      </c>
      <c r="F120" s="3" t="s">
        <v>1900</v>
      </c>
      <c r="G120" s="3" t="s">
        <v>33</v>
      </c>
      <c r="H120" s="3" t="s">
        <v>1954</v>
      </c>
      <c r="I120" s="4">
        <v>43454</v>
      </c>
      <c r="J120" s="3" t="s">
        <v>1860</v>
      </c>
      <c r="K120" s="3" t="s">
        <v>2107</v>
      </c>
      <c r="L120" s="3" t="s">
        <v>39</v>
      </c>
      <c r="M120" s="3" t="s">
        <v>39</v>
      </c>
      <c r="N120" s="3">
        <v>28429090</v>
      </c>
      <c r="O120" s="3" t="s">
        <v>1991</v>
      </c>
      <c r="P120" s="3" t="s">
        <v>1991</v>
      </c>
      <c r="Q120" s="3" t="s">
        <v>1992</v>
      </c>
      <c r="V120" s="3" t="s">
        <v>2105</v>
      </c>
      <c r="W120" s="3" t="s">
        <v>2105</v>
      </c>
      <c r="X120" s="3" t="s">
        <v>2105</v>
      </c>
      <c r="Y120" s="3">
        <v>0</v>
      </c>
      <c r="Z120" s="3">
        <v>3</v>
      </c>
      <c r="AA120" s="3" t="s">
        <v>1862</v>
      </c>
      <c r="AB120" s="3">
        <v>14.3735</v>
      </c>
      <c r="AC120" s="40">
        <f t="shared" si="0"/>
        <v>43.1205</v>
      </c>
      <c r="AD120" s="1" t="s">
        <v>34</v>
      </c>
      <c r="AE120" s="1">
        <v>0</v>
      </c>
      <c r="AF120" s="1">
        <f t="shared" si="1"/>
        <v>3</v>
      </c>
    </row>
    <row r="121" spans="1:32" ht="24.95" customHeight="1" x14ac:dyDescent="0.25">
      <c r="A121" s="1" t="s">
        <v>36</v>
      </c>
      <c r="B121" s="1">
        <v>11417</v>
      </c>
      <c r="C121" s="5">
        <v>43464</v>
      </c>
      <c r="E121" s="3" t="s">
        <v>1900</v>
      </c>
      <c r="F121" s="3" t="s">
        <v>1900</v>
      </c>
      <c r="G121" s="3" t="s">
        <v>33</v>
      </c>
      <c r="H121" s="3" t="s">
        <v>1954</v>
      </c>
      <c r="I121" s="4">
        <v>43454</v>
      </c>
      <c r="J121" s="3" t="s">
        <v>1860</v>
      </c>
      <c r="K121" s="3" t="s">
        <v>2107</v>
      </c>
      <c r="L121" s="3" t="s">
        <v>39</v>
      </c>
      <c r="M121" s="3" t="s">
        <v>39</v>
      </c>
      <c r="N121" s="3">
        <v>29163110</v>
      </c>
      <c r="O121" s="3" t="s">
        <v>1993</v>
      </c>
      <c r="P121" s="3" t="s">
        <v>1993</v>
      </c>
      <c r="Q121" s="3" t="s">
        <v>1994</v>
      </c>
      <c r="V121" s="3" t="s">
        <v>2105</v>
      </c>
      <c r="W121" s="3" t="s">
        <v>2105</v>
      </c>
      <c r="X121" s="3" t="s">
        <v>2105</v>
      </c>
      <c r="Y121" s="3">
        <v>0</v>
      </c>
      <c r="Z121" s="3">
        <v>2</v>
      </c>
      <c r="AA121" s="3" t="s">
        <v>1862</v>
      </c>
      <c r="AB121" s="3">
        <v>14.69</v>
      </c>
      <c r="AC121" s="1">
        <f t="shared" si="0"/>
        <v>29.38</v>
      </c>
      <c r="AD121" s="1" t="s">
        <v>34</v>
      </c>
      <c r="AE121" s="1">
        <v>0</v>
      </c>
      <c r="AF121" s="1">
        <f t="shared" si="1"/>
        <v>2</v>
      </c>
    </row>
    <row r="122" spans="1:32" ht="24.95" customHeight="1" x14ac:dyDescent="0.25">
      <c r="A122" s="1" t="s">
        <v>36</v>
      </c>
      <c r="B122" s="1">
        <v>11417</v>
      </c>
      <c r="C122" s="5">
        <v>43464</v>
      </c>
      <c r="E122" s="3" t="s">
        <v>1900</v>
      </c>
      <c r="F122" s="3" t="s">
        <v>1900</v>
      </c>
      <c r="G122" s="3" t="s">
        <v>33</v>
      </c>
      <c r="H122" s="3" t="s">
        <v>1954</v>
      </c>
      <c r="I122" s="4">
        <v>43454</v>
      </c>
      <c r="J122" s="3" t="s">
        <v>1860</v>
      </c>
      <c r="K122" s="3" t="s">
        <v>2107</v>
      </c>
      <c r="L122" s="3" t="s">
        <v>39</v>
      </c>
      <c r="M122" s="3" t="s">
        <v>39</v>
      </c>
      <c r="N122" s="3">
        <v>38220019</v>
      </c>
      <c r="O122" s="3" t="s">
        <v>1995</v>
      </c>
      <c r="P122" s="3" t="s">
        <v>1995</v>
      </c>
      <c r="Q122" s="3" t="s">
        <v>1996</v>
      </c>
      <c r="V122" s="3" t="s">
        <v>2105</v>
      </c>
      <c r="W122" s="3" t="s">
        <v>2105</v>
      </c>
      <c r="X122" s="3" t="s">
        <v>2105</v>
      </c>
      <c r="Y122" s="3">
        <v>0</v>
      </c>
      <c r="Z122" s="3">
        <v>10</v>
      </c>
      <c r="AA122" s="3" t="s">
        <v>1862</v>
      </c>
      <c r="AB122" s="3">
        <v>23.69</v>
      </c>
      <c r="AC122" s="1">
        <f t="shared" si="0"/>
        <v>236.9</v>
      </c>
      <c r="AD122" s="1" t="s">
        <v>34</v>
      </c>
      <c r="AE122" s="1">
        <v>0</v>
      </c>
      <c r="AF122" s="1">
        <f t="shared" si="1"/>
        <v>10</v>
      </c>
    </row>
    <row r="123" spans="1:32" ht="24.95" customHeight="1" x14ac:dyDescent="0.25">
      <c r="A123" s="1" t="s">
        <v>36</v>
      </c>
      <c r="B123" s="1">
        <v>11417</v>
      </c>
      <c r="C123" s="5">
        <v>43464</v>
      </c>
      <c r="E123" s="3" t="s">
        <v>1900</v>
      </c>
      <c r="F123" s="3" t="s">
        <v>1900</v>
      </c>
      <c r="G123" s="3" t="s">
        <v>33</v>
      </c>
      <c r="H123" s="3" t="s">
        <v>1954</v>
      </c>
      <c r="I123" s="4">
        <v>43454</v>
      </c>
      <c r="J123" s="3" t="s">
        <v>1860</v>
      </c>
      <c r="K123" s="3" t="s">
        <v>2107</v>
      </c>
      <c r="L123" s="3" t="s">
        <v>39</v>
      </c>
      <c r="M123" s="3" t="s">
        <v>39</v>
      </c>
      <c r="N123" s="3">
        <v>29094100</v>
      </c>
      <c r="O123" s="3" t="s">
        <v>1997</v>
      </c>
      <c r="P123" s="3" t="s">
        <v>1997</v>
      </c>
      <c r="Q123" s="3" t="s">
        <v>1998</v>
      </c>
      <c r="V123" s="3" t="s">
        <v>2105</v>
      </c>
      <c r="W123" s="3" t="s">
        <v>2105</v>
      </c>
      <c r="X123" s="3" t="s">
        <v>2105</v>
      </c>
      <c r="Y123" s="3">
        <v>0</v>
      </c>
      <c r="Z123" s="3">
        <v>1</v>
      </c>
      <c r="AA123" s="3" t="s">
        <v>1862</v>
      </c>
      <c r="AB123" s="3">
        <v>65.63</v>
      </c>
      <c r="AC123" s="1">
        <f t="shared" si="0"/>
        <v>65.63</v>
      </c>
      <c r="AD123" s="1" t="s">
        <v>34</v>
      </c>
      <c r="AE123" s="1">
        <v>0</v>
      </c>
      <c r="AF123" s="1">
        <f t="shared" si="1"/>
        <v>1</v>
      </c>
    </row>
    <row r="124" spans="1:32" ht="24.95" customHeight="1" x14ac:dyDescent="0.25">
      <c r="A124" s="1" t="s">
        <v>36</v>
      </c>
      <c r="B124" s="1">
        <v>11417</v>
      </c>
      <c r="C124" s="5">
        <v>43464</v>
      </c>
      <c r="E124" s="3" t="s">
        <v>1900</v>
      </c>
      <c r="F124" s="3" t="s">
        <v>1900</v>
      </c>
      <c r="G124" s="3" t="s">
        <v>33</v>
      </c>
      <c r="H124" s="3" t="s">
        <v>1954</v>
      </c>
      <c r="I124" s="4">
        <v>43454</v>
      </c>
      <c r="J124" s="3" t="s">
        <v>1860</v>
      </c>
      <c r="K124" s="3" t="s">
        <v>2107</v>
      </c>
      <c r="L124" s="3" t="s">
        <v>39</v>
      </c>
      <c r="M124" s="3" t="s">
        <v>39</v>
      </c>
      <c r="N124" s="3">
        <v>28332990</v>
      </c>
      <c r="O124" s="3" t="s">
        <v>1999</v>
      </c>
      <c r="P124" s="3" t="s">
        <v>1999</v>
      </c>
      <c r="Q124" s="3" t="s">
        <v>2000</v>
      </c>
      <c r="V124" s="3" t="s">
        <v>2105</v>
      </c>
      <c r="W124" s="3" t="s">
        <v>2105</v>
      </c>
      <c r="X124" s="3" t="s">
        <v>2105</v>
      </c>
      <c r="Y124" s="3">
        <v>0</v>
      </c>
      <c r="Z124" s="3">
        <v>2</v>
      </c>
      <c r="AA124" s="3" t="s">
        <v>1862</v>
      </c>
      <c r="AB124" s="3">
        <v>9.69</v>
      </c>
      <c r="AC124" s="1">
        <f t="shared" si="0"/>
        <v>19.38</v>
      </c>
      <c r="AD124" s="1" t="s">
        <v>34</v>
      </c>
      <c r="AE124" s="1">
        <v>0</v>
      </c>
      <c r="AF124" s="1">
        <f t="shared" si="1"/>
        <v>2</v>
      </c>
    </row>
    <row r="125" spans="1:32" ht="24.95" customHeight="1" x14ac:dyDescent="0.25">
      <c r="A125" s="1" t="s">
        <v>36</v>
      </c>
      <c r="B125" s="1">
        <v>11417</v>
      </c>
      <c r="C125" s="5">
        <v>43464</v>
      </c>
      <c r="E125" s="3" t="s">
        <v>1900</v>
      </c>
      <c r="F125" s="3" t="s">
        <v>1900</v>
      </c>
      <c r="G125" s="3" t="s">
        <v>33</v>
      </c>
      <c r="H125" s="3" t="s">
        <v>1954</v>
      </c>
      <c r="I125" s="4">
        <v>43454</v>
      </c>
      <c r="J125" s="3" t="s">
        <v>1860</v>
      </c>
      <c r="K125" s="3" t="s">
        <v>2107</v>
      </c>
      <c r="L125" s="3" t="s">
        <v>39</v>
      </c>
      <c r="M125" s="3" t="s">
        <v>39</v>
      </c>
      <c r="N125" s="3">
        <v>29054500</v>
      </c>
      <c r="O125" s="3" t="s">
        <v>2001</v>
      </c>
      <c r="P125" s="3" t="s">
        <v>2001</v>
      </c>
      <c r="Q125" s="3" t="s">
        <v>2002</v>
      </c>
      <c r="V125" s="3" t="s">
        <v>2105</v>
      </c>
      <c r="W125" s="3" t="s">
        <v>2105</v>
      </c>
      <c r="X125" s="3" t="s">
        <v>2105</v>
      </c>
      <c r="Y125" s="3">
        <v>0</v>
      </c>
      <c r="Z125" s="3">
        <v>2</v>
      </c>
      <c r="AA125" s="3" t="s">
        <v>1862</v>
      </c>
      <c r="AB125" s="3">
        <v>45.63</v>
      </c>
      <c r="AC125" s="1">
        <f t="shared" si="0"/>
        <v>91.26</v>
      </c>
      <c r="AD125" s="1" t="s">
        <v>34</v>
      </c>
      <c r="AE125" s="1">
        <v>0</v>
      </c>
      <c r="AF125" s="1">
        <f t="shared" si="1"/>
        <v>2</v>
      </c>
    </row>
    <row r="126" spans="1:32" ht="24.95" customHeight="1" x14ac:dyDescent="0.25">
      <c r="A126" s="1" t="s">
        <v>36</v>
      </c>
      <c r="B126" s="1">
        <v>11417</v>
      </c>
      <c r="C126" s="5">
        <v>43464</v>
      </c>
      <c r="E126" s="3" t="s">
        <v>1900</v>
      </c>
      <c r="F126" s="3" t="s">
        <v>1900</v>
      </c>
      <c r="G126" s="3" t="s">
        <v>33</v>
      </c>
      <c r="H126" s="3" t="s">
        <v>1954</v>
      </c>
      <c r="I126" s="4">
        <v>43454</v>
      </c>
      <c r="J126" s="3" t="s">
        <v>1860</v>
      </c>
      <c r="K126" s="3" t="s">
        <v>2107</v>
      </c>
      <c r="L126" s="3" t="s">
        <v>39</v>
      </c>
      <c r="M126" s="3" t="s">
        <v>39</v>
      </c>
      <c r="N126" s="3">
        <v>29252990</v>
      </c>
      <c r="O126" s="3" t="s">
        <v>2003</v>
      </c>
      <c r="P126" s="3" t="s">
        <v>2003</v>
      </c>
      <c r="Q126" s="3" t="s">
        <v>2004</v>
      </c>
      <c r="V126" s="3" t="s">
        <v>2105</v>
      </c>
      <c r="W126" s="3" t="s">
        <v>2105</v>
      </c>
      <c r="X126" s="3" t="s">
        <v>2105</v>
      </c>
      <c r="Y126" s="3">
        <v>0</v>
      </c>
      <c r="Z126" s="3">
        <v>2</v>
      </c>
      <c r="AA126" s="3" t="s">
        <v>1862</v>
      </c>
      <c r="AB126" s="3">
        <v>36.872999999999998</v>
      </c>
      <c r="AC126" s="40">
        <f t="shared" si="0"/>
        <v>73.745999999999995</v>
      </c>
      <c r="AD126" s="1" t="s">
        <v>34</v>
      </c>
      <c r="AE126" s="1">
        <v>0</v>
      </c>
      <c r="AF126" s="1">
        <f t="shared" si="1"/>
        <v>2</v>
      </c>
    </row>
    <row r="127" spans="1:32" ht="24.95" customHeight="1" x14ac:dyDescent="0.25">
      <c r="A127" s="1" t="s">
        <v>36</v>
      </c>
      <c r="B127" s="1">
        <v>11417</v>
      </c>
      <c r="C127" s="5">
        <v>43464</v>
      </c>
      <c r="E127" s="3" t="s">
        <v>1900</v>
      </c>
      <c r="F127" s="3" t="s">
        <v>1900</v>
      </c>
      <c r="G127" s="3" t="s">
        <v>33</v>
      </c>
      <c r="H127" s="3" t="s">
        <v>1954</v>
      </c>
      <c r="I127" s="4">
        <v>43454</v>
      </c>
      <c r="J127" s="3" t="s">
        <v>1860</v>
      </c>
      <c r="K127" s="3" t="s">
        <v>2107</v>
      </c>
      <c r="L127" s="3" t="s">
        <v>39</v>
      </c>
      <c r="M127" s="3" t="s">
        <v>39</v>
      </c>
      <c r="N127" s="3">
        <v>29333990</v>
      </c>
      <c r="O127" s="3" t="s">
        <v>2005</v>
      </c>
      <c r="P127" s="3" t="s">
        <v>2005</v>
      </c>
      <c r="Q127" s="3" t="s">
        <v>2006</v>
      </c>
      <c r="V127" s="3" t="s">
        <v>2105</v>
      </c>
      <c r="W127" s="3" t="s">
        <v>2105</v>
      </c>
      <c r="X127" s="3" t="s">
        <v>2105</v>
      </c>
      <c r="Y127" s="3">
        <v>0</v>
      </c>
      <c r="Z127" s="3">
        <v>2</v>
      </c>
      <c r="AA127" s="3" t="s">
        <v>1862</v>
      </c>
      <c r="AB127" s="3">
        <v>15.0025</v>
      </c>
      <c r="AC127" s="40">
        <f t="shared" si="0"/>
        <v>30.004999999999999</v>
      </c>
      <c r="AD127" s="1" t="s">
        <v>34</v>
      </c>
      <c r="AE127" s="1">
        <v>0</v>
      </c>
      <c r="AF127" s="1">
        <f t="shared" si="1"/>
        <v>2</v>
      </c>
    </row>
    <row r="128" spans="1:32" ht="24.95" customHeight="1" x14ac:dyDescent="0.25">
      <c r="A128" s="1" t="s">
        <v>36</v>
      </c>
      <c r="B128" s="1">
        <v>11417</v>
      </c>
      <c r="C128" s="5">
        <v>43464</v>
      </c>
      <c r="E128" s="3" t="s">
        <v>1900</v>
      </c>
      <c r="F128" s="3" t="s">
        <v>1900</v>
      </c>
      <c r="G128" s="3" t="s">
        <v>33</v>
      </c>
      <c r="H128" s="3" t="s">
        <v>1954</v>
      </c>
      <c r="I128" s="4">
        <v>43454</v>
      </c>
      <c r="J128" s="3" t="s">
        <v>1860</v>
      </c>
      <c r="K128" s="3" t="s">
        <v>2107</v>
      </c>
      <c r="L128" s="3" t="s">
        <v>39</v>
      </c>
      <c r="M128" s="3" t="s">
        <v>39</v>
      </c>
      <c r="N128" s="3">
        <v>29335990</v>
      </c>
      <c r="O128" s="3" t="s">
        <v>2007</v>
      </c>
      <c r="P128" s="3" t="s">
        <v>2007</v>
      </c>
      <c r="Q128" s="3" t="s">
        <v>2008</v>
      </c>
      <c r="V128" s="3" t="s">
        <v>2105</v>
      </c>
      <c r="W128" s="3" t="s">
        <v>2105</v>
      </c>
      <c r="X128" s="3" t="s">
        <v>2105</v>
      </c>
      <c r="Y128" s="3">
        <v>0</v>
      </c>
      <c r="Z128" s="3">
        <v>1</v>
      </c>
      <c r="AA128" s="3" t="s">
        <v>1862</v>
      </c>
      <c r="AB128" s="3">
        <v>306.25</v>
      </c>
      <c r="AC128" s="40">
        <f t="shared" si="0"/>
        <v>306.25</v>
      </c>
      <c r="AD128" s="1" t="s">
        <v>34</v>
      </c>
      <c r="AE128" s="1">
        <v>0</v>
      </c>
      <c r="AF128" s="1">
        <f t="shared" si="1"/>
        <v>1</v>
      </c>
    </row>
    <row r="129" spans="1:32" ht="24.95" customHeight="1" x14ac:dyDescent="0.25">
      <c r="A129" s="1" t="s">
        <v>36</v>
      </c>
      <c r="B129" s="1">
        <v>11417</v>
      </c>
      <c r="C129" s="5">
        <v>43464</v>
      </c>
      <c r="E129" s="3" t="s">
        <v>1900</v>
      </c>
      <c r="F129" s="3" t="s">
        <v>1900</v>
      </c>
      <c r="G129" s="3" t="s">
        <v>33</v>
      </c>
      <c r="H129" s="3" t="s">
        <v>1954</v>
      </c>
      <c r="I129" s="4">
        <v>43454</v>
      </c>
      <c r="J129" s="3" t="s">
        <v>1860</v>
      </c>
      <c r="K129" s="3" t="s">
        <v>2107</v>
      </c>
      <c r="L129" s="3" t="s">
        <v>39</v>
      </c>
      <c r="M129" s="3" t="s">
        <v>39</v>
      </c>
      <c r="N129" s="3">
        <v>28469090</v>
      </c>
      <c r="O129" s="3" t="s">
        <v>2009</v>
      </c>
      <c r="P129" s="3" t="s">
        <v>2009</v>
      </c>
      <c r="Q129" s="3" t="s">
        <v>2010</v>
      </c>
      <c r="V129" s="3" t="s">
        <v>2105</v>
      </c>
      <c r="W129" s="3" t="s">
        <v>2105</v>
      </c>
      <c r="X129" s="3" t="s">
        <v>2105</v>
      </c>
      <c r="Y129" s="3">
        <v>0</v>
      </c>
      <c r="Z129" s="3">
        <v>2</v>
      </c>
      <c r="AA129" s="3" t="s">
        <v>1862</v>
      </c>
      <c r="AB129" s="3">
        <v>15.622999999999999</v>
      </c>
      <c r="AC129" s="40">
        <f t="shared" si="0"/>
        <v>31.245999999999999</v>
      </c>
      <c r="AD129" s="1" t="s">
        <v>34</v>
      </c>
      <c r="AE129" s="1">
        <v>0</v>
      </c>
      <c r="AF129" s="1">
        <f t="shared" si="1"/>
        <v>2</v>
      </c>
    </row>
    <row r="130" spans="1:32" ht="24.95" customHeight="1" x14ac:dyDescent="0.25">
      <c r="A130" s="1" t="s">
        <v>36</v>
      </c>
      <c r="B130" s="1">
        <v>11417</v>
      </c>
      <c r="C130" s="5">
        <v>43464</v>
      </c>
      <c r="E130" s="3" t="s">
        <v>1900</v>
      </c>
      <c r="F130" s="3" t="s">
        <v>1900</v>
      </c>
      <c r="G130" s="3" t="s">
        <v>33</v>
      </c>
      <c r="H130" s="3" t="s">
        <v>1954</v>
      </c>
      <c r="I130" s="4">
        <v>43454</v>
      </c>
      <c r="J130" s="3" t="s">
        <v>1860</v>
      </c>
      <c r="K130" s="3" t="s">
        <v>2107</v>
      </c>
      <c r="L130" s="3" t="s">
        <v>39</v>
      </c>
      <c r="M130" s="3" t="s">
        <v>39</v>
      </c>
      <c r="N130" s="3">
        <v>29224990</v>
      </c>
      <c r="O130" s="3" t="s">
        <v>2011</v>
      </c>
      <c r="P130" s="3" t="s">
        <v>2011</v>
      </c>
      <c r="Q130" s="3" t="s">
        <v>2012</v>
      </c>
      <c r="V130" s="3" t="s">
        <v>2105</v>
      </c>
      <c r="W130" s="3" t="s">
        <v>2105</v>
      </c>
      <c r="X130" s="3" t="s">
        <v>2105</v>
      </c>
      <c r="Y130" s="3">
        <v>0</v>
      </c>
      <c r="Z130" s="3">
        <v>1</v>
      </c>
      <c r="AA130" s="3" t="s">
        <v>1862</v>
      </c>
      <c r="AB130" s="3">
        <v>7.19</v>
      </c>
      <c r="AC130" s="40">
        <f t="shared" si="0"/>
        <v>7.19</v>
      </c>
      <c r="AD130" s="1" t="s">
        <v>34</v>
      </c>
      <c r="AE130" s="1">
        <v>0</v>
      </c>
      <c r="AF130" s="1">
        <f t="shared" si="1"/>
        <v>1</v>
      </c>
    </row>
    <row r="131" spans="1:32" ht="24.95" customHeight="1" x14ac:dyDescent="0.25">
      <c r="A131" s="1" t="s">
        <v>36</v>
      </c>
      <c r="B131" s="1">
        <v>11417</v>
      </c>
      <c r="C131" s="5">
        <v>43464</v>
      </c>
      <c r="E131" s="3" t="s">
        <v>1900</v>
      </c>
      <c r="F131" s="3" t="s">
        <v>1900</v>
      </c>
      <c r="G131" s="3" t="s">
        <v>33</v>
      </c>
      <c r="H131" s="3" t="s">
        <v>1954</v>
      </c>
      <c r="I131" s="4">
        <v>43454</v>
      </c>
      <c r="J131" s="3" t="s">
        <v>1860</v>
      </c>
      <c r="K131" s="3" t="s">
        <v>2107</v>
      </c>
      <c r="L131" s="3" t="s">
        <v>39</v>
      </c>
      <c r="M131" s="3" t="s">
        <v>39</v>
      </c>
      <c r="N131" s="3">
        <v>29094900</v>
      </c>
      <c r="O131" s="3" t="s">
        <v>2013</v>
      </c>
      <c r="P131" s="3" t="s">
        <v>2013</v>
      </c>
      <c r="Q131" s="3" t="s">
        <v>2014</v>
      </c>
      <c r="V131" s="3" t="s">
        <v>2105</v>
      </c>
      <c r="W131" s="3" t="s">
        <v>2105</v>
      </c>
      <c r="X131" s="3" t="s">
        <v>2105</v>
      </c>
      <c r="Y131" s="3">
        <v>0</v>
      </c>
      <c r="Z131" s="3">
        <v>2</v>
      </c>
      <c r="AA131" s="3" t="s">
        <v>1862</v>
      </c>
      <c r="AB131" s="3">
        <v>14.586</v>
      </c>
      <c r="AC131" s="40">
        <f t="shared" si="0"/>
        <v>29.172000000000001</v>
      </c>
      <c r="AD131" s="1" t="s">
        <v>34</v>
      </c>
      <c r="AE131" s="1">
        <v>0</v>
      </c>
      <c r="AF131" s="1">
        <f t="shared" si="1"/>
        <v>2</v>
      </c>
    </row>
    <row r="132" spans="1:32" ht="24.95" customHeight="1" x14ac:dyDescent="0.25">
      <c r="A132" s="1" t="s">
        <v>36</v>
      </c>
      <c r="B132" s="1">
        <v>11417</v>
      </c>
      <c r="C132" s="5">
        <v>43464</v>
      </c>
      <c r="E132" s="3" t="s">
        <v>1900</v>
      </c>
      <c r="F132" s="3" t="s">
        <v>1900</v>
      </c>
      <c r="G132" s="3" t="s">
        <v>33</v>
      </c>
      <c r="H132" s="3" t="s">
        <v>1954</v>
      </c>
      <c r="I132" s="4">
        <v>43454</v>
      </c>
      <c r="J132" s="3" t="s">
        <v>1860</v>
      </c>
      <c r="K132" s="3" t="s">
        <v>2107</v>
      </c>
      <c r="L132" s="3" t="s">
        <v>39</v>
      </c>
      <c r="M132" s="3" t="s">
        <v>39</v>
      </c>
      <c r="N132" s="3">
        <v>28364000</v>
      </c>
      <c r="O132" s="3" t="s">
        <v>2015</v>
      </c>
      <c r="P132" s="3" t="s">
        <v>2015</v>
      </c>
      <c r="Q132" s="3" t="s">
        <v>2016</v>
      </c>
      <c r="V132" s="3" t="s">
        <v>2105</v>
      </c>
      <c r="W132" s="3" t="s">
        <v>2105</v>
      </c>
      <c r="X132" s="3" t="s">
        <v>2105</v>
      </c>
      <c r="Y132" s="3">
        <v>0</v>
      </c>
      <c r="Z132" s="3">
        <v>3</v>
      </c>
      <c r="AA132" s="3" t="s">
        <v>1862</v>
      </c>
      <c r="AB132" s="3">
        <v>11.186</v>
      </c>
      <c r="AC132" s="40">
        <f t="shared" si="0"/>
        <v>33.558</v>
      </c>
      <c r="AD132" s="1" t="s">
        <v>34</v>
      </c>
      <c r="AE132" s="1">
        <v>0</v>
      </c>
      <c r="AF132" s="1">
        <f t="shared" si="1"/>
        <v>3</v>
      </c>
    </row>
    <row r="133" spans="1:32" ht="24.95" customHeight="1" x14ac:dyDescent="0.25">
      <c r="A133" s="1" t="s">
        <v>36</v>
      </c>
      <c r="B133" s="1">
        <v>11417</v>
      </c>
      <c r="C133" s="5">
        <v>43464</v>
      </c>
      <c r="E133" s="3" t="s">
        <v>1900</v>
      </c>
      <c r="F133" s="3" t="s">
        <v>1900</v>
      </c>
      <c r="G133" s="3" t="s">
        <v>33</v>
      </c>
      <c r="H133" s="3" t="s">
        <v>1954</v>
      </c>
      <c r="I133" s="4">
        <v>43454</v>
      </c>
      <c r="J133" s="3" t="s">
        <v>1860</v>
      </c>
      <c r="K133" s="3" t="s">
        <v>2107</v>
      </c>
      <c r="L133" s="3" t="s">
        <v>39</v>
      </c>
      <c r="M133" s="3" t="s">
        <v>39</v>
      </c>
      <c r="N133" s="3">
        <v>98020000</v>
      </c>
      <c r="O133" s="3" t="s">
        <v>2017</v>
      </c>
      <c r="P133" s="3" t="s">
        <v>2017</v>
      </c>
      <c r="Q133" s="3" t="s">
        <v>2018</v>
      </c>
      <c r="V133" s="3" t="s">
        <v>2105</v>
      </c>
      <c r="W133" s="3" t="s">
        <v>2105</v>
      </c>
      <c r="X133" s="3" t="s">
        <v>2105</v>
      </c>
      <c r="Y133" s="3">
        <v>0</v>
      </c>
      <c r="Z133" s="3">
        <v>1</v>
      </c>
      <c r="AA133" s="3" t="s">
        <v>1862</v>
      </c>
      <c r="AB133" s="3">
        <v>90.63</v>
      </c>
      <c r="AC133" s="40">
        <f t="shared" si="0"/>
        <v>90.63</v>
      </c>
      <c r="AD133" s="1" t="s">
        <v>34</v>
      </c>
      <c r="AE133" s="1">
        <v>0</v>
      </c>
      <c r="AF133" s="1">
        <f t="shared" si="1"/>
        <v>1</v>
      </c>
    </row>
    <row r="134" spans="1:32" ht="24.95" customHeight="1" x14ac:dyDescent="0.25">
      <c r="A134" s="1" t="s">
        <v>36</v>
      </c>
      <c r="B134" s="1">
        <v>11417</v>
      </c>
      <c r="C134" s="5">
        <v>43464</v>
      </c>
      <c r="E134" s="3" t="s">
        <v>1900</v>
      </c>
      <c r="F134" s="3" t="s">
        <v>1900</v>
      </c>
      <c r="G134" s="3" t="s">
        <v>33</v>
      </c>
      <c r="H134" s="3" t="s">
        <v>1954</v>
      </c>
      <c r="I134" s="4">
        <v>43454</v>
      </c>
      <c r="J134" s="3" t="s">
        <v>1860</v>
      </c>
      <c r="K134" s="3" t="s">
        <v>2107</v>
      </c>
      <c r="L134" s="3" t="s">
        <v>39</v>
      </c>
      <c r="M134" s="3" t="s">
        <v>39</v>
      </c>
      <c r="N134" s="3">
        <v>35051090</v>
      </c>
      <c r="O134" s="3" t="s">
        <v>2019</v>
      </c>
      <c r="P134" s="3" t="s">
        <v>2019</v>
      </c>
      <c r="Q134" s="3" t="s">
        <v>2020</v>
      </c>
      <c r="V134" s="3" t="s">
        <v>2105</v>
      </c>
      <c r="W134" s="3" t="s">
        <v>2105</v>
      </c>
      <c r="X134" s="3" t="s">
        <v>2105</v>
      </c>
      <c r="Y134" s="3">
        <v>0</v>
      </c>
      <c r="Z134" s="3">
        <v>4</v>
      </c>
      <c r="AA134" s="3" t="s">
        <v>1862</v>
      </c>
      <c r="AB134" s="3">
        <v>12.19</v>
      </c>
      <c r="AC134" s="40">
        <f t="shared" si="0"/>
        <v>48.76</v>
      </c>
      <c r="AD134" s="1" t="s">
        <v>34</v>
      </c>
      <c r="AE134" s="1">
        <v>0</v>
      </c>
      <c r="AF134" s="1">
        <f t="shared" si="1"/>
        <v>4</v>
      </c>
    </row>
    <row r="135" spans="1:32" ht="24.95" customHeight="1" x14ac:dyDescent="0.25">
      <c r="A135" s="1" t="s">
        <v>36</v>
      </c>
      <c r="B135" s="1">
        <v>11417</v>
      </c>
      <c r="C135" s="5">
        <v>43464</v>
      </c>
      <c r="E135" s="3" t="s">
        <v>1900</v>
      </c>
      <c r="F135" s="3" t="s">
        <v>1900</v>
      </c>
      <c r="G135" s="3" t="s">
        <v>33</v>
      </c>
      <c r="H135" s="3" t="s">
        <v>1954</v>
      </c>
      <c r="I135" s="4">
        <v>43454</v>
      </c>
      <c r="J135" s="3" t="s">
        <v>1860</v>
      </c>
      <c r="K135" s="3" t="s">
        <v>2107</v>
      </c>
      <c r="L135" s="3" t="s">
        <v>39</v>
      </c>
      <c r="M135" s="3" t="s">
        <v>39</v>
      </c>
      <c r="N135" s="3">
        <v>80070090</v>
      </c>
      <c r="O135" s="3" t="s">
        <v>2021</v>
      </c>
      <c r="P135" s="3" t="s">
        <v>2021</v>
      </c>
      <c r="Q135" s="3" t="s">
        <v>2022</v>
      </c>
      <c r="V135" s="3" t="s">
        <v>2105</v>
      </c>
      <c r="W135" s="3" t="s">
        <v>2105</v>
      </c>
      <c r="X135" s="3" t="s">
        <v>2105</v>
      </c>
      <c r="Y135" s="3">
        <v>0</v>
      </c>
      <c r="Z135" s="3">
        <v>2</v>
      </c>
      <c r="AA135" s="3" t="s">
        <v>1862</v>
      </c>
      <c r="AB135" s="3">
        <v>16.251999999999999</v>
      </c>
      <c r="AC135" s="40">
        <f t="shared" si="0"/>
        <v>32.503999999999998</v>
      </c>
      <c r="AD135" s="1" t="s">
        <v>34</v>
      </c>
      <c r="AE135" s="1">
        <v>0</v>
      </c>
      <c r="AF135" s="1">
        <f t="shared" si="1"/>
        <v>2</v>
      </c>
    </row>
    <row r="136" spans="1:32" ht="24.95" customHeight="1" x14ac:dyDescent="0.25">
      <c r="A136" s="1" t="s">
        <v>36</v>
      </c>
      <c r="B136" s="1">
        <v>11417</v>
      </c>
      <c r="C136" s="5">
        <v>43464</v>
      </c>
      <c r="E136" s="3" t="s">
        <v>1900</v>
      </c>
      <c r="F136" s="3" t="s">
        <v>1900</v>
      </c>
      <c r="G136" s="3" t="s">
        <v>33</v>
      </c>
      <c r="H136" s="3" t="s">
        <v>1954</v>
      </c>
      <c r="I136" s="4">
        <v>43454</v>
      </c>
      <c r="J136" s="3" t="s">
        <v>1860</v>
      </c>
      <c r="K136" s="3" t="s">
        <v>2107</v>
      </c>
      <c r="L136" s="3" t="s">
        <v>39</v>
      </c>
      <c r="M136" s="3" t="s">
        <v>39</v>
      </c>
      <c r="N136" s="3">
        <v>29051700</v>
      </c>
      <c r="O136" s="3" t="s">
        <v>2023</v>
      </c>
      <c r="P136" s="3" t="s">
        <v>2023</v>
      </c>
      <c r="Q136" s="3" t="s">
        <v>2024</v>
      </c>
      <c r="V136" s="3" t="s">
        <v>2105</v>
      </c>
      <c r="W136" s="3" t="s">
        <v>2105</v>
      </c>
      <c r="X136" s="3" t="s">
        <v>2105</v>
      </c>
      <c r="Y136" s="3">
        <v>0</v>
      </c>
      <c r="Z136" s="3">
        <v>1</v>
      </c>
      <c r="AA136" s="3" t="s">
        <v>1862</v>
      </c>
      <c r="AB136" s="3">
        <v>36.869999999999997</v>
      </c>
      <c r="AC136" s="1">
        <f t="shared" si="0"/>
        <v>36.869999999999997</v>
      </c>
      <c r="AD136" s="1" t="s">
        <v>34</v>
      </c>
      <c r="AE136" s="1">
        <v>0</v>
      </c>
      <c r="AF136" s="1">
        <f t="shared" si="1"/>
        <v>1</v>
      </c>
    </row>
    <row r="137" spans="1:32" ht="24.95" customHeight="1" x14ac:dyDescent="0.25">
      <c r="A137" s="1" t="s">
        <v>36</v>
      </c>
      <c r="B137" s="1">
        <v>11417</v>
      </c>
      <c r="C137" s="5">
        <v>43464</v>
      </c>
      <c r="E137" s="3" t="s">
        <v>1900</v>
      </c>
      <c r="F137" s="3" t="s">
        <v>1900</v>
      </c>
      <c r="G137" s="3" t="s">
        <v>33</v>
      </c>
      <c r="H137" s="3" t="s">
        <v>1954</v>
      </c>
      <c r="I137" s="4">
        <v>43454</v>
      </c>
      <c r="J137" s="3" t="s">
        <v>1860</v>
      </c>
      <c r="K137" s="3" t="s">
        <v>2107</v>
      </c>
      <c r="L137" s="3" t="s">
        <v>39</v>
      </c>
      <c r="M137" s="3" t="s">
        <v>39</v>
      </c>
      <c r="N137" s="3">
        <v>29224990</v>
      </c>
      <c r="O137" s="3" t="s">
        <v>2025</v>
      </c>
      <c r="P137" s="3" t="s">
        <v>2025</v>
      </c>
      <c r="Q137" s="3" t="s">
        <v>2026</v>
      </c>
      <c r="V137" s="3" t="s">
        <v>2105</v>
      </c>
      <c r="W137" s="3" t="s">
        <v>2105</v>
      </c>
      <c r="X137" s="3" t="s">
        <v>2105</v>
      </c>
      <c r="Y137" s="3">
        <v>0</v>
      </c>
      <c r="Z137" s="3">
        <v>5</v>
      </c>
      <c r="AA137" s="3" t="s">
        <v>1862</v>
      </c>
      <c r="AB137" s="3">
        <v>12.504</v>
      </c>
      <c r="AC137" s="1">
        <f t="shared" si="0"/>
        <v>62.519999999999996</v>
      </c>
      <c r="AD137" s="1" t="s">
        <v>34</v>
      </c>
      <c r="AE137" s="1">
        <v>0</v>
      </c>
      <c r="AF137" s="1">
        <f t="shared" si="1"/>
        <v>5</v>
      </c>
    </row>
    <row r="138" spans="1:32" ht="24.95" customHeight="1" x14ac:dyDescent="0.25">
      <c r="A138" s="1" t="s">
        <v>36</v>
      </c>
      <c r="B138" s="1">
        <v>11417</v>
      </c>
      <c r="C138" s="5">
        <v>43464</v>
      </c>
      <c r="E138" s="3" t="s">
        <v>1900</v>
      </c>
      <c r="F138" s="3" t="s">
        <v>1900</v>
      </c>
      <c r="G138" s="3" t="s">
        <v>33</v>
      </c>
      <c r="H138" s="3" t="s">
        <v>1954</v>
      </c>
      <c r="I138" s="4">
        <v>43454</v>
      </c>
      <c r="J138" s="3" t="s">
        <v>1860</v>
      </c>
      <c r="K138" s="3" t="s">
        <v>2107</v>
      </c>
      <c r="L138" s="3" t="s">
        <v>39</v>
      </c>
      <c r="M138" s="3" t="s">
        <v>39</v>
      </c>
      <c r="N138" s="3">
        <v>27101990</v>
      </c>
      <c r="O138" s="3" t="s">
        <v>2027</v>
      </c>
      <c r="P138" s="3" t="s">
        <v>2027</v>
      </c>
      <c r="Q138" s="3" t="s">
        <v>2028</v>
      </c>
      <c r="V138" s="3" t="s">
        <v>2105</v>
      </c>
      <c r="W138" s="3" t="s">
        <v>2105</v>
      </c>
      <c r="X138" s="3" t="s">
        <v>2105</v>
      </c>
      <c r="Y138" s="3">
        <v>0</v>
      </c>
      <c r="Z138" s="3">
        <v>30</v>
      </c>
      <c r="AA138" s="3" t="s">
        <v>1862</v>
      </c>
      <c r="AB138" s="3">
        <v>11.186</v>
      </c>
      <c r="AC138" s="1">
        <f t="shared" si="0"/>
        <v>335.58</v>
      </c>
      <c r="AD138" s="1" t="s">
        <v>34</v>
      </c>
      <c r="AE138" s="1">
        <v>0</v>
      </c>
      <c r="AF138" s="1">
        <f t="shared" si="1"/>
        <v>30</v>
      </c>
    </row>
    <row r="139" spans="1:32" ht="24.95" customHeight="1" x14ac:dyDescent="0.25">
      <c r="A139" s="1" t="s">
        <v>36</v>
      </c>
      <c r="B139" s="1">
        <v>11417</v>
      </c>
      <c r="C139" s="5">
        <v>43464</v>
      </c>
      <c r="E139" s="3" t="s">
        <v>1900</v>
      </c>
      <c r="F139" s="3" t="s">
        <v>1900</v>
      </c>
      <c r="G139" s="3" t="s">
        <v>33</v>
      </c>
      <c r="H139" s="3" t="s">
        <v>1954</v>
      </c>
      <c r="I139" s="4">
        <v>43454</v>
      </c>
      <c r="J139" s="3" t="s">
        <v>1860</v>
      </c>
      <c r="K139" s="3" t="s">
        <v>2107</v>
      </c>
      <c r="L139" s="3" t="s">
        <v>39</v>
      </c>
      <c r="M139" s="3" t="s">
        <v>39</v>
      </c>
      <c r="N139" s="3">
        <v>29145000</v>
      </c>
      <c r="O139" s="3" t="s">
        <v>2029</v>
      </c>
      <c r="P139" s="3" t="s">
        <v>2029</v>
      </c>
      <c r="Q139" s="3" t="s">
        <v>2030</v>
      </c>
      <c r="V139" s="3" t="s">
        <v>2105</v>
      </c>
      <c r="W139" s="3" t="s">
        <v>2105</v>
      </c>
      <c r="X139" s="3" t="s">
        <v>2105</v>
      </c>
      <c r="Y139" s="3">
        <v>0</v>
      </c>
      <c r="Z139" s="3">
        <v>4</v>
      </c>
      <c r="AA139" s="3" t="s">
        <v>1862</v>
      </c>
      <c r="AB139" s="3">
        <v>29.376000000000001</v>
      </c>
      <c r="AC139" s="40">
        <f t="shared" si="0"/>
        <v>117.504</v>
      </c>
      <c r="AD139" s="1" t="s">
        <v>34</v>
      </c>
      <c r="AE139" s="1">
        <v>0</v>
      </c>
      <c r="AF139" s="1">
        <f t="shared" si="1"/>
        <v>4</v>
      </c>
    </row>
    <row r="140" spans="1:32" ht="24.95" customHeight="1" x14ac:dyDescent="0.25">
      <c r="A140" s="1" t="s">
        <v>36</v>
      </c>
      <c r="B140" s="1">
        <v>11417</v>
      </c>
      <c r="C140" s="5">
        <v>43464</v>
      </c>
      <c r="E140" s="3" t="s">
        <v>1900</v>
      </c>
      <c r="F140" s="3" t="s">
        <v>1900</v>
      </c>
      <c r="G140" s="3" t="s">
        <v>33</v>
      </c>
      <c r="H140" s="3" t="s">
        <v>1954</v>
      </c>
      <c r="I140" s="4">
        <v>43454</v>
      </c>
      <c r="J140" s="3" t="s">
        <v>1860</v>
      </c>
      <c r="K140" s="3" t="s">
        <v>2107</v>
      </c>
      <c r="L140" s="3" t="s">
        <v>39</v>
      </c>
      <c r="M140" s="3" t="s">
        <v>39</v>
      </c>
      <c r="N140" s="3">
        <v>34029099</v>
      </c>
      <c r="O140" s="3" t="s">
        <v>2031</v>
      </c>
      <c r="P140" s="3" t="s">
        <v>2031</v>
      </c>
      <c r="Q140" s="3" t="s">
        <v>2032</v>
      </c>
      <c r="V140" s="3" t="s">
        <v>2105</v>
      </c>
      <c r="W140" s="3" t="s">
        <v>2105</v>
      </c>
      <c r="X140" s="3" t="s">
        <v>2105</v>
      </c>
      <c r="Y140" s="3">
        <v>0</v>
      </c>
      <c r="Z140" s="3">
        <v>6</v>
      </c>
      <c r="AA140" s="3" t="s">
        <v>1862</v>
      </c>
      <c r="AB140" s="3">
        <v>17.433499999999999</v>
      </c>
      <c r="AC140" s="40">
        <f t="shared" si="0"/>
        <v>104.601</v>
      </c>
      <c r="AD140" s="1" t="s">
        <v>34</v>
      </c>
      <c r="AE140" s="1">
        <v>0</v>
      </c>
      <c r="AF140" s="1">
        <f t="shared" si="1"/>
        <v>6</v>
      </c>
    </row>
    <row r="141" spans="1:32" ht="24.95" customHeight="1" x14ac:dyDescent="0.25">
      <c r="A141" s="1" t="s">
        <v>36</v>
      </c>
      <c r="B141" s="1">
        <v>11417</v>
      </c>
      <c r="C141" s="5">
        <v>43464</v>
      </c>
      <c r="E141" s="3" t="s">
        <v>1900</v>
      </c>
      <c r="F141" s="3" t="s">
        <v>1900</v>
      </c>
      <c r="G141" s="3" t="s">
        <v>33</v>
      </c>
      <c r="H141" s="3" t="s">
        <v>1954</v>
      </c>
      <c r="I141" s="4">
        <v>43454</v>
      </c>
      <c r="J141" s="3" t="s">
        <v>1860</v>
      </c>
      <c r="K141" s="3" t="s">
        <v>2107</v>
      </c>
      <c r="L141" s="3" t="s">
        <v>39</v>
      </c>
      <c r="M141" s="3" t="s">
        <v>39</v>
      </c>
      <c r="N141" s="3">
        <v>38249990</v>
      </c>
      <c r="O141" s="3" t="s">
        <v>2033</v>
      </c>
      <c r="P141" s="3" t="s">
        <v>2033</v>
      </c>
      <c r="Q141" s="3" t="s">
        <v>2034</v>
      </c>
      <c r="V141" s="3" t="s">
        <v>2105</v>
      </c>
      <c r="W141" s="3" t="s">
        <v>2105</v>
      </c>
      <c r="X141" s="3" t="s">
        <v>2105</v>
      </c>
      <c r="Y141" s="3">
        <v>0</v>
      </c>
      <c r="Z141" s="3">
        <v>1</v>
      </c>
      <c r="AA141" s="3" t="s">
        <v>1950</v>
      </c>
      <c r="AB141" s="3">
        <v>181.25</v>
      </c>
      <c r="AC141" s="1">
        <f t="shared" si="0"/>
        <v>181.25</v>
      </c>
      <c r="AD141" s="1" t="s">
        <v>34</v>
      </c>
      <c r="AE141" s="1">
        <v>0</v>
      </c>
      <c r="AF141" s="1">
        <f t="shared" si="1"/>
        <v>1</v>
      </c>
    </row>
    <row r="142" spans="1:32" ht="24.95" customHeight="1" x14ac:dyDescent="0.25">
      <c r="A142" s="1" t="s">
        <v>36</v>
      </c>
      <c r="B142" s="1">
        <v>11417</v>
      </c>
      <c r="C142" s="5">
        <v>43464</v>
      </c>
      <c r="E142" s="3" t="s">
        <v>1900</v>
      </c>
      <c r="F142" s="3" t="s">
        <v>1900</v>
      </c>
      <c r="G142" s="3" t="s">
        <v>33</v>
      </c>
      <c r="H142" s="3" t="s">
        <v>1954</v>
      </c>
      <c r="I142" s="4">
        <v>43454</v>
      </c>
      <c r="J142" s="3" t="s">
        <v>1860</v>
      </c>
      <c r="K142" s="3" t="s">
        <v>2107</v>
      </c>
      <c r="L142" s="3" t="s">
        <v>39</v>
      </c>
      <c r="M142" s="3" t="s">
        <v>39</v>
      </c>
      <c r="N142" s="3">
        <v>29051700</v>
      </c>
      <c r="O142" s="3" t="s">
        <v>2035</v>
      </c>
      <c r="P142" s="3" t="s">
        <v>2035</v>
      </c>
      <c r="Q142" s="3" t="s">
        <v>2036</v>
      </c>
      <c r="V142" s="3" t="s">
        <v>2105</v>
      </c>
      <c r="W142" s="3" t="s">
        <v>2105</v>
      </c>
      <c r="X142" s="3" t="s">
        <v>2105</v>
      </c>
      <c r="Y142" s="3">
        <v>0</v>
      </c>
      <c r="Z142" s="3">
        <v>1</v>
      </c>
      <c r="AA142" s="3" t="s">
        <v>1862</v>
      </c>
      <c r="AB142" s="3">
        <v>29.69</v>
      </c>
      <c r="AC142" s="1">
        <f t="shared" si="0"/>
        <v>29.69</v>
      </c>
      <c r="AD142" s="1" t="s">
        <v>34</v>
      </c>
      <c r="AE142" s="1">
        <v>0</v>
      </c>
      <c r="AF142" s="1">
        <f t="shared" si="1"/>
        <v>1</v>
      </c>
    </row>
    <row r="143" spans="1:32" ht="24.95" customHeight="1" x14ac:dyDescent="0.25">
      <c r="A143" s="1" t="s">
        <v>36</v>
      </c>
      <c r="B143" s="1">
        <v>11417</v>
      </c>
      <c r="C143" s="5">
        <v>43464</v>
      </c>
      <c r="E143" s="3" t="s">
        <v>1900</v>
      </c>
      <c r="F143" s="3" t="s">
        <v>1900</v>
      </c>
      <c r="G143" s="3" t="s">
        <v>33</v>
      </c>
      <c r="H143" s="3" t="s">
        <v>1954</v>
      </c>
      <c r="I143" s="4">
        <v>43454</v>
      </c>
      <c r="J143" s="3" t="s">
        <v>1860</v>
      </c>
      <c r="K143" s="3" t="s">
        <v>2107</v>
      </c>
      <c r="L143" s="3" t="s">
        <v>39</v>
      </c>
      <c r="M143" s="3" t="s">
        <v>39</v>
      </c>
      <c r="N143" s="3">
        <v>34029099</v>
      </c>
      <c r="O143" s="3" t="s">
        <v>2037</v>
      </c>
      <c r="P143" s="3" t="s">
        <v>2037</v>
      </c>
      <c r="Q143" s="3" t="s">
        <v>2038</v>
      </c>
      <c r="V143" s="3" t="s">
        <v>2105</v>
      </c>
      <c r="W143" s="3" t="s">
        <v>2105</v>
      </c>
      <c r="X143" s="3" t="s">
        <v>2105</v>
      </c>
      <c r="Y143" s="3">
        <v>0</v>
      </c>
      <c r="Z143" s="3">
        <v>10</v>
      </c>
      <c r="AA143" s="3" t="s">
        <v>1862</v>
      </c>
      <c r="AB143" s="3">
        <v>13.124000000000001</v>
      </c>
      <c r="AC143" s="1">
        <f t="shared" si="0"/>
        <v>131.24</v>
      </c>
      <c r="AD143" s="1" t="s">
        <v>34</v>
      </c>
      <c r="AE143" s="1">
        <v>0</v>
      </c>
      <c r="AF143" s="1">
        <f t="shared" si="1"/>
        <v>10</v>
      </c>
    </row>
    <row r="144" spans="1:32" ht="24.95" customHeight="1" x14ac:dyDescent="0.25">
      <c r="A144" s="1" t="s">
        <v>36</v>
      </c>
      <c r="B144" s="1">
        <v>11418</v>
      </c>
      <c r="C144" s="5">
        <v>43464</v>
      </c>
      <c r="E144" s="3" t="s">
        <v>1900</v>
      </c>
      <c r="F144" s="3" t="s">
        <v>1900</v>
      </c>
      <c r="G144" s="3" t="s">
        <v>33</v>
      </c>
      <c r="H144" s="3" t="s">
        <v>1952</v>
      </c>
      <c r="I144" s="4">
        <v>43449</v>
      </c>
      <c r="J144" s="3" t="s">
        <v>1860</v>
      </c>
      <c r="K144" s="3" t="s">
        <v>2107</v>
      </c>
      <c r="L144" s="3" t="s">
        <v>39</v>
      </c>
      <c r="M144" s="3" t="s">
        <v>39</v>
      </c>
      <c r="O144" s="3" t="s">
        <v>2039</v>
      </c>
      <c r="P144" s="3" t="s">
        <v>2039</v>
      </c>
      <c r="Q144" s="3" t="s">
        <v>2040</v>
      </c>
      <c r="V144" s="3" t="s">
        <v>2105</v>
      </c>
      <c r="W144" s="3" t="s">
        <v>2105</v>
      </c>
      <c r="X144" s="3" t="s">
        <v>2105</v>
      </c>
      <c r="Y144" s="3">
        <v>0</v>
      </c>
      <c r="Z144" s="3">
        <v>2</v>
      </c>
      <c r="AA144" s="3" t="s">
        <v>1950</v>
      </c>
      <c r="AB144" s="3">
        <v>43.13</v>
      </c>
      <c r="AC144" s="1">
        <f t="shared" si="0"/>
        <v>86.26</v>
      </c>
      <c r="AD144" s="1" t="s">
        <v>34</v>
      </c>
      <c r="AE144" s="1">
        <v>0</v>
      </c>
      <c r="AF144" s="1">
        <f t="shared" si="1"/>
        <v>2</v>
      </c>
    </row>
    <row r="145" spans="1:32" ht="24.95" customHeight="1" x14ac:dyDescent="0.25">
      <c r="A145" s="1" t="s">
        <v>36</v>
      </c>
      <c r="B145" s="1">
        <v>11418</v>
      </c>
      <c r="C145" s="5">
        <v>43464</v>
      </c>
      <c r="E145" s="3" t="s">
        <v>1900</v>
      </c>
      <c r="F145" s="3" t="s">
        <v>1900</v>
      </c>
      <c r="G145" s="3" t="s">
        <v>33</v>
      </c>
      <c r="H145" s="3" t="s">
        <v>1952</v>
      </c>
      <c r="I145" s="4">
        <v>43449</v>
      </c>
      <c r="J145" s="3" t="s">
        <v>1860</v>
      </c>
      <c r="K145" s="3" t="s">
        <v>2107</v>
      </c>
      <c r="L145" s="3" t="s">
        <v>39</v>
      </c>
      <c r="M145" s="3" t="s">
        <v>39</v>
      </c>
      <c r="N145" s="3">
        <v>29031200</v>
      </c>
      <c r="O145" s="3" t="s">
        <v>2041</v>
      </c>
      <c r="P145" s="3" t="s">
        <v>2041</v>
      </c>
      <c r="Q145" s="3" t="s">
        <v>2042</v>
      </c>
      <c r="V145" s="3" t="s">
        <v>2105</v>
      </c>
      <c r="W145" s="3" t="s">
        <v>2105</v>
      </c>
      <c r="X145" s="3" t="s">
        <v>2105</v>
      </c>
      <c r="Y145" s="3">
        <v>0</v>
      </c>
      <c r="Z145" s="3">
        <v>1</v>
      </c>
      <c r="AA145" s="3" t="s">
        <v>1950</v>
      </c>
      <c r="AB145" s="3">
        <v>40.619999999999997</v>
      </c>
      <c r="AC145" s="1">
        <f t="shared" si="0"/>
        <v>40.619999999999997</v>
      </c>
      <c r="AD145" s="1" t="s">
        <v>34</v>
      </c>
      <c r="AE145" s="1">
        <v>0</v>
      </c>
      <c r="AF145" s="1">
        <f t="shared" si="1"/>
        <v>1</v>
      </c>
    </row>
    <row r="146" spans="1:32" ht="24.95" customHeight="1" x14ac:dyDescent="0.25">
      <c r="A146" s="1" t="s">
        <v>36</v>
      </c>
      <c r="B146" s="1">
        <v>11418</v>
      </c>
      <c r="C146" s="5">
        <v>43464</v>
      </c>
      <c r="E146" s="3" t="s">
        <v>1900</v>
      </c>
      <c r="F146" s="3" t="s">
        <v>1900</v>
      </c>
      <c r="G146" s="3" t="s">
        <v>33</v>
      </c>
      <c r="H146" s="3" t="s">
        <v>1952</v>
      </c>
      <c r="I146" s="4">
        <v>43449</v>
      </c>
      <c r="J146" s="3" t="s">
        <v>1860</v>
      </c>
      <c r="K146" s="3" t="s">
        <v>2107</v>
      </c>
      <c r="L146" s="3" t="s">
        <v>39</v>
      </c>
      <c r="M146" s="3" t="s">
        <v>39</v>
      </c>
      <c r="N146" s="3">
        <v>29393000</v>
      </c>
      <c r="O146" s="3" t="s">
        <v>2043</v>
      </c>
      <c r="P146" s="3" t="s">
        <v>2043</v>
      </c>
      <c r="Q146" s="3" t="s">
        <v>2044</v>
      </c>
      <c r="V146" s="3" t="s">
        <v>2105</v>
      </c>
      <c r="W146" s="3" t="s">
        <v>2105</v>
      </c>
      <c r="X146" s="3" t="s">
        <v>2105</v>
      </c>
      <c r="Y146" s="3">
        <v>0</v>
      </c>
      <c r="Z146" s="3">
        <v>1</v>
      </c>
      <c r="AA146" s="3" t="s">
        <v>1862</v>
      </c>
      <c r="AB146" s="3">
        <v>28.95</v>
      </c>
      <c r="AC146" s="1">
        <f t="shared" si="0"/>
        <v>28.95</v>
      </c>
      <c r="AD146" s="1" t="s">
        <v>34</v>
      </c>
      <c r="AE146" s="1">
        <v>0</v>
      </c>
      <c r="AF146" s="1">
        <f t="shared" si="1"/>
        <v>1</v>
      </c>
    </row>
    <row r="147" spans="1:32" ht="24.95" customHeight="1" x14ac:dyDescent="0.25">
      <c r="A147" s="1" t="s">
        <v>36</v>
      </c>
      <c r="B147" s="1">
        <v>11418</v>
      </c>
      <c r="C147" s="5">
        <v>43464</v>
      </c>
      <c r="E147" s="3" t="s">
        <v>1900</v>
      </c>
      <c r="F147" s="3" t="s">
        <v>1900</v>
      </c>
      <c r="G147" s="3" t="s">
        <v>33</v>
      </c>
      <c r="H147" s="3" t="s">
        <v>1952</v>
      </c>
      <c r="I147" s="4">
        <v>43449</v>
      </c>
      <c r="J147" s="3" t="s">
        <v>1860</v>
      </c>
      <c r="K147" s="3" t="s">
        <v>2107</v>
      </c>
      <c r="L147" s="3" t="s">
        <v>39</v>
      </c>
      <c r="M147" s="3" t="s">
        <v>39</v>
      </c>
      <c r="N147" s="3">
        <v>28191000</v>
      </c>
      <c r="O147" s="3" t="s">
        <v>2045</v>
      </c>
      <c r="P147" s="3" t="s">
        <v>2045</v>
      </c>
      <c r="Q147" s="3" t="s">
        <v>2046</v>
      </c>
      <c r="V147" s="3" t="s">
        <v>2105</v>
      </c>
      <c r="W147" s="3" t="s">
        <v>2105</v>
      </c>
      <c r="X147" s="3" t="s">
        <v>2105</v>
      </c>
      <c r="Y147" s="3">
        <v>0</v>
      </c>
      <c r="Z147" s="3">
        <v>1</v>
      </c>
      <c r="AA147" s="3" t="s">
        <v>1862</v>
      </c>
      <c r="AB147" s="3">
        <v>30.24</v>
      </c>
      <c r="AC147" s="1">
        <f t="shared" si="0"/>
        <v>30.24</v>
      </c>
      <c r="AD147" s="1" t="s">
        <v>34</v>
      </c>
      <c r="AE147" s="1">
        <v>0</v>
      </c>
      <c r="AF147" s="1">
        <f t="shared" si="1"/>
        <v>1</v>
      </c>
    </row>
    <row r="148" spans="1:32" ht="24.95" customHeight="1" x14ac:dyDescent="0.25">
      <c r="A148" s="1" t="s">
        <v>36</v>
      </c>
      <c r="B148" s="1">
        <v>11418</v>
      </c>
      <c r="C148" s="5">
        <v>43464</v>
      </c>
      <c r="E148" s="3" t="s">
        <v>1900</v>
      </c>
      <c r="F148" s="3" t="s">
        <v>1900</v>
      </c>
      <c r="G148" s="3" t="s">
        <v>33</v>
      </c>
      <c r="H148" s="3" t="s">
        <v>1952</v>
      </c>
      <c r="I148" s="4">
        <v>43449</v>
      </c>
      <c r="J148" s="3" t="s">
        <v>1860</v>
      </c>
      <c r="K148" s="3" t="s">
        <v>2107</v>
      </c>
      <c r="L148" s="3" t="s">
        <v>39</v>
      </c>
      <c r="M148" s="3" t="s">
        <v>39</v>
      </c>
      <c r="N148" s="3">
        <v>28419000</v>
      </c>
      <c r="O148" s="3" t="s">
        <v>2047</v>
      </c>
      <c r="P148" s="3" t="s">
        <v>2047</v>
      </c>
      <c r="Q148" s="3" t="s">
        <v>2048</v>
      </c>
      <c r="V148" s="3" t="s">
        <v>2105</v>
      </c>
      <c r="W148" s="3" t="s">
        <v>2105</v>
      </c>
      <c r="X148" s="3" t="s">
        <v>2105</v>
      </c>
      <c r="Y148" s="3">
        <v>0</v>
      </c>
      <c r="Z148" s="3">
        <v>1</v>
      </c>
      <c r="AA148" s="3" t="s">
        <v>1862</v>
      </c>
      <c r="AB148" s="3">
        <v>34.369999999999997</v>
      </c>
      <c r="AC148" s="1">
        <f t="shared" si="0"/>
        <v>34.369999999999997</v>
      </c>
      <c r="AD148" s="1" t="s">
        <v>34</v>
      </c>
      <c r="AE148" s="1">
        <v>0</v>
      </c>
      <c r="AF148" s="1">
        <f t="shared" si="1"/>
        <v>1</v>
      </c>
    </row>
    <row r="149" spans="1:32" ht="24.95" customHeight="1" x14ac:dyDescent="0.25">
      <c r="A149" s="1" t="s">
        <v>36</v>
      </c>
      <c r="B149" s="1">
        <v>11418</v>
      </c>
      <c r="C149" s="5">
        <v>43464</v>
      </c>
      <c r="E149" s="3" t="s">
        <v>1900</v>
      </c>
      <c r="F149" s="3" t="s">
        <v>1900</v>
      </c>
      <c r="G149" s="3" t="s">
        <v>33</v>
      </c>
      <c r="H149" s="3" t="s">
        <v>1952</v>
      </c>
      <c r="I149" s="4">
        <v>43449</v>
      </c>
      <c r="J149" s="3" t="s">
        <v>1860</v>
      </c>
      <c r="K149" s="3" t="s">
        <v>2107</v>
      </c>
      <c r="L149" s="3" t="s">
        <v>39</v>
      </c>
      <c r="M149" s="3" t="s">
        <v>39</v>
      </c>
      <c r="O149" s="3" t="s">
        <v>2049</v>
      </c>
      <c r="P149" s="3" t="s">
        <v>2049</v>
      </c>
      <c r="Q149" s="3" t="s">
        <v>2050</v>
      </c>
      <c r="V149" s="3" t="s">
        <v>2105</v>
      </c>
      <c r="W149" s="3" t="s">
        <v>2105</v>
      </c>
      <c r="X149" s="3" t="s">
        <v>2105</v>
      </c>
      <c r="Y149" s="3">
        <v>0</v>
      </c>
      <c r="Z149" s="3">
        <v>2</v>
      </c>
      <c r="AA149" s="3" t="s">
        <v>1862</v>
      </c>
      <c r="AB149" s="3">
        <v>48.127000000000002</v>
      </c>
      <c r="AC149" s="40">
        <f t="shared" si="0"/>
        <v>96.254000000000005</v>
      </c>
      <c r="AD149" s="1" t="s">
        <v>34</v>
      </c>
      <c r="AE149" s="1">
        <v>0</v>
      </c>
      <c r="AF149" s="1">
        <f t="shared" si="1"/>
        <v>2</v>
      </c>
    </row>
    <row r="150" spans="1:32" ht="24.95" customHeight="1" x14ac:dyDescent="0.25">
      <c r="A150" s="1" t="s">
        <v>36</v>
      </c>
      <c r="B150" s="1">
        <v>11418</v>
      </c>
      <c r="C150" s="5">
        <v>43464</v>
      </c>
      <c r="E150" s="3" t="s">
        <v>1900</v>
      </c>
      <c r="F150" s="3" t="s">
        <v>1900</v>
      </c>
      <c r="G150" s="3" t="s">
        <v>33</v>
      </c>
      <c r="H150" s="3" t="s">
        <v>1952</v>
      </c>
      <c r="I150" s="4">
        <v>43449</v>
      </c>
      <c r="J150" s="3" t="s">
        <v>1860</v>
      </c>
      <c r="K150" s="3" t="s">
        <v>2107</v>
      </c>
      <c r="L150" s="3" t="s">
        <v>39</v>
      </c>
      <c r="M150" s="3" t="s">
        <v>39</v>
      </c>
      <c r="N150" s="3">
        <v>28439019</v>
      </c>
      <c r="O150" s="3" t="s">
        <v>2051</v>
      </c>
      <c r="P150" s="3" t="s">
        <v>2051</v>
      </c>
      <c r="Q150" s="3" t="s">
        <v>2052</v>
      </c>
      <c r="V150" s="3" t="s">
        <v>2105</v>
      </c>
      <c r="W150" s="3" t="s">
        <v>2105</v>
      </c>
      <c r="X150" s="3" t="s">
        <v>2105</v>
      </c>
      <c r="Y150" s="3">
        <v>0</v>
      </c>
      <c r="Z150" s="3">
        <v>2</v>
      </c>
      <c r="AA150" s="3" t="s">
        <v>1862</v>
      </c>
      <c r="AB150" s="3">
        <v>84.37</v>
      </c>
      <c r="AC150" s="1">
        <f t="shared" si="0"/>
        <v>168.74</v>
      </c>
      <c r="AD150" s="1" t="s">
        <v>34</v>
      </c>
      <c r="AE150" s="1">
        <v>0</v>
      </c>
      <c r="AF150" s="1">
        <f t="shared" si="1"/>
        <v>2</v>
      </c>
    </row>
    <row r="151" spans="1:32" ht="24.95" customHeight="1" x14ac:dyDescent="0.25">
      <c r="A151" s="1" t="s">
        <v>36</v>
      </c>
      <c r="B151" s="1">
        <v>11418</v>
      </c>
      <c r="C151" s="5">
        <v>43464</v>
      </c>
      <c r="E151" s="3" t="s">
        <v>1900</v>
      </c>
      <c r="F151" s="3" t="s">
        <v>1900</v>
      </c>
      <c r="G151" s="3" t="s">
        <v>33</v>
      </c>
      <c r="H151" s="3" t="s">
        <v>1952</v>
      </c>
      <c r="I151" s="4">
        <v>43449</v>
      </c>
      <c r="J151" s="3" t="s">
        <v>1860</v>
      </c>
      <c r="K151" s="3" t="s">
        <v>2107</v>
      </c>
      <c r="L151" s="3" t="s">
        <v>39</v>
      </c>
      <c r="M151" s="3" t="s">
        <v>39</v>
      </c>
      <c r="N151" s="3">
        <v>29319090</v>
      </c>
      <c r="O151" s="3" t="s">
        <v>2053</v>
      </c>
      <c r="P151" s="3" t="s">
        <v>2053</v>
      </c>
      <c r="Q151" s="3" t="s">
        <v>2054</v>
      </c>
      <c r="V151" s="3" t="s">
        <v>2105</v>
      </c>
      <c r="W151" s="3" t="s">
        <v>2105</v>
      </c>
      <c r="X151" s="3" t="s">
        <v>2105</v>
      </c>
      <c r="Y151" s="3">
        <v>0</v>
      </c>
      <c r="Z151" s="3">
        <v>1</v>
      </c>
      <c r="AA151" s="3" t="s">
        <v>1862</v>
      </c>
      <c r="AB151" s="3">
        <v>100</v>
      </c>
      <c r="AC151" s="1">
        <f t="shared" si="0"/>
        <v>100</v>
      </c>
      <c r="AD151" s="1" t="s">
        <v>34</v>
      </c>
      <c r="AE151" s="1">
        <v>0</v>
      </c>
      <c r="AF151" s="1">
        <f t="shared" si="1"/>
        <v>1</v>
      </c>
    </row>
    <row r="152" spans="1:32" ht="24.95" customHeight="1" x14ac:dyDescent="0.25">
      <c r="A152" s="1" t="s">
        <v>36</v>
      </c>
      <c r="B152" s="1">
        <v>11418</v>
      </c>
      <c r="C152" s="5">
        <v>43464</v>
      </c>
      <c r="E152" s="3" t="s">
        <v>1900</v>
      </c>
      <c r="F152" s="3" t="s">
        <v>1900</v>
      </c>
      <c r="G152" s="3" t="s">
        <v>33</v>
      </c>
      <c r="H152" s="3" t="s">
        <v>1952</v>
      </c>
      <c r="I152" s="4">
        <v>43449</v>
      </c>
      <c r="J152" s="3" t="s">
        <v>1860</v>
      </c>
      <c r="K152" s="3" t="s">
        <v>2107</v>
      </c>
      <c r="L152" s="3" t="s">
        <v>39</v>
      </c>
      <c r="M152" s="3" t="s">
        <v>39</v>
      </c>
      <c r="N152" s="3">
        <v>28419000</v>
      </c>
      <c r="O152" s="3" t="s">
        <v>2055</v>
      </c>
      <c r="P152" s="3" t="s">
        <v>2055</v>
      </c>
      <c r="Q152" s="3" t="s">
        <v>2056</v>
      </c>
      <c r="V152" s="3" t="s">
        <v>2105</v>
      </c>
      <c r="W152" s="3" t="s">
        <v>2105</v>
      </c>
      <c r="X152" s="3" t="s">
        <v>2105</v>
      </c>
      <c r="Y152" s="3">
        <v>0</v>
      </c>
      <c r="Z152" s="3">
        <v>3</v>
      </c>
      <c r="AA152" s="3" t="s">
        <v>1862</v>
      </c>
      <c r="AB152" s="3">
        <v>49.3765</v>
      </c>
      <c r="AC152" s="40">
        <f t="shared" si="0"/>
        <v>148.12950000000001</v>
      </c>
      <c r="AD152" s="1" t="s">
        <v>34</v>
      </c>
      <c r="AE152" s="1">
        <v>0</v>
      </c>
      <c r="AF152" s="1">
        <f t="shared" si="1"/>
        <v>3</v>
      </c>
    </row>
    <row r="153" spans="1:32" ht="24.95" customHeight="1" x14ac:dyDescent="0.25">
      <c r="A153" s="1" t="s">
        <v>36</v>
      </c>
      <c r="B153" s="1">
        <v>11419</v>
      </c>
      <c r="C153" s="5">
        <v>43464</v>
      </c>
      <c r="E153" s="3" t="s">
        <v>1900</v>
      </c>
      <c r="F153" s="3" t="s">
        <v>1900</v>
      </c>
      <c r="G153" s="3" t="s">
        <v>33</v>
      </c>
      <c r="H153" s="3" t="s">
        <v>1951</v>
      </c>
      <c r="I153" s="4">
        <v>43449</v>
      </c>
      <c r="J153" s="3" t="s">
        <v>1860</v>
      </c>
      <c r="K153" s="3" t="s">
        <v>2107</v>
      </c>
      <c r="L153" s="3" t="s">
        <v>39</v>
      </c>
      <c r="M153" s="3" t="s">
        <v>39</v>
      </c>
      <c r="N153" s="3">
        <v>29051100</v>
      </c>
      <c r="O153" s="3" t="s">
        <v>2057</v>
      </c>
      <c r="P153" s="3" t="s">
        <v>2057</v>
      </c>
      <c r="Q153" s="3" t="s">
        <v>2058</v>
      </c>
      <c r="V153" s="3" t="s">
        <v>2105</v>
      </c>
      <c r="W153" s="3" t="s">
        <v>2105</v>
      </c>
      <c r="X153" s="3" t="s">
        <v>2105</v>
      </c>
      <c r="Y153" s="3">
        <v>0</v>
      </c>
      <c r="Z153" s="3">
        <v>2</v>
      </c>
      <c r="AA153" s="3" t="s">
        <v>1950</v>
      </c>
      <c r="AB153" s="3">
        <v>68.75</v>
      </c>
      <c r="AC153" s="1">
        <f t="shared" si="0"/>
        <v>137.5</v>
      </c>
      <c r="AD153" s="1" t="s">
        <v>34</v>
      </c>
      <c r="AE153" s="1">
        <v>0</v>
      </c>
      <c r="AF153" s="1">
        <f t="shared" si="1"/>
        <v>2</v>
      </c>
    </row>
    <row r="154" spans="1:32" ht="24.95" customHeight="1" x14ac:dyDescent="0.25">
      <c r="A154" s="1" t="s">
        <v>36</v>
      </c>
      <c r="B154" s="1">
        <v>11419</v>
      </c>
      <c r="C154" s="5">
        <v>43464</v>
      </c>
      <c r="E154" s="3" t="s">
        <v>1900</v>
      </c>
      <c r="F154" s="3" t="s">
        <v>1900</v>
      </c>
      <c r="G154" s="3" t="s">
        <v>33</v>
      </c>
      <c r="H154" s="3" t="s">
        <v>1951</v>
      </c>
      <c r="I154" s="4">
        <v>43449</v>
      </c>
      <c r="J154" s="3" t="s">
        <v>1860</v>
      </c>
      <c r="K154" s="3" t="s">
        <v>2107</v>
      </c>
      <c r="L154" s="3" t="s">
        <v>39</v>
      </c>
      <c r="M154" s="3" t="s">
        <v>39</v>
      </c>
      <c r="N154" s="3">
        <v>29215990</v>
      </c>
      <c r="O154" s="3" t="s">
        <v>1969</v>
      </c>
      <c r="P154" s="3" t="s">
        <v>1969</v>
      </c>
      <c r="Q154" s="3" t="s">
        <v>2059</v>
      </c>
      <c r="V154" s="3" t="s">
        <v>2105</v>
      </c>
      <c r="W154" s="3" t="s">
        <v>2105</v>
      </c>
      <c r="X154" s="3" t="s">
        <v>2105</v>
      </c>
      <c r="Y154" s="3">
        <v>0</v>
      </c>
      <c r="Z154" s="3">
        <v>5</v>
      </c>
      <c r="AA154" s="3" t="s">
        <v>1862</v>
      </c>
      <c r="AB154" s="3">
        <v>23.256</v>
      </c>
      <c r="AC154" s="1">
        <f t="shared" si="0"/>
        <v>116.28</v>
      </c>
      <c r="AD154" s="1" t="s">
        <v>34</v>
      </c>
      <c r="AE154" s="1">
        <v>0</v>
      </c>
      <c r="AF154" s="1">
        <f t="shared" si="1"/>
        <v>5</v>
      </c>
    </row>
    <row r="155" spans="1:32" ht="24.95" customHeight="1" x14ac:dyDescent="0.25">
      <c r="A155" s="1" t="s">
        <v>36</v>
      </c>
      <c r="B155" s="1">
        <v>11419</v>
      </c>
      <c r="C155" s="5">
        <v>43464</v>
      </c>
      <c r="E155" s="3" t="s">
        <v>1900</v>
      </c>
      <c r="F155" s="3" t="s">
        <v>1900</v>
      </c>
      <c r="G155" s="3" t="s">
        <v>33</v>
      </c>
      <c r="H155" s="3" t="s">
        <v>1951</v>
      </c>
      <c r="I155" s="4">
        <v>43449</v>
      </c>
      <c r="J155" s="3" t="s">
        <v>1860</v>
      </c>
      <c r="K155" s="3" t="s">
        <v>2107</v>
      </c>
      <c r="L155" s="3" t="s">
        <v>39</v>
      </c>
      <c r="M155" s="3" t="s">
        <v>39</v>
      </c>
      <c r="N155" s="3">
        <v>29280090</v>
      </c>
      <c r="O155" s="3" t="s">
        <v>2060</v>
      </c>
      <c r="P155" s="3" t="s">
        <v>2060</v>
      </c>
      <c r="Q155" s="3" t="s">
        <v>2061</v>
      </c>
      <c r="V155" s="3" t="s">
        <v>2105</v>
      </c>
      <c r="W155" s="3" t="s">
        <v>2105</v>
      </c>
      <c r="X155" s="3" t="s">
        <v>2105</v>
      </c>
      <c r="Y155" s="3">
        <v>0</v>
      </c>
      <c r="Z155" s="3">
        <v>2</v>
      </c>
      <c r="AA155" s="3" t="s">
        <v>1862</v>
      </c>
      <c r="AB155" s="3">
        <v>23.13</v>
      </c>
      <c r="AC155" s="1">
        <f t="shared" si="0"/>
        <v>46.26</v>
      </c>
      <c r="AD155" s="1" t="s">
        <v>34</v>
      </c>
      <c r="AE155" s="1">
        <v>0</v>
      </c>
      <c r="AF155" s="1">
        <f t="shared" si="1"/>
        <v>2</v>
      </c>
    </row>
    <row r="156" spans="1:32" ht="24.95" customHeight="1" x14ac:dyDescent="0.25">
      <c r="A156" s="1" t="s">
        <v>36</v>
      </c>
      <c r="B156" s="1">
        <v>11419</v>
      </c>
      <c r="C156" s="5">
        <v>43464</v>
      </c>
      <c r="E156" s="3" t="s">
        <v>1900</v>
      </c>
      <c r="F156" s="3" t="s">
        <v>1900</v>
      </c>
      <c r="G156" s="3" t="s">
        <v>33</v>
      </c>
      <c r="H156" s="3" t="s">
        <v>1951</v>
      </c>
      <c r="I156" s="4">
        <v>43449</v>
      </c>
      <c r="J156" s="3" t="s">
        <v>1860</v>
      </c>
      <c r="K156" s="3" t="s">
        <v>2107</v>
      </c>
      <c r="L156" s="3" t="s">
        <v>39</v>
      </c>
      <c r="M156" s="3" t="s">
        <v>39</v>
      </c>
      <c r="N156" s="3">
        <v>28299020</v>
      </c>
      <c r="O156" s="3" t="s">
        <v>2062</v>
      </c>
      <c r="P156" s="3" t="s">
        <v>2062</v>
      </c>
      <c r="Q156" s="3" t="s">
        <v>2063</v>
      </c>
      <c r="V156" s="3" t="s">
        <v>2105</v>
      </c>
      <c r="W156" s="3" t="s">
        <v>2105</v>
      </c>
      <c r="X156" s="3" t="s">
        <v>2105</v>
      </c>
      <c r="Y156" s="3">
        <v>0</v>
      </c>
      <c r="Z156" s="3">
        <v>2</v>
      </c>
      <c r="AA156" s="3" t="s">
        <v>1862</v>
      </c>
      <c r="AB156" s="3">
        <v>29.25</v>
      </c>
      <c r="AC156" s="1">
        <f t="shared" si="0"/>
        <v>58.5</v>
      </c>
      <c r="AD156" s="1" t="s">
        <v>34</v>
      </c>
      <c r="AE156" s="1">
        <v>0</v>
      </c>
      <c r="AF156" s="1">
        <f t="shared" si="1"/>
        <v>2</v>
      </c>
    </row>
    <row r="157" spans="1:32" ht="24.95" customHeight="1" x14ac:dyDescent="0.25">
      <c r="A157" s="1" t="s">
        <v>36</v>
      </c>
      <c r="B157" s="1">
        <v>11419</v>
      </c>
      <c r="C157" s="5">
        <v>43464</v>
      </c>
      <c r="E157" s="3" t="s">
        <v>1900</v>
      </c>
      <c r="F157" s="3" t="s">
        <v>1900</v>
      </c>
      <c r="G157" s="3" t="s">
        <v>33</v>
      </c>
      <c r="H157" s="3" t="s">
        <v>1951</v>
      </c>
      <c r="I157" s="4">
        <v>43449</v>
      </c>
      <c r="J157" s="3" t="s">
        <v>1860</v>
      </c>
      <c r="K157" s="3" t="s">
        <v>2107</v>
      </c>
      <c r="L157" s="3" t="s">
        <v>39</v>
      </c>
      <c r="M157" s="3" t="s">
        <v>39</v>
      </c>
      <c r="N157" s="3">
        <v>28342100</v>
      </c>
      <c r="O157" s="3" t="s">
        <v>2064</v>
      </c>
      <c r="P157" s="3" t="s">
        <v>2064</v>
      </c>
      <c r="Q157" s="3" t="s">
        <v>2065</v>
      </c>
      <c r="V157" s="3" t="s">
        <v>2105</v>
      </c>
      <c r="W157" s="3" t="s">
        <v>2105</v>
      </c>
      <c r="X157" s="3" t="s">
        <v>2105</v>
      </c>
      <c r="Y157" s="3">
        <v>0</v>
      </c>
      <c r="Z157" s="3">
        <v>2</v>
      </c>
      <c r="AA157" s="3" t="s">
        <v>1862</v>
      </c>
      <c r="AB157" s="3">
        <v>24.684000000000001</v>
      </c>
      <c r="AC157" s="40">
        <f t="shared" si="0"/>
        <v>49.368000000000002</v>
      </c>
      <c r="AD157" s="1" t="s">
        <v>34</v>
      </c>
      <c r="AE157" s="1">
        <v>0</v>
      </c>
      <c r="AF157" s="1">
        <f t="shared" si="1"/>
        <v>2</v>
      </c>
    </row>
    <row r="158" spans="1:32" ht="24.95" customHeight="1" x14ac:dyDescent="0.25">
      <c r="A158" s="1" t="s">
        <v>36</v>
      </c>
      <c r="B158" s="1">
        <v>11419</v>
      </c>
      <c r="C158" s="5">
        <v>43464</v>
      </c>
      <c r="E158" s="3" t="s">
        <v>1900</v>
      </c>
      <c r="F158" s="3" t="s">
        <v>1900</v>
      </c>
      <c r="G158" s="3" t="s">
        <v>33</v>
      </c>
      <c r="H158" s="3" t="s">
        <v>1951</v>
      </c>
      <c r="I158" s="4">
        <v>43449</v>
      </c>
      <c r="J158" s="3" t="s">
        <v>1860</v>
      </c>
      <c r="K158" s="3" t="s">
        <v>2107</v>
      </c>
      <c r="L158" s="3" t="s">
        <v>39</v>
      </c>
      <c r="M158" s="3" t="s">
        <v>39</v>
      </c>
      <c r="N158" s="3">
        <v>38220090</v>
      </c>
      <c r="O158" s="3" t="s">
        <v>2066</v>
      </c>
      <c r="P158" s="3" t="s">
        <v>2066</v>
      </c>
      <c r="Q158" s="3" t="s">
        <v>2067</v>
      </c>
      <c r="V158" s="3" t="s">
        <v>2105</v>
      </c>
      <c r="W158" s="3" t="s">
        <v>2105</v>
      </c>
      <c r="X158" s="3" t="s">
        <v>2105</v>
      </c>
      <c r="Y158" s="3">
        <v>0</v>
      </c>
      <c r="Z158" s="3">
        <v>10</v>
      </c>
      <c r="AA158" s="3" t="s">
        <v>1862</v>
      </c>
      <c r="AB158" s="3">
        <v>24.751999999999999</v>
      </c>
      <c r="AC158" s="1">
        <f t="shared" si="0"/>
        <v>247.51999999999998</v>
      </c>
      <c r="AD158" s="1" t="s">
        <v>34</v>
      </c>
      <c r="AE158" s="1">
        <v>0</v>
      </c>
      <c r="AF158" s="1">
        <f t="shared" si="1"/>
        <v>10</v>
      </c>
    </row>
    <row r="159" spans="1:32" ht="24.95" customHeight="1" x14ac:dyDescent="0.25">
      <c r="A159" s="1" t="s">
        <v>36</v>
      </c>
      <c r="B159" s="1">
        <v>11419</v>
      </c>
      <c r="C159" s="5">
        <v>43464</v>
      </c>
      <c r="E159" s="3" t="s">
        <v>1900</v>
      </c>
      <c r="F159" s="3" t="s">
        <v>1900</v>
      </c>
      <c r="G159" s="3" t="s">
        <v>33</v>
      </c>
      <c r="H159" s="3" t="s">
        <v>1951</v>
      </c>
      <c r="I159" s="4">
        <v>43449</v>
      </c>
      <c r="J159" s="3" t="s">
        <v>1860</v>
      </c>
      <c r="K159" s="3" t="s">
        <v>2107</v>
      </c>
      <c r="L159" s="3" t="s">
        <v>39</v>
      </c>
      <c r="M159" s="3" t="s">
        <v>39</v>
      </c>
      <c r="N159" s="3">
        <v>29021100</v>
      </c>
      <c r="O159" s="3" t="s">
        <v>2068</v>
      </c>
      <c r="P159" s="3" t="s">
        <v>2068</v>
      </c>
      <c r="Q159" s="3" t="s">
        <v>2069</v>
      </c>
      <c r="V159" s="3" t="s">
        <v>2105</v>
      </c>
      <c r="W159" s="3" t="s">
        <v>2105</v>
      </c>
      <c r="X159" s="3" t="s">
        <v>2105</v>
      </c>
      <c r="Y159" s="3">
        <v>0</v>
      </c>
      <c r="Z159" s="3">
        <v>20</v>
      </c>
      <c r="AA159" s="3" t="s">
        <v>1862</v>
      </c>
      <c r="AB159" s="3">
        <v>27.191500000000001</v>
      </c>
      <c r="AC159" s="1">
        <f t="shared" si="0"/>
        <v>543.83000000000004</v>
      </c>
      <c r="AD159" s="1" t="s">
        <v>34</v>
      </c>
      <c r="AE159" s="1">
        <v>0</v>
      </c>
      <c r="AF159" s="1">
        <f t="shared" si="1"/>
        <v>20</v>
      </c>
    </row>
    <row r="160" spans="1:32" ht="24.95" customHeight="1" x14ac:dyDescent="0.25">
      <c r="A160" s="1" t="s">
        <v>36</v>
      </c>
      <c r="B160" s="1">
        <v>11419</v>
      </c>
      <c r="C160" s="5">
        <v>43464</v>
      </c>
      <c r="E160" s="3" t="s">
        <v>1900</v>
      </c>
      <c r="F160" s="3" t="s">
        <v>1900</v>
      </c>
      <c r="G160" s="3" t="s">
        <v>33</v>
      </c>
      <c r="H160" s="3" t="s">
        <v>1951</v>
      </c>
      <c r="I160" s="4">
        <v>43449</v>
      </c>
      <c r="J160" s="3" t="s">
        <v>1860</v>
      </c>
      <c r="K160" s="3" t="s">
        <v>2107</v>
      </c>
      <c r="L160" s="3" t="s">
        <v>39</v>
      </c>
      <c r="M160" s="3" t="s">
        <v>39</v>
      </c>
      <c r="N160" s="3">
        <v>27101990</v>
      </c>
      <c r="O160" s="3" t="s">
        <v>2070</v>
      </c>
      <c r="P160" s="3" t="s">
        <v>2070</v>
      </c>
      <c r="Q160" s="3" t="s">
        <v>2071</v>
      </c>
      <c r="V160" s="3" t="s">
        <v>2105</v>
      </c>
      <c r="W160" s="3" t="s">
        <v>2105</v>
      </c>
      <c r="X160" s="3" t="s">
        <v>2105</v>
      </c>
      <c r="Y160" s="3">
        <v>0</v>
      </c>
      <c r="Z160" s="3">
        <v>4</v>
      </c>
      <c r="AA160" s="3" t="s">
        <v>1862</v>
      </c>
      <c r="AB160" s="3">
        <v>250</v>
      </c>
      <c r="AC160" s="1">
        <f t="shared" si="0"/>
        <v>1000</v>
      </c>
      <c r="AD160" s="1" t="s">
        <v>34</v>
      </c>
      <c r="AE160" s="1">
        <v>0</v>
      </c>
      <c r="AF160" s="1">
        <f t="shared" si="1"/>
        <v>4</v>
      </c>
    </row>
    <row r="161" spans="1:32" ht="24.95" customHeight="1" x14ac:dyDescent="0.25">
      <c r="A161" s="1" t="s">
        <v>36</v>
      </c>
      <c r="B161" s="1">
        <v>11420</v>
      </c>
      <c r="C161" s="5">
        <v>43464</v>
      </c>
      <c r="E161" s="3" t="s">
        <v>1900</v>
      </c>
      <c r="F161" s="3" t="s">
        <v>1900</v>
      </c>
      <c r="G161" s="3" t="s">
        <v>33</v>
      </c>
      <c r="H161" s="3" t="s">
        <v>1953</v>
      </c>
      <c r="I161" s="4">
        <v>43449</v>
      </c>
      <c r="J161" s="3" t="s">
        <v>1860</v>
      </c>
      <c r="K161" s="3" t="s">
        <v>2107</v>
      </c>
      <c r="L161" s="3" t="s">
        <v>39</v>
      </c>
      <c r="M161" s="3" t="s">
        <v>39</v>
      </c>
      <c r="N161" s="3">
        <v>29041090</v>
      </c>
      <c r="O161" s="3" t="s">
        <v>2072</v>
      </c>
      <c r="P161" s="3" t="s">
        <v>2072</v>
      </c>
      <c r="Q161" s="3" t="s">
        <v>2073</v>
      </c>
      <c r="V161" s="3" t="s">
        <v>2105</v>
      </c>
      <c r="W161" s="3" t="s">
        <v>2105</v>
      </c>
      <c r="X161" s="3" t="s">
        <v>2105</v>
      </c>
      <c r="Y161" s="3">
        <v>0</v>
      </c>
      <c r="Z161" s="3">
        <v>2</v>
      </c>
      <c r="AA161" s="3" t="s">
        <v>1862</v>
      </c>
      <c r="AB161" s="3">
        <v>24.684000000000001</v>
      </c>
      <c r="AC161" s="40">
        <f t="shared" si="0"/>
        <v>49.368000000000002</v>
      </c>
      <c r="AD161" s="1" t="s">
        <v>34</v>
      </c>
      <c r="AE161" s="1">
        <v>0</v>
      </c>
      <c r="AF161" s="1">
        <f t="shared" si="1"/>
        <v>2</v>
      </c>
    </row>
    <row r="162" spans="1:32" ht="24.95" customHeight="1" x14ac:dyDescent="0.25">
      <c r="A162" s="1" t="s">
        <v>36</v>
      </c>
      <c r="B162" s="1">
        <v>11420</v>
      </c>
      <c r="C162" s="5">
        <v>43464</v>
      </c>
      <c r="E162" s="3" t="s">
        <v>1900</v>
      </c>
      <c r="F162" s="3" t="s">
        <v>1900</v>
      </c>
      <c r="G162" s="3" t="s">
        <v>33</v>
      </c>
      <c r="H162" s="3" t="s">
        <v>1953</v>
      </c>
      <c r="I162" s="4">
        <v>43449</v>
      </c>
      <c r="J162" s="3" t="s">
        <v>1860</v>
      </c>
      <c r="K162" s="3" t="s">
        <v>2107</v>
      </c>
      <c r="L162" s="3" t="s">
        <v>39</v>
      </c>
      <c r="M162" s="3" t="s">
        <v>39</v>
      </c>
      <c r="N162" s="3">
        <v>29159020</v>
      </c>
      <c r="O162" s="3" t="s">
        <v>2074</v>
      </c>
      <c r="P162" s="3" t="s">
        <v>2074</v>
      </c>
      <c r="Q162" s="3" t="s">
        <v>2075</v>
      </c>
      <c r="V162" s="3" t="s">
        <v>2105</v>
      </c>
      <c r="W162" s="3" t="s">
        <v>2105</v>
      </c>
      <c r="X162" s="3" t="s">
        <v>2105</v>
      </c>
      <c r="Y162" s="3">
        <v>0</v>
      </c>
      <c r="Z162" s="3">
        <v>1</v>
      </c>
      <c r="AA162" s="3" t="s">
        <v>1862</v>
      </c>
      <c r="AB162" s="3">
        <v>27.718499999999999</v>
      </c>
      <c r="AC162" s="40">
        <f t="shared" si="0"/>
        <v>27.718499999999999</v>
      </c>
      <c r="AD162" s="1" t="s">
        <v>34</v>
      </c>
      <c r="AE162" s="1">
        <v>0</v>
      </c>
      <c r="AF162" s="1">
        <f t="shared" si="1"/>
        <v>1</v>
      </c>
    </row>
    <row r="163" spans="1:32" ht="24.95" customHeight="1" x14ac:dyDescent="0.25">
      <c r="A163" s="1" t="s">
        <v>36</v>
      </c>
      <c r="B163" s="1">
        <v>11420</v>
      </c>
      <c r="C163" s="5">
        <v>43464</v>
      </c>
      <c r="E163" s="3" t="s">
        <v>1900</v>
      </c>
      <c r="F163" s="3" t="s">
        <v>1900</v>
      </c>
      <c r="G163" s="3" t="s">
        <v>33</v>
      </c>
      <c r="H163" s="3" t="s">
        <v>1953</v>
      </c>
      <c r="I163" s="4">
        <v>43449</v>
      </c>
      <c r="J163" s="3" t="s">
        <v>1860</v>
      </c>
      <c r="K163" s="3" t="s">
        <v>2107</v>
      </c>
      <c r="L163" s="3" t="s">
        <v>39</v>
      </c>
      <c r="M163" s="3" t="s">
        <v>39</v>
      </c>
      <c r="N163" s="3">
        <v>32049000</v>
      </c>
      <c r="O163" s="3" t="s">
        <v>2076</v>
      </c>
      <c r="P163" s="3" t="s">
        <v>2076</v>
      </c>
      <c r="Q163" s="3" t="s">
        <v>2077</v>
      </c>
      <c r="V163" s="3" t="s">
        <v>2105</v>
      </c>
      <c r="W163" s="3" t="s">
        <v>2105</v>
      </c>
      <c r="X163" s="3" t="s">
        <v>2105</v>
      </c>
      <c r="Y163" s="3">
        <v>0</v>
      </c>
      <c r="Z163" s="3">
        <v>1</v>
      </c>
      <c r="AA163" s="3" t="s">
        <v>1862</v>
      </c>
      <c r="AB163" s="3">
        <v>20.791</v>
      </c>
      <c r="AC163" s="40">
        <f t="shared" si="0"/>
        <v>20.791</v>
      </c>
      <c r="AD163" s="1" t="s">
        <v>34</v>
      </c>
      <c r="AE163" s="1">
        <v>0</v>
      </c>
      <c r="AF163" s="1">
        <f t="shared" si="1"/>
        <v>1</v>
      </c>
    </row>
    <row r="164" spans="1:32" ht="24.95" customHeight="1" x14ac:dyDescent="0.25">
      <c r="A164" s="1" t="s">
        <v>36</v>
      </c>
      <c r="B164" s="1">
        <v>11420</v>
      </c>
      <c r="C164" s="5">
        <v>43464</v>
      </c>
      <c r="E164" s="3" t="s">
        <v>1900</v>
      </c>
      <c r="F164" s="3" t="s">
        <v>1900</v>
      </c>
      <c r="G164" s="3" t="s">
        <v>33</v>
      </c>
      <c r="H164" s="3" t="s">
        <v>1953</v>
      </c>
      <c r="I164" s="4">
        <v>43449</v>
      </c>
      <c r="J164" s="3" t="s">
        <v>1860</v>
      </c>
      <c r="K164" s="3" t="s">
        <v>2107</v>
      </c>
      <c r="L164" s="3" t="s">
        <v>39</v>
      </c>
      <c r="M164" s="3" t="s">
        <v>39</v>
      </c>
      <c r="N164" s="3">
        <v>29359090</v>
      </c>
      <c r="O164" s="3" t="s">
        <v>2078</v>
      </c>
      <c r="P164" s="3" t="s">
        <v>2078</v>
      </c>
      <c r="Q164" s="3" t="s">
        <v>2079</v>
      </c>
      <c r="V164" s="3" t="s">
        <v>2105</v>
      </c>
      <c r="W164" s="3" t="s">
        <v>2105</v>
      </c>
      <c r="X164" s="3" t="s">
        <v>2105</v>
      </c>
      <c r="Y164" s="3">
        <v>0</v>
      </c>
      <c r="Z164" s="3">
        <v>2</v>
      </c>
      <c r="AA164" s="3" t="s">
        <v>1862</v>
      </c>
      <c r="AB164" s="3">
        <v>30.625499999999999</v>
      </c>
      <c r="AC164" s="40">
        <f t="shared" si="0"/>
        <v>61.250999999999998</v>
      </c>
      <c r="AD164" s="1" t="s">
        <v>34</v>
      </c>
      <c r="AE164" s="1">
        <v>0</v>
      </c>
      <c r="AF164" s="1">
        <f t="shared" si="1"/>
        <v>2</v>
      </c>
    </row>
    <row r="165" spans="1:32" ht="24.95" customHeight="1" x14ac:dyDescent="0.25">
      <c r="A165" s="1" t="s">
        <v>36</v>
      </c>
      <c r="B165" s="1">
        <v>11420</v>
      </c>
      <c r="C165" s="5">
        <v>43464</v>
      </c>
      <c r="E165" s="3" t="s">
        <v>1900</v>
      </c>
      <c r="F165" s="3" t="s">
        <v>1900</v>
      </c>
      <c r="G165" s="3" t="s">
        <v>33</v>
      </c>
      <c r="H165" s="3" t="s">
        <v>1953</v>
      </c>
      <c r="I165" s="4">
        <v>43449</v>
      </c>
      <c r="J165" s="3" t="s">
        <v>1860</v>
      </c>
      <c r="K165" s="3" t="s">
        <v>2107</v>
      </c>
      <c r="L165" s="3" t="s">
        <v>39</v>
      </c>
      <c r="M165" s="3" t="s">
        <v>39</v>
      </c>
      <c r="N165" s="3">
        <v>28332940</v>
      </c>
      <c r="O165" s="3" t="s">
        <v>2080</v>
      </c>
      <c r="P165" s="3" t="s">
        <v>2080</v>
      </c>
      <c r="Q165" s="3" t="s">
        <v>2081</v>
      </c>
      <c r="V165" s="3" t="s">
        <v>2105</v>
      </c>
      <c r="W165" s="3" t="s">
        <v>2105</v>
      </c>
      <c r="X165" s="3" t="s">
        <v>2105</v>
      </c>
      <c r="Y165" s="3">
        <v>0</v>
      </c>
      <c r="Z165" s="3">
        <v>2</v>
      </c>
      <c r="AA165" s="3" t="s">
        <v>1862</v>
      </c>
      <c r="AB165" s="3">
        <v>16.87</v>
      </c>
      <c r="AC165" s="1">
        <f t="shared" si="0"/>
        <v>33.74</v>
      </c>
      <c r="AD165" s="1" t="s">
        <v>34</v>
      </c>
      <c r="AE165" s="1">
        <v>0</v>
      </c>
      <c r="AF165" s="1">
        <f t="shared" si="1"/>
        <v>2</v>
      </c>
    </row>
    <row r="166" spans="1:32" ht="24.95" customHeight="1" x14ac:dyDescent="0.25">
      <c r="A166" s="1" t="s">
        <v>36</v>
      </c>
      <c r="B166" s="1">
        <v>11420</v>
      </c>
      <c r="C166" s="5">
        <v>43464</v>
      </c>
      <c r="E166" s="3" t="s">
        <v>1900</v>
      </c>
      <c r="F166" s="3" t="s">
        <v>1900</v>
      </c>
      <c r="G166" s="3" t="s">
        <v>33</v>
      </c>
      <c r="H166" s="3" t="s">
        <v>1953</v>
      </c>
      <c r="I166" s="4">
        <v>43449</v>
      </c>
      <c r="J166" s="3" t="s">
        <v>1860</v>
      </c>
      <c r="K166" s="3" t="s">
        <v>2107</v>
      </c>
      <c r="L166" s="3" t="s">
        <v>39</v>
      </c>
      <c r="M166" s="3" t="s">
        <v>39</v>
      </c>
      <c r="N166" s="3">
        <v>29163990</v>
      </c>
      <c r="O166" s="3" t="s">
        <v>2082</v>
      </c>
      <c r="P166" s="3" t="s">
        <v>2082</v>
      </c>
      <c r="Q166" s="3" t="s">
        <v>2083</v>
      </c>
      <c r="V166" s="3" t="s">
        <v>2105</v>
      </c>
      <c r="W166" s="3" t="s">
        <v>2105</v>
      </c>
      <c r="X166" s="3" t="s">
        <v>2105</v>
      </c>
      <c r="Y166" s="3">
        <v>0</v>
      </c>
      <c r="Z166" s="3">
        <v>2</v>
      </c>
      <c r="AA166" s="3" t="s">
        <v>1862</v>
      </c>
      <c r="AB166" s="3">
        <v>24.751999999999999</v>
      </c>
      <c r="AC166" s="40">
        <f t="shared" si="0"/>
        <v>49.503999999999998</v>
      </c>
      <c r="AD166" s="1" t="s">
        <v>34</v>
      </c>
      <c r="AE166" s="1">
        <v>0</v>
      </c>
      <c r="AF166" s="1">
        <f t="shared" si="1"/>
        <v>2</v>
      </c>
    </row>
    <row r="167" spans="1:32" ht="24.95" customHeight="1" x14ac:dyDescent="0.25">
      <c r="A167" s="1" t="s">
        <v>36</v>
      </c>
      <c r="B167" s="1">
        <v>11420</v>
      </c>
      <c r="C167" s="5">
        <v>43464</v>
      </c>
      <c r="E167" s="3" t="s">
        <v>1900</v>
      </c>
      <c r="F167" s="3" t="s">
        <v>1900</v>
      </c>
      <c r="G167" s="3" t="s">
        <v>33</v>
      </c>
      <c r="H167" s="3" t="s">
        <v>1953</v>
      </c>
      <c r="I167" s="4">
        <v>43449</v>
      </c>
      <c r="J167" s="3" t="s">
        <v>1860</v>
      </c>
      <c r="K167" s="3" t="s">
        <v>2107</v>
      </c>
      <c r="L167" s="3" t="s">
        <v>39</v>
      </c>
      <c r="M167" s="3" t="s">
        <v>39</v>
      </c>
      <c r="N167" s="3">
        <v>38220090</v>
      </c>
      <c r="O167" s="3" t="s">
        <v>2066</v>
      </c>
      <c r="P167" s="3" t="s">
        <v>2066</v>
      </c>
      <c r="Q167" s="3" t="s">
        <v>2084</v>
      </c>
      <c r="V167" s="3" t="s">
        <v>2105</v>
      </c>
      <c r="W167" s="3" t="s">
        <v>2105</v>
      </c>
      <c r="X167" s="3" t="s">
        <v>2105</v>
      </c>
      <c r="Y167" s="3">
        <v>0</v>
      </c>
      <c r="Z167" s="3">
        <v>3</v>
      </c>
      <c r="AA167" s="3" t="s">
        <v>1862</v>
      </c>
      <c r="AB167" s="3">
        <v>29.5885</v>
      </c>
      <c r="AC167" s="40">
        <f t="shared" si="0"/>
        <v>88.765500000000003</v>
      </c>
      <c r="AD167" s="1" t="s">
        <v>34</v>
      </c>
      <c r="AE167" s="1">
        <v>0</v>
      </c>
      <c r="AF167" s="1">
        <f t="shared" si="1"/>
        <v>3</v>
      </c>
    </row>
    <row r="168" spans="1:32" ht="24.95" customHeight="1" x14ac:dyDescent="0.25">
      <c r="A168" s="1" t="s">
        <v>36</v>
      </c>
      <c r="B168" s="1">
        <v>11420</v>
      </c>
      <c r="C168" s="5">
        <v>43464</v>
      </c>
      <c r="E168" s="3" t="s">
        <v>1900</v>
      </c>
      <c r="F168" s="3" t="s">
        <v>1900</v>
      </c>
      <c r="G168" s="3" t="s">
        <v>33</v>
      </c>
      <c r="H168" s="3" t="s">
        <v>1953</v>
      </c>
      <c r="I168" s="4">
        <v>43449</v>
      </c>
      <c r="J168" s="3" t="s">
        <v>1860</v>
      </c>
      <c r="K168" s="3" t="s">
        <v>2107</v>
      </c>
      <c r="L168" s="3" t="s">
        <v>39</v>
      </c>
      <c r="M168" s="3" t="s">
        <v>39</v>
      </c>
      <c r="N168" s="3">
        <v>28273990</v>
      </c>
      <c r="O168" s="3" t="s">
        <v>2085</v>
      </c>
      <c r="P168" s="3" t="s">
        <v>2085</v>
      </c>
      <c r="Q168" s="3" t="s">
        <v>2086</v>
      </c>
      <c r="V168" s="3" t="s">
        <v>2105</v>
      </c>
      <c r="W168" s="3" t="s">
        <v>2105</v>
      </c>
      <c r="X168" s="3" t="s">
        <v>2105</v>
      </c>
      <c r="Y168" s="3">
        <v>0</v>
      </c>
      <c r="Z168" s="3">
        <v>2</v>
      </c>
      <c r="AA168" s="3" t="s">
        <v>1862</v>
      </c>
      <c r="AB168" s="3">
        <v>33.439</v>
      </c>
      <c r="AC168" s="40">
        <f t="shared" si="0"/>
        <v>66.878</v>
      </c>
      <c r="AD168" s="1" t="s">
        <v>34</v>
      </c>
      <c r="AE168" s="1">
        <v>0</v>
      </c>
      <c r="AF168" s="1">
        <f t="shared" si="1"/>
        <v>2</v>
      </c>
    </row>
    <row r="169" spans="1:32" ht="24.95" customHeight="1" x14ac:dyDescent="0.25">
      <c r="A169" s="1" t="s">
        <v>36</v>
      </c>
      <c r="B169" s="1">
        <v>11420</v>
      </c>
      <c r="C169" s="5">
        <v>43464</v>
      </c>
      <c r="E169" s="3" t="s">
        <v>1900</v>
      </c>
      <c r="F169" s="3" t="s">
        <v>1900</v>
      </c>
      <c r="G169" s="3" t="s">
        <v>33</v>
      </c>
      <c r="H169" s="3" t="s">
        <v>1953</v>
      </c>
      <c r="I169" s="4">
        <v>43449</v>
      </c>
      <c r="J169" s="3" t="s">
        <v>1860</v>
      </c>
      <c r="K169" s="3" t="s">
        <v>2107</v>
      </c>
      <c r="L169" s="3" t="s">
        <v>39</v>
      </c>
      <c r="M169" s="3" t="s">
        <v>39</v>
      </c>
      <c r="N169" s="3">
        <v>29214330</v>
      </c>
      <c r="O169" s="3" t="s">
        <v>2087</v>
      </c>
      <c r="P169" s="3" t="s">
        <v>2087</v>
      </c>
      <c r="Q169" s="3" t="s">
        <v>2088</v>
      </c>
      <c r="V169" s="3" t="s">
        <v>2105</v>
      </c>
      <c r="W169" s="3" t="s">
        <v>2105</v>
      </c>
      <c r="X169" s="3" t="s">
        <v>2105</v>
      </c>
      <c r="Y169" s="3">
        <v>0</v>
      </c>
      <c r="Z169" s="3">
        <v>1</v>
      </c>
      <c r="AA169" s="3" t="s">
        <v>1862</v>
      </c>
      <c r="AB169" s="3">
        <v>43.128999999999998</v>
      </c>
      <c r="AC169" s="40">
        <f t="shared" si="0"/>
        <v>43.128999999999998</v>
      </c>
      <c r="AD169" s="1" t="s">
        <v>34</v>
      </c>
      <c r="AE169" s="1">
        <v>0</v>
      </c>
      <c r="AF169" s="1">
        <f t="shared" si="1"/>
        <v>1</v>
      </c>
    </row>
    <row r="170" spans="1:32" ht="24.95" customHeight="1" x14ac:dyDescent="0.25">
      <c r="A170" s="1" t="s">
        <v>36</v>
      </c>
      <c r="B170" s="1">
        <v>11420</v>
      </c>
      <c r="C170" s="5">
        <v>43464</v>
      </c>
      <c r="E170" s="3" t="s">
        <v>1900</v>
      </c>
      <c r="F170" s="3" t="s">
        <v>1900</v>
      </c>
      <c r="G170" s="3" t="s">
        <v>33</v>
      </c>
      <c r="H170" s="3" t="s">
        <v>1953</v>
      </c>
      <c r="I170" s="4">
        <v>43449</v>
      </c>
      <c r="J170" s="3" t="s">
        <v>1860</v>
      </c>
      <c r="K170" s="3" t="s">
        <v>2107</v>
      </c>
      <c r="L170" s="3" t="s">
        <v>39</v>
      </c>
      <c r="M170" s="3" t="s">
        <v>39</v>
      </c>
      <c r="N170" s="3">
        <v>34021200</v>
      </c>
      <c r="O170" s="3" t="s">
        <v>2089</v>
      </c>
      <c r="P170" s="3" t="s">
        <v>2089</v>
      </c>
      <c r="Q170" s="3" t="s">
        <v>2090</v>
      </c>
      <c r="V170" s="3" t="s">
        <v>2105</v>
      </c>
      <c r="W170" s="3" t="s">
        <v>2105</v>
      </c>
      <c r="X170" s="3" t="s">
        <v>2105</v>
      </c>
      <c r="Y170" s="3">
        <v>0</v>
      </c>
      <c r="Z170" s="3">
        <v>10</v>
      </c>
      <c r="AA170" s="3" t="s">
        <v>1862</v>
      </c>
      <c r="AB170" s="3">
        <v>31.059000000000001</v>
      </c>
      <c r="AC170" s="1">
        <f t="shared" si="0"/>
        <v>310.59000000000003</v>
      </c>
      <c r="AD170" s="1" t="s">
        <v>34</v>
      </c>
      <c r="AE170" s="1">
        <v>0</v>
      </c>
      <c r="AF170" s="1">
        <f t="shared" si="1"/>
        <v>10</v>
      </c>
    </row>
    <row r="171" spans="1:32" ht="24.95" customHeight="1" x14ac:dyDescent="0.25">
      <c r="A171" s="1" t="s">
        <v>36</v>
      </c>
      <c r="B171" s="1">
        <v>11436</v>
      </c>
      <c r="C171" s="5">
        <v>43465</v>
      </c>
      <c r="E171" s="3" t="s">
        <v>1614</v>
      </c>
      <c r="F171" s="3" t="s">
        <v>659</v>
      </c>
      <c r="G171" s="3" t="s">
        <v>33</v>
      </c>
      <c r="H171" s="3" t="s">
        <v>1884</v>
      </c>
      <c r="I171" s="4">
        <v>43458</v>
      </c>
      <c r="J171" s="3" t="s">
        <v>59</v>
      </c>
      <c r="K171" s="4">
        <v>43466</v>
      </c>
      <c r="L171" s="3" t="s">
        <v>35</v>
      </c>
      <c r="M171" s="3">
        <v>5278</v>
      </c>
      <c r="N171" s="3">
        <v>29333990</v>
      </c>
      <c r="O171" s="3" t="s">
        <v>1117</v>
      </c>
      <c r="P171" s="3" t="s">
        <v>1117</v>
      </c>
      <c r="Q171" s="3" t="s">
        <v>1883</v>
      </c>
      <c r="V171" s="6">
        <v>43405</v>
      </c>
      <c r="W171" s="6">
        <v>44470</v>
      </c>
      <c r="X171" s="3">
        <v>36</v>
      </c>
      <c r="Y171" s="3">
        <v>0</v>
      </c>
      <c r="Z171" s="3">
        <v>750</v>
      </c>
      <c r="AA171" s="3" t="s">
        <v>124</v>
      </c>
      <c r="AB171" s="3">
        <v>13</v>
      </c>
      <c r="AC171" s="1">
        <f t="shared" ref="AC171:AC178" si="2">Z171*AB171</f>
        <v>9750</v>
      </c>
      <c r="AD171" s="1" t="s">
        <v>34</v>
      </c>
      <c r="AE171" s="1">
        <v>0</v>
      </c>
      <c r="AF171" s="1">
        <f t="shared" ref="AF171:AF178" si="3">Z171</f>
        <v>750</v>
      </c>
    </row>
    <row r="172" spans="1:32" ht="24.95" customHeight="1" x14ac:dyDescent="0.25">
      <c r="A172" s="1" t="s">
        <v>36</v>
      </c>
      <c r="B172" s="1">
        <v>11239</v>
      </c>
      <c r="C172" s="5">
        <v>43458</v>
      </c>
      <c r="E172" s="3" t="s">
        <v>2091</v>
      </c>
      <c r="F172" s="3" t="s">
        <v>2092</v>
      </c>
      <c r="G172" s="3" t="s">
        <v>126</v>
      </c>
      <c r="H172" s="3">
        <v>25512366</v>
      </c>
      <c r="I172" s="4">
        <v>43427</v>
      </c>
      <c r="J172" s="3" t="s">
        <v>1622</v>
      </c>
      <c r="K172" s="4">
        <v>43464</v>
      </c>
      <c r="L172" s="3" t="s">
        <v>35</v>
      </c>
      <c r="M172" s="3" t="s">
        <v>39</v>
      </c>
      <c r="N172" s="3">
        <v>30049000</v>
      </c>
      <c r="O172" s="3" t="s">
        <v>2093</v>
      </c>
      <c r="P172" s="3" t="s">
        <v>850</v>
      </c>
      <c r="Q172" s="3" t="s">
        <v>2094</v>
      </c>
      <c r="V172" s="6">
        <v>43070</v>
      </c>
      <c r="W172" s="6">
        <v>44166</v>
      </c>
      <c r="X172" s="3">
        <v>36</v>
      </c>
      <c r="Y172" s="3">
        <v>0</v>
      </c>
      <c r="Z172" s="3">
        <v>440</v>
      </c>
      <c r="AA172" s="3" t="s">
        <v>29</v>
      </c>
      <c r="AB172" s="3">
        <v>22.705300000000001</v>
      </c>
      <c r="AC172" s="40">
        <f t="shared" si="2"/>
        <v>9990.3320000000003</v>
      </c>
      <c r="AD172" s="1" t="s">
        <v>34</v>
      </c>
      <c r="AE172" s="1">
        <v>0</v>
      </c>
      <c r="AF172" s="1">
        <f t="shared" si="3"/>
        <v>440</v>
      </c>
    </row>
    <row r="173" spans="1:32" ht="24.95" customHeight="1" x14ac:dyDescent="0.25">
      <c r="A173" s="1" t="s">
        <v>36</v>
      </c>
      <c r="B173" s="1">
        <v>11239</v>
      </c>
      <c r="C173" s="5">
        <v>43458</v>
      </c>
      <c r="E173" s="3" t="s">
        <v>2091</v>
      </c>
      <c r="F173" s="3" t="s">
        <v>2092</v>
      </c>
      <c r="G173" s="3" t="s">
        <v>126</v>
      </c>
      <c r="H173" s="3">
        <v>25512366</v>
      </c>
      <c r="I173" s="4">
        <v>43427</v>
      </c>
      <c r="J173" s="3" t="s">
        <v>1622</v>
      </c>
      <c r="K173" s="4">
        <v>43464</v>
      </c>
      <c r="L173" s="3" t="s">
        <v>35</v>
      </c>
      <c r="M173" s="3" t="s">
        <v>39</v>
      </c>
      <c r="N173" s="3">
        <v>30049000</v>
      </c>
      <c r="O173" s="3" t="s">
        <v>2093</v>
      </c>
      <c r="P173" s="3" t="s">
        <v>850</v>
      </c>
      <c r="Q173" s="3" t="s">
        <v>2095</v>
      </c>
      <c r="V173" s="6">
        <v>43070</v>
      </c>
      <c r="W173" s="6">
        <v>44166</v>
      </c>
      <c r="X173" s="3">
        <v>36</v>
      </c>
      <c r="Y173" s="3">
        <v>0</v>
      </c>
      <c r="Z173" s="3">
        <v>440</v>
      </c>
      <c r="AA173" s="3" t="s">
        <v>29</v>
      </c>
      <c r="AB173" s="3">
        <v>22.705300000000001</v>
      </c>
      <c r="AC173" s="40">
        <f t="shared" si="2"/>
        <v>9990.3320000000003</v>
      </c>
      <c r="AD173" s="1" t="s">
        <v>34</v>
      </c>
      <c r="AE173" s="1">
        <v>0</v>
      </c>
      <c r="AF173" s="1">
        <f t="shared" si="3"/>
        <v>440</v>
      </c>
    </row>
    <row r="174" spans="1:32" ht="24.95" customHeight="1" x14ac:dyDescent="0.25">
      <c r="A174" s="1" t="s">
        <v>36</v>
      </c>
      <c r="B174" s="1">
        <v>11239</v>
      </c>
      <c r="C174" s="5">
        <v>43458</v>
      </c>
      <c r="E174" s="3" t="s">
        <v>2091</v>
      </c>
      <c r="F174" s="3" t="s">
        <v>2092</v>
      </c>
      <c r="G174" s="3" t="s">
        <v>126</v>
      </c>
      <c r="H174" s="3">
        <v>25512366</v>
      </c>
      <c r="I174" s="4">
        <v>43427</v>
      </c>
      <c r="J174" s="3" t="s">
        <v>1622</v>
      </c>
      <c r="K174" s="4">
        <v>43464</v>
      </c>
      <c r="L174" s="3" t="s">
        <v>35</v>
      </c>
      <c r="M174" s="3" t="s">
        <v>39</v>
      </c>
      <c r="N174" s="3">
        <v>30049000</v>
      </c>
      <c r="O174" s="3" t="s">
        <v>2100</v>
      </c>
      <c r="P174" s="3" t="s">
        <v>850</v>
      </c>
      <c r="Q174" s="3" t="s">
        <v>2096</v>
      </c>
      <c r="V174" s="6">
        <v>43070</v>
      </c>
      <c r="W174" s="6">
        <v>44166</v>
      </c>
      <c r="X174" s="3">
        <v>36</v>
      </c>
      <c r="Y174" s="3">
        <v>0</v>
      </c>
      <c r="Z174" s="3">
        <v>440</v>
      </c>
      <c r="AA174" s="3" t="s">
        <v>29</v>
      </c>
      <c r="AB174" s="3">
        <v>22.705300000000001</v>
      </c>
      <c r="AC174" s="40">
        <f t="shared" si="2"/>
        <v>9990.3320000000003</v>
      </c>
      <c r="AD174" s="1" t="s">
        <v>34</v>
      </c>
      <c r="AE174" s="1">
        <v>0</v>
      </c>
      <c r="AF174" s="1">
        <f t="shared" si="3"/>
        <v>440</v>
      </c>
    </row>
    <row r="175" spans="1:32" ht="24.95" customHeight="1" x14ac:dyDescent="0.25">
      <c r="A175" s="1" t="s">
        <v>36</v>
      </c>
      <c r="B175" s="1">
        <v>11240</v>
      </c>
      <c r="C175" s="5">
        <v>43458</v>
      </c>
      <c r="E175" s="3" t="s">
        <v>2091</v>
      </c>
      <c r="F175" s="3" t="s">
        <v>2097</v>
      </c>
      <c r="G175" s="3" t="s">
        <v>2098</v>
      </c>
      <c r="H175" s="29" t="s">
        <v>2099</v>
      </c>
      <c r="I175" s="4">
        <v>43446</v>
      </c>
      <c r="J175" s="3" t="s">
        <v>1622</v>
      </c>
      <c r="K175" s="4">
        <v>43464</v>
      </c>
      <c r="L175" s="3" t="s">
        <v>35</v>
      </c>
      <c r="M175" s="3" t="s">
        <v>39</v>
      </c>
      <c r="N175" s="3">
        <v>30049000</v>
      </c>
      <c r="O175" s="3" t="s">
        <v>2100</v>
      </c>
      <c r="P175" s="3" t="s">
        <v>850</v>
      </c>
      <c r="Q175" s="3" t="s">
        <v>2101</v>
      </c>
      <c r="V175" s="6">
        <v>42979</v>
      </c>
      <c r="W175" s="6">
        <v>44075</v>
      </c>
      <c r="X175" s="3">
        <v>36</v>
      </c>
      <c r="Y175" s="3">
        <v>0</v>
      </c>
      <c r="Z175" s="3">
        <v>23</v>
      </c>
      <c r="AA175" s="3" t="s">
        <v>29</v>
      </c>
      <c r="AB175" s="3">
        <v>26.2</v>
      </c>
      <c r="AC175" s="1">
        <f t="shared" si="2"/>
        <v>602.6</v>
      </c>
      <c r="AD175" s="1" t="s">
        <v>34</v>
      </c>
      <c r="AE175" s="1">
        <v>0</v>
      </c>
      <c r="AF175" s="1">
        <f t="shared" si="3"/>
        <v>23</v>
      </c>
    </row>
    <row r="176" spans="1:32" ht="24.95" customHeight="1" x14ac:dyDescent="0.25">
      <c r="A176" s="1" t="s">
        <v>36</v>
      </c>
      <c r="B176" s="1">
        <v>11240</v>
      </c>
      <c r="C176" s="5">
        <v>43458</v>
      </c>
      <c r="E176" s="3" t="s">
        <v>2091</v>
      </c>
      <c r="F176" s="3" t="s">
        <v>2097</v>
      </c>
      <c r="G176" s="3" t="s">
        <v>2098</v>
      </c>
      <c r="H176" s="29" t="s">
        <v>2099</v>
      </c>
      <c r="I176" s="4">
        <v>43446</v>
      </c>
      <c r="J176" s="3" t="s">
        <v>1622</v>
      </c>
      <c r="K176" s="4">
        <v>43464</v>
      </c>
      <c r="L176" s="3" t="s">
        <v>35</v>
      </c>
      <c r="M176" s="3" t="s">
        <v>39</v>
      </c>
      <c r="N176" s="3">
        <v>30049000</v>
      </c>
      <c r="O176" s="3" t="s">
        <v>2100</v>
      </c>
      <c r="P176" s="3" t="s">
        <v>850</v>
      </c>
      <c r="Q176" s="3" t="s">
        <v>2102</v>
      </c>
      <c r="V176" s="6">
        <v>42979</v>
      </c>
      <c r="W176" s="6">
        <v>44075</v>
      </c>
      <c r="X176" s="3">
        <v>36</v>
      </c>
      <c r="Y176" s="3">
        <v>0</v>
      </c>
      <c r="Z176" s="3">
        <v>8</v>
      </c>
      <c r="AA176" s="3" t="s">
        <v>29</v>
      </c>
      <c r="AB176" s="3">
        <v>78.599999999999994</v>
      </c>
      <c r="AC176" s="1">
        <f t="shared" si="2"/>
        <v>628.79999999999995</v>
      </c>
      <c r="AD176" s="1" t="s">
        <v>34</v>
      </c>
      <c r="AE176" s="1">
        <v>0</v>
      </c>
      <c r="AF176" s="1">
        <f t="shared" si="3"/>
        <v>8</v>
      </c>
    </row>
    <row r="177" spans="1:32" ht="24.95" customHeight="1" x14ac:dyDescent="0.25">
      <c r="A177" s="1" t="s">
        <v>36</v>
      </c>
      <c r="B177" s="1">
        <v>11240</v>
      </c>
      <c r="C177" s="5">
        <v>43458</v>
      </c>
      <c r="E177" s="3" t="s">
        <v>2091</v>
      </c>
      <c r="F177" s="3" t="s">
        <v>2097</v>
      </c>
      <c r="G177" s="3" t="s">
        <v>2098</v>
      </c>
      <c r="H177" s="29" t="s">
        <v>2099</v>
      </c>
      <c r="I177" s="4">
        <v>43446</v>
      </c>
      <c r="J177" s="3" t="s">
        <v>1622</v>
      </c>
      <c r="K177" s="4">
        <v>43464</v>
      </c>
      <c r="L177" s="3" t="s">
        <v>35</v>
      </c>
      <c r="M177" s="3" t="s">
        <v>39</v>
      </c>
      <c r="N177" s="3">
        <v>30049000</v>
      </c>
      <c r="O177" s="3" t="s">
        <v>2100</v>
      </c>
      <c r="P177" s="3" t="s">
        <v>850</v>
      </c>
      <c r="Q177" s="3" t="s">
        <v>2103</v>
      </c>
      <c r="V177" s="6">
        <v>43191</v>
      </c>
      <c r="W177" s="6">
        <v>44287</v>
      </c>
      <c r="X177" s="3">
        <v>36</v>
      </c>
      <c r="Y177" s="3">
        <v>0</v>
      </c>
      <c r="Z177" s="3">
        <v>16</v>
      </c>
      <c r="AA177" s="3" t="s">
        <v>29</v>
      </c>
      <c r="AB177" s="3">
        <v>36.68</v>
      </c>
      <c r="AC177" s="1">
        <f t="shared" si="2"/>
        <v>586.88</v>
      </c>
      <c r="AD177" s="1" t="s">
        <v>34</v>
      </c>
      <c r="AE177" s="1">
        <v>0</v>
      </c>
      <c r="AF177" s="1">
        <f t="shared" si="3"/>
        <v>16</v>
      </c>
    </row>
    <row r="178" spans="1:32" ht="24.95" customHeight="1" x14ac:dyDescent="0.25">
      <c r="A178" s="1" t="s">
        <v>36</v>
      </c>
      <c r="B178" s="1">
        <v>11240</v>
      </c>
      <c r="C178" s="5">
        <v>43458</v>
      </c>
      <c r="E178" s="3" t="s">
        <v>2091</v>
      </c>
      <c r="F178" s="3" t="s">
        <v>2097</v>
      </c>
      <c r="G178" s="3" t="s">
        <v>2098</v>
      </c>
      <c r="H178" s="29" t="s">
        <v>2099</v>
      </c>
      <c r="I178" s="4">
        <v>43446</v>
      </c>
      <c r="J178" s="3" t="s">
        <v>1622</v>
      </c>
      <c r="K178" s="4">
        <v>43464</v>
      </c>
      <c r="L178" s="3" t="s">
        <v>35</v>
      </c>
      <c r="M178" s="3" t="s">
        <v>39</v>
      </c>
      <c r="N178" s="3">
        <v>30049000</v>
      </c>
      <c r="O178" s="3" t="s">
        <v>2100</v>
      </c>
      <c r="P178" s="3" t="s">
        <v>850</v>
      </c>
      <c r="Q178" s="3" t="s">
        <v>2104</v>
      </c>
      <c r="V178" s="6">
        <v>43070</v>
      </c>
      <c r="W178" s="6">
        <v>44166</v>
      </c>
      <c r="X178" s="3">
        <v>36</v>
      </c>
      <c r="Y178" s="3">
        <v>0</v>
      </c>
      <c r="Z178" s="3">
        <v>8</v>
      </c>
      <c r="AA178" s="3" t="s">
        <v>29</v>
      </c>
      <c r="AB178" s="3">
        <v>73.36</v>
      </c>
      <c r="AC178" s="1">
        <f t="shared" si="2"/>
        <v>586.88</v>
      </c>
      <c r="AD178" s="1" t="s">
        <v>34</v>
      </c>
      <c r="AE178" s="1">
        <v>0</v>
      </c>
      <c r="AF178" s="1">
        <f t="shared" si="3"/>
        <v>8</v>
      </c>
    </row>
    <row r="1048106" spans="32:32" x14ac:dyDescent="0.25">
      <c r="AF1048106" s="1">
        <f t="shared" ref="AF1048106" si="4">Z1048106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G1048098"/>
  <sheetViews>
    <sheetView zoomScaleNormal="100" workbookViewId="0">
      <pane ySplit="2" topLeftCell="A3" activePane="bottomLeft" state="frozen"/>
      <selection pane="bottomLeft"/>
    </sheetView>
  </sheetViews>
  <sheetFormatPr defaultRowHeight="12" x14ac:dyDescent="0.25"/>
  <cols>
    <col min="1" max="1" width="12.5703125" style="1" customWidth="1"/>
    <col min="2" max="2" width="8.85546875" style="1" customWidth="1"/>
    <col min="3" max="3" width="9.42578125" style="1" bestFit="1" customWidth="1"/>
    <col min="4" max="4" width="9.7109375" style="3" customWidth="1"/>
    <col min="5" max="5" width="39.7109375" style="3" customWidth="1"/>
    <col min="6" max="6" width="39.5703125" style="3" customWidth="1"/>
    <col min="7" max="7" width="11.7109375" style="3" customWidth="1"/>
    <col min="8" max="8" width="21" style="3" customWidth="1"/>
    <col min="9" max="9" width="10.42578125" style="3" bestFit="1" customWidth="1"/>
    <col min="10" max="10" width="33.140625" style="3" bestFit="1" customWidth="1"/>
    <col min="11" max="11" width="10.42578125" style="3" bestFit="1" customWidth="1"/>
    <col min="12" max="12" width="4.42578125" style="3" bestFit="1" customWidth="1"/>
    <col min="13" max="13" width="7.85546875" style="3" bestFit="1" customWidth="1"/>
    <col min="14" max="14" width="10.42578125" style="1" bestFit="1" customWidth="1"/>
    <col min="15" max="16" width="35.28515625" style="3" customWidth="1"/>
    <col min="17" max="17" width="29.42578125" style="3" customWidth="1"/>
    <col min="18" max="18" width="6.140625" style="3" bestFit="1" customWidth="1"/>
    <col min="19" max="19" width="9.85546875" style="3" bestFit="1" customWidth="1"/>
    <col min="20" max="21" width="6.42578125" style="3" bestFit="1" customWidth="1"/>
    <col min="22" max="22" width="6.85546875" style="3" bestFit="1" customWidth="1"/>
    <col min="23" max="23" width="7" style="3" bestFit="1" customWidth="1"/>
    <col min="24" max="24" width="5.28515625" style="3" bestFit="1" customWidth="1"/>
    <col min="25" max="25" width="5.42578125" style="3" bestFit="1" customWidth="1"/>
    <col min="26" max="26" width="10" style="3" bestFit="1" customWidth="1"/>
    <col min="27" max="27" width="7" style="3" bestFit="1" customWidth="1"/>
    <col min="28" max="28" width="8.28515625" style="3" bestFit="1" customWidth="1"/>
    <col min="29" max="29" width="9" style="1" bestFit="1" customWidth="1"/>
    <col min="30" max="30" width="4.140625" style="1" bestFit="1" customWidth="1"/>
    <col min="31" max="31" width="3.28515625" style="1" bestFit="1" customWidth="1"/>
    <col min="32" max="32" width="10" style="1" bestFit="1" customWidth="1"/>
    <col min="33" max="33" width="7.85546875" style="1" bestFit="1" customWidth="1"/>
    <col min="34" max="16384" width="9.140625" style="1"/>
  </cols>
  <sheetData>
    <row r="1" spans="1:33" ht="50.1" customHeight="1" x14ac:dyDescent="0.25">
      <c r="A1" s="33" t="s">
        <v>5</v>
      </c>
      <c r="B1" s="33" t="s">
        <v>6</v>
      </c>
      <c r="C1" s="33" t="s">
        <v>4</v>
      </c>
      <c r="D1" s="33" t="s">
        <v>7</v>
      </c>
      <c r="E1" s="33" t="s">
        <v>8</v>
      </c>
      <c r="F1" s="33" t="s">
        <v>9</v>
      </c>
      <c r="G1" s="33" t="s">
        <v>10</v>
      </c>
      <c r="H1" s="33" t="s">
        <v>11</v>
      </c>
      <c r="I1" s="33" t="s">
        <v>3</v>
      </c>
      <c r="J1" s="33" t="s">
        <v>12</v>
      </c>
      <c r="K1" s="33" t="s">
        <v>13</v>
      </c>
      <c r="L1" s="33" t="s">
        <v>14</v>
      </c>
      <c r="M1" s="33" t="s">
        <v>15</v>
      </c>
      <c r="N1" s="33" t="s">
        <v>16</v>
      </c>
      <c r="O1" s="33" t="s">
        <v>17</v>
      </c>
      <c r="P1" s="33" t="s">
        <v>18</v>
      </c>
      <c r="Q1" s="33" t="s">
        <v>19</v>
      </c>
      <c r="R1" s="33" t="s">
        <v>20</v>
      </c>
      <c r="S1" s="33" t="s">
        <v>21</v>
      </c>
      <c r="T1" s="33" t="s">
        <v>22</v>
      </c>
      <c r="U1" s="33" t="s">
        <v>23</v>
      </c>
      <c r="V1" s="33" t="s">
        <v>24</v>
      </c>
      <c r="W1" s="33" t="s">
        <v>25</v>
      </c>
      <c r="X1" s="33" t="s">
        <v>26</v>
      </c>
      <c r="Y1" s="33" t="s">
        <v>27</v>
      </c>
      <c r="Z1" s="33" t="s">
        <v>28</v>
      </c>
      <c r="AA1" s="33" t="s">
        <v>29</v>
      </c>
      <c r="AB1" s="33" t="s">
        <v>0</v>
      </c>
      <c r="AC1" s="33" t="s">
        <v>30</v>
      </c>
      <c r="AD1" s="33" t="s">
        <v>1</v>
      </c>
      <c r="AE1" s="33" t="s">
        <v>31</v>
      </c>
      <c r="AF1" s="33" t="s">
        <v>32</v>
      </c>
      <c r="AG1" s="33" t="s">
        <v>2</v>
      </c>
    </row>
    <row r="2" spans="1:33" s="56" customFormat="1" ht="24.95" customHeight="1" x14ac:dyDescent="0.25">
      <c r="A2" s="51" t="s">
        <v>36</v>
      </c>
      <c r="B2" s="51">
        <v>9542</v>
      </c>
      <c r="C2" s="52">
        <v>43408</v>
      </c>
      <c r="D2" s="53"/>
      <c r="E2" s="53" t="s">
        <v>1342</v>
      </c>
      <c r="F2" s="53" t="s">
        <v>1342</v>
      </c>
      <c r="G2" s="53" t="s">
        <v>33</v>
      </c>
      <c r="H2" s="53" t="s">
        <v>1704</v>
      </c>
      <c r="I2" s="54">
        <v>43403</v>
      </c>
      <c r="J2" s="53" t="s">
        <v>59</v>
      </c>
      <c r="K2" s="53"/>
      <c r="L2" s="53" t="s">
        <v>35</v>
      </c>
      <c r="M2" s="53"/>
      <c r="N2" s="51">
        <v>29420090</v>
      </c>
      <c r="O2" s="53" t="s">
        <v>1705</v>
      </c>
      <c r="P2" s="53" t="s">
        <v>1705</v>
      </c>
      <c r="Q2" s="53" t="s">
        <v>1706</v>
      </c>
      <c r="R2" s="53"/>
      <c r="S2" s="53"/>
      <c r="T2" s="53"/>
      <c r="U2" s="53"/>
      <c r="V2" s="55">
        <v>43374</v>
      </c>
      <c r="W2" s="55">
        <v>45200</v>
      </c>
      <c r="X2" s="53">
        <v>60</v>
      </c>
      <c r="Y2" s="53">
        <v>0</v>
      </c>
      <c r="Z2" s="53">
        <v>20</v>
      </c>
      <c r="AA2" s="53" t="s">
        <v>37</v>
      </c>
      <c r="AB2" s="53">
        <v>56</v>
      </c>
      <c r="AC2" s="51">
        <f t="shared" ref="AC2:AC28" si="0">Z2*AB2</f>
        <v>1120</v>
      </c>
      <c r="AD2" s="51" t="s">
        <v>34</v>
      </c>
      <c r="AE2" s="51">
        <v>0</v>
      </c>
      <c r="AF2" s="51">
        <f t="shared" ref="AF2:AF28" si="1">Z2</f>
        <v>20</v>
      </c>
      <c r="AG2" s="51"/>
    </row>
    <row r="3" spans="1:33" ht="24.95" customHeight="1" x14ac:dyDescent="0.25">
      <c r="A3" s="1" t="s">
        <v>36</v>
      </c>
      <c r="B3" s="1">
        <v>9543</v>
      </c>
      <c r="C3" s="5">
        <v>43408</v>
      </c>
      <c r="E3" s="3" t="s">
        <v>1707</v>
      </c>
      <c r="F3" s="3" t="s">
        <v>549</v>
      </c>
      <c r="G3" s="3" t="s">
        <v>33</v>
      </c>
      <c r="H3" s="3">
        <v>5518500324</v>
      </c>
      <c r="I3" s="4">
        <v>43385</v>
      </c>
      <c r="J3" s="3" t="s">
        <v>59</v>
      </c>
      <c r="L3" s="3" t="s">
        <v>35</v>
      </c>
      <c r="N3" s="1">
        <v>29224990</v>
      </c>
      <c r="O3" s="3" t="s">
        <v>623</v>
      </c>
      <c r="P3" s="3" t="s">
        <v>623</v>
      </c>
      <c r="Q3" s="3" t="s">
        <v>1708</v>
      </c>
      <c r="V3" s="6">
        <v>43313</v>
      </c>
      <c r="W3" s="6">
        <v>44378</v>
      </c>
      <c r="X3" s="3">
        <v>36</v>
      </c>
      <c r="Y3" s="3">
        <v>0</v>
      </c>
      <c r="Z3" s="3">
        <v>520</v>
      </c>
      <c r="AA3" s="3" t="s">
        <v>37</v>
      </c>
      <c r="AB3" s="3">
        <v>46.5</v>
      </c>
      <c r="AC3" s="1">
        <f t="shared" si="0"/>
        <v>24180</v>
      </c>
      <c r="AD3" s="1" t="s">
        <v>34</v>
      </c>
      <c r="AE3" s="1">
        <v>0</v>
      </c>
      <c r="AF3" s="1">
        <f t="shared" si="1"/>
        <v>520</v>
      </c>
    </row>
    <row r="4" spans="1:33" ht="24.95" customHeight="1" x14ac:dyDescent="0.25">
      <c r="A4" s="1" t="s">
        <v>36</v>
      </c>
      <c r="B4" s="1">
        <v>9544</v>
      </c>
      <c r="C4" s="5">
        <v>43408</v>
      </c>
      <c r="E4" s="3" t="s">
        <v>1570</v>
      </c>
      <c r="F4" s="3" t="s">
        <v>1570</v>
      </c>
      <c r="G4" s="3" t="s">
        <v>867</v>
      </c>
      <c r="H4" s="3">
        <v>76003436</v>
      </c>
      <c r="I4" s="4">
        <v>43403</v>
      </c>
      <c r="J4" s="3" t="s">
        <v>59</v>
      </c>
      <c r="L4" s="3" t="s">
        <v>35</v>
      </c>
      <c r="N4" s="1">
        <v>30039000</v>
      </c>
      <c r="O4" s="3" t="s">
        <v>1571</v>
      </c>
      <c r="P4" s="3" t="s">
        <v>1571</v>
      </c>
      <c r="Q4" s="3" t="s">
        <v>1709</v>
      </c>
      <c r="V4" s="6">
        <v>43374</v>
      </c>
      <c r="W4" s="6">
        <v>44470</v>
      </c>
      <c r="X4" s="3">
        <v>36</v>
      </c>
      <c r="Y4" s="3">
        <v>0</v>
      </c>
      <c r="Z4" s="3">
        <v>48</v>
      </c>
      <c r="AA4" s="3" t="s">
        <v>37</v>
      </c>
      <c r="AB4" s="3">
        <v>755</v>
      </c>
      <c r="AC4" s="1">
        <f t="shared" si="0"/>
        <v>36240</v>
      </c>
      <c r="AD4" s="1" t="s">
        <v>34</v>
      </c>
      <c r="AE4" s="1">
        <v>0</v>
      </c>
      <c r="AF4" s="1">
        <f t="shared" si="1"/>
        <v>48</v>
      </c>
    </row>
    <row r="5" spans="1:33" ht="24.95" customHeight="1" x14ac:dyDescent="0.25">
      <c r="A5" s="1" t="s">
        <v>36</v>
      </c>
      <c r="B5" s="1">
        <v>9545</v>
      </c>
      <c r="C5" s="5">
        <v>43408</v>
      </c>
      <c r="E5" s="3" t="s">
        <v>1710</v>
      </c>
      <c r="F5" s="3" t="s">
        <v>1710</v>
      </c>
      <c r="G5" s="3" t="s">
        <v>33</v>
      </c>
      <c r="H5" s="3" t="s">
        <v>1711</v>
      </c>
      <c r="I5" s="4">
        <v>43403</v>
      </c>
      <c r="J5" s="3" t="s">
        <v>59</v>
      </c>
      <c r="L5" s="3" t="s">
        <v>35</v>
      </c>
      <c r="N5" s="1">
        <v>29420090</v>
      </c>
      <c r="O5" s="3" t="s">
        <v>1712</v>
      </c>
      <c r="P5" s="3" t="s">
        <v>1712</v>
      </c>
      <c r="Q5" s="3" t="s">
        <v>1713</v>
      </c>
      <c r="V5" s="6">
        <v>43374</v>
      </c>
      <c r="W5" s="6">
        <v>45170</v>
      </c>
      <c r="X5" s="3">
        <v>60</v>
      </c>
      <c r="Y5" s="3">
        <v>0</v>
      </c>
      <c r="Z5" s="3">
        <v>125</v>
      </c>
      <c r="AA5" s="3" t="s">
        <v>37</v>
      </c>
      <c r="AB5" s="3">
        <v>160</v>
      </c>
      <c r="AC5" s="1">
        <f t="shared" si="0"/>
        <v>20000</v>
      </c>
      <c r="AD5" s="1" t="s">
        <v>34</v>
      </c>
      <c r="AE5" s="1">
        <v>0</v>
      </c>
      <c r="AF5" s="1">
        <f t="shared" si="1"/>
        <v>125</v>
      </c>
    </row>
    <row r="6" spans="1:33" ht="24.95" customHeight="1" x14ac:dyDescent="0.25">
      <c r="A6" s="1" t="s">
        <v>36</v>
      </c>
      <c r="B6" s="1">
        <v>9546</v>
      </c>
      <c r="C6" s="5">
        <v>43408</v>
      </c>
      <c r="E6" s="3" t="s">
        <v>351</v>
      </c>
      <c r="F6" s="3" t="s">
        <v>351</v>
      </c>
      <c r="G6" s="3" t="s">
        <v>33</v>
      </c>
      <c r="H6" s="3">
        <v>92002077</v>
      </c>
      <c r="I6" s="4">
        <v>43389</v>
      </c>
      <c r="J6" s="3" t="s">
        <v>59</v>
      </c>
      <c r="L6" s="3" t="s">
        <v>35</v>
      </c>
      <c r="N6" s="1">
        <v>29420090</v>
      </c>
      <c r="O6" s="3" t="s">
        <v>1714</v>
      </c>
      <c r="P6" s="3" t="s">
        <v>1714</v>
      </c>
      <c r="Q6" s="3" t="s">
        <v>1715</v>
      </c>
      <c r="V6" s="6">
        <v>43374</v>
      </c>
      <c r="W6" s="6">
        <v>45170</v>
      </c>
      <c r="X6" s="3">
        <v>60</v>
      </c>
      <c r="Y6" s="3">
        <v>0</v>
      </c>
      <c r="Z6" s="3">
        <v>100</v>
      </c>
      <c r="AA6" s="3" t="s">
        <v>37</v>
      </c>
      <c r="AB6" s="3">
        <v>24</v>
      </c>
      <c r="AC6" s="1">
        <f t="shared" si="0"/>
        <v>2400</v>
      </c>
      <c r="AD6" s="1" t="s">
        <v>34</v>
      </c>
      <c r="AE6" s="1">
        <v>0</v>
      </c>
      <c r="AF6" s="1">
        <f t="shared" si="1"/>
        <v>100</v>
      </c>
    </row>
    <row r="7" spans="1:33" ht="24.95" customHeight="1" x14ac:dyDescent="0.25">
      <c r="A7" s="1" t="s">
        <v>36</v>
      </c>
      <c r="B7" s="1">
        <v>9547</v>
      </c>
      <c r="C7" s="5">
        <v>43408</v>
      </c>
      <c r="E7" s="3" t="s">
        <v>297</v>
      </c>
      <c r="F7" s="3" t="s">
        <v>523</v>
      </c>
      <c r="G7" s="3" t="s">
        <v>33</v>
      </c>
      <c r="H7" s="3">
        <v>7000021324</v>
      </c>
      <c r="I7" s="4">
        <v>43328</v>
      </c>
      <c r="J7" s="3" t="s">
        <v>59</v>
      </c>
      <c r="L7" s="3" t="s">
        <v>35</v>
      </c>
      <c r="N7" s="1">
        <v>29415000</v>
      </c>
      <c r="O7" s="3" t="s">
        <v>1161</v>
      </c>
      <c r="P7" s="3" t="s">
        <v>1161</v>
      </c>
      <c r="Q7" s="3">
        <v>3973272</v>
      </c>
      <c r="V7" s="6">
        <v>43374</v>
      </c>
      <c r="W7" s="6">
        <v>44440</v>
      </c>
      <c r="X7" s="3">
        <v>36</v>
      </c>
      <c r="Y7" s="3">
        <v>0</v>
      </c>
      <c r="Z7" s="3">
        <v>150</v>
      </c>
      <c r="AA7" s="3" t="s">
        <v>37</v>
      </c>
      <c r="AB7" s="3">
        <v>160</v>
      </c>
      <c r="AC7" s="1">
        <f t="shared" si="0"/>
        <v>24000</v>
      </c>
      <c r="AD7" s="1" t="s">
        <v>34</v>
      </c>
      <c r="AE7" s="1">
        <v>0</v>
      </c>
      <c r="AF7" s="1">
        <f t="shared" si="1"/>
        <v>150</v>
      </c>
    </row>
    <row r="8" spans="1:33" ht="24.95" customHeight="1" x14ac:dyDescent="0.25">
      <c r="A8" s="1" t="s">
        <v>36</v>
      </c>
      <c r="B8" s="1">
        <v>9634</v>
      </c>
      <c r="C8" s="5">
        <v>43410</v>
      </c>
      <c r="E8" s="3" t="s">
        <v>863</v>
      </c>
      <c r="F8" s="3" t="s">
        <v>1716</v>
      </c>
      <c r="G8" s="3" t="s">
        <v>126</v>
      </c>
      <c r="H8" s="3" t="s">
        <v>1717</v>
      </c>
      <c r="I8" s="3" t="s">
        <v>1718</v>
      </c>
      <c r="J8" s="3" t="s">
        <v>43</v>
      </c>
      <c r="L8" s="3" t="s">
        <v>39</v>
      </c>
      <c r="M8" s="3" t="s">
        <v>39</v>
      </c>
      <c r="N8" s="1">
        <v>29242990</v>
      </c>
      <c r="O8" s="3" t="s">
        <v>380</v>
      </c>
      <c r="P8" s="3" t="s">
        <v>380</v>
      </c>
      <c r="Q8" s="3" t="s">
        <v>1719</v>
      </c>
      <c r="V8" s="6">
        <v>43313</v>
      </c>
      <c r="W8" s="6">
        <v>44409</v>
      </c>
      <c r="X8" s="3">
        <v>36</v>
      </c>
      <c r="Y8" s="3">
        <v>0</v>
      </c>
      <c r="Z8" s="3">
        <v>200</v>
      </c>
      <c r="AA8" s="3" t="s">
        <v>37</v>
      </c>
      <c r="AB8" s="3">
        <v>18.5</v>
      </c>
      <c r="AC8" s="1">
        <f t="shared" si="0"/>
        <v>3700</v>
      </c>
      <c r="AD8" s="1" t="s">
        <v>34</v>
      </c>
      <c r="AE8" s="1">
        <v>0</v>
      </c>
      <c r="AF8" s="1">
        <f t="shared" si="1"/>
        <v>200</v>
      </c>
    </row>
    <row r="9" spans="1:33" ht="24.95" customHeight="1" x14ac:dyDescent="0.25">
      <c r="A9" s="1" t="s">
        <v>36</v>
      </c>
      <c r="B9" s="1">
        <v>9635</v>
      </c>
      <c r="C9" s="5">
        <v>43410</v>
      </c>
      <c r="E9" s="3" t="s">
        <v>1612</v>
      </c>
      <c r="F9" s="3" t="s">
        <v>1612</v>
      </c>
      <c r="G9" s="3" t="s">
        <v>50</v>
      </c>
      <c r="H9" s="3">
        <v>909600066</v>
      </c>
      <c r="I9" s="4">
        <v>43398</v>
      </c>
      <c r="J9" s="3" t="s">
        <v>1226</v>
      </c>
      <c r="L9" s="3" t="s">
        <v>39</v>
      </c>
      <c r="M9" s="3" t="s">
        <v>39</v>
      </c>
      <c r="N9" s="1">
        <v>96020010</v>
      </c>
      <c r="O9" s="3" t="s">
        <v>212</v>
      </c>
      <c r="P9" s="3" t="s">
        <v>212</v>
      </c>
      <c r="Q9" s="3">
        <v>1150035555</v>
      </c>
      <c r="V9" s="6">
        <v>43374</v>
      </c>
      <c r="W9" s="6">
        <v>45170</v>
      </c>
      <c r="X9" s="3">
        <v>60</v>
      </c>
      <c r="Y9" s="3">
        <v>0</v>
      </c>
      <c r="Z9" s="3">
        <v>0.9</v>
      </c>
      <c r="AA9" s="3" t="s">
        <v>1056</v>
      </c>
      <c r="AB9" s="3">
        <v>2730</v>
      </c>
      <c r="AC9" s="1">
        <f t="shared" si="0"/>
        <v>2457</v>
      </c>
      <c r="AD9" s="1" t="s">
        <v>34</v>
      </c>
      <c r="AE9" s="1">
        <v>0</v>
      </c>
      <c r="AF9" s="1">
        <f t="shared" si="1"/>
        <v>0.9</v>
      </c>
    </row>
    <row r="10" spans="1:33" ht="24.95" customHeight="1" x14ac:dyDescent="0.25">
      <c r="A10" s="1" t="s">
        <v>36</v>
      </c>
      <c r="B10" s="1">
        <v>9635</v>
      </c>
      <c r="C10" s="5">
        <v>43410</v>
      </c>
      <c r="E10" s="3" t="s">
        <v>1612</v>
      </c>
      <c r="F10" s="3" t="s">
        <v>1612</v>
      </c>
      <c r="G10" s="3" t="s">
        <v>50</v>
      </c>
      <c r="H10" s="3">
        <v>909600066</v>
      </c>
      <c r="I10" s="4">
        <v>43398</v>
      </c>
      <c r="J10" s="3" t="s">
        <v>1226</v>
      </c>
      <c r="L10" s="3" t="s">
        <v>39</v>
      </c>
      <c r="M10" s="3" t="s">
        <v>39</v>
      </c>
      <c r="N10" s="1">
        <v>96020010</v>
      </c>
      <c r="O10" s="3" t="s">
        <v>212</v>
      </c>
      <c r="P10" s="3" t="s">
        <v>212</v>
      </c>
      <c r="Q10" s="3">
        <v>1150035558</v>
      </c>
      <c r="V10" s="6">
        <v>43374</v>
      </c>
      <c r="W10" s="6">
        <v>45170</v>
      </c>
      <c r="X10" s="3">
        <v>60</v>
      </c>
      <c r="Y10" s="3">
        <v>0</v>
      </c>
      <c r="Z10" s="3">
        <v>1.2</v>
      </c>
      <c r="AA10" s="3" t="s">
        <v>1056</v>
      </c>
      <c r="AB10" s="3">
        <v>2880</v>
      </c>
      <c r="AC10" s="1">
        <f t="shared" si="0"/>
        <v>3456</v>
      </c>
      <c r="AD10" s="1" t="s">
        <v>34</v>
      </c>
      <c r="AE10" s="1">
        <v>0</v>
      </c>
      <c r="AF10" s="1">
        <f t="shared" si="1"/>
        <v>1.2</v>
      </c>
    </row>
    <row r="11" spans="1:33" ht="24.95" customHeight="1" x14ac:dyDescent="0.25">
      <c r="A11" s="1" t="s">
        <v>36</v>
      </c>
      <c r="B11" s="1">
        <v>9635</v>
      </c>
      <c r="C11" s="5">
        <v>43410</v>
      </c>
      <c r="E11" s="3" t="s">
        <v>1612</v>
      </c>
      <c r="F11" s="3" t="s">
        <v>1612</v>
      </c>
      <c r="G11" s="3" t="s">
        <v>50</v>
      </c>
      <c r="H11" s="3">
        <v>909600066</v>
      </c>
      <c r="I11" s="4">
        <v>43398</v>
      </c>
      <c r="J11" s="3" t="s">
        <v>1226</v>
      </c>
      <c r="L11" s="3" t="s">
        <v>39</v>
      </c>
      <c r="M11" s="3" t="s">
        <v>39</v>
      </c>
      <c r="N11" s="1">
        <v>96020010</v>
      </c>
      <c r="O11" s="3" t="s">
        <v>212</v>
      </c>
      <c r="P11" s="3" t="s">
        <v>212</v>
      </c>
      <c r="Q11" s="3">
        <v>1150035556</v>
      </c>
      <c r="V11" s="6">
        <v>43374</v>
      </c>
      <c r="W11" s="6">
        <v>45170</v>
      </c>
      <c r="X11" s="3">
        <v>60</v>
      </c>
      <c r="Y11" s="3">
        <v>0</v>
      </c>
      <c r="Z11" s="3">
        <v>1.35</v>
      </c>
      <c r="AA11" s="3" t="s">
        <v>1056</v>
      </c>
      <c r="AB11" s="3">
        <v>2730</v>
      </c>
      <c r="AC11" s="1">
        <f t="shared" si="0"/>
        <v>3685.5000000000005</v>
      </c>
      <c r="AD11" s="1" t="s">
        <v>34</v>
      </c>
      <c r="AE11" s="1">
        <v>0</v>
      </c>
      <c r="AF11" s="1">
        <f t="shared" si="1"/>
        <v>1.35</v>
      </c>
    </row>
    <row r="12" spans="1:33" ht="24.95" customHeight="1" x14ac:dyDescent="0.25">
      <c r="A12" s="1" t="s">
        <v>36</v>
      </c>
      <c r="B12" s="1">
        <v>9635</v>
      </c>
      <c r="C12" s="5">
        <v>43410</v>
      </c>
      <c r="E12" s="3" t="s">
        <v>1612</v>
      </c>
      <c r="F12" s="3" t="s">
        <v>1612</v>
      </c>
      <c r="G12" s="3" t="s">
        <v>50</v>
      </c>
      <c r="H12" s="3">
        <v>909600066</v>
      </c>
      <c r="I12" s="4">
        <v>43398</v>
      </c>
      <c r="J12" s="3" t="s">
        <v>1226</v>
      </c>
      <c r="L12" s="3" t="s">
        <v>39</v>
      </c>
      <c r="M12" s="3" t="s">
        <v>39</v>
      </c>
      <c r="N12" s="1">
        <v>96020010</v>
      </c>
      <c r="O12" s="3" t="s">
        <v>212</v>
      </c>
      <c r="P12" s="3" t="s">
        <v>212</v>
      </c>
      <c r="Q12" s="3">
        <v>1150035565</v>
      </c>
      <c r="V12" s="6">
        <v>43374</v>
      </c>
      <c r="W12" s="6">
        <v>45170</v>
      </c>
      <c r="X12" s="3">
        <v>60</v>
      </c>
      <c r="Y12" s="3">
        <v>0</v>
      </c>
      <c r="Z12" s="3">
        <v>0.52500000000000002</v>
      </c>
      <c r="AA12" s="3" t="s">
        <v>1056</v>
      </c>
      <c r="AB12" s="3">
        <v>2780</v>
      </c>
      <c r="AC12" s="1">
        <f t="shared" si="0"/>
        <v>1459.5</v>
      </c>
      <c r="AD12" s="1" t="s">
        <v>34</v>
      </c>
      <c r="AE12" s="1">
        <v>0</v>
      </c>
      <c r="AF12" s="1">
        <f t="shared" si="1"/>
        <v>0.52500000000000002</v>
      </c>
    </row>
    <row r="13" spans="1:33" ht="24.95" customHeight="1" x14ac:dyDescent="0.25">
      <c r="A13" s="1" t="s">
        <v>36</v>
      </c>
      <c r="B13" s="1">
        <v>9635</v>
      </c>
      <c r="C13" s="5">
        <v>43410</v>
      </c>
      <c r="E13" s="3" t="s">
        <v>1612</v>
      </c>
      <c r="F13" s="3" t="s">
        <v>1612</v>
      </c>
      <c r="G13" s="3" t="s">
        <v>50</v>
      </c>
      <c r="H13" s="3">
        <v>909600066</v>
      </c>
      <c r="I13" s="4">
        <v>43398</v>
      </c>
      <c r="J13" s="3" t="s">
        <v>1226</v>
      </c>
      <c r="L13" s="3" t="s">
        <v>39</v>
      </c>
      <c r="M13" s="3" t="s">
        <v>39</v>
      </c>
      <c r="N13" s="1">
        <v>96020010</v>
      </c>
      <c r="O13" s="3" t="s">
        <v>212</v>
      </c>
      <c r="P13" s="3" t="s">
        <v>212</v>
      </c>
      <c r="Q13" s="3">
        <v>1150035527</v>
      </c>
      <c r="V13" s="6">
        <v>43374</v>
      </c>
      <c r="W13" s="6">
        <v>45170</v>
      </c>
      <c r="X13" s="3">
        <v>60</v>
      </c>
      <c r="Y13" s="3">
        <v>0</v>
      </c>
      <c r="Z13" s="3">
        <v>5.95</v>
      </c>
      <c r="AA13" s="3" t="s">
        <v>1056</v>
      </c>
      <c r="AB13" s="3">
        <v>2780</v>
      </c>
      <c r="AC13" s="1">
        <f t="shared" si="0"/>
        <v>16541</v>
      </c>
      <c r="AD13" s="1" t="s">
        <v>34</v>
      </c>
      <c r="AE13" s="1">
        <v>0</v>
      </c>
      <c r="AF13" s="1">
        <f t="shared" si="1"/>
        <v>5.95</v>
      </c>
    </row>
    <row r="14" spans="1:33" ht="24.95" customHeight="1" x14ac:dyDescent="0.25">
      <c r="A14" s="1" t="s">
        <v>36</v>
      </c>
      <c r="B14" s="1">
        <v>9636</v>
      </c>
      <c r="C14" s="5">
        <v>43410</v>
      </c>
      <c r="E14" s="3" t="s">
        <v>502</v>
      </c>
      <c r="F14" s="3" t="s">
        <v>502</v>
      </c>
      <c r="G14" s="3" t="s">
        <v>33</v>
      </c>
      <c r="H14" s="3">
        <v>1201200341</v>
      </c>
      <c r="I14" s="4">
        <v>43404</v>
      </c>
      <c r="J14" s="3" t="s">
        <v>59</v>
      </c>
      <c r="L14" s="3" t="s">
        <v>35</v>
      </c>
      <c r="N14" s="1">
        <v>29419090</v>
      </c>
      <c r="O14" s="3" t="s">
        <v>1130</v>
      </c>
      <c r="P14" s="3" t="s">
        <v>1130</v>
      </c>
      <c r="Q14" s="3" t="s">
        <v>1720</v>
      </c>
      <c r="V14" s="6">
        <v>43374</v>
      </c>
      <c r="W14" s="6">
        <v>44440</v>
      </c>
      <c r="X14" s="3">
        <v>36</v>
      </c>
      <c r="Y14" s="3">
        <v>0</v>
      </c>
      <c r="Z14" s="3">
        <v>500</v>
      </c>
      <c r="AA14" s="3" t="s">
        <v>37</v>
      </c>
      <c r="AB14" s="3">
        <v>165</v>
      </c>
      <c r="AC14" s="1">
        <f t="shared" si="0"/>
        <v>82500</v>
      </c>
      <c r="AD14" s="1" t="s">
        <v>34</v>
      </c>
      <c r="AE14" s="1">
        <v>0</v>
      </c>
      <c r="AF14" s="1">
        <f t="shared" si="1"/>
        <v>500</v>
      </c>
    </row>
    <row r="15" spans="1:33" ht="24.95" customHeight="1" x14ac:dyDescent="0.25">
      <c r="A15" s="1" t="s">
        <v>36</v>
      </c>
      <c r="B15" s="1">
        <v>9668</v>
      </c>
      <c r="C15" s="5">
        <v>43411</v>
      </c>
      <c r="E15" s="3" t="s">
        <v>1385</v>
      </c>
      <c r="F15" s="3" t="s">
        <v>1385</v>
      </c>
      <c r="G15" s="3" t="s">
        <v>33</v>
      </c>
      <c r="H15" s="3" t="s">
        <v>1721</v>
      </c>
      <c r="I15" s="4">
        <v>43399</v>
      </c>
      <c r="J15" s="3" t="s">
        <v>59</v>
      </c>
      <c r="L15" s="3" t="s">
        <v>35</v>
      </c>
      <c r="N15" s="1">
        <v>29335990</v>
      </c>
      <c r="O15" s="3" t="s">
        <v>1722</v>
      </c>
      <c r="P15" s="3" t="s">
        <v>1722</v>
      </c>
      <c r="Q15" s="3">
        <v>22130059</v>
      </c>
      <c r="V15" s="6">
        <v>43344</v>
      </c>
      <c r="W15" s="6">
        <v>45170</v>
      </c>
      <c r="X15" s="3">
        <v>60</v>
      </c>
      <c r="Y15" s="3">
        <v>0</v>
      </c>
      <c r="Z15" s="3">
        <v>125</v>
      </c>
      <c r="AA15" s="3" t="s">
        <v>37</v>
      </c>
      <c r="AB15" s="3">
        <v>72</v>
      </c>
      <c r="AC15" s="1">
        <f t="shared" si="0"/>
        <v>9000</v>
      </c>
      <c r="AD15" s="1" t="s">
        <v>34</v>
      </c>
      <c r="AE15" s="1">
        <v>0</v>
      </c>
      <c r="AF15" s="1">
        <f t="shared" si="1"/>
        <v>125</v>
      </c>
    </row>
    <row r="16" spans="1:33" ht="24.95" customHeight="1" x14ac:dyDescent="0.25">
      <c r="A16" s="1" t="s">
        <v>36</v>
      </c>
      <c r="B16" s="1">
        <v>9729</v>
      </c>
      <c r="C16" s="5">
        <v>43412</v>
      </c>
      <c r="E16" s="3" t="s">
        <v>1385</v>
      </c>
      <c r="F16" s="3" t="s">
        <v>1385</v>
      </c>
      <c r="G16" s="3" t="s">
        <v>33</v>
      </c>
      <c r="H16" s="3" t="s">
        <v>1723</v>
      </c>
      <c r="I16" s="4">
        <v>43399</v>
      </c>
      <c r="J16" s="3" t="s">
        <v>59</v>
      </c>
      <c r="L16" s="3" t="s">
        <v>35</v>
      </c>
      <c r="N16" s="1">
        <v>29335990</v>
      </c>
      <c r="O16" s="3" t="s">
        <v>1722</v>
      </c>
      <c r="P16" s="3" t="s">
        <v>1722</v>
      </c>
      <c r="Q16" s="3">
        <v>22130059</v>
      </c>
      <c r="V16" s="6">
        <v>43344</v>
      </c>
      <c r="W16" s="6">
        <v>45170</v>
      </c>
      <c r="X16" s="3">
        <v>60</v>
      </c>
      <c r="Y16" s="3">
        <v>0</v>
      </c>
      <c r="Z16" s="3">
        <v>100</v>
      </c>
      <c r="AA16" s="3" t="s">
        <v>37</v>
      </c>
      <c r="AB16" s="3">
        <v>72</v>
      </c>
      <c r="AC16" s="1">
        <f t="shared" si="0"/>
        <v>7200</v>
      </c>
      <c r="AD16" s="1" t="s">
        <v>34</v>
      </c>
      <c r="AE16" s="1">
        <v>0</v>
      </c>
      <c r="AF16" s="1">
        <f t="shared" si="1"/>
        <v>100</v>
      </c>
    </row>
    <row r="17" spans="1:32" ht="24.95" customHeight="1" x14ac:dyDescent="0.25">
      <c r="A17" s="1" t="s">
        <v>36</v>
      </c>
      <c r="B17" s="1">
        <v>9773</v>
      </c>
      <c r="C17" s="5">
        <v>43416</v>
      </c>
      <c r="E17" s="3" t="s">
        <v>1724</v>
      </c>
      <c r="F17" s="3" t="s">
        <v>1657</v>
      </c>
      <c r="G17" s="3" t="s">
        <v>867</v>
      </c>
      <c r="H17" s="3">
        <v>21391986</v>
      </c>
      <c r="I17" s="4">
        <v>43406</v>
      </c>
      <c r="J17" s="3" t="s">
        <v>43</v>
      </c>
      <c r="L17" s="3" t="s">
        <v>39</v>
      </c>
      <c r="M17" s="3" t="s">
        <v>39</v>
      </c>
      <c r="N17" s="1">
        <v>28352500</v>
      </c>
      <c r="O17" s="3" t="s">
        <v>1725</v>
      </c>
      <c r="P17" s="3" t="s">
        <v>1725</v>
      </c>
      <c r="Q17" s="3">
        <v>616289</v>
      </c>
      <c r="V17" s="6">
        <v>43282</v>
      </c>
      <c r="W17" s="6">
        <v>44013</v>
      </c>
      <c r="X17" s="3">
        <v>25</v>
      </c>
      <c r="Y17" s="3">
        <v>0</v>
      </c>
      <c r="Z17" s="3">
        <v>400</v>
      </c>
      <c r="AA17" s="3" t="s">
        <v>37</v>
      </c>
      <c r="AB17" s="3">
        <v>8.9</v>
      </c>
      <c r="AC17" s="1">
        <f t="shared" si="0"/>
        <v>3560</v>
      </c>
      <c r="AD17" s="1" t="s">
        <v>49</v>
      </c>
      <c r="AE17" s="1">
        <v>0</v>
      </c>
      <c r="AF17" s="1">
        <f t="shared" si="1"/>
        <v>400</v>
      </c>
    </row>
    <row r="18" spans="1:32" ht="24.95" customHeight="1" x14ac:dyDescent="0.25">
      <c r="A18" s="1" t="s">
        <v>36</v>
      </c>
      <c r="B18" s="1">
        <v>9832</v>
      </c>
      <c r="C18" s="5">
        <v>43417</v>
      </c>
      <c r="E18" s="3" t="s">
        <v>1726</v>
      </c>
      <c r="F18" s="3" t="s">
        <v>454</v>
      </c>
      <c r="G18" s="3" t="s">
        <v>455</v>
      </c>
      <c r="H18" s="3">
        <v>1036113</v>
      </c>
      <c r="I18" s="4">
        <v>43412</v>
      </c>
      <c r="J18" s="3" t="s">
        <v>59</v>
      </c>
      <c r="L18" s="3" t="s">
        <v>35</v>
      </c>
      <c r="N18" s="1">
        <v>29372300</v>
      </c>
      <c r="O18" s="3" t="s">
        <v>791</v>
      </c>
      <c r="P18" s="3" t="s">
        <v>791</v>
      </c>
      <c r="Q18" s="3" t="s">
        <v>1727</v>
      </c>
      <c r="V18" s="6">
        <v>43282</v>
      </c>
      <c r="W18" s="6">
        <v>45108</v>
      </c>
      <c r="X18" s="3">
        <v>60</v>
      </c>
      <c r="Y18" s="3">
        <v>0</v>
      </c>
      <c r="Z18" s="3">
        <v>1</v>
      </c>
      <c r="AA18" s="3" t="s">
        <v>37</v>
      </c>
      <c r="AB18" s="3">
        <v>70000</v>
      </c>
      <c r="AC18" s="1">
        <f t="shared" si="0"/>
        <v>70000</v>
      </c>
      <c r="AD18" s="1" t="s">
        <v>49</v>
      </c>
      <c r="AE18" s="1">
        <v>0</v>
      </c>
      <c r="AF18" s="1">
        <f t="shared" si="1"/>
        <v>1</v>
      </c>
    </row>
    <row r="19" spans="1:32" ht="24.95" customHeight="1" x14ac:dyDescent="0.25">
      <c r="A19" s="1" t="s">
        <v>36</v>
      </c>
      <c r="B19" s="1">
        <v>9833</v>
      </c>
      <c r="C19" s="5">
        <v>43417</v>
      </c>
      <c r="E19" s="3" t="s">
        <v>1728</v>
      </c>
      <c r="F19" s="3" t="s">
        <v>454</v>
      </c>
      <c r="G19" s="3" t="s">
        <v>455</v>
      </c>
      <c r="H19" s="3">
        <v>1036118</v>
      </c>
      <c r="I19" s="4">
        <v>43412</v>
      </c>
      <c r="J19" s="3" t="s">
        <v>59</v>
      </c>
      <c r="L19" s="3" t="s">
        <v>35</v>
      </c>
      <c r="N19" s="1">
        <v>29372300</v>
      </c>
      <c r="O19" s="3" t="s">
        <v>791</v>
      </c>
      <c r="P19" s="3" t="s">
        <v>791</v>
      </c>
      <c r="Q19" s="3" t="s">
        <v>1729</v>
      </c>
      <c r="V19" s="6">
        <v>42583</v>
      </c>
      <c r="W19" s="6">
        <v>44409</v>
      </c>
      <c r="X19" s="3">
        <v>60</v>
      </c>
      <c r="Y19" s="3">
        <v>0</v>
      </c>
      <c r="Z19" s="3">
        <v>1</v>
      </c>
      <c r="AA19" s="3" t="s">
        <v>37</v>
      </c>
      <c r="AB19" s="3">
        <v>70000</v>
      </c>
      <c r="AC19" s="1">
        <f t="shared" si="0"/>
        <v>70000</v>
      </c>
      <c r="AD19" s="1" t="s">
        <v>49</v>
      </c>
      <c r="AE19" s="1">
        <v>0</v>
      </c>
      <c r="AF19" s="1">
        <f t="shared" si="1"/>
        <v>1</v>
      </c>
    </row>
    <row r="20" spans="1:32" ht="24.95" customHeight="1" x14ac:dyDescent="0.25">
      <c r="A20" s="1" t="s">
        <v>36</v>
      </c>
      <c r="B20" s="1">
        <v>9943</v>
      </c>
      <c r="C20" s="5">
        <v>43419</v>
      </c>
      <c r="E20" s="3" t="s">
        <v>1728</v>
      </c>
      <c r="F20" s="3" t="s">
        <v>454</v>
      </c>
      <c r="G20" s="3" t="s">
        <v>455</v>
      </c>
      <c r="H20" s="3">
        <v>1036365</v>
      </c>
      <c r="I20" s="4">
        <v>43413</v>
      </c>
      <c r="J20" s="3" t="s">
        <v>59</v>
      </c>
      <c r="L20" s="3" t="s">
        <v>35</v>
      </c>
      <c r="N20" s="1">
        <v>29372300</v>
      </c>
      <c r="O20" s="3" t="s">
        <v>791</v>
      </c>
      <c r="P20" s="3" t="s">
        <v>791</v>
      </c>
      <c r="Q20" s="3" t="s">
        <v>1730</v>
      </c>
      <c r="V20" s="6">
        <v>43313</v>
      </c>
      <c r="W20" s="6">
        <v>45139</v>
      </c>
      <c r="X20" s="3">
        <v>60</v>
      </c>
      <c r="Y20" s="3">
        <v>0</v>
      </c>
      <c r="Z20" s="3">
        <v>1</v>
      </c>
      <c r="AA20" s="3" t="s">
        <v>37</v>
      </c>
      <c r="AB20" s="3">
        <v>70000</v>
      </c>
      <c r="AC20" s="1">
        <f t="shared" si="0"/>
        <v>70000</v>
      </c>
      <c r="AD20" s="1" t="s">
        <v>49</v>
      </c>
      <c r="AE20" s="1">
        <v>0</v>
      </c>
      <c r="AF20" s="1">
        <f t="shared" si="1"/>
        <v>1</v>
      </c>
    </row>
    <row r="21" spans="1:32" ht="24.95" customHeight="1" x14ac:dyDescent="0.25">
      <c r="A21" s="1" t="s">
        <v>36</v>
      </c>
      <c r="B21" s="1">
        <v>9943</v>
      </c>
      <c r="C21" s="5">
        <v>43419</v>
      </c>
      <c r="E21" s="3" t="s">
        <v>616</v>
      </c>
      <c r="F21" s="3" t="s">
        <v>454</v>
      </c>
      <c r="G21" s="3" t="s">
        <v>455</v>
      </c>
      <c r="H21" s="3">
        <v>1036365</v>
      </c>
      <c r="I21" s="4">
        <v>43413</v>
      </c>
      <c r="J21" s="3" t="s">
        <v>59</v>
      </c>
      <c r="L21" s="3" t="s">
        <v>35</v>
      </c>
      <c r="N21" s="1">
        <v>29372300</v>
      </c>
      <c r="O21" s="3" t="s">
        <v>791</v>
      </c>
      <c r="P21" s="3" t="s">
        <v>791</v>
      </c>
      <c r="Q21" s="3" t="s">
        <v>1731</v>
      </c>
      <c r="V21" s="6">
        <v>43374</v>
      </c>
      <c r="W21" s="6">
        <v>45200</v>
      </c>
      <c r="X21" s="3">
        <v>60</v>
      </c>
      <c r="Y21" s="3">
        <v>0</v>
      </c>
      <c r="Z21" s="3">
        <v>1</v>
      </c>
      <c r="AA21" s="3" t="s">
        <v>37</v>
      </c>
      <c r="AB21" s="3">
        <v>70000</v>
      </c>
      <c r="AC21" s="1">
        <f t="shared" si="0"/>
        <v>70000</v>
      </c>
      <c r="AD21" s="1" t="s">
        <v>49</v>
      </c>
      <c r="AE21" s="1">
        <v>0</v>
      </c>
      <c r="AF21" s="1">
        <f t="shared" si="1"/>
        <v>1</v>
      </c>
    </row>
    <row r="22" spans="1:32" ht="24.95" customHeight="1" x14ac:dyDescent="0.25">
      <c r="A22" s="1" t="s">
        <v>36</v>
      </c>
      <c r="B22" s="1">
        <v>9944</v>
      </c>
      <c r="C22" s="5">
        <v>43419</v>
      </c>
      <c r="E22" s="3" t="s">
        <v>1732</v>
      </c>
      <c r="F22" s="3" t="s">
        <v>1732</v>
      </c>
      <c r="G22" s="3" t="s">
        <v>33</v>
      </c>
      <c r="H22" s="3">
        <v>2900185510</v>
      </c>
      <c r="I22" s="4">
        <v>43404</v>
      </c>
      <c r="J22" s="3" t="s">
        <v>59</v>
      </c>
      <c r="L22" s="3" t="s">
        <v>35</v>
      </c>
      <c r="N22" s="1">
        <v>29095090</v>
      </c>
      <c r="O22" s="3" t="s">
        <v>1733</v>
      </c>
      <c r="P22" s="3" t="s">
        <v>1733</v>
      </c>
      <c r="Q22" s="3" t="s">
        <v>1734</v>
      </c>
      <c r="V22" s="6">
        <v>43160</v>
      </c>
      <c r="W22" s="6">
        <v>44958</v>
      </c>
      <c r="X22" s="3">
        <v>60</v>
      </c>
      <c r="Y22" s="3">
        <v>0</v>
      </c>
      <c r="Z22" s="3">
        <v>5</v>
      </c>
      <c r="AA22" s="3" t="s">
        <v>37</v>
      </c>
      <c r="AB22" s="3">
        <v>300</v>
      </c>
      <c r="AC22" s="1">
        <f t="shared" si="0"/>
        <v>1500</v>
      </c>
      <c r="AD22" s="1" t="s">
        <v>34</v>
      </c>
      <c r="AE22" s="1">
        <v>0</v>
      </c>
      <c r="AF22" s="1">
        <f t="shared" si="1"/>
        <v>5</v>
      </c>
    </row>
    <row r="23" spans="1:32" ht="24.95" customHeight="1" x14ac:dyDescent="0.25">
      <c r="A23" s="1" t="s">
        <v>36</v>
      </c>
      <c r="B23" s="1">
        <v>9944</v>
      </c>
      <c r="C23" s="5">
        <v>43419</v>
      </c>
      <c r="E23" s="3" t="s">
        <v>1732</v>
      </c>
      <c r="F23" s="3" t="s">
        <v>1732</v>
      </c>
      <c r="G23" s="3" t="s">
        <v>33</v>
      </c>
      <c r="H23" s="3">
        <v>2900185510</v>
      </c>
      <c r="I23" s="4">
        <v>43404</v>
      </c>
      <c r="J23" s="3" t="s">
        <v>59</v>
      </c>
      <c r="L23" s="3" t="s">
        <v>35</v>
      </c>
      <c r="N23" s="1">
        <v>29095090</v>
      </c>
      <c r="O23" s="3" t="s">
        <v>1733</v>
      </c>
      <c r="P23" s="3" t="s">
        <v>1733</v>
      </c>
      <c r="Q23" s="3" t="s">
        <v>1735</v>
      </c>
      <c r="V23" s="6">
        <v>43160</v>
      </c>
      <c r="W23" s="6">
        <v>44958</v>
      </c>
      <c r="X23" s="3">
        <v>60</v>
      </c>
      <c r="Y23" s="3">
        <v>0</v>
      </c>
      <c r="Z23" s="3">
        <v>40</v>
      </c>
      <c r="AA23" s="3" t="s">
        <v>37</v>
      </c>
      <c r="AB23" s="3">
        <v>300</v>
      </c>
      <c r="AC23" s="1">
        <f t="shared" si="0"/>
        <v>12000</v>
      </c>
      <c r="AD23" s="1" t="s">
        <v>34</v>
      </c>
      <c r="AE23" s="1">
        <v>0</v>
      </c>
      <c r="AF23" s="1">
        <f t="shared" si="1"/>
        <v>40</v>
      </c>
    </row>
    <row r="24" spans="1:32" ht="24.95" customHeight="1" x14ac:dyDescent="0.25">
      <c r="A24" s="1" t="s">
        <v>36</v>
      </c>
      <c r="B24" s="1">
        <v>9944</v>
      </c>
      <c r="C24" s="5">
        <v>43419</v>
      </c>
      <c r="E24" s="3" t="s">
        <v>1732</v>
      </c>
      <c r="F24" s="3" t="s">
        <v>1732</v>
      </c>
      <c r="G24" s="3" t="s">
        <v>33</v>
      </c>
      <c r="H24" s="3">
        <v>2900185510</v>
      </c>
      <c r="I24" s="4">
        <v>43404</v>
      </c>
      <c r="J24" s="3" t="s">
        <v>59</v>
      </c>
      <c r="L24" s="3" t="s">
        <v>35</v>
      </c>
      <c r="N24" s="1">
        <v>29095090</v>
      </c>
      <c r="O24" s="3" t="s">
        <v>1733</v>
      </c>
      <c r="P24" s="3" t="s">
        <v>1733</v>
      </c>
      <c r="Q24" s="3" t="s">
        <v>1736</v>
      </c>
      <c r="V24" s="6">
        <v>43160</v>
      </c>
      <c r="W24" s="6">
        <v>44958</v>
      </c>
      <c r="X24" s="3">
        <v>60</v>
      </c>
      <c r="Y24" s="3">
        <v>0</v>
      </c>
      <c r="Z24" s="3">
        <v>5</v>
      </c>
      <c r="AA24" s="3" t="s">
        <v>37</v>
      </c>
      <c r="AB24" s="3">
        <v>300</v>
      </c>
      <c r="AC24" s="1">
        <f t="shared" si="0"/>
        <v>1500</v>
      </c>
      <c r="AD24" s="1" t="s">
        <v>34</v>
      </c>
      <c r="AE24" s="1">
        <v>0</v>
      </c>
      <c r="AF24" s="1">
        <f t="shared" si="1"/>
        <v>5</v>
      </c>
    </row>
    <row r="25" spans="1:32" ht="24.95" customHeight="1" x14ac:dyDescent="0.25">
      <c r="A25" s="1" t="s">
        <v>36</v>
      </c>
      <c r="B25" s="1">
        <v>9992</v>
      </c>
      <c r="C25" s="5">
        <v>43422</v>
      </c>
      <c r="E25" s="3" t="s">
        <v>1477</v>
      </c>
      <c r="F25" s="3" t="s">
        <v>1477</v>
      </c>
      <c r="G25" s="3" t="s">
        <v>33</v>
      </c>
      <c r="H25" s="3">
        <v>90018375</v>
      </c>
      <c r="I25" s="4">
        <v>43417</v>
      </c>
      <c r="J25" s="3" t="s">
        <v>59</v>
      </c>
      <c r="L25" s="3" t="s">
        <v>35</v>
      </c>
      <c r="N25" s="1">
        <v>29419090</v>
      </c>
      <c r="O25" s="3" t="s">
        <v>1478</v>
      </c>
      <c r="P25" s="3" t="s">
        <v>1478</v>
      </c>
      <c r="Q25" s="3" t="s">
        <v>1737</v>
      </c>
      <c r="V25" s="6">
        <v>43374</v>
      </c>
      <c r="W25" s="6">
        <v>44440</v>
      </c>
      <c r="X25" s="3">
        <v>36</v>
      </c>
      <c r="Y25" s="3">
        <v>0</v>
      </c>
      <c r="Z25" s="3">
        <v>250</v>
      </c>
      <c r="AA25" s="3" t="s">
        <v>37</v>
      </c>
      <c r="AB25" s="3">
        <v>158</v>
      </c>
      <c r="AC25" s="1">
        <f t="shared" si="0"/>
        <v>39500</v>
      </c>
      <c r="AD25" s="1" t="s">
        <v>34</v>
      </c>
      <c r="AE25" s="1">
        <v>0</v>
      </c>
      <c r="AF25" s="1">
        <f t="shared" si="1"/>
        <v>250</v>
      </c>
    </row>
    <row r="26" spans="1:32" ht="24.95" customHeight="1" x14ac:dyDescent="0.25">
      <c r="A26" s="1" t="s">
        <v>36</v>
      </c>
      <c r="B26" s="1">
        <v>10014</v>
      </c>
      <c r="C26" s="5">
        <v>43422</v>
      </c>
      <c r="E26" s="3" t="s">
        <v>1738</v>
      </c>
      <c r="F26" s="3" t="s">
        <v>139</v>
      </c>
      <c r="G26" s="3" t="s">
        <v>48</v>
      </c>
      <c r="H26" s="3">
        <v>9004465424</v>
      </c>
      <c r="I26" s="4">
        <v>43352</v>
      </c>
      <c r="J26" s="3" t="s">
        <v>43</v>
      </c>
      <c r="L26" s="3" t="s">
        <v>39</v>
      </c>
      <c r="M26" s="3" t="s">
        <v>39</v>
      </c>
      <c r="N26" s="1">
        <v>17021100</v>
      </c>
      <c r="O26" s="3" t="s">
        <v>147</v>
      </c>
      <c r="P26" s="3" t="s">
        <v>147</v>
      </c>
      <c r="Q26" s="3" t="s">
        <v>1739</v>
      </c>
      <c r="V26" s="6">
        <v>43221</v>
      </c>
      <c r="W26" s="6">
        <v>43922</v>
      </c>
      <c r="X26" s="3">
        <v>24</v>
      </c>
      <c r="Y26" s="3">
        <v>0</v>
      </c>
      <c r="Z26" s="3">
        <v>480</v>
      </c>
      <c r="AA26" s="3" t="s">
        <v>37</v>
      </c>
      <c r="AB26" s="3">
        <v>5.67</v>
      </c>
      <c r="AC26" s="1">
        <f t="shared" si="0"/>
        <v>2721.6</v>
      </c>
      <c r="AD26" s="1" t="s">
        <v>34</v>
      </c>
      <c r="AE26" s="1">
        <v>0</v>
      </c>
      <c r="AF26" s="1">
        <f t="shared" si="1"/>
        <v>480</v>
      </c>
    </row>
    <row r="27" spans="1:32" ht="24.95" customHeight="1" x14ac:dyDescent="0.25">
      <c r="A27" s="1" t="s">
        <v>36</v>
      </c>
      <c r="B27" s="1">
        <v>10015</v>
      </c>
      <c r="C27" s="5">
        <v>43422</v>
      </c>
      <c r="E27" s="3" t="s">
        <v>1072</v>
      </c>
      <c r="F27" s="3" t="s">
        <v>745</v>
      </c>
      <c r="G27" s="3" t="s">
        <v>119</v>
      </c>
      <c r="H27" s="3">
        <v>593672</v>
      </c>
      <c r="I27" s="4">
        <v>43417</v>
      </c>
      <c r="J27" s="3" t="s">
        <v>43</v>
      </c>
      <c r="L27" s="3" t="s">
        <v>39</v>
      </c>
      <c r="M27" s="3" t="s">
        <v>39</v>
      </c>
      <c r="N27" s="1">
        <v>32064970</v>
      </c>
      <c r="O27" s="3" t="s">
        <v>821</v>
      </c>
      <c r="P27" s="3" t="s">
        <v>821</v>
      </c>
      <c r="Q27" s="3" t="s">
        <v>1740</v>
      </c>
      <c r="V27" s="6">
        <v>43405</v>
      </c>
      <c r="W27" s="6">
        <v>44136</v>
      </c>
      <c r="X27" s="3">
        <v>24</v>
      </c>
      <c r="Y27" s="3">
        <v>0</v>
      </c>
      <c r="Z27" s="3">
        <v>50</v>
      </c>
      <c r="AA27" s="3" t="s">
        <v>37</v>
      </c>
      <c r="AB27" s="3">
        <v>45.77</v>
      </c>
      <c r="AC27" s="1">
        <f t="shared" si="0"/>
        <v>2288.5</v>
      </c>
      <c r="AD27" s="1" t="s">
        <v>49</v>
      </c>
      <c r="AE27" s="1">
        <v>0</v>
      </c>
      <c r="AF27" s="1">
        <f t="shared" si="1"/>
        <v>50</v>
      </c>
    </row>
    <row r="28" spans="1:32" ht="24.95" customHeight="1" x14ac:dyDescent="0.25">
      <c r="A28" s="1" t="s">
        <v>36</v>
      </c>
      <c r="B28" s="1">
        <v>10114</v>
      </c>
      <c r="C28" s="5">
        <v>43429</v>
      </c>
      <c r="E28" s="3" t="s">
        <v>1477</v>
      </c>
      <c r="F28" s="3" t="s">
        <v>1477</v>
      </c>
      <c r="G28" s="3" t="s">
        <v>33</v>
      </c>
      <c r="H28" s="3">
        <v>90018384</v>
      </c>
      <c r="I28" s="4">
        <v>43426</v>
      </c>
      <c r="J28" s="3" t="s">
        <v>59</v>
      </c>
      <c r="L28" s="3" t="s">
        <v>35</v>
      </c>
      <c r="N28" s="1">
        <v>29419090</v>
      </c>
      <c r="O28" s="3" t="s">
        <v>1478</v>
      </c>
      <c r="P28" s="3" t="s">
        <v>1478</v>
      </c>
      <c r="Q28" s="3">
        <v>180008</v>
      </c>
      <c r="V28" s="6">
        <v>43405</v>
      </c>
      <c r="W28" s="6">
        <v>44470</v>
      </c>
      <c r="X28" s="3">
        <v>36</v>
      </c>
      <c r="Y28" s="3">
        <v>0</v>
      </c>
      <c r="Z28" s="3">
        <v>1000</v>
      </c>
      <c r="AA28" s="3" t="s">
        <v>37</v>
      </c>
      <c r="AB28" s="3">
        <v>158</v>
      </c>
      <c r="AC28" s="1">
        <f t="shared" si="0"/>
        <v>158000</v>
      </c>
      <c r="AD28" s="1" t="s">
        <v>34</v>
      </c>
      <c r="AE28" s="1">
        <v>0</v>
      </c>
      <c r="AF28" s="1">
        <f t="shared" si="1"/>
        <v>1000</v>
      </c>
    </row>
    <row r="29" spans="1:32" ht="24.95" customHeight="1" x14ac:dyDescent="0.25">
      <c r="A29" s="1" t="s">
        <v>36</v>
      </c>
      <c r="B29" s="1">
        <v>10114</v>
      </c>
      <c r="C29" s="5">
        <v>43429</v>
      </c>
      <c r="E29" s="3" t="s">
        <v>1477</v>
      </c>
      <c r="F29" s="3" t="s">
        <v>1477</v>
      </c>
      <c r="G29" s="3" t="s">
        <v>33</v>
      </c>
      <c r="H29" s="3">
        <v>90018384</v>
      </c>
      <c r="I29" s="4">
        <v>43426</v>
      </c>
      <c r="J29" s="3" t="s">
        <v>59</v>
      </c>
      <c r="L29" s="3" t="s">
        <v>35</v>
      </c>
      <c r="N29" s="1">
        <v>29419090</v>
      </c>
      <c r="O29" s="3" t="s">
        <v>1478</v>
      </c>
      <c r="P29" s="3" t="s">
        <v>1478</v>
      </c>
      <c r="Q29" s="3">
        <v>180009</v>
      </c>
      <c r="V29" s="6">
        <v>43405</v>
      </c>
      <c r="W29" s="6">
        <v>44470</v>
      </c>
      <c r="X29" s="3">
        <v>36</v>
      </c>
      <c r="Y29" s="3">
        <v>0</v>
      </c>
      <c r="AA29" s="3" t="s">
        <v>37</v>
      </c>
      <c r="AB29" s="3">
        <v>158</v>
      </c>
      <c r="AC29" s="1">
        <f t="shared" ref="AC29:AC34" si="2">Z29*AB29</f>
        <v>0</v>
      </c>
      <c r="AD29" s="1" t="s">
        <v>34</v>
      </c>
      <c r="AE29" s="1">
        <v>0</v>
      </c>
      <c r="AF29" s="1">
        <f t="shared" ref="AF29:AF34" si="3">Z29</f>
        <v>0</v>
      </c>
    </row>
    <row r="30" spans="1:32" ht="24.95" customHeight="1" x14ac:dyDescent="0.25">
      <c r="A30" s="1" t="s">
        <v>36</v>
      </c>
      <c r="B30" s="1">
        <v>10114</v>
      </c>
      <c r="C30" s="5">
        <v>43429</v>
      </c>
      <c r="E30" s="3" t="s">
        <v>1477</v>
      </c>
      <c r="F30" s="3" t="s">
        <v>1477</v>
      </c>
      <c r="G30" s="3" t="s">
        <v>33</v>
      </c>
      <c r="H30" s="3">
        <v>90018384</v>
      </c>
      <c r="I30" s="4">
        <v>43426</v>
      </c>
      <c r="J30" s="3" t="s">
        <v>59</v>
      </c>
      <c r="L30" s="3" t="s">
        <v>35</v>
      </c>
      <c r="N30" s="1">
        <v>29419090</v>
      </c>
      <c r="O30" s="3" t="s">
        <v>1478</v>
      </c>
      <c r="P30" s="3" t="s">
        <v>1478</v>
      </c>
      <c r="Q30" s="3">
        <v>180010</v>
      </c>
      <c r="V30" s="6">
        <v>43405</v>
      </c>
      <c r="W30" s="6">
        <v>44470</v>
      </c>
      <c r="X30" s="3">
        <v>36</v>
      </c>
      <c r="Y30" s="3">
        <v>0</v>
      </c>
      <c r="AA30" s="3" t="s">
        <v>37</v>
      </c>
      <c r="AB30" s="3">
        <v>158</v>
      </c>
      <c r="AC30" s="1">
        <f t="shared" si="2"/>
        <v>0</v>
      </c>
      <c r="AD30" s="1" t="s">
        <v>34</v>
      </c>
      <c r="AE30" s="1">
        <v>0</v>
      </c>
      <c r="AF30" s="1">
        <f t="shared" si="3"/>
        <v>0</v>
      </c>
    </row>
    <row r="31" spans="1:32" ht="24.95" customHeight="1" x14ac:dyDescent="0.25">
      <c r="A31" s="1" t="s">
        <v>36</v>
      </c>
      <c r="B31" s="1">
        <v>10114</v>
      </c>
      <c r="C31" s="5">
        <v>43429</v>
      </c>
      <c r="E31" s="3" t="s">
        <v>1477</v>
      </c>
      <c r="F31" s="3" t="s">
        <v>1477</v>
      </c>
      <c r="G31" s="3" t="s">
        <v>33</v>
      </c>
      <c r="H31" s="3">
        <v>90018384</v>
      </c>
      <c r="I31" s="4">
        <v>43426</v>
      </c>
      <c r="J31" s="3" t="s">
        <v>59</v>
      </c>
      <c r="L31" s="3" t="s">
        <v>35</v>
      </c>
      <c r="N31" s="1">
        <v>29419090</v>
      </c>
      <c r="O31" s="3" t="s">
        <v>1478</v>
      </c>
      <c r="P31" s="3" t="s">
        <v>1478</v>
      </c>
      <c r="Q31" s="3">
        <v>180011</v>
      </c>
      <c r="V31" s="6">
        <v>43405</v>
      </c>
      <c r="W31" s="6">
        <v>44470</v>
      </c>
      <c r="X31" s="3">
        <v>36</v>
      </c>
      <c r="Y31" s="3">
        <v>0</v>
      </c>
      <c r="AA31" s="3" t="s">
        <v>37</v>
      </c>
      <c r="AB31" s="3">
        <v>158</v>
      </c>
      <c r="AC31" s="1">
        <f t="shared" si="2"/>
        <v>0</v>
      </c>
      <c r="AD31" s="1" t="s">
        <v>34</v>
      </c>
      <c r="AE31" s="1">
        <v>0</v>
      </c>
      <c r="AF31" s="1">
        <f t="shared" si="3"/>
        <v>0</v>
      </c>
    </row>
    <row r="32" spans="1:32" ht="24.95" customHeight="1" x14ac:dyDescent="0.25">
      <c r="A32" s="1" t="s">
        <v>36</v>
      </c>
      <c r="B32" s="1">
        <v>10115</v>
      </c>
      <c r="C32" s="5">
        <v>43429</v>
      </c>
      <c r="E32" s="3" t="s">
        <v>1741</v>
      </c>
      <c r="F32" s="3" t="s">
        <v>1741</v>
      </c>
      <c r="G32" s="3" t="s">
        <v>33</v>
      </c>
      <c r="H32" s="3" t="s">
        <v>1742</v>
      </c>
      <c r="I32" s="4">
        <v>43426</v>
      </c>
      <c r="J32" s="3" t="s">
        <v>59</v>
      </c>
      <c r="L32" s="3" t="s">
        <v>35</v>
      </c>
      <c r="N32" s="1">
        <v>29095090</v>
      </c>
      <c r="O32" s="3" t="s">
        <v>40</v>
      </c>
      <c r="P32" s="3" t="s">
        <v>40</v>
      </c>
      <c r="Q32" s="3" t="s">
        <v>1743</v>
      </c>
      <c r="V32" s="6">
        <v>43374</v>
      </c>
      <c r="W32" s="6">
        <v>45170</v>
      </c>
      <c r="X32" s="3">
        <v>60</v>
      </c>
      <c r="Y32" s="3">
        <v>0</v>
      </c>
      <c r="Z32" s="3">
        <v>250</v>
      </c>
      <c r="AA32" s="3" t="s">
        <v>37</v>
      </c>
      <c r="AB32" s="3">
        <v>17.5</v>
      </c>
      <c r="AC32" s="1">
        <f t="shared" si="2"/>
        <v>4375</v>
      </c>
      <c r="AD32" s="1" t="s">
        <v>34</v>
      </c>
      <c r="AE32" s="1">
        <v>0</v>
      </c>
      <c r="AF32" s="1">
        <f t="shared" si="3"/>
        <v>250</v>
      </c>
    </row>
    <row r="33" spans="1:32" ht="24.95" customHeight="1" x14ac:dyDescent="0.25">
      <c r="A33" s="1" t="s">
        <v>36</v>
      </c>
      <c r="B33" s="1">
        <v>10116</v>
      </c>
      <c r="C33" s="5">
        <v>43429</v>
      </c>
      <c r="E33" s="3" t="s">
        <v>1241</v>
      </c>
      <c r="F33" s="3" t="s">
        <v>659</v>
      </c>
      <c r="G33" s="3" t="s">
        <v>33</v>
      </c>
      <c r="H33" s="3" t="s">
        <v>1746</v>
      </c>
      <c r="I33" s="4">
        <v>43423</v>
      </c>
      <c r="J33" s="3" t="s">
        <v>59</v>
      </c>
      <c r="L33" s="3" t="s">
        <v>35</v>
      </c>
      <c r="N33" s="1">
        <v>29339900</v>
      </c>
      <c r="O33" s="3" t="s">
        <v>1744</v>
      </c>
      <c r="P33" s="3" t="s">
        <v>1744</v>
      </c>
      <c r="Q33" s="3" t="s">
        <v>1745</v>
      </c>
      <c r="V33" s="6">
        <v>43313</v>
      </c>
      <c r="W33" s="6">
        <v>44013</v>
      </c>
      <c r="X33" s="3">
        <v>24</v>
      </c>
      <c r="Y33" s="3">
        <v>0</v>
      </c>
      <c r="Z33" s="3">
        <v>50</v>
      </c>
      <c r="AA33" s="3" t="s">
        <v>37</v>
      </c>
      <c r="AB33" s="3">
        <v>600</v>
      </c>
      <c r="AC33" s="1">
        <f t="shared" si="2"/>
        <v>30000</v>
      </c>
      <c r="AD33" s="1" t="s">
        <v>34</v>
      </c>
      <c r="AE33" s="1">
        <v>0</v>
      </c>
      <c r="AF33" s="1">
        <f t="shared" si="3"/>
        <v>50</v>
      </c>
    </row>
    <row r="34" spans="1:32" ht="24.95" customHeight="1" x14ac:dyDescent="0.25">
      <c r="A34" s="1" t="s">
        <v>36</v>
      </c>
      <c r="B34" s="1">
        <v>10117</v>
      </c>
      <c r="C34" s="5">
        <v>43429</v>
      </c>
      <c r="E34" s="3" t="s">
        <v>297</v>
      </c>
      <c r="F34" s="3" t="s">
        <v>523</v>
      </c>
      <c r="G34" s="3" t="s">
        <v>33</v>
      </c>
      <c r="H34" s="3">
        <v>7000022183</v>
      </c>
      <c r="I34" s="4">
        <v>43363</v>
      </c>
      <c r="J34" s="3" t="s">
        <v>59</v>
      </c>
      <c r="L34" s="3" t="s">
        <v>35</v>
      </c>
      <c r="N34" s="1">
        <v>29415000</v>
      </c>
      <c r="O34" s="3" t="s">
        <v>1161</v>
      </c>
      <c r="P34" s="3" t="s">
        <v>1161</v>
      </c>
      <c r="Q34" s="3">
        <v>3973272</v>
      </c>
      <c r="V34" s="6">
        <v>43374</v>
      </c>
      <c r="W34" s="6">
        <v>44440</v>
      </c>
      <c r="X34" s="3">
        <v>36</v>
      </c>
      <c r="Y34" s="3">
        <v>0</v>
      </c>
      <c r="Z34" s="3">
        <v>200</v>
      </c>
      <c r="AA34" s="3" t="s">
        <v>37</v>
      </c>
      <c r="AB34" s="3">
        <v>160</v>
      </c>
      <c r="AC34" s="1">
        <f t="shared" si="2"/>
        <v>32000</v>
      </c>
      <c r="AD34" s="1" t="s">
        <v>34</v>
      </c>
      <c r="AE34" s="1">
        <v>0</v>
      </c>
      <c r="AF34" s="1">
        <f t="shared" si="3"/>
        <v>200</v>
      </c>
    </row>
    <row r="35" spans="1:32" ht="24.95" customHeight="1" x14ac:dyDescent="0.25">
      <c r="A35" s="1" t="s">
        <v>36</v>
      </c>
      <c r="B35" s="1">
        <v>10117</v>
      </c>
      <c r="C35" s="5">
        <v>43429</v>
      </c>
      <c r="E35" s="3" t="s">
        <v>297</v>
      </c>
      <c r="F35" s="3" t="s">
        <v>523</v>
      </c>
      <c r="G35" s="3" t="s">
        <v>33</v>
      </c>
      <c r="H35" s="3">
        <v>7000022183</v>
      </c>
      <c r="I35" s="4">
        <v>43363</v>
      </c>
      <c r="J35" s="3" t="s">
        <v>59</v>
      </c>
      <c r="L35" s="3" t="s">
        <v>35</v>
      </c>
      <c r="N35" s="1">
        <v>29415000</v>
      </c>
      <c r="O35" s="3" t="s">
        <v>1161</v>
      </c>
      <c r="P35" s="3" t="s">
        <v>1161</v>
      </c>
      <c r="Q35" s="3">
        <v>3974404</v>
      </c>
      <c r="V35" s="6">
        <v>43374</v>
      </c>
      <c r="W35" s="6">
        <v>44440</v>
      </c>
      <c r="X35" s="3">
        <v>36</v>
      </c>
      <c r="Y35" s="3">
        <v>0</v>
      </c>
      <c r="AA35" s="3" t="s">
        <v>37</v>
      </c>
      <c r="AC35" s="1">
        <f t="shared" ref="AC35:AC48" si="4">Z35*AB35</f>
        <v>0</v>
      </c>
      <c r="AD35" s="1" t="s">
        <v>34</v>
      </c>
      <c r="AE35" s="1">
        <v>0</v>
      </c>
      <c r="AF35" s="1">
        <f t="shared" ref="AF35:AF48" si="5">Z35</f>
        <v>0</v>
      </c>
    </row>
    <row r="36" spans="1:32" ht="24.95" customHeight="1" x14ac:dyDescent="0.25">
      <c r="A36" s="1" t="s">
        <v>36</v>
      </c>
      <c r="B36" s="1">
        <v>10118</v>
      </c>
      <c r="C36" s="5">
        <v>43429</v>
      </c>
      <c r="E36" s="3" t="s">
        <v>1732</v>
      </c>
      <c r="F36" s="3" t="s">
        <v>1732</v>
      </c>
      <c r="G36" s="3" t="s">
        <v>33</v>
      </c>
      <c r="H36" s="3">
        <v>2900185526</v>
      </c>
      <c r="I36" s="4">
        <v>43423</v>
      </c>
      <c r="J36" s="3" t="s">
        <v>59</v>
      </c>
      <c r="L36" s="3" t="s">
        <v>35</v>
      </c>
      <c r="N36" s="1">
        <v>29095090</v>
      </c>
      <c r="O36" s="3" t="s">
        <v>1733</v>
      </c>
      <c r="P36" s="3" t="s">
        <v>1733</v>
      </c>
      <c r="Q36" s="3" t="s">
        <v>1747</v>
      </c>
      <c r="V36" s="6">
        <v>42736</v>
      </c>
      <c r="W36" s="6">
        <v>44531</v>
      </c>
      <c r="X36" s="3">
        <v>60</v>
      </c>
      <c r="Y36" s="3">
        <v>0</v>
      </c>
      <c r="Z36" s="3">
        <v>1</v>
      </c>
      <c r="AA36" s="3" t="s">
        <v>37</v>
      </c>
      <c r="AB36" s="3">
        <v>300</v>
      </c>
      <c r="AC36" s="1">
        <f t="shared" si="4"/>
        <v>300</v>
      </c>
      <c r="AD36" s="1" t="s">
        <v>34</v>
      </c>
      <c r="AE36" s="1">
        <v>0</v>
      </c>
      <c r="AF36" s="1">
        <f t="shared" si="5"/>
        <v>1</v>
      </c>
    </row>
    <row r="37" spans="1:32" ht="24.95" customHeight="1" x14ac:dyDescent="0.25">
      <c r="A37" s="1" t="s">
        <v>36</v>
      </c>
      <c r="B37" s="1">
        <v>10265</v>
      </c>
      <c r="C37" s="5">
        <v>43432</v>
      </c>
      <c r="E37" s="3" t="s">
        <v>1748</v>
      </c>
      <c r="F37" s="3" t="s">
        <v>536</v>
      </c>
      <c r="G37" s="3" t="s">
        <v>48</v>
      </c>
      <c r="H37" s="3" t="s">
        <v>1749</v>
      </c>
      <c r="I37" s="4">
        <v>43423</v>
      </c>
      <c r="J37" s="3" t="s">
        <v>59</v>
      </c>
      <c r="L37" s="3" t="s">
        <v>35</v>
      </c>
      <c r="N37" s="1">
        <v>29339980</v>
      </c>
      <c r="O37" s="3" t="s">
        <v>538</v>
      </c>
      <c r="P37" s="3" t="s">
        <v>538</v>
      </c>
      <c r="Q37" s="3" t="s">
        <v>1750</v>
      </c>
      <c r="V37" s="6">
        <v>43344</v>
      </c>
      <c r="W37" s="6">
        <v>45170</v>
      </c>
      <c r="X37" s="3">
        <v>60</v>
      </c>
      <c r="Y37" s="3">
        <v>0</v>
      </c>
      <c r="Z37" s="3">
        <v>25</v>
      </c>
      <c r="AA37" s="3" t="s">
        <v>37</v>
      </c>
      <c r="AB37" s="3">
        <v>1376.29</v>
      </c>
      <c r="AC37" s="1">
        <f t="shared" si="4"/>
        <v>34407.25</v>
      </c>
      <c r="AD37" s="1" t="s">
        <v>49</v>
      </c>
      <c r="AE37" s="1">
        <v>0</v>
      </c>
      <c r="AF37" s="1">
        <f t="shared" si="5"/>
        <v>25</v>
      </c>
    </row>
    <row r="38" spans="1:32" ht="24.95" customHeight="1" x14ac:dyDescent="0.25">
      <c r="A38" s="1" t="s">
        <v>36</v>
      </c>
      <c r="B38" s="1">
        <v>10332</v>
      </c>
      <c r="C38" s="5">
        <v>43433</v>
      </c>
      <c r="E38" s="3" t="s">
        <v>859</v>
      </c>
      <c r="F38" s="3" t="s">
        <v>859</v>
      </c>
      <c r="G38" s="3" t="s">
        <v>33</v>
      </c>
      <c r="H38" s="3">
        <v>3201840387</v>
      </c>
      <c r="I38" s="4">
        <v>43430</v>
      </c>
      <c r="J38" s="3" t="s">
        <v>59</v>
      </c>
      <c r="L38" s="3" t="s">
        <v>35</v>
      </c>
      <c r="N38" s="1">
        <v>29420090</v>
      </c>
      <c r="O38" s="3" t="s">
        <v>1052</v>
      </c>
      <c r="P38" s="3" t="s">
        <v>1052</v>
      </c>
      <c r="Q38" s="3" t="s">
        <v>1751</v>
      </c>
      <c r="V38" s="6">
        <v>43405</v>
      </c>
      <c r="W38" s="6">
        <v>45200</v>
      </c>
      <c r="X38" s="3">
        <v>60</v>
      </c>
      <c r="Y38" s="3">
        <v>0</v>
      </c>
      <c r="Z38" s="3">
        <v>20</v>
      </c>
      <c r="AA38" s="3" t="s">
        <v>37</v>
      </c>
      <c r="AB38" s="3">
        <v>120</v>
      </c>
      <c r="AC38" s="1">
        <f t="shared" si="4"/>
        <v>2400</v>
      </c>
      <c r="AD38" s="1" t="s">
        <v>34</v>
      </c>
      <c r="AE38" s="1">
        <v>0</v>
      </c>
      <c r="AF38" s="1">
        <f t="shared" si="5"/>
        <v>20</v>
      </c>
    </row>
    <row r="39" spans="1:32" ht="24.95" customHeight="1" x14ac:dyDescent="0.25">
      <c r="A39" s="1" t="s">
        <v>36</v>
      </c>
      <c r="B39" s="1">
        <v>10333</v>
      </c>
      <c r="C39" s="5">
        <v>43433</v>
      </c>
      <c r="E39" s="3" t="s">
        <v>340</v>
      </c>
      <c r="F39" s="3" t="s">
        <v>340</v>
      </c>
      <c r="G39" s="3" t="s">
        <v>33</v>
      </c>
      <c r="H39" s="3" t="s">
        <v>1752</v>
      </c>
      <c r="I39" s="4">
        <v>43405</v>
      </c>
      <c r="J39" s="3" t="s">
        <v>43</v>
      </c>
      <c r="L39" s="3" t="s">
        <v>39</v>
      </c>
      <c r="M39" s="3" t="s">
        <v>39</v>
      </c>
      <c r="N39" s="1">
        <v>39123100</v>
      </c>
      <c r="O39" s="3" t="s">
        <v>1753</v>
      </c>
      <c r="P39" s="3" t="s">
        <v>1753</v>
      </c>
      <c r="Q39" s="3" t="s">
        <v>1754</v>
      </c>
      <c r="V39" s="6">
        <v>43282</v>
      </c>
      <c r="W39" s="6">
        <v>44378</v>
      </c>
      <c r="X39" s="3">
        <v>36</v>
      </c>
      <c r="Y39" s="3">
        <v>0</v>
      </c>
      <c r="Z39" s="3">
        <v>80</v>
      </c>
      <c r="AA39" s="3" t="s">
        <v>37</v>
      </c>
      <c r="AB39" s="3">
        <v>32</v>
      </c>
      <c r="AC39" s="1">
        <f t="shared" si="4"/>
        <v>2560</v>
      </c>
      <c r="AD39" s="1" t="s">
        <v>34</v>
      </c>
      <c r="AE39" s="1">
        <v>0</v>
      </c>
      <c r="AF39" s="1">
        <f t="shared" si="5"/>
        <v>80</v>
      </c>
    </row>
    <row r="40" spans="1:32" ht="24.95" customHeight="1" x14ac:dyDescent="0.25">
      <c r="A40" s="1" t="s">
        <v>36</v>
      </c>
      <c r="B40" s="1">
        <v>10334</v>
      </c>
      <c r="C40" s="5">
        <v>43433</v>
      </c>
      <c r="E40" s="3" t="s">
        <v>925</v>
      </c>
      <c r="F40" s="3" t="s">
        <v>390</v>
      </c>
      <c r="G40" s="3" t="s">
        <v>33</v>
      </c>
      <c r="H40" s="3" t="s">
        <v>1755</v>
      </c>
      <c r="I40" s="4">
        <v>43402</v>
      </c>
      <c r="J40" s="3" t="s">
        <v>43</v>
      </c>
      <c r="L40" s="3" t="s">
        <v>39</v>
      </c>
      <c r="M40" s="3" t="s">
        <v>39</v>
      </c>
      <c r="N40" s="1">
        <v>29157090</v>
      </c>
      <c r="O40" s="3" t="s">
        <v>67</v>
      </c>
      <c r="P40" s="3" t="s">
        <v>67</v>
      </c>
      <c r="Q40" s="3" t="s">
        <v>1756</v>
      </c>
      <c r="V40" s="6">
        <v>43344</v>
      </c>
      <c r="W40" s="6">
        <v>45139</v>
      </c>
      <c r="X40" s="3">
        <v>60</v>
      </c>
      <c r="Y40" s="3">
        <v>0</v>
      </c>
      <c r="Z40" s="3">
        <v>50</v>
      </c>
      <c r="AA40" s="3" t="s">
        <v>37</v>
      </c>
      <c r="AB40" s="3">
        <v>3</v>
      </c>
      <c r="AC40" s="1">
        <f t="shared" si="4"/>
        <v>150</v>
      </c>
      <c r="AD40" s="1" t="s">
        <v>34</v>
      </c>
      <c r="AE40" s="1">
        <v>0</v>
      </c>
      <c r="AF40" s="1">
        <f t="shared" si="5"/>
        <v>50</v>
      </c>
    </row>
    <row r="41" spans="1:32" ht="24.95" customHeight="1" x14ac:dyDescent="0.25">
      <c r="A41" s="1" t="s">
        <v>36</v>
      </c>
      <c r="B41" s="1">
        <v>10334</v>
      </c>
      <c r="C41" s="5">
        <v>43433</v>
      </c>
      <c r="E41" s="3" t="s">
        <v>1582</v>
      </c>
      <c r="F41" s="3" t="s">
        <v>390</v>
      </c>
      <c r="G41" s="3" t="s">
        <v>33</v>
      </c>
      <c r="H41" s="3" t="s">
        <v>1755</v>
      </c>
      <c r="I41" s="4">
        <v>43402</v>
      </c>
      <c r="J41" s="3" t="s">
        <v>43</v>
      </c>
      <c r="L41" s="3" t="s">
        <v>39</v>
      </c>
      <c r="M41" s="3" t="s">
        <v>39</v>
      </c>
      <c r="N41" s="1">
        <v>29163140</v>
      </c>
      <c r="O41" s="3" t="s">
        <v>1325</v>
      </c>
      <c r="P41" s="3" t="s">
        <v>1325</v>
      </c>
      <c r="Q41" s="3" t="s">
        <v>1757</v>
      </c>
      <c r="V41" s="6">
        <v>43374</v>
      </c>
      <c r="W41" s="6">
        <v>45170</v>
      </c>
      <c r="X41" s="3">
        <v>60</v>
      </c>
      <c r="Y41" s="3">
        <v>0</v>
      </c>
      <c r="Z41" s="3">
        <v>25</v>
      </c>
      <c r="AA41" s="3" t="s">
        <v>37</v>
      </c>
      <c r="AB41" s="3">
        <v>3.65</v>
      </c>
      <c r="AC41" s="1">
        <f t="shared" si="4"/>
        <v>91.25</v>
      </c>
      <c r="AD41" s="1" t="s">
        <v>34</v>
      </c>
      <c r="AE41" s="1">
        <v>0</v>
      </c>
      <c r="AF41" s="1">
        <f t="shared" si="5"/>
        <v>25</v>
      </c>
    </row>
    <row r="42" spans="1:32" ht="24.95" customHeight="1" x14ac:dyDescent="0.25">
      <c r="A42" s="1" t="s">
        <v>36</v>
      </c>
      <c r="B42" s="1">
        <v>10334</v>
      </c>
      <c r="C42" s="5">
        <v>43433</v>
      </c>
      <c r="E42" s="3" t="s">
        <v>427</v>
      </c>
      <c r="F42" s="3" t="s">
        <v>390</v>
      </c>
      <c r="G42" s="3" t="s">
        <v>33</v>
      </c>
      <c r="H42" s="3" t="s">
        <v>1755</v>
      </c>
      <c r="I42" s="4">
        <v>43402</v>
      </c>
      <c r="J42" s="3" t="s">
        <v>43</v>
      </c>
      <c r="L42" s="3" t="s">
        <v>39</v>
      </c>
      <c r="M42" s="3" t="s">
        <v>39</v>
      </c>
      <c r="N42" s="1">
        <v>39121190</v>
      </c>
      <c r="O42" s="3" t="s">
        <v>75</v>
      </c>
      <c r="P42" s="3" t="s">
        <v>75</v>
      </c>
      <c r="Q42" s="3" t="s">
        <v>1758</v>
      </c>
      <c r="V42" s="6">
        <v>43344</v>
      </c>
      <c r="W42" s="6">
        <v>44713</v>
      </c>
      <c r="X42" s="3">
        <v>46</v>
      </c>
      <c r="Y42" s="3">
        <v>0</v>
      </c>
      <c r="Z42" s="3">
        <v>200</v>
      </c>
      <c r="AA42" s="3" t="s">
        <v>37</v>
      </c>
      <c r="AB42" s="3">
        <v>7</v>
      </c>
      <c r="AC42" s="1">
        <f t="shared" si="4"/>
        <v>1400</v>
      </c>
      <c r="AD42" s="1" t="s">
        <v>34</v>
      </c>
      <c r="AE42" s="1">
        <v>0</v>
      </c>
      <c r="AF42" s="1">
        <f t="shared" si="5"/>
        <v>200</v>
      </c>
    </row>
    <row r="43" spans="1:32" ht="24.95" customHeight="1" x14ac:dyDescent="0.25">
      <c r="A43" s="1" t="s">
        <v>36</v>
      </c>
      <c r="B43" s="1">
        <v>10334</v>
      </c>
      <c r="C43" s="5">
        <v>43433</v>
      </c>
      <c r="E43" s="3" t="s">
        <v>427</v>
      </c>
      <c r="F43" s="3" t="s">
        <v>390</v>
      </c>
      <c r="G43" s="3" t="s">
        <v>33</v>
      </c>
      <c r="H43" s="3" t="s">
        <v>1755</v>
      </c>
      <c r="I43" s="4">
        <v>43402</v>
      </c>
      <c r="J43" s="3" t="s">
        <v>43</v>
      </c>
      <c r="L43" s="3" t="s">
        <v>39</v>
      </c>
      <c r="M43" s="3" t="s">
        <v>39</v>
      </c>
      <c r="N43" s="1">
        <v>29420090</v>
      </c>
      <c r="O43" s="3" t="s">
        <v>51</v>
      </c>
      <c r="P43" s="3" t="s">
        <v>51</v>
      </c>
      <c r="Q43" s="3" t="s">
        <v>1759</v>
      </c>
      <c r="V43" s="6">
        <v>43313</v>
      </c>
      <c r="W43" s="6">
        <v>44774</v>
      </c>
      <c r="X43" s="3">
        <v>49</v>
      </c>
      <c r="Y43" s="3">
        <v>0</v>
      </c>
      <c r="Z43" s="3">
        <v>250</v>
      </c>
      <c r="AA43" s="3" t="s">
        <v>37</v>
      </c>
      <c r="AB43" s="3">
        <v>5.05</v>
      </c>
      <c r="AC43" s="1">
        <f t="shared" si="4"/>
        <v>1262.5</v>
      </c>
      <c r="AD43" s="1" t="s">
        <v>34</v>
      </c>
      <c r="AE43" s="1">
        <v>0</v>
      </c>
      <c r="AF43" s="1">
        <f t="shared" si="5"/>
        <v>250</v>
      </c>
    </row>
    <row r="44" spans="1:32" ht="24.95" customHeight="1" x14ac:dyDescent="0.25">
      <c r="A44" s="1" t="s">
        <v>36</v>
      </c>
      <c r="B44" s="1">
        <v>10334</v>
      </c>
      <c r="C44" s="5">
        <v>43433</v>
      </c>
      <c r="E44" s="3" t="s">
        <v>449</v>
      </c>
      <c r="F44" s="3" t="s">
        <v>390</v>
      </c>
      <c r="G44" s="3" t="s">
        <v>33</v>
      </c>
      <c r="H44" s="3" t="s">
        <v>1755</v>
      </c>
      <c r="I44" s="4">
        <v>43402</v>
      </c>
      <c r="J44" s="3" t="s">
        <v>43</v>
      </c>
      <c r="L44" s="3" t="s">
        <v>39</v>
      </c>
      <c r="M44" s="3" t="s">
        <v>39</v>
      </c>
      <c r="N44" s="1">
        <v>29182990</v>
      </c>
      <c r="O44" s="3" t="s">
        <v>923</v>
      </c>
      <c r="P44" s="3" t="s">
        <v>923</v>
      </c>
      <c r="Q44" s="3" t="s">
        <v>1760</v>
      </c>
      <c r="V44" s="6">
        <v>43282</v>
      </c>
      <c r="W44" s="6">
        <v>45078</v>
      </c>
      <c r="X44" s="3">
        <v>60</v>
      </c>
      <c r="Y44" s="3">
        <v>0</v>
      </c>
      <c r="Z44" s="3">
        <v>50</v>
      </c>
      <c r="AA44" s="3" t="s">
        <v>37</v>
      </c>
      <c r="AB44" s="3">
        <v>9</v>
      </c>
      <c r="AC44" s="1">
        <f t="shared" si="4"/>
        <v>450</v>
      </c>
      <c r="AD44" s="1" t="s">
        <v>34</v>
      </c>
      <c r="AE44" s="1">
        <v>0</v>
      </c>
      <c r="AF44" s="1">
        <f t="shared" si="5"/>
        <v>50</v>
      </c>
    </row>
    <row r="45" spans="1:32" ht="24.95" customHeight="1" x14ac:dyDescent="0.25">
      <c r="A45" s="1" t="s">
        <v>36</v>
      </c>
      <c r="B45" s="1">
        <v>10334</v>
      </c>
      <c r="C45" s="5">
        <v>43433</v>
      </c>
      <c r="E45" s="3" t="s">
        <v>449</v>
      </c>
      <c r="F45" s="3" t="s">
        <v>390</v>
      </c>
      <c r="G45" s="3" t="s">
        <v>33</v>
      </c>
      <c r="H45" s="3" t="s">
        <v>1755</v>
      </c>
      <c r="I45" s="4">
        <v>43402</v>
      </c>
      <c r="J45" s="3" t="s">
        <v>43</v>
      </c>
      <c r="L45" s="3" t="s">
        <v>39</v>
      </c>
      <c r="M45" s="3" t="s">
        <v>39</v>
      </c>
      <c r="N45" s="1">
        <v>29182990</v>
      </c>
      <c r="O45" s="3" t="s">
        <v>55</v>
      </c>
      <c r="P45" s="3" t="s">
        <v>55</v>
      </c>
      <c r="Q45" s="3" t="s">
        <v>1579</v>
      </c>
      <c r="V45" s="6">
        <v>43282</v>
      </c>
      <c r="W45" s="6">
        <v>45078</v>
      </c>
      <c r="X45" s="3">
        <v>60</v>
      </c>
      <c r="Y45" s="3">
        <v>0</v>
      </c>
      <c r="Z45" s="3">
        <v>50</v>
      </c>
      <c r="AA45" s="3" t="s">
        <v>37</v>
      </c>
      <c r="AB45" s="3">
        <v>8</v>
      </c>
      <c r="AC45" s="1">
        <f t="shared" si="4"/>
        <v>400</v>
      </c>
      <c r="AD45" s="1" t="s">
        <v>34</v>
      </c>
      <c r="AE45" s="1">
        <v>0</v>
      </c>
      <c r="AF45" s="1">
        <f t="shared" si="5"/>
        <v>50</v>
      </c>
    </row>
    <row r="46" spans="1:32" ht="24.95" customHeight="1" x14ac:dyDescent="0.25">
      <c r="A46" s="1" t="s">
        <v>36</v>
      </c>
      <c r="B46" s="1">
        <v>10334</v>
      </c>
      <c r="C46" s="5">
        <v>43433</v>
      </c>
      <c r="E46" s="3" t="s">
        <v>597</v>
      </c>
      <c r="F46" s="3" t="s">
        <v>390</v>
      </c>
      <c r="G46" s="3" t="s">
        <v>33</v>
      </c>
      <c r="H46" s="3" t="s">
        <v>1755</v>
      </c>
      <c r="I46" s="4">
        <v>43402</v>
      </c>
      <c r="J46" s="3" t="s">
        <v>43</v>
      </c>
      <c r="L46" s="3" t="s">
        <v>39</v>
      </c>
      <c r="M46" s="3" t="s">
        <v>39</v>
      </c>
      <c r="N46" s="1">
        <v>29420000</v>
      </c>
      <c r="O46" s="3" t="s">
        <v>67</v>
      </c>
      <c r="P46" s="3" t="s">
        <v>67</v>
      </c>
      <c r="Q46" s="3" t="s">
        <v>1761</v>
      </c>
      <c r="V46" s="6">
        <v>43252</v>
      </c>
      <c r="W46" s="6">
        <v>44713</v>
      </c>
      <c r="X46" s="3">
        <v>49</v>
      </c>
      <c r="Y46" s="3">
        <v>0</v>
      </c>
      <c r="Z46" s="3">
        <v>60</v>
      </c>
      <c r="AA46" s="3" t="s">
        <v>37</v>
      </c>
      <c r="AB46" s="3">
        <v>9.25</v>
      </c>
      <c r="AC46" s="1">
        <f t="shared" si="4"/>
        <v>555</v>
      </c>
      <c r="AD46" s="1" t="s">
        <v>34</v>
      </c>
      <c r="AE46" s="1">
        <v>0</v>
      </c>
      <c r="AF46" s="1">
        <f t="shared" si="5"/>
        <v>60</v>
      </c>
    </row>
    <row r="47" spans="1:32" ht="24.95" customHeight="1" x14ac:dyDescent="0.25">
      <c r="A47" s="1" t="s">
        <v>36</v>
      </c>
      <c r="B47" s="1">
        <v>10334</v>
      </c>
      <c r="C47" s="5">
        <v>43433</v>
      </c>
      <c r="E47" s="3" t="s">
        <v>80</v>
      </c>
      <c r="F47" s="3" t="s">
        <v>390</v>
      </c>
      <c r="G47" s="3" t="s">
        <v>33</v>
      </c>
      <c r="H47" s="3" t="s">
        <v>1755</v>
      </c>
      <c r="I47" s="4">
        <v>43402</v>
      </c>
      <c r="J47" s="3" t="s">
        <v>43</v>
      </c>
      <c r="L47" s="3" t="s">
        <v>39</v>
      </c>
      <c r="M47" s="3" t="s">
        <v>39</v>
      </c>
      <c r="N47" s="1">
        <v>29072990</v>
      </c>
      <c r="O47" s="3" t="s">
        <v>79</v>
      </c>
      <c r="P47" s="3" t="s">
        <v>79</v>
      </c>
      <c r="Q47" s="3" t="s">
        <v>1589</v>
      </c>
      <c r="V47" s="6">
        <v>43221</v>
      </c>
      <c r="W47" s="6">
        <v>45017</v>
      </c>
      <c r="X47" s="3">
        <v>60</v>
      </c>
      <c r="Y47" s="3">
        <v>0</v>
      </c>
      <c r="Z47" s="3">
        <v>10</v>
      </c>
      <c r="AA47" s="3" t="s">
        <v>37</v>
      </c>
      <c r="AB47" s="3">
        <v>17</v>
      </c>
      <c r="AC47" s="1">
        <f t="shared" si="4"/>
        <v>170</v>
      </c>
      <c r="AD47" s="1" t="s">
        <v>34</v>
      </c>
      <c r="AE47" s="1">
        <v>0</v>
      </c>
      <c r="AF47" s="1">
        <f t="shared" si="5"/>
        <v>10</v>
      </c>
    </row>
    <row r="48" spans="1:32" ht="24.95" customHeight="1" x14ac:dyDescent="0.25">
      <c r="A48" s="1" t="s">
        <v>36</v>
      </c>
      <c r="B48" s="1">
        <v>10335</v>
      </c>
      <c r="C48" s="5">
        <v>43433</v>
      </c>
      <c r="E48" s="3" t="s">
        <v>355</v>
      </c>
      <c r="F48" s="3" t="s">
        <v>549</v>
      </c>
      <c r="G48" s="3" t="s">
        <v>33</v>
      </c>
      <c r="H48" s="3" t="s">
        <v>1762</v>
      </c>
      <c r="I48" s="4">
        <v>43417</v>
      </c>
      <c r="J48" s="3" t="s">
        <v>59</v>
      </c>
      <c r="L48" s="3" t="s">
        <v>35</v>
      </c>
      <c r="N48" s="1">
        <v>30039090</v>
      </c>
      <c r="O48" s="3" t="s">
        <v>1763</v>
      </c>
      <c r="P48" s="3" t="s">
        <v>1763</v>
      </c>
      <c r="Q48" s="3" t="s">
        <v>1764</v>
      </c>
      <c r="V48" s="6">
        <v>43374</v>
      </c>
      <c r="W48" s="6">
        <v>44805</v>
      </c>
      <c r="X48" s="3">
        <v>48</v>
      </c>
      <c r="Y48" s="3">
        <v>0</v>
      </c>
      <c r="Z48" s="3">
        <v>100</v>
      </c>
      <c r="AA48" s="3" t="s">
        <v>37</v>
      </c>
      <c r="AB48" s="3">
        <v>15.5</v>
      </c>
      <c r="AC48" s="1">
        <f t="shared" si="4"/>
        <v>1550</v>
      </c>
      <c r="AD48" s="1" t="s">
        <v>34</v>
      </c>
      <c r="AE48" s="1">
        <v>0</v>
      </c>
      <c r="AF48" s="1">
        <f t="shared" si="5"/>
        <v>100</v>
      </c>
    </row>
    <row r="49" ht="24.95" customHeight="1" x14ac:dyDescent="0.25"/>
    <row r="50" ht="24.95" customHeight="1" x14ac:dyDescent="0.25"/>
    <row r="51" ht="24.95" customHeight="1" x14ac:dyDescent="0.25"/>
    <row r="52" ht="24.95" customHeight="1" x14ac:dyDescent="0.25"/>
    <row r="53" ht="24.95" customHeight="1" x14ac:dyDescent="0.25"/>
    <row r="54" ht="24.95" customHeight="1" x14ac:dyDescent="0.25"/>
    <row r="55" ht="24.95" customHeight="1" x14ac:dyDescent="0.25"/>
    <row r="56" ht="24.95" customHeight="1" x14ac:dyDescent="0.25"/>
    <row r="57" ht="24.95" customHeight="1" x14ac:dyDescent="0.25"/>
    <row r="58" ht="24.95" customHeight="1" x14ac:dyDescent="0.25"/>
    <row r="59" ht="24.95" customHeight="1" x14ac:dyDescent="0.25"/>
    <row r="60" ht="24.95" customHeight="1" x14ac:dyDescent="0.25"/>
    <row r="61" ht="24.95" customHeight="1" x14ac:dyDescent="0.25"/>
    <row r="62" ht="24.95" customHeight="1" x14ac:dyDescent="0.25"/>
    <row r="63" ht="24.95" customHeight="1" x14ac:dyDescent="0.25"/>
    <row r="64" ht="24.95" customHeight="1" x14ac:dyDescent="0.25"/>
    <row r="65" ht="24.95" customHeight="1" x14ac:dyDescent="0.25"/>
    <row r="66" ht="24.95" customHeight="1" x14ac:dyDescent="0.25"/>
    <row r="67" ht="24.95" customHeight="1" x14ac:dyDescent="0.25"/>
    <row r="68" ht="24.95" customHeight="1" x14ac:dyDescent="0.25"/>
    <row r="69" ht="24.95" customHeight="1" x14ac:dyDescent="0.25"/>
    <row r="70" ht="24.95" customHeight="1" x14ac:dyDescent="0.25"/>
    <row r="71" ht="24.95" customHeight="1" x14ac:dyDescent="0.25"/>
    <row r="72" ht="24.95" customHeight="1" x14ac:dyDescent="0.25"/>
    <row r="73" ht="24.95" customHeight="1" x14ac:dyDescent="0.25"/>
    <row r="74" ht="24.95" customHeight="1" x14ac:dyDescent="0.25"/>
    <row r="75" ht="24.95" customHeight="1" x14ac:dyDescent="0.25"/>
    <row r="76" ht="24.95" customHeight="1" x14ac:dyDescent="0.25"/>
    <row r="77" ht="24.95" customHeight="1" x14ac:dyDescent="0.25"/>
    <row r="78" ht="24.95" customHeight="1" x14ac:dyDescent="0.25"/>
    <row r="79" ht="24.95" customHeight="1" x14ac:dyDescent="0.25"/>
    <row r="80" ht="24.95" customHeight="1" x14ac:dyDescent="0.25"/>
    <row r="81" ht="24.95" customHeight="1" x14ac:dyDescent="0.25"/>
    <row r="82" ht="24.95" customHeight="1" x14ac:dyDescent="0.25"/>
    <row r="83" ht="24.95" customHeight="1" x14ac:dyDescent="0.25"/>
    <row r="84" ht="24.95" customHeight="1" x14ac:dyDescent="0.25"/>
    <row r="85" ht="24.95" customHeight="1" x14ac:dyDescent="0.25"/>
    <row r="86" ht="24.95" customHeight="1" x14ac:dyDescent="0.25"/>
    <row r="87" ht="24.95" customHeight="1" x14ac:dyDescent="0.25"/>
    <row r="88" ht="24.95" customHeight="1" x14ac:dyDescent="0.25"/>
    <row r="89" ht="24.95" customHeight="1" x14ac:dyDescent="0.25"/>
    <row r="90" ht="24.95" customHeight="1" x14ac:dyDescent="0.25"/>
    <row r="91" ht="24.95" customHeight="1" x14ac:dyDescent="0.25"/>
    <row r="92" ht="24.95" customHeight="1" x14ac:dyDescent="0.25"/>
    <row r="93" ht="24.95" customHeight="1" x14ac:dyDescent="0.25"/>
    <row r="94" ht="24.95" customHeight="1" x14ac:dyDescent="0.25"/>
    <row r="95" ht="24.95" customHeight="1" x14ac:dyDescent="0.25"/>
    <row r="96" ht="24.95" customHeight="1" x14ac:dyDescent="0.25"/>
    <row r="97" ht="24.95" customHeight="1" x14ac:dyDescent="0.25"/>
    <row r="98" ht="24.95" customHeight="1" x14ac:dyDescent="0.25"/>
    <row r="99" ht="24.95" customHeight="1" x14ac:dyDescent="0.25"/>
    <row r="100" ht="24.95" customHeight="1" x14ac:dyDescent="0.25"/>
    <row r="101" ht="24.95" customHeight="1" x14ac:dyDescent="0.25"/>
    <row r="102" ht="24.95" customHeight="1" x14ac:dyDescent="0.25"/>
    <row r="103" ht="24.95" customHeight="1" x14ac:dyDescent="0.25"/>
    <row r="104" ht="24.95" customHeight="1" x14ac:dyDescent="0.25"/>
    <row r="105" ht="24.95" customHeight="1" x14ac:dyDescent="0.25"/>
    <row r="106" ht="24.95" customHeight="1" x14ac:dyDescent="0.25"/>
    <row r="107" ht="24.95" customHeight="1" x14ac:dyDescent="0.25"/>
    <row r="108" ht="24.95" customHeight="1" x14ac:dyDescent="0.25"/>
    <row r="109" ht="24.95" customHeight="1" x14ac:dyDescent="0.25"/>
    <row r="110" ht="24.95" customHeight="1" x14ac:dyDescent="0.25"/>
    <row r="111" ht="24.95" customHeight="1" x14ac:dyDescent="0.25"/>
    <row r="112" ht="24.95" customHeight="1" x14ac:dyDescent="0.25"/>
    <row r="113" ht="24.95" customHeight="1" x14ac:dyDescent="0.25"/>
    <row r="114" ht="24.95" customHeight="1" x14ac:dyDescent="0.25"/>
    <row r="115" ht="24.95" customHeight="1" x14ac:dyDescent="0.25"/>
    <row r="116" ht="24.95" customHeight="1" x14ac:dyDescent="0.25"/>
    <row r="117" ht="24.95" customHeight="1" x14ac:dyDescent="0.25"/>
    <row r="118" ht="24.95" customHeight="1" x14ac:dyDescent="0.25"/>
    <row r="119" ht="24.95" customHeight="1" x14ac:dyDescent="0.25"/>
    <row r="120" ht="24.95" customHeight="1" x14ac:dyDescent="0.25"/>
    <row r="121" ht="24.95" customHeight="1" x14ac:dyDescent="0.25"/>
    <row r="122" ht="24.95" customHeight="1" x14ac:dyDescent="0.25"/>
    <row r="123" ht="24.95" customHeight="1" x14ac:dyDescent="0.25"/>
    <row r="124" ht="24.95" customHeight="1" x14ac:dyDescent="0.25"/>
    <row r="125" ht="24.95" customHeight="1" x14ac:dyDescent="0.25"/>
    <row r="126" ht="24.95" customHeight="1" x14ac:dyDescent="0.25"/>
    <row r="127" ht="24.95" customHeight="1" x14ac:dyDescent="0.25"/>
    <row r="128" ht="24.95" customHeight="1" x14ac:dyDescent="0.25"/>
    <row r="129" ht="24.95" customHeight="1" x14ac:dyDescent="0.25"/>
    <row r="130" ht="24.95" customHeight="1" x14ac:dyDescent="0.25"/>
    <row r="131" ht="24.95" customHeight="1" x14ac:dyDescent="0.25"/>
    <row r="132" ht="24.95" customHeight="1" x14ac:dyDescent="0.25"/>
    <row r="133" ht="24.95" customHeight="1" x14ac:dyDescent="0.25"/>
    <row r="134" ht="24.95" customHeight="1" x14ac:dyDescent="0.25"/>
    <row r="135" ht="24.95" customHeight="1" x14ac:dyDescent="0.25"/>
    <row r="136" ht="24.95" customHeight="1" x14ac:dyDescent="0.25"/>
    <row r="137" ht="24.95" customHeight="1" x14ac:dyDescent="0.25"/>
    <row r="138" ht="24.95" customHeight="1" x14ac:dyDescent="0.25"/>
    <row r="139" ht="24.95" customHeight="1" x14ac:dyDescent="0.25"/>
    <row r="140" ht="24.95" customHeight="1" x14ac:dyDescent="0.25"/>
    <row r="141" ht="24.95" customHeight="1" x14ac:dyDescent="0.25"/>
    <row r="142" ht="24.95" customHeight="1" x14ac:dyDescent="0.25"/>
    <row r="143" ht="24.95" customHeight="1" x14ac:dyDescent="0.25"/>
    <row r="144" ht="24.95" customHeight="1" x14ac:dyDescent="0.25"/>
    <row r="145" ht="24.95" customHeight="1" x14ac:dyDescent="0.25"/>
    <row r="146" ht="24.95" customHeight="1" x14ac:dyDescent="0.25"/>
    <row r="147" ht="24.95" customHeight="1" x14ac:dyDescent="0.25"/>
    <row r="148" ht="24.95" customHeight="1" x14ac:dyDescent="0.25"/>
    <row r="149" ht="24.95" customHeight="1" x14ac:dyDescent="0.25"/>
    <row r="150" ht="24.95" customHeight="1" x14ac:dyDescent="0.25"/>
    <row r="151" ht="24.95" customHeight="1" x14ac:dyDescent="0.25"/>
    <row r="152" ht="24.95" customHeight="1" x14ac:dyDescent="0.25"/>
    <row r="153" ht="24.95" customHeight="1" x14ac:dyDescent="0.25"/>
    <row r="154" ht="24.95" customHeight="1" x14ac:dyDescent="0.25"/>
    <row r="155" ht="24.95" customHeight="1" x14ac:dyDescent="0.25"/>
    <row r="156" ht="24.95" customHeight="1" x14ac:dyDescent="0.25"/>
    <row r="157" ht="24.95" customHeight="1" x14ac:dyDescent="0.25"/>
    <row r="158" ht="24.95" customHeight="1" x14ac:dyDescent="0.25"/>
    <row r="159" ht="24.95" customHeight="1" x14ac:dyDescent="0.25"/>
    <row r="160" ht="24.95" customHeight="1" x14ac:dyDescent="0.25"/>
    <row r="161" ht="24.95" customHeight="1" x14ac:dyDescent="0.25"/>
    <row r="162" ht="24.95" customHeight="1" x14ac:dyDescent="0.25"/>
    <row r="163" ht="24.95" customHeight="1" x14ac:dyDescent="0.25"/>
    <row r="164" ht="24.95" customHeight="1" x14ac:dyDescent="0.25"/>
    <row r="165" ht="24.95" customHeight="1" x14ac:dyDescent="0.25"/>
    <row r="166" ht="24.95" customHeight="1" x14ac:dyDescent="0.25"/>
    <row r="167" ht="24.95" customHeight="1" x14ac:dyDescent="0.25"/>
    <row r="168" ht="24.95" customHeight="1" x14ac:dyDescent="0.25"/>
    <row r="169" ht="24.95" customHeight="1" x14ac:dyDescent="0.25"/>
    <row r="170" ht="24.95" customHeight="1" x14ac:dyDescent="0.25"/>
    <row r="171" ht="24.95" customHeight="1" x14ac:dyDescent="0.25"/>
    <row r="172" ht="24.95" customHeight="1" x14ac:dyDescent="0.25"/>
    <row r="173" ht="24.95" customHeight="1" x14ac:dyDescent="0.25"/>
    <row r="174" ht="24.95" customHeight="1" x14ac:dyDescent="0.25"/>
    <row r="175" ht="24.95" customHeight="1" x14ac:dyDescent="0.25"/>
    <row r="176" ht="24.95" customHeight="1" x14ac:dyDescent="0.25"/>
    <row r="177" ht="24.95" customHeight="1" x14ac:dyDescent="0.25"/>
    <row r="178" ht="24.95" customHeight="1" x14ac:dyDescent="0.25"/>
    <row r="1048098" spans="32:32" x14ac:dyDescent="0.25">
      <c r="AF1048098" s="1">
        <f t="shared" ref="AF1048098" si="6">Z1048098</f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G1048150"/>
  <sheetViews>
    <sheetView zoomScaleNormal="100" workbookViewId="0">
      <pane ySplit="2" topLeftCell="A3" activePane="bottomLeft" state="frozen"/>
      <selection activeCell="A2" sqref="A2:XFD2"/>
      <selection pane="bottomLeft"/>
    </sheetView>
  </sheetViews>
  <sheetFormatPr defaultRowHeight="12" x14ac:dyDescent="0.25"/>
  <cols>
    <col min="1" max="1" width="4.42578125" style="1" bestFit="1" customWidth="1"/>
    <col min="2" max="2" width="5.28515625" style="1" bestFit="1" customWidth="1"/>
    <col min="3" max="3" width="9.42578125" style="1" bestFit="1" customWidth="1"/>
    <col min="4" max="4" width="3.28515625" style="3" bestFit="1" customWidth="1"/>
    <col min="5" max="5" width="39.7109375" style="3" customWidth="1"/>
    <col min="6" max="6" width="39.5703125" style="3" customWidth="1"/>
    <col min="7" max="7" width="11.7109375" style="3" customWidth="1"/>
    <col min="8" max="8" width="21" style="3" customWidth="1"/>
    <col min="9" max="9" width="10.42578125" style="3" bestFit="1" customWidth="1"/>
    <col min="10" max="10" width="33.140625" style="3" bestFit="1" customWidth="1"/>
    <col min="11" max="11" width="10.42578125" style="3" bestFit="1" customWidth="1"/>
    <col min="12" max="12" width="4.42578125" style="3" bestFit="1" customWidth="1"/>
    <col min="13" max="13" width="7.85546875" style="3" bestFit="1" customWidth="1"/>
    <col min="14" max="14" width="9.5703125" style="1" bestFit="1" customWidth="1"/>
    <col min="15" max="16" width="35.28515625" style="3" customWidth="1"/>
    <col min="17" max="17" width="29.42578125" style="3" customWidth="1"/>
    <col min="18" max="18" width="6.140625" style="3" bestFit="1" customWidth="1"/>
    <col min="19" max="19" width="9.85546875" style="3" bestFit="1" customWidth="1"/>
    <col min="20" max="21" width="6.42578125" style="3" bestFit="1" customWidth="1"/>
    <col min="22" max="22" width="6.85546875" style="3" bestFit="1" customWidth="1"/>
    <col min="23" max="23" width="7" style="3" bestFit="1" customWidth="1"/>
    <col min="24" max="24" width="5.28515625" style="3" bestFit="1" customWidth="1"/>
    <col min="25" max="25" width="5.42578125" style="3" bestFit="1" customWidth="1"/>
    <col min="26" max="26" width="10" style="3" bestFit="1" customWidth="1"/>
    <col min="27" max="27" width="7" style="3" bestFit="1" customWidth="1"/>
    <col min="28" max="28" width="8.28515625" style="3" bestFit="1" customWidth="1"/>
    <col min="29" max="29" width="9" style="1" bestFit="1" customWidth="1"/>
    <col min="30" max="30" width="4.140625" style="1" bestFit="1" customWidth="1"/>
    <col min="31" max="31" width="3.28515625" style="1" bestFit="1" customWidth="1"/>
    <col min="32" max="32" width="10" style="1" bestFit="1" customWidth="1"/>
    <col min="33" max="33" width="7.85546875" style="1" bestFit="1" customWidth="1"/>
    <col min="34" max="16384" width="9.140625" style="1"/>
  </cols>
  <sheetData>
    <row r="1" spans="1:33" ht="50.1" customHeight="1" x14ac:dyDescent="0.25">
      <c r="A1" s="33" t="s">
        <v>5</v>
      </c>
      <c r="B1" s="33" t="s">
        <v>6</v>
      </c>
      <c r="C1" s="33" t="s">
        <v>4</v>
      </c>
      <c r="D1" s="33" t="s">
        <v>7</v>
      </c>
      <c r="E1" s="33" t="s">
        <v>8</v>
      </c>
      <c r="F1" s="33" t="s">
        <v>9</v>
      </c>
      <c r="G1" s="33" t="s">
        <v>10</v>
      </c>
      <c r="H1" s="33" t="s">
        <v>11</v>
      </c>
      <c r="I1" s="33" t="s">
        <v>3</v>
      </c>
      <c r="J1" s="33" t="s">
        <v>12</v>
      </c>
      <c r="K1" s="33" t="s">
        <v>13</v>
      </c>
      <c r="L1" s="33" t="s">
        <v>14</v>
      </c>
      <c r="M1" s="33" t="s">
        <v>15</v>
      </c>
      <c r="N1" s="33" t="s">
        <v>16</v>
      </c>
      <c r="O1" s="33" t="s">
        <v>17</v>
      </c>
      <c r="P1" s="33" t="s">
        <v>18</v>
      </c>
      <c r="Q1" s="33" t="s">
        <v>19</v>
      </c>
      <c r="R1" s="33" t="s">
        <v>20</v>
      </c>
      <c r="S1" s="33" t="s">
        <v>21</v>
      </c>
      <c r="T1" s="33" t="s">
        <v>22</v>
      </c>
      <c r="U1" s="33" t="s">
        <v>23</v>
      </c>
      <c r="V1" s="33" t="s">
        <v>24</v>
      </c>
      <c r="W1" s="33" t="s">
        <v>25</v>
      </c>
      <c r="X1" s="33" t="s">
        <v>26</v>
      </c>
      <c r="Y1" s="33" t="s">
        <v>27</v>
      </c>
      <c r="Z1" s="33" t="s">
        <v>28</v>
      </c>
      <c r="AA1" s="33" t="s">
        <v>29</v>
      </c>
      <c r="AB1" s="33" t="s">
        <v>0</v>
      </c>
      <c r="AC1" s="33" t="s">
        <v>30</v>
      </c>
      <c r="AD1" s="33" t="s">
        <v>1</v>
      </c>
      <c r="AE1" s="33" t="s">
        <v>31</v>
      </c>
      <c r="AF1" s="33" t="s">
        <v>32</v>
      </c>
      <c r="AG1" s="33" t="s">
        <v>2</v>
      </c>
    </row>
    <row r="2" spans="1:33" s="56" customFormat="1" ht="24.95" customHeight="1" x14ac:dyDescent="0.25">
      <c r="A2" s="51" t="s">
        <v>36</v>
      </c>
      <c r="B2" s="51">
        <v>8463</v>
      </c>
      <c r="C2" s="52">
        <v>43374</v>
      </c>
      <c r="D2" s="53"/>
      <c r="E2" s="53" t="s">
        <v>1614</v>
      </c>
      <c r="F2" s="53" t="s">
        <v>659</v>
      </c>
      <c r="G2" s="53" t="s">
        <v>33</v>
      </c>
      <c r="H2" s="53" t="s">
        <v>1615</v>
      </c>
      <c r="I2" s="54">
        <v>43371</v>
      </c>
      <c r="J2" s="53" t="s">
        <v>59</v>
      </c>
      <c r="K2" s="53"/>
      <c r="L2" s="53" t="s">
        <v>35</v>
      </c>
      <c r="M2" s="53"/>
      <c r="N2" s="51">
        <v>29333990</v>
      </c>
      <c r="O2" s="53" t="s">
        <v>1616</v>
      </c>
      <c r="P2" s="53" t="s">
        <v>1616</v>
      </c>
      <c r="Q2" s="53" t="s">
        <v>1617</v>
      </c>
      <c r="R2" s="53"/>
      <c r="S2" s="53"/>
      <c r="T2" s="53"/>
      <c r="U2" s="53"/>
      <c r="V2" s="55">
        <v>43313</v>
      </c>
      <c r="W2" s="55">
        <v>44378</v>
      </c>
      <c r="X2" s="53">
        <v>36</v>
      </c>
      <c r="Y2" s="53">
        <v>0</v>
      </c>
      <c r="Z2" s="53">
        <v>500</v>
      </c>
      <c r="AA2" s="53" t="s">
        <v>37</v>
      </c>
      <c r="AB2" s="53">
        <v>13</v>
      </c>
      <c r="AC2" s="51">
        <f t="shared" ref="AC2:AC53" si="0">Z2*AB2</f>
        <v>6500</v>
      </c>
      <c r="AD2" s="51" t="s">
        <v>34</v>
      </c>
      <c r="AE2" s="51">
        <v>0</v>
      </c>
      <c r="AF2" s="51">
        <f t="shared" ref="AF2:AF53" si="1">Z2</f>
        <v>500</v>
      </c>
      <c r="AG2" s="51"/>
    </row>
    <row r="3" spans="1:33" ht="24.95" customHeight="1" x14ac:dyDescent="0.25">
      <c r="A3" s="1" t="s">
        <v>36</v>
      </c>
      <c r="B3" s="1">
        <v>8465</v>
      </c>
      <c r="C3" s="5">
        <v>43374</v>
      </c>
      <c r="E3" s="3" t="s">
        <v>795</v>
      </c>
      <c r="F3" s="3" t="s">
        <v>795</v>
      </c>
      <c r="G3" s="3" t="s">
        <v>475</v>
      </c>
      <c r="H3" s="3" t="s">
        <v>1621</v>
      </c>
      <c r="I3" s="4">
        <v>43369</v>
      </c>
      <c r="J3" s="3" t="s">
        <v>1622</v>
      </c>
      <c r="L3" s="3" t="s">
        <v>35</v>
      </c>
      <c r="N3" s="1">
        <v>30039000</v>
      </c>
      <c r="O3" s="3" t="s">
        <v>1623</v>
      </c>
      <c r="P3" s="3" t="s">
        <v>1623</v>
      </c>
      <c r="Q3" s="29" t="s">
        <v>1624</v>
      </c>
      <c r="V3" s="6"/>
      <c r="W3" s="6">
        <v>43405</v>
      </c>
      <c r="Y3" s="3">
        <v>0</v>
      </c>
      <c r="Z3" s="3">
        <v>91024</v>
      </c>
      <c r="AA3" s="3" t="s">
        <v>1625</v>
      </c>
      <c r="AB3" s="43">
        <v>0.06</v>
      </c>
      <c r="AC3" s="1">
        <f t="shared" si="0"/>
        <v>5461.44</v>
      </c>
      <c r="AD3" s="1" t="s">
        <v>49</v>
      </c>
      <c r="AE3" s="1">
        <v>0</v>
      </c>
      <c r="AF3" s="1">
        <f t="shared" si="1"/>
        <v>91024</v>
      </c>
    </row>
    <row r="4" spans="1:33" ht="24.95" customHeight="1" x14ac:dyDescent="0.25">
      <c r="A4" s="1" t="s">
        <v>36</v>
      </c>
      <c r="B4" s="1">
        <v>8465</v>
      </c>
      <c r="C4" s="5">
        <v>43374</v>
      </c>
      <c r="E4" s="3" t="s">
        <v>795</v>
      </c>
      <c r="F4" s="3" t="s">
        <v>795</v>
      </c>
      <c r="G4" s="3" t="s">
        <v>475</v>
      </c>
      <c r="H4" s="3" t="s">
        <v>1621</v>
      </c>
      <c r="I4" s="4">
        <v>43369</v>
      </c>
      <c r="J4" s="3" t="s">
        <v>1622</v>
      </c>
      <c r="L4" s="3" t="s">
        <v>35</v>
      </c>
      <c r="N4" s="1">
        <v>30039000</v>
      </c>
      <c r="O4" s="3" t="s">
        <v>1626</v>
      </c>
      <c r="P4" s="3" t="s">
        <v>1626</v>
      </c>
      <c r="Q4" s="29" t="s">
        <v>1627</v>
      </c>
      <c r="W4" s="6">
        <v>43405</v>
      </c>
      <c r="Y4" s="3">
        <v>0</v>
      </c>
      <c r="Z4" s="3">
        <v>92791</v>
      </c>
      <c r="AA4" s="3" t="s">
        <v>1625</v>
      </c>
      <c r="AB4" s="3">
        <v>2.9899999999999999E-2</v>
      </c>
      <c r="AC4" s="40">
        <f t="shared" si="0"/>
        <v>2774.4508999999998</v>
      </c>
      <c r="AD4" s="1" t="s">
        <v>49</v>
      </c>
      <c r="AE4" s="1">
        <v>0</v>
      </c>
      <c r="AF4" s="1">
        <f t="shared" si="1"/>
        <v>92791</v>
      </c>
    </row>
    <row r="5" spans="1:33" ht="24.95" customHeight="1" x14ac:dyDescent="0.25">
      <c r="A5" s="1" t="s">
        <v>36</v>
      </c>
      <c r="B5" s="1">
        <v>8465</v>
      </c>
      <c r="C5" s="5">
        <v>43374</v>
      </c>
      <c r="E5" s="3" t="s">
        <v>795</v>
      </c>
      <c r="F5" s="3" t="s">
        <v>795</v>
      </c>
      <c r="G5" s="3" t="s">
        <v>475</v>
      </c>
      <c r="H5" s="3" t="s">
        <v>1621</v>
      </c>
      <c r="I5" s="4">
        <v>43369</v>
      </c>
      <c r="J5" s="3" t="s">
        <v>1622</v>
      </c>
      <c r="L5" s="3" t="s">
        <v>35</v>
      </c>
      <c r="N5" s="1">
        <v>30039000</v>
      </c>
      <c r="O5" s="3" t="s">
        <v>1626</v>
      </c>
      <c r="P5" s="3" t="s">
        <v>1626</v>
      </c>
      <c r="Q5" s="29" t="s">
        <v>1628</v>
      </c>
      <c r="W5" s="6">
        <v>43405</v>
      </c>
      <c r="Y5" s="3">
        <v>0</v>
      </c>
      <c r="Z5" s="3">
        <v>94137</v>
      </c>
      <c r="AA5" s="3" t="s">
        <v>1625</v>
      </c>
      <c r="AB5" s="3">
        <v>2.9899999999999999E-2</v>
      </c>
      <c r="AC5" s="40">
        <f t="shared" si="0"/>
        <v>2814.6963000000001</v>
      </c>
      <c r="AD5" s="1" t="s">
        <v>49</v>
      </c>
      <c r="AE5" s="1">
        <v>0</v>
      </c>
      <c r="AF5" s="1">
        <f t="shared" si="1"/>
        <v>94137</v>
      </c>
    </row>
    <row r="6" spans="1:33" ht="24.95" customHeight="1" x14ac:dyDescent="0.25">
      <c r="A6" s="1" t="s">
        <v>36</v>
      </c>
      <c r="B6" s="1">
        <v>8465</v>
      </c>
      <c r="C6" s="5">
        <v>43374</v>
      </c>
      <c r="E6" s="3" t="s">
        <v>795</v>
      </c>
      <c r="F6" s="3" t="s">
        <v>795</v>
      </c>
      <c r="G6" s="3" t="s">
        <v>475</v>
      </c>
      <c r="H6" s="3" t="s">
        <v>1621</v>
      </c>
      <c r="I6" s="4">
        <v>43369</v>
      </c>
      <c r="J6" s="3" t="s">
        <v>1622</v>
      </c>
      <c r="L6" s="3" t="s">
        <v>35</v>
      </c>
      <c r="N6" s="1">
        <v>30039000</v>
      </c>
      <c r="O6" s="3" t="s">
        <v>1626</v>
      </c>
      <c r="P6" s="3" t="s">
        <v>1626</v>
      </c>
      <c r="Q6" s="29" t="s">
        <v>1629</v>
      </c>
      <c r="W6" s="6">
        <v>43405</v>
      </c>
      <c r="Y6" s="3">
        <v>0</v>
      </c>
      <c r="Z6" s="3">
        <v>93899</v>
      </c>
      <c r="AA6" s="3" t="s">
        <v>1625</v>
      </c>
      <c r="AB6" s="3">
        <v>2.9899999999999999E-2</v>
      </c>
      <c r="AC6" s="40">
        <f t="shared" si="0"/>
        <v>2807.5801000000001</v>
      </c>
      <c r="AD6" s="1" t="s">
        <v>49</v>
      </c>
      <c r="AE6" s="1">
        <v>0</v>
      </c>
      <c r="AF6" s="1">
        <f t="shared" si="1"/>
        <v>93899</v>
      </c>
    </row>
    <row r="7" spans="1:33" ht="24.95" customHeight="1" x14ac:dyDescent="0.25">
      <c r="A7" s="1" t="s">
        <v>36</v>
      </c>
      <c r="B7" s="1">
        <v>8465</v>
      </c>
      <c r="C7" s="5">
        <v>43374</v>
      </c>
      <c r="E7" s="3" t="s">
        <v>795</v>
      </c>
      <c r="F7" s="3" t="s">
        <v>795</v>
      </c>
      <c r="G7" s="3" t="s">
        <v>475</v>
      </c>
      <c r="H7" s="3" t="s">
        <v>1621</v>
      </c>
      <c r="I7" s="4">
        <v>43369</v>
      </c>
      <c r="J7" s="3" t="s">
        <v>1622</v>
      </c>
      <c r="L7" s="3" t="s">
        <v>35</v>
      </c>
      <c r="N7" s="1">
        <v>30039000</v>
      </c>
      <c r="O7" s="3" t="s">
        <v>1626</v>
      </c>
      <c r="P7" s="3" t="s">
        <v>1626</v>
      </c>
      <c r="Q7" s="29" t="s">
        <v>1630</v>
      </c>
      <c r="W7" s="6">
        <v>43405</v>
      </c>
      <c r="Y7" s="3">
        <v>0</v>
      </c>
      <c r="Z7" s="3">
        <v>92318</v>
      </c>
      <c r="AA7" s="3" t="s">
        <v>1625</v>
      </c>
      <c r="AB7" s="3">
        <v>2.9899999999999999E-2</v>
      </c>
      <c r="AC7" s="40">
        <f t="shared" si="0"/>
        <v>2760.3081999999999</v>
      </c>
      <c r="AD7" s="1" t="s">
        <v>49</v>
      </c>
      <c r="AE7" s="1">
        <v>0</v>
      </c>
      <c r="AF7" s="1">
        <f t="shared" si="1"/>
        <v>92318</v>
      </c>
    </row>
    <row r="8" spans="1:33" ht="24.95" customHeight="1" x14ac:dyDescent="0.25">
      <c r="A8" s="1" t="s">
        <v>36</v>
      </c>
      <c r="B8" s="1">
        <v>8465</v>
      </c>
      <c r="C8" s="5">
        <v>43374</v>
      </c>
      <c r="E8" s="3" t="s">
        <v>795</v>
      </c>
      <c r="F8" s="3" t="s">
        <v>795</v>
      </c>
      <c r="G8" s="3" t="s">
        <v>475</v>
      </c>
      <c r="H8" s="3" t="s">
        <v>1621</v>
      </c>
      <c r="I8" s="4">
        <v>43369</v>
      </c>
      <c r="J8" s="3" t="s">
        <v>1622</v>
      </c>
      <c r="L8" s="3" t="s">
        <v>35</v>
      </c>
      <c r="N8" s="1">
        <v>30039000</v>
      </c>
      <c r="O8" s="3" t="s">
        <v>1626</v>
      </c>
      <c r="P8" s="3" t="s">
        <v>1626</v>
      </c>
      <c r="Q8" s="29" t="s">
        <v>1631</v>
      </c>
      <c r="W8" s="6">
        <v>43405</v>
      </c>
      <c r="Y8" s="3">
        <v>0</v>
      </c>
      <c r="Z8" s="3">
        <v>85736</v>
      </c>
      <c r="AA8" s="3" t="s">
        <v>1625</v>
      </c>
      <c r="AB8" s="3">
        <v>2.9899999999999999E-2</v>
      </c>
      <c r="AC8" s="40">
        <f t="shared" si="0"/>
        <v>2563.5063999999998</v>
      </c>
      <c r="AD8" s="1" t="s">
        <v>49</v>
      </c>
      <c r="AE8" s="1">
        <v>0</v>
      </c>
      <c r="AF8" s="1">
        <f t="shared" si="1"/>
        <v>85736</v>
      </c>
    </row>
    <row r="9" spans="1:33" ht="24.95" customHeight="1" x14ac:dyDescent="0.25">
      <c r="A9" s="1" t="s">
        <v>36</v>
      </c>
      <c r="B9" s="1">
        <v>8465</v>
      </c>
      <c r="C9" s="5">
        <v>43374</v>
      </c>
      <c r="E9" s="3" t="s">
        <v>795</v>
      </c>
      <c r="F9" s="3" t="s">
        <v>795</v>
      </c>
      <c r="G9" s="3" t="s">
        <v>475</v>
      </c>
      <c r="H9" s="3" t="s">
        <v>1621</v>
      </c>
      <c r="I9" s="4">
        <v>43369</v>
      </c>
      <c r="J9" s="3" t="s">
        <v>1622</v>
      </c>
      <c r="L9" s="3" t="s">
        <v>35</v>
      </c>
      <c r="N9" s="1">
        <v>30039000</v>
      </c>
      <c r="O9" s="3" t="s">
        <v>1632</v>
      </c>
      <c r="P9" s="3" t="s">
        <v>1632</v>
      </c>
      <c r="Q9" s="29" t="s">
        <v>1633</v>
      </c>
      <c r="W9" s="6">
        <v>43405</v>
      </c>
      <c r="Y9" s="3">
        <v>0</v>
      </c>
      <c r="Z9" s="3">
        <v>96849</v>
      </c>
      <c r="AA9" s="3" t="s">
        <v>1625</v>
      </c>
      <c r="AB9" s="3">
        <v>3.9300000000000002E-2</v>
      </c>
      <c r="AC9" s="40">
        <f t="shared" si="0"/>
        <v>3806.1657</v>
      </c>
      <c r="AD9" s="1" t="s">
        <v>49</v>
      </c>
      <c r="AE9" s="1">
        <v>0</v>
      </c>
      <c r="AF9" s="1">
        <f t="shared" si="1"/>
        <v>96849</v>
      </c>
    </row>
    <row r="10" spans="1:33" ht="24.95" customHeight="1" x14ac:dyDescent="0.25">
      <c r="A10" s="1" t="s">
        <v>36</v>
      </c>
      <c r="B10" s="1">
        <v>8465</v>
      </c>
      <c r="C10" s="5">
        <v>43374</v>
      </c>
      <c r="E10" s="3" t="s">
        <v>795</v>
      </c>
      <c r="F10" s="3" t="s">
        <v>795</v>
      </c>
      <c r="G10" s="3" t="s">
        <v>475</v>
      </c>
      <c r="H10" s="3" t="s">
        <v>1621</v>
      </c>
      <c r="I10" s="4">
        <v>43369</v>
      </c>
      <c r="J10" s="3" t="s">
        <v>1622</v>
      </c>
      <c r="L10" s="3" t="s">
        <v>35</v>
      </c>
      <c r="N10" s="1">
        <v>30039000</v>
      </c>
      <c r="O10" s="3" t="s">
        <v>1632</v>
      </c>
      <c r="P10" s="3" t="s">
        <v>1632</v>
      </c>
      <c r="Q10" s="29" t="s">
        <v>1634</v>
      </c>
      <c r="W10" s="6">
        <v>43405</v>
      </c>
      <c r="Y10" s="3">
        <v>0</v>
      </c>
      <c r="Z10" s="3">
        <v>97394</v>
      </c>
      <c r="AA10" s="3" t="s">
        <v>1625</v>
      </c>
      <c r="AB10" s="3">
        <v>3.9300000000000002E-2</v>
      </c>
      <c r="AC10" s="40">
        <f t="shared" si="0"/>
        <v>3827.5842000000002</v>
      </c>
      <c r="AD10" s="1" t="s">
        <v>49</v>
      </c>
      <c r="AE10" s="1">
        <v>0</v>
      </c>
      <c r="AF10" s="1">
        <f t="shared" si="1"/>
        <v>97394</v>
      </c>
    </row>
    <row r="11" spans="1:33" ht="24.95" customHeight="1" x14ac:dyDescent="0.25">
      <c r="A11" s="1" t="s">
        <v>36</v>
      </c>
      <c r="B11" s="1">
        <v>8549</v>
      </c>
      <c r="C11" s="5">
        <v>43374</v>
      </c>
      <c r="E11" s="3" t="s">
        <v>118</v>
      </c>
      <c r="F11" s="3" t="s">
        <v>118</v>
      </c>
      <c r="G11" s="3" t="s">
        <v>119</v>
      </c>
      <c r="H11" s="3">
        <v>591362</v>
      </c>
      <c r="I11" s="4">
        <v>43370</v>
      </c>
      <c r="J11" s="3" t="s">
        <v>43</v>
      </c>
      <c r="L11" s="3" t="s">
        <v>39</v>
      </c>
      <c r="M11" s="3" t="s">
        <v>39</v>
      </c>
      <c r="N11" s="1">
        <v>32064970</v>
      </c>
      <c r="O11" s="3" t="s">
        <v>1635</v>
      </c>
      <c r="P11" s="3" t="s">
        <v>1635</v>
      </c>
      <c r="Q11" s="3" t="s">
        <v>1636</v>
      </c>
      <c r="V11" s="6">
        <v>43344</v>
      </c>
      <c r="W11" s="6">
        <v>44075</v>
      </c>
      <c r="X11" s="3">
        <v>25</v>
      </c>
      <c r="Y11" s="3">
        <v>0</v>
      </c>
      <c r="Z11" s="3">
        <v>20</v>
      </c>
      <c r="AA11" s="3" t="s">
        <v>37</v>
      </c>
      <c r="AB11" s="3">
        <v>45.4</v>
      </c>
      <c r="AC11" s="1">
        <f t="shared" si="0"/>
        <v>908</v>
      </c>
      <c r="AD11" s="1" t="s">
        <v>49</v>
      </c>
      <c r="AE11" s="1">
        <v>0</v>
      </c>
      <c r="AF11" s="1">
        <f t="shared" si="1"/>
        <v>20</v>
      </c>
    </row>
    <row r="12" spans="1:33" ht="24.95" customHeight="1" x14ac:dyDescent="0.25">
      <c r="A12" s="1" t="s">
        <v>36</v>
      </c>
      <c r="B12" s="1">
        <v>8549</v>
      </c>
      <c r="C12" s="5">
        <v>43374</v>
      </c>
      <c r="E12" s="3" t="s">
        <v>118</v>
      </c>
      <c r="F12" s="3" t="s">
        <v>118</v>
      </c>
      <c r="G12" s="3" t="s">
        <v>119</v>
      </c>
      <c r="H12" s="3">
        <v>591362</v>
      </c>
      <c r="I12" s="4">
        <v>43370</v>
      </c>
      <c r="J12" s="3" t="s">
        <v>43</v>
      </c>
      <c r="L12" s="3" t="s">
        <v>39</v>
      </c>
      <c r="M12" s="3" t="s">
        <v>39</v>
      </c>
      <c r="N12" s="1">
        <v>32064970</v>
      </c>
      <c r="O12" s="3" t="s">
        <v>1637</v>
      </c>
      <c r="P12" s="3" t="s">
        <v>1637</v>
      </c>
      <c r="Q12" s="3" t="s">
        <v>1638</v>
      </c>
      <c r="V12" s="6">
        <v>43344</v>
      </c>
      <c r="W12" s="6">
        <v>44075</v>
      </c>
      <c r="X12" s="3">
        <v>25</v>
      </c>
      <c r="Y12" s="3">
        <v>0</v>
      </c>
      <c r="Z12" s="3">
        <v>30</v>
      </c>
      <c r="AA12" s="3" t="s">
        <v>37</v>
      </c>
      <c r="AB12" s="3">
        <v>45.4</v>
      </c>
      <c r="AC12" s="1">
        <f t="shared" si="0"/>
        <v>1362</v>
      </c>
      <c r="AD12" s="1" t="s">
        <v>49</v>
      </c>
      <c r="AE12" s="1">
        <v>0</v>
      </c>
      <c r="AF12" s="1">
        <f t="shared" si="1"/>
        <v>30</v>
      </c>
    </row>
    <row r="13" spans="1:33" ht="24.95" customHeight="1" x14ac:dyDescent="0.25">
      <c r="A13" s="1" t="s">
        <v>36</v>
      </c>
      <c r="B13" s="1">
        <v>8550</v>
      </c>
      <c r="C13" s="5">
        <v>43374</v>
      </c>
      <c r="E13" s="3" t="s">
        <v>938</v>
      </c>
      <c r="F13" s="3" t="s">
        <v>938</v>
      </c>
      <c r="G13" s="3" t="s">
        <v>48</v>
      </c>
      <c r="H13" s="3">
        <v>1870008749</v>
      </c>
      <c r="I13" s="4">
        <v>43370</v>
      </c>
      <c r="J13" s="3" t="s">
        <v>43</v>
      </c>
      <c r="L13" s="3" t="s">
        <v>39</v>
      </c>
      <c r="M13" s="3" t="s">
        <v>39</v>
      </c>
      <c r="N13" s="1">
        <v>17021100</v>
      </c>
      <c r="O13" s="3" t="s">
        <v>147</v>
      </c>
      <c r="P13" s="3" t="s">
        <v>147</v>
      </c>
      <c r="Q13" s="3" t="s">
        <v>1639</v>
      </c>
      <c r="V13" s="6">
        <v>43282</v>
      </c>
      <c r="W13" s="6">
        <v>43831</v>
      </c>
      <c r="X13" s="3">
        <v>18</v>
      </c>
      <c r="Y13" s="3">
        <v>0</v>
      </c>
      <c r="Z13" s="3">
        <v>100</v>
      </c>
      <c r="AA13" s="3" t="s">
        <v>37</v>
      </c>
      <c r="AB13" s="3">
        <v>6.5</v>
      </c>
      <c r="AC13" s="1">
        <f t="shared" si="0"/>
        <v>650</v>
      </c>
      <c r="AD13" s="1" t="s">
        <v>49</v>
      </c>
      <c r="AE13" s="1">
        <v>0</v>
      </c>
      <c r="AF13" s="1">
        <f t="shared" si="1"/>
        <v>100</v>
      </c>
    </row>
    <row r="14" spans="1:33" ht="24.95" customHeight="1" x14ac:dyDescent="0.25">
      <c r="A14" s="1" t="s">
        <v>36</v>
      </c>
      <c r="B14" s="1">
        <v>8550</v>
      </c>
      <c r="C14" s="5">
        <v>43374</v>
      </c>
      <c r="E14" s="3" t="s">
        <v>938</v>
      </c>
      <c r="F14" s="3" t="s">
        <v>938</v>
      </c>
      <c r="G14" s="3" t="s">
        <v>48</v>
      </c>
      <c r="H14" s="3">
        <v>1870008749</v>
      </c>
      <c r="I14" s="4">
        <v>43370</v>
      </c>
      <c r="J14" s="3" t="s">
        <v>43</v>
      </c>
      <c r="L14" s="3" t="s">
        <v>39</v>
      </c>
      <c r="M14" s="3" t="s">
        <v>39</v>
      </c>
      <c r="N14" s="1">
        <v>17021100</v>
      </c>
      <c r="O14" s="3" t="s">
        <v>147</v>
      </c>
      <c r="P14" s="3" t="s">
        <v>147</v>
      </c>
      <c r="Q14" s="3" t="s">
        <v>1640</v>
      </c>
      <c r="V14" s="6">
        <v>43282</v>
      </c>
      <c r="W14" s="6">
        <v>44348</v>
      </c>
      <c r="X14" s="3">
        <v>36</v>
      </c>
      <c r="Y14" s="3">
        <v>0</v>
      </c>
      <c r="Z14" s="3">
        <v>50</v>
      </c>
      <c r="AA14" s="3" t="s">
        <v>37</v>
      </c>
      <c r="AB14" s="3">
        <v>5.4</v>
      </c>
      <c r="AC14" s="1">
        <f t="shared" si="0"/>
        <v>270</v>
      </c>
      <c r="AD14" s="1" t="s">
        <v>49</v>
      </c>
      <c r="AE14" s="1">
        <v>0</v>
      </c>
      <c r="AF14" s="1">
        <f t="shared" si="1"/>
        <v>50</v>
      </c>
    </row>
    <row r="15" spans="1:33" ht="24.95" customHeight="1" x14ac:dyDescent="0.25">
      <c r="A15" s="1" t="s">
        <v>36</v>
      </c>
      <c r="B15" s="1">
        <v>8550</v>
      </c>
      <c r="C15" s="5">
        <v>43374</v>
      </c>
      <c r="E15" s="3" t="s">
        <v>938</v>
      </c>
      <c r="F15" s="3" t="s">
        <v>938</v>
      </c>
      <c r="G15" s="3" t="s">
        <v>48</v>
      </c>
      <c r="H15" s="3">
        <v>1870008749</v>
      </c>
      <c r="I15" s="4">
        <v>43370</v>
      </c>
      <c r="J15" s="3" t="s">
        <v>43</v>
      </c>
      <c r="L15" s="3" t="s">
        <v>39</v>
      </c>
      <c r="M15" s="3" t="s">
        <v>39</v>
      </c>
      <c r="N15" s="1">
        <v>17021100</v>
      </c>
      <c r="O15" s="3" t="s">
        <v>147</v>
      </c>
      <c r="P15" s="3" t="s">
        <v>147</v>
      </c>
      <c r="Q15" s="3" t="s">
        <v>1641</v>
      </c>
      <c r="V15" s="6">
        <v>43282</v>
      </c>
      <c r="W15" s="6">
        <v>44378</v>
      </c>
      <c r="X15" s="3">
        <v>36</v>
      </c>
      <c r="Y15" s="3">
        <v>0</v>
      </c>
      <c r="Z15" s="3">
        <v>750</v>
      </c>
      <c r="AA15" s="3" t="s">
        <v>37</v>
      </c>
      <c r="AB15" s="3">
        <v>4.45</v>
      </c>
      <c r="AC15" s="1">
        <f t="shared" si="0"/>
        <v>3337.5</v>
      </c>
      <c r="AD15" s="1" t="s">
        <v>49</v>
      </c>
      <c r="AE15" s="1">
        <v>0</v>
      </c>
      <c r="AF15" s="1">
        <f t="shared" si="1"/>
        <v>750</v>
      </c>
    </row>
    <row r="16" spans="1:33" ht="24.95" customHeight="1" x14ac:dyDescent="0.25">
      <c r="A16" s="1" t="s">
        <v>36</v>
      </c>
      <c r="B16" s="1">
        <v>8551</v>
      </c>
      <c r="C16" s="5">
        <v>43374</v>
      </c>
      <c r="E16" s="3" t="s">
        <v>1272</v>
      </c>
      <c r="F16" s="3" t="s">
        <v>139</v>
      </c>
      <c r="G16" s="3" t="s">
        <v>48</v>
      </c>
      <c r="H16" s="3">
        <v>9004481622</v>
      </c>
      <c r="I16" s="4">
        <v>43369</v>
      </c>
      <c r="J16" s="3" t="s">
        <v>43</v>
      </c>
      <c r="L16" s="3" t="s">
        <v>39</v>
      </c>
      <c r="M16" s="3" t="s">
        <v>39</v>
      </c>
      <c r="N16" s="1">
        <v>17021100</v>
      </c>
      <c r="O16" s="3" t="s">
        <v>984</v>
      </c>
      <c r="P16" s="3" t="s">
        <v>984</v>
      </c>
      <c r="Q16" s="3" t="s">
        <v>1642</v>
      </c>
      <c r="V16" s="6">
        <v>43191</v>
      </c>
      <c r="W16" s="6">
        <v>44256</v>
      </c>
      <c r="X16" s="3">
        <v>36</v>
      </c>
      <c r="Y16" s="3">
        <v>0</v>
      </c>
      <c r="Z16" s="3">
        <v>50</v>
      </c>
      <c r="AA16" s="3" t="s">
        <v>37</v>
      </c>
      <c r="AB16" s="3">
        <v>11.5</v>
      </c>
      <c r="AC16" s="1">
        <f t="shared" si="0"/>
        <v>575</v>
      </c>
      <c r="AD16" s="1" t="s">
        <v>34</v>
      </c>
      <c r="AE16" s="1">
        <v>0</v>
      </c>
      <c r="AF16" s="1">
        <f t="shared" si="1"/>
        <v>50</v>
      </c>
    </row>
    <row r="17" spans="1:32" ht="24.95" customHeight="1" x14ac:dyDescent="0.25">
      <c r="A17" s="1" t="s">
        <v>36</v>
      </c>
      <c r="B17" s="1">
        <v>8598</v>
      </c>
      <c r="C17" s="5">
        <v>43375</v>
      </c>
      <c r="E17" s="3" t="s">
        <v>852</v>
      </c>
      <c r="F17" s="3" t="s">
        <v>299</v>
      </c>
      <c r="G17" s="3" t="s">
        <v>50</v>
      </c>
      <c r="H17" s="3" t="s">
        <v>1643</v>
      </c>
      <c r="I17" s="4">
        <v>43369</v>
      </c>
      <c r="J17" s="3" t="s">
        <v>1622</v>
      </c>
      <c r="L17" s="3" t="s">
        <v>35</v>
      </c>
      <c r="N17" s="1">
        <v>21069099</v>
      </c>
      <c r="O17" s="3" t="s">
        <v>1644</v>
      </c>
      <c r="P17" s="3" t="s">
        <v>1644</v>
      </c>
      <c r="Q17" s="3" t="s">
        <v>1645</v>
      </c>
      <c r="V17" s="6">
        <v>43313</v>
      </c>
      <c r="W17" s="6">
        <v>44378</v>
      </c>
      <c r="X17" s="3">
        <v>36</v>
      </c>
      <c r="Y17" s="3">
        <v>0</v>
      </c>
      <c r="Z17" s="3">
        <v>7740</v>
      </c>
      <c r="AA17" s="3" t="s">
        <v>1646</v>
      </c>
      <c r="AB17" s="3">
        <v>2.1</v>
      </c>
      <c r="AC17" s="1">
        <f t="shared" si="0"/>
        <v>16254</v>
      </c>
      <c r="AD17" s="1" t="s">
        <v>34</v>
      </c>
      <c r="AE17" s="1">
        <v>0</v>
      </c>
      <c r="AF17" s="1">
        <f t="shared" si="1"/>
        <v>7740</v>
      </c>
    </row>
    <row r="18" spans="1:32" ht="24.95" customHeight="1" x14ac:dyDescent="0.25">
      <c r="A18" s="1" t="s">
        <v>36</v>
      </c>
      <c r="B18" s="1">
        <v>8600</v>
      </c>
      <c r="C18" s="5">
        <v>43375</v>
      </c>
      <c r="E18" s="3" t="s">
        <v>502</v>
      </c>
      <c r="F18" s="3" t="s">
        <v>502</v>
      </c>
      <c r="G18" s="3" t="s">
        <v>33</v>
      </c>
      <c r="H18" s="3">
        <v>1201200274</v>
      </c>
      <c r="I18" s="4">
        <v>43371</v>
      </c>
      <c r="J18" s="3" t="s">
        <v>59</v>
      </c>
      <c r="L18" s="3" t="s">
        <v>35</v>
      </c>
      <c r="N18" s="1">
        <v>29419090</v>
      </c>
      <c r="O18" s="3" t="s">
        <v>131</v>
      </c>
      <c r="P18" s="3" t="s">
        <v>131</v>
      </c>
      <c r="Q18" s="3" t="s">
        <v>1647</v>
      </c>
      <c r="V18" s="6">
        <v>43344</v>
      </c>
      <c r="W18" s="6">
        <v>44409</v>
      </c>
      <c r="X18" s="3">
        <v>36</v>
      </c>
      <c r="Y18" s="3">
        <v>0</v>
      </c>
      <c r="Z18" s="3">
        <v>150</v>
      </c>
      <c r="AA18" s="3" t="s">
        <v>37</v>
      </c>
      <c r="AB18" s="3">
        <v>169</v>
      </c>
      <c r="AC18" s="1">
        <f t="shared" si="0"/>
        <v>25350</v>
      </c>
      <c r="AD18" s="1" t="s">
        <v>34</v>
      </c>
      <c r="AE18" s="1">
        <v>0</v>
      </c>
      <c r="AF18" s="1">
        <f t="shared" si="1"/>
        <v>150</v>
      </c>
    </row>
    <row r="19" spans="1:32" ht="24.95" customHeight="1" x14ac:dyDescent="0.25">
      <c r="A19" s="1" t="s">
        <v>36</v>
      </c>
      <c r="B19" s="1">
        <v>8601</v>
      </c>
      <c r="C19" s="5">
        <v>43375</v>
      </c>
      <c r="E19" s="3" t="s">
        <v>1648</v>
      </c>
      <c r="F19" s="3" t="s">
        <v>659</v>
      </c>
      <c r="G19" s="3" t="s">
        <v>33</v>
      </c>
      <c r="H19" s="3" t="s">
        <v>1649</v>
      </c>
      <c r="I19" s="4">
        <v>43372</v>
      </c>
      <c r="J19" s="3" t="s">
        <v>59</v>
      </c>
      <c r="L19" s="3" t="s">
        <v>35</v>
      </c>
      <c r="N19" s="1">
        <v>29349900</v>
      </c>
      <c r="O19" s="3" t="s">
        <v>1402</v>
      </c>
      <c r="P19" s="3" t="s">
        <v>1402</v>
      </c>
      <c r="Q19" s="3" t="s">
        <v>1650</v>
      </c>
      <c r="V19" s="6">
        <v>43313</v>
      </c>
      <c r="W19" s="6">
        <v>45108</v>
      </c>
      <c r="X19" s="3">
        <v>60</v>
      </c>
      <c r="Y19" s="3">
        <v>0</v>
      </c>
      <c r="Z19" s="3">
        <v>150</v>
      </c>
      <c r="AA19" s="3" t="s">
        <v>37</v>
      </c>
      <c r="AB19" s="3">
        <v>145</v>
      </c>
      <c r="AC19" s="1">
        <f t="shared" si="0"/>
        <v>21750</v>
      </c>
      <c r="AD19" s="1" t="s">
        <v>34</v>
      </c>
      <c r="AE19" s="1">
        <v>0</v>
      </c>
      <c r="AF19" s="1">
        <f t="shared" si="1"/>
        <v>150</v>
      </c>
    </row>
    <row r="20" spans="1:32" ht="24.95" customHeight="1" x14ac:dyDescent="0.25">
      <c r="A20" s="1" t="s">
        <v>36</v>
      </c>
      <c r="B20" s="1">
        <v>8662</v>
      </c>
      <c r="C20" s="5">
        <v>43376</v>
      </c>
      <c r="E20" s="3" t="s">
        <v>334</v>
      </c>
      <c r="F20" s="3" t="s">
        <v>947</v>
      </c>
      <c r="G20" s="3" t="s">
        <v>168</v>
      </c>
      <c r="H20" s="3" t="s">
        <v>1651</v>
      </c>
      <c r="I20" s="4">
        <v>43374</v>
      </c>
      <c r="J20" s="3" t="s">
        <v>59</v>
      </c>
      <c r="L20" s="3" t="s">
        <v>35</v>
      </c>
      <c r="N20" s="1">
        <v>29372900</v>
      </c>
      <c r="O20" s="3" t="s">
        <v>338</v>
      </c>
      <c r="P20" s="3" t="s">
        <v>338</v>
      </c>
      <c r="Q20" s="3" t="s">
        <v>1652</v>
      </c>
      <c r="V20" s="6">
        <v>43344</v>
      </c>
      <c r="W20" s="6">
        <v>44805</v>
      </c>
      <c r="X20" s="3">
        <v>49</v>
      </c>
      <c r="Y20" s="3">
        <v>0</v>
      </c>
      <c r="Z20" s="3">
        <v>6</v>
      </c>
      <c r="AA20" s="3" t="s">
        <v>37</v>
      </c>
      <c r="AB20" s="3">
        <v>8200</v>
      </c>
      <c r="AC20" s="1">
        <f t="shared" si="0"/>
        <v>49200</v>
      </c>
      <c r="AD20" s="1" t="s">
        <v>34</v>
      </c>
      <c r="AE20" s="1">
        <v>0</v>
      </c>
      <c r="AF20" s="1">
        <f t="shared" si="1"/>
        <v>6</v>
      </c>
    </row>
    <row r="21" spans="1:32" ht="24.95" customHeight="1" x14ac:dyDescent="0.25">
      <c r="A21" s="1" t="s">
        <v>36</v>
      </c>
      <c r="B21" s="1">
        <v>8709</v>
      </c>
      <c r="C21" s="5">
        <v>43380</v>
      </c>
      <c r="E21" s="3" t="s">
        <v>1412</v>
      </c>
      <c r="F21" s="3" t="s">
        <v>118</v>
      </c>
      <c r="G21" s="3" t="s">
        <v>119</v>
      </c>
      <c r="H21" s="3">
        <v>591561</v>
      </c>
      <c r="I21" s="4">
        <v>43374</v>
      </c>
      <c r="J21" s="3" t="s">
        <v>43</v>
      </c>
      <c r="L21" s="3" t="s">
        <v>39</v>
      </c>
      <c r="M21" s="3" t="s">
        <v>39</v>
      </c>
      <c r="N21" s="1">
        <v>39123985</v>
      </c>
      <c r="O21" s="3" t="s">
        <v>1016</v>
      </c>
      <c r="P21" s="3" t="s">
        <v>1016</v>
      </c>
      <c r="Q21" s="3" t="s">
        <v>1653</v>
      </c>
      <c r="V21" s="6">
        <v>43313</v>
      </c>
      <c r="W21" s="6">
        <v>45139</v>
      </c>
      <c r="X21" s="3">
        <v>61</v>
      </c>
      <c r="Y21" s="3">
        <v>0</v>
      </c>
      <c r="Z21" s="3">
        <v>25</v>
      </c>
      <c r="AA21" s="3" t="s">
        <v>37</v>
      </c>
      <c r="AB21" s="3">
        <v>34.35</v>
      </c>
      <c r="AC21" s="1">
        <f t="shared" si="0"/>
        <v>858.75</v>
      </c>
      <c r="AD21" s="1" t="s">
        <v>49</v>
      </c>
      <c r="AE21" s="1">
        <v>0</v>
      </c>
      <c r="AF21" s="1">
        <f t="shared" si="1"/>
        <v>25</v>
      </c>
    </row>
    <row r="22" spans="1:32" ht="24.95" customHeight="1" x14ac:dyDescent="0.25">
      <c r="A22" s="1" t="s">
        <v>36</v>
      </c>
      <c r="B22" s="1">
        <v>8710</v>
      </c>
      <c r="C22" s="5">
        <v>43380</v>
      </c>
      <c r="E22" s="3" t="s">
        <v>1614</v>
      </c>
      <c r="F22" s="3" t="s">
        <v>659</v>
      </c>
      <c r="G22" s="3" t="s">
        <v>33</v>
      </c>
      <c r="H22" s="3" t="s">
        <v>1654</v>
      </c>
      <c r="I22" s="4">
        <v>43371</v>
      </c>
      <c r="J22" s="3" t="s">
        <v>59</v>
      </c>
      <c r="L22" s="3" t="s">
        <v>35</v>
      </c>
      <c r="N22" s="1">
        <v>29333990</v>
      </c>
      <c r="O22" s="3" t="s">
        <v>1616</v>
      </c>
      <c r="P22" s="3" t="s">
        <v>1616</v>
      </c>
      <c r="Q22" s="3" t="s">
        <v>1617</v>
      </c>
      <c r="V22" s="6">
        <v>43313</v>
      </c>
      <c r="W22" s="6">
        <v>44378</v>
      </c>
      <c r="X22" s="3">
        <v>36</v>
      </c>
      <c r="Y22" s="3">
        <v>0</v>
      </c>
      <c r="Z22" s="3">
        <v>750</v>
      </c>
      <c r="AA22" s="3" t="s">
        <v>37</v>
      </c>
      <c r="AB22" s="3">
        <v>13</v>
      </c>
      <c r="AC22" s="1">
        <f t="shared" si="0"/>
        <v>9750</v>
      </c>
      <c r="AD22" s="1" t="s">
        <v>34</v>
      </c>
      <c r="AE22" s="1">
        <v>0</v>
      </c>
      <c r="AF22" s="1">
        <f t="shared" si="1"/>
        <v>750</v>
      </c>
    </row>
    <row r="23" spans="1:32" ht="24.95" customHeight="1" x14ac:dyDescent="0.25">
      <c r="A23" s="1" t="s">
        <v>36</v>
      </c>
      <c r="B23" s="1">
        <v>8730</v>
      </c>
      <c r="C23" s="5">
        <v>43381</v>
      </c>
      <c r="E23" s="3" t="s">
        <v>172</v>
      </c>
      <c r="F23" s="3" t="s">
        <v>501</v>
      </c>
      <c r="G23" s="3" t="s">
        <v>33</v>
      </c>
      <c r="H23" s="3" t="s">
        <v>1669</v>
      </c>
      <c r="I23" s="4">
        <v>43372</v>
      </c>
      <c r="J23" s="3" t="s">
        <v>59</v>
      </c>
      <c r="L23" s="3" t="s">
        <v>35</v>
      </c>
      <c r="N23" s="1">
        <v>29333990</v>
      </c>
      <c r="O23" s="3" t="s">
        <v>329</v>
      </c>
      <c r="P23" s="3" t="s">
        <v>329</v>
      </c>
      <c r="Q23" s="3" t="s">
        <v>1670</v>
      </c>
      <c r="V23" s="6">
        <v>43252</v>
      </c>
      <c r="W23" s="6">
        <v>45047</v>
      </c>
      <c r="X23" s="3">
        <v>60</v>
      </c>
      <c r="Y23" s="3">
        <v>0</v>
      </c>
      <c r="Z23" s="3">
        <v>150</v>
      </c>
      <c r="AA23" s="3" t="s">
        <v>37</v>
      </c>
      <c r="AB23" s="3">
        <v>135</v>
      </c>
      <c r="AC23" s="1">
        <f t="shared" si="0"/>
        <v>20250</v>
      </c>
      <c r="AD23" s="1" t="s">
        <v>34</v>
      </c>
      <c r="AE23" s="1">
        <v>0</v>
      </c>
      <c r="AF23" s="1">
        <f t="shared" si="1"/>
        <v>150</v>
      </c>
    </row>
    <row r="24" spans="1:32" ht="24.95" customHeight="1" x14ac:dyDescent="0.25">
      <c r="A24" s="1" t="s">
        <v>36</v>
      </c>
      <c r="B24" s="1">
        <v>8833</v>
      </c>
      <c r="C24" s="5">
        <v>43382</v>
      </c>
      <c r="E24" s="3" t="s">
        <v>315</v>
      </c>
      <c r="F24" s="3" t="s">
        <v>554</v>
      </c>
      <c r="G24" s="3" t="s">
        <v>33</v>
      </c>
      <c r="H24" s="3" t="s">
        <v>1655</v>
      </c>
      <c r="I24" s="4">
        <v>43360</v>
      </c>
      <c r="J24" s="3" t="s">
        <v>43</v>
      </c>
      <c r="L24" s="3" t="s">
        <v>39</v>
      </c>
      <c r="M24" s="3" t="s">
        <v>39</v>
      </c>
      <c r="N24" s="1">
        <v>39129090</v>
      </c>
      <c r="O24" s="3" t="s">
        <v>46</v>
      </c>
      <c r="P24" s="3" t="s">
        <v>46</v>
      </c>
      <c r="Q24" s="3" t="s">
        <v>1656</v>
      </c>
      <c r="V24" s="6">
        <v>43221</v>
      </c>
      <c r="W24" s="6">
        <v>44682</v>
      </c>
      <c r="X24" s="3">
        <v>49</v>
      </c>
      <c r="Y24" s="3">
        <v>0</v>
      </c>
      <c r="Z24" s="3">
        <v>500</v>
      </c>
      <c r="AA24" s="3" t="s">
        <v>37</v>
      </c>
      <c r="AB24" s="3">
        <v>7.15</v>
      </c>
      <c r="AC24" s="1">
        <f t="shared" si="0"/>
        <v>3575</v>
      </c>
      <c r="AD24" s="1" t="s">
        <v>34</v>
      </c>
      <c r="AE24" s="1">
        <v>0</v>
      </c>
      <c r="AF24" s="1">
        <f t="shared" si="1"/>
        <v>500</v>
      </c>
    </row>
    <row r="25" spans="1:32" ht="24.95" customHeight="1" x14ac:dyDescent="0.25">
      <c r="A25" s="1" t="s">
        <v>36</v>
      </c>
      <c r="B25" s="1">
        <v>8834</v>
      </c>
      <c r="C25" s="5">
        <v>43382</v>
      </c>
      <c r="E25" s="3" t="s">
        <v>57</v>
      </c>
      <c r="F25" s="3" t="s">
        <v>1657</v>
      </c>
      <c r="G25" s="3" t="s">
        <v>867</v>
      </c>
      <c r="H25" s="3">
        <v>21391281</v>
      </c>
      <c r="I25" s="4">
        <v>43374</v>
      </c>
      <c r="J25" s="3" t="s">
        <v>43</v>
      </c>
      <c r="L25" s="3" t="s">
        <v>39</v>
      </c>
      <c r="M25" s="3" t="s">
        <v>39</v>
      </c>
      <c r="N25" s="1">
        <v>29171980</v>
      </c>
      <c r="O25" s="3" t="s">
        <v>646</v>
      </c>
      <c r="P25" s="3" t="s">
        <v>646</v>
      </c>
      <c r="Q25" s="3" t="s">
        <v>1658</v>
      </c>
      <c r="V25" s="6">
        <v>43252</v>
      </c>
      <c r="W25" s="6">
        <v>44348</v>
      </c>
      <c r="X25" s="3">
        <v>37</v>
      </c>
      <c r="Y25" s="3">
        <v>0</v>
      </c>
      <c r="Z25" s="3">
        <v>20</v>
      </c>
      <c r="AA25" s="3" t="s">
        <v>37</v>
      </c>
      <c r="AB25" s="3">
        <v>192</v>
      </c>
      <c r="AC25" s="1">
        <f t="shared" si="0"/>
        <v>3840</v>
      </c>
      <c r="AD25" s="1" t="s">
        <v>49</v>
      </c>
      <c r="AE25" s="1">
        <v>0</v>
      </c>
      <c r="AF25" s="1">
        <f t="shared" si="1"/>
        <v>20</v>
      </c>
    </row>
    <row r="26" spans="1:32" ht="24.95" customHeight="1" x14ac:dyDescent="0.25">
      <c r="A26" s="1" t="s">
        <v>36</v>
      </c>
      <c r="B26" s="1">
        <v>8835</v>
      </c>
      <c r="C26" s="5">
        <v>43382</v>
      </c>
      <c r="E26" s="3" t="s">
        <v>1659</v>
      </c>
      <c r="F26" s="3" t="s">
        <v>390</v>
      </c>
      <c r="G26" s="3" t="s">
        <v>33</v>
      </c>
      <c r="H26" s="3" t="s">
        <v>1660</v>
      </c>
      <c r="I26" s="4">
        <v>43361</v>
      </c>
      <c r="J26" s="3" t="s">
        <v>43</v>
      </c>
      <c r="L26" s="3" t="s">
        <v>39</v>
      </c>
      <c r="M26" s="3" t="s">
        <v>39</v>
      </c>
      <c r="N26" s="1">
        <v>39129090</v>
      </c>
      <c r="O26" s="3" t="s">
        <v>46</v>
      </c>
      <c r="P26" s="3" t="s">
        <v>46</v>
      </c>
      <c r="Q26" s="3">
        <v>5611281412</v>
      </c>
      <c r="V26" s="6">
        <v>43160</v>
      </c>
      <c r="W26" s="6">
        <v>43709</v>
      </c>
      <c r="X26" s="3">
        <v>19</v>
      </c>
      <c r="Y26" s="3">
        <v>0</v>
      </c>
      <c r="Z26" s="3">
        <v>3000</v>
      </c>
      <c r="AA26" s="3" t="s">
        <v>37</v>
      </c>
      <c r="AB26" s="3">
        <v>6.7</v>
      </c>
      <c r="AC26" s="1">
        <f t="shared" si="0"/>
        <v>20100</v>
      </c>
      <c r="AD26" s="1" t="s">
        <v>34</v>
      </c>
      <c r="AE26" s="1">
        <v>0</v>
      </c>
      <c r="AF26" s="1">
        <f t="shared" si="1"/>
        <v>3000</v>
      </c>
    </row>
    <row r="27" spans="1:32" ht="24.95" customHeight="1" x14ac:dyDescent="0.25">
      <c r="A27" s="1" t="s">
        <v>36</v>
      </c>
      <c r="B27" s="1">
        <v>8835</v>
      </c>
      <c r="C27" s="5">
        <v>43382</v>
      </c>
      <c r="E27" s="3" t="s">
        <v>1659</v>
      </c>
      <c r="F27" s="3" t="s">
        <v>390</v>
      </c>
      <c r="G27" s="3" t="s">
        <v>33</v>
      </c>
      <c r="H27" s="3" t="s">
        <v>1660</v>
      </c>
      <c r="I27" s="4">
        <v>43361</v>
      </c>
      <c r="J27" s="3" t="s">
        <v>43</v>
      </c>
      <c r="L27" s="3" t="s">
        <v>39</v>
      </c>
      <c r="M27" s="3" t="s">
        <v>39</v>
      </c>
      <c r="N27" s="1">
        <v>28352500</v>
      </c>
      <c r="O27" s="3" t="s">
        <v>58</v>
      </c>
      <c r="P27" s="3" t="s">
        <v>58</v>
      </c>
      <c r="Q27" s="3">
        <v>611322</v>
      </c>
      <c r="V27" s="6">
        <v>43132</v>
      </c>
      <c r="W27" s="6">
        <v>43862</v>
      </c>
      <c r="X27" s="3">
        <v>25</v>
      </c>
      <c r="Y27" s="3">
        <v>0</v>
      </c>
      <c r="Z27" s="3">
        <v>200</v>
      </c>
      <c r="AA27" s="3" t="s">
        <v>37</v>
      </c>
      <c r="AB27" s="3">
        <v>8</v>
      </c>
      <c r="AC27" s="1">
        <f t="shared" si="0"/>
        <v>1600</v>
      </c>
      <c r="AD27" s="1" t="s">
        <v>34</v>
      </c>
      <c r="AE27" s="1">
        <v>0</v>
      </c>
      <c r="AF27" s="1">
        <f t="shared" si="1"/>
        <v>200</v>
      </c>
    </row>
    <row r="28" spans="1:32" ht="24.95" customHeight="1" x14ac:dyDescent="0.25">
      <c r="A28" s="1" t="s">
        <v>36</v>
      </c>
      <c r="B28" s="1">
        <v>8835</v>
      </c>
      <c r="C28" s="5">
        <v>43382</v>
      </c>
      <c r="E28" s="3" t="s">
        <v>1659</v>
      </c>
      <c r="F28" s="3" t="s">
        <v>390</v>
      </c>
      <c r="G28" s="3" t="s">
        <v>33</v>
      </c>
      <c r="H28" s="3" t="s">
        <v>1660</v>
      </c>
      <c r="I28" s="4">
        <v>43361</v>
      </c>
      <c r="J28" s="3" t="s">
        <v>43</v>
      </c>
      <c r="L28" s="3" t="s">
        <v>39</v>
      </c>
      <c r="M28" s="3" t="s">
        <v>39</v>
      </c>
      <c r="N28" s="1">
        <v>29157090</v>
      </c>
      <c r="O28" s="3" t="s">
        <v>67</v>
      </c>
      <c r="P28" s="3" t="s">
        <v>67</v>
      </c>
      <c r="Q28" s="3" t="s">
        <v>1661</v>
      </c>
      <c r="V28" s="6">
        <v>43252</v>
      </c>
      <c r="W28" s="6">
        <v>44713</v>
      </c>
      <c r="X28" s="3">
        <v>49</v>
      </c>
      <c r="Y28" s="3">
        <v>0</v>
      </c>
      <c r="Z28" s="3">
        <v>80</v>
      </c>
      <c r="AA28" s="3" t="s">
        <v>37</v>
      </c>
      <c r="AB28" s="3">
        <v>9.4499999999999993</v>
      </c>
      <c r="AC28" s="1">
        <f t="shared" si="0"/>
        <v>756</v>
      </c>
      <c r="AD28" s="1" t="s">
        <v>34</v>
      </c>
      <c r="AE28" s="1">
        <v>0</v>
      </c>
      <c r="AF28" s="1">
        <f t="shared" si="1"/>
        <v>80</v>
      </c>
    </row>
    <row r="29" spans="1:32" ht="24.95" customHeight="1" x14ac:dyDescent="0.25">
      <c r="A29" s="1" t="s">
        <v>36</v>
      </c>
      <c r="B29" s="1">
        <v>8835</v>
      </c>
      <c r="C29" s="5">
        <v>43382</v>
      </c>
      <c r="E29" s="3" t="s">
        <v>1659</v>
      </c>
      <c r="F29" s="3" t="s">
        <v>390</v>
      </c>
      <c r="G29" s="3" t="s">
        <v>33</v>
      </c>
      <c r="H29" s="3" t="s">
        <v>1660</v>
      </c>
      <c r="I29" s="4">
        <v>43361</v>
      </c>
      <c r="J29" s="3" t="s">
        <v>43</v>
      </c>
      <c r="L29" s="3" t="s">
        <v>39</v>
      </c>
      <c r="M29" s="3" t="s">
        <v>39</v>
      </c>
      <c r="N29" s="1">
        <v>34021100</v>
      </c>
      <c r="O29" s="3" t="s">
        <v>1662</v>
      </c>
      <c r="P29" s="3" t="s">
        <v>1662</v>
      </c>
      <c r="Q29" s="3" t="s">
        <v>1663</v>
      </c>
      <c r="V29" s="6">
        <v>43313</v>
      </c>
      <c r="W29" s="6">
        <v>44013</v>
      </c>
      <c r="X29" s="3">
        <v>24</v>
      </c>
      <c r="Y29" s="3">
        <v>0</v>
      </c>
      <c r="Z29" s="3">
        <v>300</v>
      </c>
      <c r="AA29" s="3" t="s">
        <v>37</v>
      </c>
      <c r="AB29" s="3">
        <v>4.5</v>
      </c>
      <c r="AC29" s="1">
        <f t="shared" si="0"/>
        <v>1350</v>
      </c>
      <c r="AD29" s="1" t="s">
        <v>34</v>
      </c>
      <c r="AE29" s="1">
        <v>0</v>
      </c>
      <c r="AF29" s="1">
        <f t="shared" si="1"/>
        <v>300</v>
      </c>
    </row>
    <row r="30" spans="1:32" ht="24.95" customHeight="1" x14ac:dyDescent="0.25">
      <c r="A30" s="1" t="s">
        <v>36</v>
      </c>
      <c r="B30" s="1">
        <v>8915</v>
      </c>
      <c r="C30" s="5">
        <v>43387</v>
      </c>
      <c r="E30" s="3" t="s">
        <v>1664</v>
      </c>
      <c r="F30" s="3" t="s">
        <v>510</v>
      </c>
      <c r="G30" s="3" t="s">
        <v>50</v>
      </c>
      <c r="H30" s="3" t="s">
        <v>1665</v>
      </c>
      <c r="I30" s="4">
        <v>43375</v>
      </c>
      <c r="J30" s="3" t="s">
        <v>43</v>
      </c>
      <c r="L30" s="3" t="s">
        <v>39</v>
      </c>
      <c r="M30" s="3" t="s">
        <v>39</v>
      </c>
      <c r="N30" s="1">
        <v>17019911</v>
      </c>
      <c r="O30" s="3" t="s">
        <v>1060</v>
      </c>
      <c r="P30" s="3" t="s">
        <v>1060</v>
      </c>
      <c r="Q30" s="29" t="s">
        <v>1666</v>
      </c>
      <c r="V30" s="6">
        <v>43282</v>
      </c>
      <c r="W30" s="6">
        <v>44013</v>
      </c>
      <c r="X30" s="3">
        <v>24</v>
      </c>
      <c r="Y30" s="3">
        <v>0</v>
      </c>
      <c r="Z30" s="3">
        <v>5000</v>
      </c>
      <c r="AA30" s="3" t="s">
        <v>37</v>
      </c>
      <c r="AB30" s="3">
        <v>0.67500000000000004</v>
      </c>
      <c r="AC30" s="1">
        <f t="shared" si="0"/>
        <v>3375</v>
      </c>
      <c r="AD30" s="1" t="s">
        <v>34</v>
      </c>
      <c r="AE30" s="1">
        <v>0</v>
      </c>
      <c r="AF30" s="1">
        <f t="shared" si="1"/>
        <v>5000</v>
      </c>
    </row>
    <row r="31" spans="1:32" ht="24.95" customHeight="1" x14ac:dyDescent="0.25">
      <c r="A31" s="1" t="s">
        <v>36</v>
      </c>
      <c r="B31" s="1">
        <v>8998</v>
      </c>
      <c r="C31" s="5">
        <v>43389</v>
      </c>
      <c r="E31" s="3" t="s">
        <v>1104</v>
      </c>
      <c r="F31" s="3" t="s">
        <v>536</v>
      </c>
      <c r="G31" s="3" t="s">
        <v>48</v>
      </c>
      <c r="H31" s="3" t="s">
        <v>1667</v>
      </c>
      <c r="I31" s="4">
        <v>43383</v>
      </c>
      <c r="J31" s="3" t="s">
        <v>59</v>
      </c>
      <c r="L31" s="3" t="s">
        <v>35</v>
      </c>
      <c r="N31" s="1">
        <v>29349990</v>
      </c>
      <c r="O31" s="3" t="s">
        <v>850</v>
      </c>
      <c r="P31" s="3" t="s">
        <v>850</v>
      </c>
      <c r="Q31" s="3" t="s">
        <v>1668</v>
      </c>
      <c r="V31" s="6">
        <v>43344</v>
      </c>
      <c r="W31" s="6">
        <v>45170</v>
      </c>
      <c r="X31" s="3">
        <v>60</v>
      </c>
      <c r="Y31" s="3">
        <v>0</v>
      </c>
      <c r="Z31" s="3">
        <v>18</v>
      </c>
      <c r="AA31" s="3" t="s">
        <v>37</v>
      </c>
      <c r="AB31" s="3">
        <v>3195.8760000000002</v>
      </c>
      <c r="AC31" s="40">
        <f t="shared" si="0"/>
        <v>57525.768000000004</v>
      </c>
      <c r="AD31" s="1" t="s">
        <v>49</v>
      </c>
      <c r="AE31" s="1">
        <v>0</v>
      </c>
      <c r="AF31" s="1">
        <f t="shared" si="1"/>
        <v>18</v>
      </c>
    </row>
    <row r="32" spans="1:32" ht="24.95" customHeight="1" x14ac:dyDescent="0.25">
      <c r="A32" s="1" t="s">
        <v>36</v>
      </c>
      <c r="B32" s="1">
        <v>9013</v>
      </c>
      <c r="C32" s="5">
        <v>43390</v>
      </c>
      <c r="E32" s="3" t="s">
        <v>193</v>
      </c>
      <c r="F32" s="3" t="s">
        <v>193</v>
      </c>
      <c r="G32" s="3" t="s">
        <v>194</v>
      </c>
      <c r="H32" s="3" t="s">
        <v>1671</v>
      </c>
      <c r="I32" s="4">
        <v>43385</v>
      </c>
      <c r="J32" s="3" t="s">
        <v>59</v>
      </c>
      <c r="L32" s="3" t="s">
        <v>35</v>
      </c>
      <c r="N32" s="1">
        <v>29372200</v>
      </c>
      <c r="O32" s="3" t="s">
        <v>768</v>
      </c>
      <c r="P32" s="3" t="s">
        <v>768</v>
      </c>
      <c r="Q32" s="3" t="s">
        <v>1392</v>
      </c>
      <c r="V32" s="6">
        <v>43132</v>
      </c>
      <c r="W32" s="6">
        <v>44927</v>
      </c>
      <c r="X32" s="3">
        <v>60</v>
      </c>
      <c r="Y32" s="3">
        <v>0</v>
      </c>
      <c r="Z32" s="3">
        <v>1.5</v>
      </c>
      <c r="AA32" s="3" t="s">
        <v>37</v>
      </c>
      <c r="AB32" s="3">
        <v>2200</v>
      </c>
      <c r="AC32" s="1">
        <f t="shared" si="0"/>
        <v>3300</v>
      </c>
      <c r="AD32" s="1" t="s">
        <v>34</v>
      </c>
      <c r="AE32" s="1">
        <v>0</v>
      </c>
      <c r="AF32" s="1">
        <f t="shared" si="1"/>
        <v>1.5</v>
      </c>
    </row>
    <row r="33" spans="1:32" ht="24.95" customHeight="1" x14ac:dyDescent="0.25">
      <c r="A33" s="1" t="s">
        <v>36</v>
      </c>
      <c r="B33" s="1">
        <v>9013</v>
      </c>
      <c r="C33" s="5">
        <v>43390</v>
      </c>
      <c r="E33" s="3" t="s">
        <v>193</v>
      </c>
      <c r="F33" s="3" t="s">
        <v>193</v>
      </c>
      <c r="G33" s="3" t="s">
        <v>194</v>
      </c>
      <c r="H33" s="3" t="s">
        <v>1671</v>
      </c>
      <c r="I33" s="4">
        <v>43385</v>
      </c>
      <c r="J33" s="3" t="s">
        <v>59</v>
      </c>
      <c r="L33" s="3" t="s">
        <v>35</v>
      </c>
      <c r="N33" s="1">
        <v>29372200</v>
      </c>
      <c r="O33" s="3" t="s">
        <v>770</v>
      </c>
      <c r="P33" s="3" t="s">
        <v>770</v>
      </c>
      <c r="Q33" s="3" t="s">
        <v>1672</v>
      </c>
      <c r="V33" s="6">
        <v>43313</v>
      </c>
      <c r="W33" s="6">
        <v>45108</v>
      </c>
      <c r="X33" s="3">
        <v>60</v>
      </c>
      <c r="Y33" s="3">
        <v>0</v>
      </c>
      <c r="Z33" s="3">
        <v>2.5</v>
      </c>
      <c r="AA33" s="3" t="s">
        <v>37</v>
      </c>
      <c r="AB33" s="3">
        <v>2200</v>
      </c>
      <c r="AC33" s="1">
        <f t="shared" si="0"/>
        <v>5500</v>
      </c>
      <c r="AD33" s="1" t="s">
        <v>34</v>
      </c>
      <c r="AE33" s="1">
        <v>0</v>
      </c>
      <c r="AF33" s="1">
        <f t="shared" si="1"/>
        <v>2.5</v>
      </c>
    </row>
    <row r="34" spans="1:32" ht="24.95" customHeight="1" x14ac:dyDescent="0.25">
      <c r="A34" s="1" t="s">
        <v>36</v>
      </c>
      <c r="B34" s="1">
        <v>9013</v>
      </c>
      <c r="C34" s="5">
        <v>43390</v>
      </c>
      <c r="E34" s="3" t="s">
        <v>193</v>
      </c>
      <c r="F34" s="3" t="s">
        <v>193</v>
      </c>
      <c r="G34" s="3" t="s">
        <v>194</v>
      </c>
      <c r="H34" s="3" t="s">
        <v>1671</v>
      </c>
      <c r="I34" s="4">
        <v>43385</v>
      </c>
      <c r="J34" s="3" t="s">
        <v>59</v>
      </c>
      <c r="L34" s="3" t="s">
        <v>35</v>
      </c>
      <c r="N34" s="1">
        <v>29372200</v>
      </c>
      <c r="O34" s="3" t="s">
        <v>1673</v>
      </c>
      <c r="P34" s="3" t="s">
        <v>1673</v>
      </c>
      <c r="Q34" s="3" t="s">
        <v>1674</v>
      </c>
      <c r="V34" s="6">
        <v>43313</v>
      </c>
      <c r="W34" s="6">
        <v>45108</v>
      </c>
      <c r="X34" s="3">
        <v>60</v>
      </c>
      <c r="Y34" s="3">
        <v>0</v>
      </c>
      <c r="Z34" s="3">
        <v>5</v>
      </c>
      <c r="AA34" s="3" t="s">
        <v>37</v>
      </c>
      <c r="AB34" s="3">
        <v>2550</v>
      </c>
      <c r="AC34" s="1">
        <f t="shared" si="0"/>
        <v>12750</v>
      </c>
      <c r="AD34" s="1" t="s">
        <v>34</v>
      </c>
      <c r="AE34" s="1">
        <v>0</v>
      </c>
      <c r="AF34" s="1">
        <f t="shared" si="1"/>
        <v>5</v>
      </c>
    </row>
    <row r="35" spans="1:32" ht="24.95" customHeight="1" x14ac:dyDescent="0.25">
      <c r="A35" s="1" t="s">
        <v>36</v>
      </c>
      <c r="B35" s="1">
        <v>9014</v>
      </c>
      <c r="C35" s="5">
        <v>43390</v>
      </c>
      <c r="E35" s="3" t="s">
        <v>1241</v>
      </c>
      <c r="F35" s="3" t="s">
        <v>659</v>
      </c>
      <c r="G35" s="3" t="s">
        <v>33</v>
      </c>
      <c r="H35" s="3" t="s">
        <v>1675</v>
      </c>
      <c r="I35" s="4">
        <v>43384</v>
      </c>
      <c r="J35" s="3" t="s">
        <v>1622</v>
      </c>
      <c r="L35" s="3" t="s">
        <v>35</v>
      </c>
      <c r="N35" s="1">
        <v>30049099</v>
      </c>
      <c r="O35" s="3" t="s">
        <v>1676</v>
      </c>
      <c r="P35" s="3" t="s">
        <v>1677</v>
      </c>
      <c r="Q35" s="3" t="s">
        <v>1678</v>
      </c>
      <c r="V35" s="6">
        <v>43282</v>
      </c>
      <c r="W35" s="6">
        <v>45078</v>
      </c>
      <c r="X35" s="3">
        <v>60</v>
      </c>
      <c r="Y35" s="3">
        <v>0</v>
      </c>
      <c r="Z35" s="3">
        <v>72000</v>
      </c>
      <c r="AA35" s="3" t="s">
        <v>1625</v>
      </c>
      <c r="AB35" s="3">
        <v>0.41</v>
      </c>
      <c r="AC35" s="1">
        <f t="shared" si="0"/>
        <v>29520</v>
      </c>
      <c r="AD35" s="1" t="s">
        <v>34</v>
      </c>
      <c r="AE35" s="1">
        <v>0</v>
      </c>
      <c r="AF35" s="1">
        <f t="shared" si="1"/>
        <v>72000</v>
      </c>
    </row>
    <row r="36" spans="1:32" ht="24.95" customHeight="1" x14ac:dyDescent="0.25">
      <c r="A36" s="1" t="s">
        <v>36</v>
      </c>
      <c r="B36" s="1">
        <v>9204</v>
      </c>
      <c r="C36" s="5">
        <v>43395</v>
      </c>
      <c r="E36" s="3" t="s">
        <v>1094</v>
      </c>
      <c r="F36" s="3" t="s">
        <v>554</v>
      </c>
      <c r="G36" s="3" t="s">
        <v>33</v>
      </c>
      <c r="H36" s="3" t="s">
        <v>1679</v>
      </c>
      <c r="I36" s="4">
        <v>43374</v>
      </c>
      <c r="J36" s="3" t="s">
        <v>43</v>
      </c>
      <c r="L36" s="3" t="s">
        <v>39</v>
      </c>
      <c r="M36" s="3" t="s">
        <v>39</v>
      </c>
      <c r="N36" s="1">
        <v>11081200</v>
      </c>
      <c r="O36" s="3" t="s">
        <v>1224</v>
      </c>
      <c r="P36" s="3" t="s">
        <v>1224</v>
      </c>
      <c r="Q36" s="3" t="s">
        <v>1680</v>
      </c>
      <c r="V36" s="6">
        <v>43191</v>
      </c>
      <c r="W36" s="6">
        <v>45017</v>
      </c>
      <c r="X36" s="3">
        <v>61</v>
      </c>
      <c r="Y36" s="3">
        <v>0</v>
      </c>
      <c r="Z36" s="3">
        <f>40*25</f>
        <v>1000</v>
      </c>
      <c r="AA36" s="3" t="s">
        <v>37</v>
      </c>
      <c r="AB36" s="3">
        <v>1.65</v>
      </c>
      <c r="AC36" s="1">
        <f t="shared" si="0"/>
        <v>1650</v>
      </c>
      <c r="AD36" s="1" t="s">
        <v>34</v>
      </c>
      <c r="AE36" s="1">
        <v>0</v>
      </c>
      <c r="AF36" s="1">
        <f t="shared" si="1"/>
        <v>1000</v>
      </c>
    </row>
    <row r="37" spans="1:32" ht="24.95" customHeight="1" x14ac:dyDescent="0.25">
      <c r="A37" s="1" t="s">
        <v>36</v>
      </c>
      <c r="B37" s="1">
        <v>9205</v>
      </c>
      <c r="C37" s="5">
        <v>43395</v>
      </c>
      <c r="E37" s="3" t="s">
        <v>1681</v>
      </c>
      <c r="F37" s="3" t="s">
        <v>1657</v>
      </c>
      <c r="G37" s="3" t="s">
        <v>867</v>
      </c>
      <c r="H37" s="3">
        <v>21391625</v>
      </c>
      <c r="I37" s="4">
        <v>43389</v>
      </c>
      <c r="J37" s="3" t="s">
        <v>43</v>
      </c>
      <c r="L37" s="3" t="s">
        <v>39</v>
      </c>
      <c r="M37" s="3" t="s">
        <v>39</v>
      </c>
      <c r="N37" s="1">
        <v>47042900</v>
      </c>
      <c r="O37" s="3" t="s">
        <v>1682</v>
      </c>
      <c r="P37" s="3" t="s">
        <v>1683</v>
      </c>
      <c r="Q37" s="3">
        <v>74817180415</v>
      </c>
      <c r="V37" s="6">
        <v>43191</v>
      </c>
      <c r="W37" s="6">
        <v>44287</v>
      </c>
      <c r="X37" s="3">
        <v>37</v>
      </c>
      <c r="Y37" s="3">
        <v>0</v>
      </c>
      <c r="Z37" s="3">
        <v>20</v>
      </c>
      <c r="AA37" s="3" t="s">
        <v>37</v>
      </c>
      <c r="AB37" s="3">
        <v>8.5</v>
      </c>
      <c r="AC37" s="1">
        <f t="shared" si="0"/>
        <v>170</v>
      </c>
      <c r="AD37" s="1" t="s">
        <v>49</v>
      </c>
      <c r="AE37" s="1">
        <v>0</v>
      </c>
      <c r="AF37" s="1">
        <f t="shared" si="1"/>
        <v>20</v>
      </c>
    </row>
    <row r="38" spans="1:32" ht="24.95" customHeight="1" x14ac:dyDescent="0.25">
      <c r="A38" s="1" t="s">
        <v>36</v>
      </c>
      <c r="B38" s="1">
        <v>9206</v>
      </c>
      <c r="C38" s="5">
        <v>43395</v>
      </c>
      <c r="E38" s="3" t="s">
        <v>1684</v>
      </c>
      <c r="F38" s="3" t="s">
        <v>1684</v>
      </c>
      <c r="G38" s="3" t="s">
        <v>33</v>
      </c>
      <c r="H38" s="3" t="s">
        <v>1685</v>
      </c>
      <c r="I38" s="4">
        <v>43375</v>
      </c>
      <c r="J38" s="3" t="s">
        <v>43</v>
      </c>
      <c r="L38" s="3" t="s">
        <v>39</v>
      </c>
      <c r="M38" s="3" t="s">
        <v>39</v>
      </c>
      <c r="N38" s="1">
        <v>17011490</v>
      </c>
      <c r="O38" s="3" t="s">
        <v>1436</v>
      </c>
      <c r="P38" s="3" t="s">
        <v>1436</v>
      </c>
      <c r="Q38" s="3" t="s">
        <v>1686</v>
      </c>
      <c r="V38" s="6">
        <v>43344</v>
      </c>
      <c r="W38" s="6">
        <v>45139</v>
      </c>
      <c r="X38" s="3">
        <v>60</v>
      </c>
      <c r="Y38" s="3">
        <v>0</v>
      </c>
      <c r="Z38" s="3">
        <v>2000</v>
      </c>
      <c r="AA38" s="3" t="s">
        <v>37</v>
      </c>
      <c r="AB38" s="3">
        <v>1.724</v>
      </c>
      <c r="AC38" s="1">
        <f t="shared" si="0"/>
        <v>3448</v>
      </c>
      <c r="AD38" s="1" t="s">
        <v>34</v>
      </c>
      <c r="AE38" s="1">
        <v>0</v>
      </c>
      <c r="AF38" s="1">
        <f t="shared" si="1"/>
        <v>2000</v>
      </c>
    </row>
    <row r="39" spans="1:32" ht="24.95" customHeight="1" x14ac:dyDescent="0.25">
      <c r="A39" s="1" t="s">
        <v>36</v>
      </c>
      <c r="B39" s="1">
        <v>9255</v>
      </c>
      <c r="C39" s="5">
        <v>43395</v>
      </c>
      <c r="E39" s="3" t="s">
        <v>1375</v>
      </c>
      <c r="F39" s="3" t="s">
        <v>1375</v>
      </c>
      <c r="G39" s="3" t="s">
        <v>33</v>
      </c>
      <c r="H39" s="3" t="s">
        <v>1687</v>
      </c>
      <c r="I39" s="4">
        <v>43363</v>
      </c>
      <c r="J39" s="3" t="s">
        <v>59</v>
      </c>
      <c r="L39" s="3" t="s">
        <v>35</v>
      </c>
      <c r="N39" s="1">
        <v>29334900</v>
      </c>
      <c r="O39" s="3" t="s">
        <v>1377</v>
      </c>
      <c r="P39" s="3" t="s">
        <v>1377</v>
      </c>
      <c r="Q39" s="3" t="s">
        <v>1688</v>
      </c>
      <c r="V39" s="6">
        <v>43191</v>
      </c>
      <c r="W39" s="6">
        <v>44986</v>
      </c>
      <c r="X39" s="3">
        <v>60</v>
      </c>
      <c r="Y39" s="3">
        <v>0</v>
      </c>
      <c r="Z39" s="3">
        <v>500</v>
      </c>
      <c r="AA39" s="3" t="s">
        <v>37</v>
      </c>
      <c r="AB39" s="3">
        <v>55.5</v>
      </c>
      <c r="AC39" s="1">
        <f t="shared" si="0"/>
        <v>27750</v>
      </c>
      <c r="AD39" s="1" t="s">
        <v>34</v>
      </c>
      <c r="AE39" s="1">
        <v>0</v>
      </c>
      <c r="AF39" s="1">
        <f t="shared" si="1"/>
        <v>500</v>
      </c>
    </row>
    <row r="40" spans="1:32" ht="24.95" customHeight="1" x14ac:dyDescent="0.25">
      <c r="A40" s="1" t="s">
        <v>36</v>
      </c>
      <c r="B40" s="1">
        <v>9331</v>
      </c>
      <c r="C40" s="5">
        <v>43401</v>
      </c>
      <c r="E40" s="3" t="s">
        <v>549</v>
      </c>
      <c r="F40" s="3" t="s">
        <v>549</v>
      </c>
      <c r="G40" s="3" t="s">
        <v>33</v>
      </c>
      <c r="H40" s="3">
        <v>1750002974</v>
      </c>
      <c r="I40" s="4">
        <v>43379</v>
      </c>
      <c r="J40" s="3" t="s">
        <v>43</v>
      </c>
      <c r="L40" s="3" t="s">
        <v>39</v>
      </c>
      <c r="M40" s="3" t="s">
        <v>39</v>
      </c>
      <c r="N40" s="1">
        <v>27101990</v>
      </c>
      <c r="O40" s="3" t="s">
        <v>1689</v>
      </c>
      <c r="P40" s="3" t="s">
        <v>1689</v>
      </c>
      <c r="Q40" s="3">
        <v>2000180009</v>
      </c>
      <c r="V40" s="6">
        <v>43374</v>
      </c>
      <c r="W40" s="6">
        <v>44835</v>
      </c>
      <c r="X40" s="3">
        <v>48</v>
      </c>
      <c r="Y40" s="3">
        <v>0</v>
      </c>
      <c r="Z40" s="3">
        <v>1900</v>
      </c>
      <c r="AA40" s="3" t="s">
        <v>37</v>
      </c>
      <c r="AB40" s="3">
        <v>1.08</v>
      </c>
      <c r="AC40" s="1">
        <f t="shared" si="0"/>
        <v>2052</v>
      </c>
      <c r="AD40" s="1" t="s">
        <v>34</v>
      </c>
      <c r="AE40" s="1">
        <v>0</v>
      </c>
      <c r="AF40" s="1">
        <f t="shared" si="1"/>
        <v>1900</v>
      </c>
    </row>
    <row r="41" spans="1:32" ht="24.95" customHeight="1" x14ac:dyDescent="0.25">
      <c r="A41" s="1" t="s">
        <v>36</v>
      </c>
      <c r="B41" s="1">
        <v>9331</v>
      </c>
      <c r="C41" s="5">
        <v>43401</v>
      </c>
      <c r="E41" s="3" t="s">
        <v>549</v>
      </c>
      <c r="F41" s="3" t="s">
        <v>549</v>
      </c>
      <c r="G41" s="3" t="s">
        <v>33</v>
      </c>
      <c r="H41" s="3">
        <v>1750002974</v>
      </c>
      <c r="I41" s="4">
        <v>43379</v>
      </c>
      <c r="J41" s="3" t="s">
        <v>43</v>
      </c>
      <c r="L41" s="3" t="s">
        <v>39</v>
      </c>
      <c r="M41" s="3" t="s">
        <v>39</v>
      </c>
      <c r="N41" s="1">
        <v>27121090</v>
      </c>
      <c r="O41" s="3" t="s">
        <v>64</v>
      </c>
      <c r="P41" s="3" t="s">
        <v>64</v>
      </c>
      <c r="Q41" s="3">
        <v>2000180002</v>
      </c>
      <c r="V41" s="6">
        <v>43374</v>
      </c>
      <c r="W41" s="6">
        <v>44835</v>
      </c>
      <c r="X41" s="3">
        <v>48</v>
      </c>
      <c r="Y41" s="3">
        <v>0</v>
      </c>
      <c r="Z41" s="3">
        <v>4760</v>
      </c>
      <c r="AA41" s="3" t="s">
        <v>37</v>
      </c>
      <c r="AB41" s="3">
        <v>1.395</v>
      </c>
      <c r="AC41" s="1">
        <f t="shared" si="0"/>
        <v>6640.2</v>
      </c>
      <c r="AD41" s="1" t="s">
        <v>34</v>
      </c>
      <c r="AE41" s="1">
        <v>0</v>
      </c>
      <c r="AF41" s="1">
        <f t="shared" si="1"/>
        <v>4760</v>
      </c>
    </row>
    <row r="42" spans="1:32" ht="24.95" customHeight="1" x14ac:dyDescent="0.25">
      <c r="A42" s="1" t="s">
        <v>36</v>
      </c>
      <c r="B42" s="1">
        <v>9332</v>
      </c>
      <c r="C42" s="5">
        <v>43401</v>
      </c>
      <c r="E42" s="3" t="s">
        <v>1690</v>
      </c>
      <c r="F42" s="3" t="s">
        <v>420</v>
      </c>
      <c r="G42" s="3" t="s">
        <v>50</v>
      </c>
      <c r="H42" s="3">
        <v>6648</v>
      </c>
      <c r="I42" s="4">
        <v>43390</v>
      </c>
      <c r="J42" s="3" t="s">
        <v>43</v>
      </c>
      <c r="L42" s="3" t="s">
        <v>39</v>
      </c>
      <c r="M42" s="3" t="s">
        <v>39</v>
      </c>
      <c r="O42" s="3" t="s">
        <v>81</v>
      </c>
      <c r="P42" s="3" t="s">
        <v>81</v>
      </c>
      <c r="Q42" s="3" t="s">
        <v>1691</v>
      </c>
      <c r="V42" s="6">
        <v>43252</v>
      </c>
      <c r="W42" s="6">
        <v>44348</v>
      </c>
      <c r="X42" s="3">
        <v>36</v>
      </c>
      <c r="Y42" s="3">
        <v>0</v>
      </c>
      <c r="Z42" s="3">
        <v>5</v>
      </c>
      <c r="AA42" s="3" t="s">
        <v>37</v>
      </c>
      <c r="AB42" s="3">
        <v>525</v>
      </c>
      <c r="AC42" s="1">
        <f t="shared" si="0"/>
        <v>2625</v>
      </c>
      <c r="AD42" s="1" t="s">
        <v>62</v>
      </c>
      <c r="AE42" s="1">
        <v>0</v>
      </c>
      <c r="AF42" s="1">
        <f t="shared" si="1"/>
        <v>5</v>
      </c>
    </row>
    <row r="43" spans="1:32" ht="24.95" customHeight="1" x14ac:dyDescent="0.25">
      <c r="A43" s="1" t="s">
        <v>36</v>
      </c>
      <c r="B43" s="1">
        <v>9333</v>
      </c>
      <c r="C43" s="5">
        <v>43401</v>
      </c>
      <c r="E43" s="3" t="s">
        <v>1553</v>
      </c>
      <c r="F43" s="3" t="s">
        <v>1553</v>
      </c>
      <c r="G43" s="3" t="s">
        <v>33</v>
      </c>
      <c r="H43" s="3" t="s">
        <v>1692</v>
      </c>
      <c r="I43" s="4">
        <v>43375</v>
      </c>
      <c r="J43" s="3" t="s">
        <v>43</v>
      </c>
      <c r="L43" s="3" t="s">
        <v>39</v>
      </c>
      <c r="M43" s="3" t="s">
        <v>39</v>
      </c>
      <c r="N43" s="1">
        <v>34042000</v>
      </c>
      <c r="O43" s="3" t="s">
        <v>1555</v>
      </c>
      <c r="P43" s="3" t="s">
        <v>1555</v>
      </c>
      <c r="Q43" s="3" t="s">
        <v>1693</v>
      </c>
      <c r="V43" s="6">
        <v>43282</v>
      </c>
      <c r="W43" s="6">
        <v>43617</v>
      </c>
      <c r="X43" s="3">
        <v>12</v>
      </c>
      <c r="Y43" s="3">
        <v>0</v>
      </c>
      <c r="Z43" s="3">
        <v>230</v>
      </c>
      <c r="AA43" s="3" t="s">
        <v>37</v>
      </c>
      <c r="AB43" s="3">
        <v>3</v>
      </c>
      <c r="AC43" s="1">
        <f t="shared" si="0"/>
        <v>690</v>
      </c>
      <c r="AD43" s="1" t="s">
        <v>34</v>
      </c>
      <c r="AE43" s="1">
        <v>0</v>
      </c>
      <c r="AF43" s="1">
        <f t="shared" si="1"/>
        <v>230</v>
      </c>
    </row>
    <row r="44" spans="1:32" ht="24.95" customHeight="1" x14ac:dyDescent="0.25">
      <c r="A44" s="1" t="s">
        <v>36</v>
      </c>
      <c r="B44" s="1">
        <v>9334</v>
      </c>
      <c r="C44" s="5">
        <v>43401</v>
      </c>
      <c r="E44" s="3" t="s">
        <v>1694</v>
      </c>
      <c r="F44" s="3" t="s">
        <v>454</v>
      </c>
      <c r="G44" s="3" t="s">
        <v>455</v>
      </c>
      <c r="H44" s="3">
        <v>1036057</v>
      </c>
      <c r="I44" s="4">
        <v>43391</v>
      </c>
      <c r="J44" s="3" t="s">
        <v>59</v>
      </c>
      <c r="L44" s="3" t="s">
        <v>35</v>
      </c>
      <c r="N44" s="1">
        <v>29372900</v>
      </c>
      <c r="O44" s="3" t="s">
        <v>1207</v>
      </c>
      <c r="P44" s="3" t="s">
        <v>1207</v>
      </c>
      <c r="Q44" s="3" t="s">
        <v>1695</v>
      </c>
      <c r="V44" s="6">
        <v>42675</v>
      </c>
      <c r="W44" s="6">
        <v>44501</v>
      </c>
      <c r="X44" s="3">
        <v>60</v>
      </c>
      <c r="Y44" s="3">
        <v>0</v>
      </c>
      <c r="Z44" s="3">
        <v>1</v>
      </c>
      <c r="AA44" s="3" t="s">
        <v>37</v>
      </c>
      <c r="AB44" s="3">
        <v>11</v>
      </c>
      <c r="AC44" s="1">
        <f t="shared" si="0"/>
        <v>11</v>
      </c>
      <c r="AD44" s="1" t="s">
        <v>49</v>
      </c>
      <c r="AE44" s="1">
        <v>0</v>
      </c>
      <c r="AF44" s="1">
        <f t="shared" si="1"/>
        <v>1</v>
      </c>
    </row>
    <row r="45" spans="1:32" ht="24.95" customHeight="1" x14ac:dyDescent="0.25">
      <c r="A45" s="1" t="s">
        <v>36</v>
      </c>
      <c r="B45" s="1">
        <v>9334</v>
      </c>
      <c r="C45" s="5">
        <v>43401</v>
      </c>
      <c r="E45" s="3" t="s">
        <v>1694</v>
      </c>
      <c r="F45" s="3" t="s">
        <v>454</v>
      </c>
      <c r="G45" s="3" t="s">
        <v>455</v>
      </c>
      <c r="H45" s="3">
        <v>1036057</v>
      </c>
      <c r="I45" s="4">
        <v>43391</v>
      </c>
      <c r="J45" s="3" t="s">
        <v>59</v>
      </c>
      <c r="L45" s="3" t="s">
        <v>35</v>
      </c>
      <c r="N45" s="1">
        <v>29372900</v>
      </c>
      <c r="O45" s="3" t="s">
        <v>1207</v>
      </c>
      <c r="P45" s="3" t="s">
        <v>1207</v>
      </c>
      <c r="Q45" s="3" t="s">
        <v>1696</v>
      </c>
      <c r="V45" s="6">
        <v>42675</v>
      </c>
      <c r="W45" s="6">
        <v>44501</v>
      </c>
      <c r="X45" s="3">
        <v>60</v>
      </c>
      <c r="Y45" s="3">
        <v>0</v>
      </c>
      <c r="Z45" s="3">
        <v>5.63</v>
      </c>
      <c r="AA45" s="3" t="s">
        <v>37</v>
      </c>
      <c r="AB45" s="3">
        <v>11</v>
      </c>
      <c r="AC45" s="1">
        <f t="shared" si="0"/>
        <v>61.93</v>
      </c>
      <c r="AD45" s="1" t="s">
        <v>49</v>
      </c>
      <c r="AE45" s="1">
        <v>0</v>
      </c>
      <c r="AF45" s="1">
        <f t="shared" si="1"/>
        <v>5.63</v>
      </c>
    </row>
    <row r="46" spans="1:32" ht="24.95" customHeight="1" x14ac:dyDescent="0.25">
      <c r="A46" s="1" t="s">
        <v>36</v>
      </c>
      <c r="B46" s="1">
        <v>9334</v>
      </c>
      <c r="C46" s="5">
        <v>43401</v>
      </c>
      <c r="E46" s="3" t="s">
        <v>1694</v>
      </c>
      <c r="F46" s="3" t="s">
        <v>454</v>
      </c>
      <c r="G46" s="3" t="s">
        <v>455</v>
      </c>
      <c r="H46" s="3">
        <v>1036057</v>
      </c>
      <c r="I46" s="4">
        <v>43391</v>
      </c>
      <c r="J46" s="3" t="s">
        <v>59</v>
      </c>
      <c r="L46" s="3" t="s">
        <v>35</v>
      </c>
      <c r="N46" s="1">
        <v>29372900</v>
      </c>
      <c r="O46" s="3" t="s">
        <v>1207</v>
      </c>
      <c r="P46" s="3" t="s">
        <v>1207</v>
      </c>
      <c r="Q46" s="3" t="s">
        <v>1697</v>
      </c>
      <c r="V46" s="6">
        <v>42675</v>
      </c>
      <c r="W46" s="6">
        <v>44501</v>
      </c>
      <c r="X46" s="3">
        <v>60</v>
      </c>
      <c r="Y46" s="3">
        <v>0</v>
      </c>
      <c r="Z46" s="3">
        <v>3.8149999999999999</v>
      </c>
      <c r="AA46" s="3" t="s">
        <v>37</v>
      </c>
      <c r="AB46" s="3">
        <v>11</v>
      </c>
      <c r="AC46" s="1">
        <f t="shared" si="0"/>
        <v>41.964999999999996</v>
      </c>
      <c r="AD46" s="1" t="s">
        <v>49</v>
      </c>
      <c r="AE46" s="1">
        <v>0</v>
      </c>
      <c r="AF46" s="1">
        <f t="shared" si="1"/>
        <v>3.8149999999999999</v>
      </c>
    </row>
    <row r="47" spans="1:32" ht="24.95" customHeight="1" x14ac:dyDescent="0.25">
      <c r="A47" s="1" t="s">
        <v>36</v>
      </c>
      <c r="B47" s="1">
        <v>9334</v>
      </c>
      <c r="C47" s="5">
        <v>43401</v>
      </c>
      <c r="E47" s="3" t="s">
        <v>1694</v>
      </c>
      <c r="F47" s="3" t="s">
        <v>454</v>
      </c>
      <c r="G47" s="3" t="s">
        <v>455</v>
      </c>
      <c r="H47" s="3">
        <v>1036057</v>
      </c>
      <c r="I47" s="4">
        <v>43391</v>
      </c>
      <c r="J47" s="3" t="s">
        <v>59</v>
      </c>
      <c r="L47" s="3" t="s">
        <v>35</v>
      </c>
      <c r="N47" s="1">
        <v>29372900</v>
      </c>
      <c r="O47" s="3" t="s">
        <v>1207</v>
      </c>
      <c r="P47" s="3" t="s">
        <v>1207</v>
      </c>
      <c r="Q47" s="3" t="s">
        <v>1698</v>
      </c>
      <c r="V47" s="6">
        <v>42675</v>
      </c>
      <c r="W47" s="6">
        <v>44501</v>
      </c>
      <c r="X47" s="3">
        <v>60</v>
      </c>
      <c r="Y47" s="3">
        <v>0</v>
      </c>
      <c r="Z47" s="3">
        <v>4.7750000000000004</v>
      </c>
      <c r="AA47" s="3" t="s">
        <v>37</v>
      </c>
      <c r="AB47" s="3">
        <v>11</v>
      </c>
      <c r="AC47" s="1">
        <f t="shared" si="0"/>
        <v>52.525000000000006</v>
      </c>
      <c r="AD47" s="1" t="s">
        <v>49</v>
      </c>
      <c r="AE47" s="1">
        <v>0</v>
      </c>
      <c r="AF47" s="1">
        <f t="shared" si="1"/>
        <v>4.7750000000000004</v>
      </c>
    </row>
    <row r="48" spans="1:32" ht="24.95" customHeight="1" x14ac:dyDescent="0.25">
      <c r="A48" s="1" t="s">
        <v>36</v>
      </c>
      <c r="B48" s="1">
        <v>9334</v>
      </c>
      <c r="C48" s="5">
        <v>43401</v>
      </c>
      <c r="E48" s="3" t="s">
        <v>1694</v>
      </c>
      <c r="F48" s="3" t="s">
        <v>454</v>
      </c>
      <c r="G48" s="3" t="s">
        <v>455</v>
      </c>
      <c r="H48" s="3">
        <v>1036057</v>
      </c>
      <c r="I48" s="4">
        <v>43391</v>
      </c>
      <c r="J48" s="3" t="s">
        <v>59</v>
      </c>
      <c r="L48" s="3" t="s">
        <v>35</v>
      </c>
      <c r="N48" s="1">
        <v>29372900</v>
      </c>
      <c r="O48" s="3" t="s">
        <v>1207</v>
      </c>
      <c r="P48" s="3" t="s">
        <v>1207</v>
      </c>
      <c r="Q48" s="3" t="s">
        <v>1699</v>
      </c>
      <c r="V48" s="6">
        <v>42675</v>
      </c>
      <c r="W48" s="6">
        <v>44501</v>
      </c>
      <c r="X48" s="3">
        <v>60</v>
      </c>
      <c r="Y48" s="3">
        <v>0</v>
      </c>
      <c r="Z48" s="3">
        <v>5.1849999999999996</v>
      </c>
      <c r="AA48" s="3" t="s">
        <v>37</v>
      </c>
      <c r="AB48" s="3">
        <v>11</v>
      </c>
      <c r="AC48" s="1">
        <f t="shared" si="0"/>
        <v>57.034999999999997</v>
      </c>
      <c r="AD48" s="1" t="s">
        <v>49</v>
      </c>
      <c r="AE48" s="1">
        <v>0</v>
      </c>
      <c r="AF48" s="1">
        <f t="shared" si="1"/>
        <v>5.1849999999999996</v>
      </c>
    </row>
    <row r="49" spans="1:32" ht="24.95" customHeight="1" x14ac:dyDescent="0.25">
      <c r="A49" s="1" t="s">
        <v>36</v>
      </c>
      <c r="B49" s="1">
        <v>9334</v>
      </c>
      <c r="C49" s="5">
        <v>43401</v>
      </c>
      <c r="E49" s="3" t="s">
        <v>1694</v>
      </c>
      <c r="F49" s="3" t="s">
        <v>454</v>
      </c>
      <c r="G49" s="3" t="s">
        <v>455</v>
      </c>
      <c r="H49" s="3">
        <v>1036057</v>
      </c>
      <c r="I49" s="4">
        <v>43391</v>
      </c>
      <c r="J49" s="3" t="s">
        <v>59</v>
      </c>
      <c r="L49" s="3" t="s">
        <v>35</v>
      </c>
      <c r="N49" s="1">
        <v>29372900</v>
      </c>
      <c r="O49" s="3" t="s">
        <v>1207</v>
      </c>
      <c r="P49" s="3" t="s">
        <v>1207</v>
      </c>
      <c r="Q49" s="3" t="s">
        <v>1700</v>
      </c>
      <c r="V49" s="6">
        <v>42675</v>
      </c>
      <c r="W49" s="6">
        <v>44501</v>
      </c>
      <c r="X49" s="3">
        <v>60</v>
      </c>
      <c r="Y49" s="3">
        <v>0</v>
      </c>
      <c r="Z49" s="3">
        <v>5.335</v>
      </c>
      <c r="AA49" s="3" t="s">
        <v>37</v>
      </c>
      <c r="AB49" s="3">
        <v>11</v>
      </c>
      <c r="AC49" s="1">
        <f t="shared" si="0"/>
        <v>58.685000000000002</v>
      </c>
      <c r="AD49" s="1" t="s">
        <v>49</v>
      </c>
      <c r="AE49" s="1">
        <v>0</v>
      </c>
      <c r="AF49" s="1">
        <f t="shared" si="1"/>
        <v>5.335</v>
      </c>
    </row>
    <row r="50" spans="1:32" ht="24.95" customHeight="1" x14ac:dyDescent="0.25">
      <c r="A50" s="1" t="s">
        <v>36</v>
      </c>
      <c r="B50" s="1">
        <v>9334</v>
      </c>
      <c r="C50" s="5">
        <v>43401</v>
      </c>
      <c r="E50" s="3" t="s">
        <v>1694</v>
      </c>
      <c r="F50" s="3" t="s">
        <v>454</v>
      </c>
      <c r="G50" s="3" t="s">
        <v>455</v>
      </c>
      <c r="H50" s="3">
        <v>1036057</v>
      </c>
      <c r="I50" s="4">
        <v>43391</v>
      </c>
      <c r="J50" s="3" t="s">
        <v>59</v>
      </c>
      <c r="L50" s="3" t="s">
        <v>35</v>
      </c>
      <c r="N50" s="1">
        <v>29372900</v>
      </c>
      <c r="O50" s="3" t="s">
        <v>1207</v>
      </c>
      <c r="P50" s="3" t="s">
        <v>1207</v>
      </c>
      <c r="Q50" s="3" t="s">
        <v>1701</v>
      </c>
      <c r="V50" s="6">
        <v>42675</v>
      </c>
      <c r="W50" s="6">
        <v>44501</v>
      </c>
      <c r="X50" s="3">
        <v>60</v>
      </c>
      <c r="Y50" s="3">
        <v>0</v>
      </c>
      <c r="Z50" s="3">
        <v>4.58</v>
      </c>
      <c r="AA50" s="3" t="s">
        <v>37</v>
      </c>
      <c r="AB50" s="3">
        <v>11</v>
      </c>
      <c r="AC50" s="1">
        <f t="shared" si="0"/>
        <v>50.38</v>
      </c>
      <c r="AD50" s="1" t="s">
        <v>49</v>
      </c>
      <c r="AE50" s="1">
        <v>0</v>
      </c>
      <c r="AF50" s="1">
        <f t="shared" si="1"/>
        <v>4.58</v>
      </c>
    </row>
    <row r="51" spans="1:32" ht="24.95" customHeight="1" x14ac:dyDescent="0.25">
      <c r="A51" s="1" t="s">
        <v>36</v>
      </c>
      <c r="B51" s="1">
        <v>9427</v>
      </c>
      <c r="C51" s="5">
        <v>43402</v>
      </c>
      <c r="E51" s="3" t="s">
        <v>1072</v>
      </c>
      <c r="F51" s="3" t="s">
        <v>118</v>
      </c>
      <c r="G51" s="3" t="s">
        <v>119</v>
      </c>
      <c r="H51" s="3">
        <v>592686</v>
      </c>
      <c r="I51" s="4">
        <v>43397</v>
      </c>
      <c r="J51" s="3" t="s">
        <v>43</v>
      </c>
      <c r="L51" s="3" t="s">
        <v>39</v>
      </c>
      <c r="M51" s="3" t="s">
        <v>39</v>
      </c>
      <c r="N51" s="1">
        <v>32064970</v>
      </c>
      <c r="O51" s="3" t="s">
        <v>785</v>
      </c>
      <c r="P51" s="3" t="s">
        <v>785</v>
      </c>
      <c r="Q51" s="3" t="s">
        <v>1702</v>
      </c>
      <c r="V51" s="6">
        <v>43374</v>
      </c>
      <c r="W51" s="6">
        <v>44105</v>
      </c>
      <c r="X51" s="3">
        <v>24</v>
      </c>
      <c r="Y51" s="3">
        <v>0</v>
      </c>
      <c r="Z51" s="3">
        <v>10</v>
      </c>
      <c r="AA51" s="3" t="s">
        <v>37</v>
      </c>
      <c r="AB51" s="3">
        <v>42.09</v>
      </c>
      <c r="AC51" s="1">
        <f t="shared" si="0"/>
        <v>420.90000000000003</v>
      </c>
      <c r="AD51" s="1" t="s">
        <v>49</v>
      </c>
      <c r="AE51" s="1">
        <v>0</v>
      </c>
      <c r="AF51" s="1">
        <f t="shared" si="1"/>
        <v>10</v>
      </c>
    </row>
    <row r="52" spans="1:32" ht="24.95" customHeight="1" x14ac:dyDescent="0.25">
      <c r="A52" s="1" t="s">
        <v>36</v>
      </c>
      <c r="B52" s="1">
        <v>9477</v>
      </c>
      <c r="C52" s="5">
        <v>43403</v>
      </c>
      <c r="E52" s="3" t="s">
        <v>1188</v>
      </c>
      <c r="F52" s="3" t="s">
        <v>549</v>
      </c>
      <c r="G52" s="3" t="s">
        <v>33</v>
      </c>
      <c r="H52" s="3" t="s">
        <v>1703</v>
      </c>
      <c r="I52" s="4">
        <v>43384</v>
      </c>
      <c r="J52" s="3" t="s">
        <v>43</v>
      </c>
      <c r="L52" s="3" t="s">
        <v>39</v>
      </c>
      <c r="M52" s="3" t="s">
        <v>39</v>
      </c>
      <c r="N52" s="1">
        <v>33021010</v>
      </c>
      <c r="O52" s="3" t="s">
        <v>407</v>
      </c>
      <c r="P52" s="3" t="s">
        <v>407</v>
      </c>
      <c r="Q52" s="3">
        <v>183139</v>
      </c>
      <c r="V52" s="6">
        <v>43374</v>
      </c>
      <c r="W52" s="6">
        <v>44105</v>
      </c>
      <c r="X52" s="3">
        <v>24</v>
      </c>
      <c r="Y52" s="3">
        <v>0</v>
      </c>
      <c r="Z52" s="3">
        <v>200</v>
      </c>
      <c r="AA52" s="3" t="s">
        <v>37</v>
      </c>
      <c r="AB52" s="3">
        <v>5.5</v>
      </c>
      <c r="AC52" s="1">
        <f t="shared" si="0"/>
        <v>1100</v>
      </c>
      <c r="AD52" s="1" t="s">
        <v>34</v>
      </c>
      <c r="AE52" s="1">
        <v>0</v>
      </c>
      <c r="AF52" s="1">
        <f t="shared" si="1"/>
        <v>200</v>
      </c>
    </row>
    <row r="53" spans="1:32" ht="24.95" customHeight="1" x14ac:dyDescent="0.25">
      <c r="A53" s="1" t="s">
        <v>36</v>
      </c>
      <c r="B53" s="1">
        <v>9477</v>
      </c>
      <c r="C53" s="5">
        <v>43403</v>
      </c>
      <c r="E53" s="3" t="s">
        <v>1188</v>
      </c>
      <c r="F53" s="3" t="s">
        <v>549</v>
      </c>
      <c r="G53" s="3" t="s">
        <v>33</v>
      </c>
      <c r="H53" s="3" t="s">
        <v>1703</v>
      </c>
      <c r="I53" s="4">
        <v>43384</v>
      </c>
      <c r="J53" s="3" t="s">
        <v>43</v>
      </c>
      <c r="L53" s="3" t="s">
        <v>39</v>
      </c>
      <c r="M53" s="3" t="s">
        <v>39</v>
      </c>
      <c r="N53" s="1">
        <v>33021010</v>
      </c>
      <c r="O53" s="3" t="s">
        <v>155</v>
      </c>
      <c r="P53" s="3" t="s">
        <v>155</v>
      </c>
      <c r="Q53" s="3">
        <v>183071</v>
      </c>
      <c r="V53" s="6">
        <v>43374</v>
      </c>
      <c r="W53" s="6">
        <v>43739</v>
      </c>
      <c r="X53" s="3">
        <v>12</v>
      </c>
      <c r="Y53" s="3">
        <v>0</v>
      </c>
      <c r="Z53" s="3">
        <v>100</v>
      </c>
      <c r="AA53" s="3" t="s">
        <v>37</v>
      </c>
      <c r="AB53" s="3">
        <v>17.600000000000001</v>
      </c>
      <c r="AC53" s="1">
        <f t="shared" si="0"/>
        <v>1760.0000000000002</v>
      </c>
      <c r="AD53" s="1" t="s">
        <v>34</v>
      </c>
      <c r="AE53" s="1">
        <v>0</v>
      </c>
      <c r="AF53" s="1">
        <f t="shared" si="1"/>
        <v>100</v>
      </c>
    </row>
    <row r="54" spans="1:32" ht="24.95" customHeight="1" x14ac:dyDescent="0.25"/>
    <row r="55" spans="1:32" ht="24.95" customHeight="1" x14ac:dyDescent="0.25"/>
    <row r="56" spans="1:32" ht="24.95" customHeight="1" x14ac:dyDescent="0.25"/>
    <row r="57" spans="1:32" ht="24.95" customHeight="1" x14ac:dyDescent="0.25"/>
    <row r="58" spans="1:32" ht="24.95" customHeight="1" x14ac:dyDescent="0.25"/>
    <row r="59" spans="1:32" ht="24.95" customHeight="1" x14ac:dyDescent="0.25"/>
    <row r="60" spans="1:32" ht="24.95" customHeight="1" x14ac:dyDescent="0.25"/>
    <row r="61" spans="1:32" ht="24.95" customHeight="1" x14ac:dyDescent="0.25"/>
    <row r="62" spans="1:32" ht="24.95" customHeight="1" x14ac:dyDescent="0.25"/>
    <row r="63" spans="1:32" ht="24.95" customHeight="1" x14ac:dyDescent="0.25"/>
    <row r="64" spans="1:32" ht="24.95" customHeight="1" x14ac:dyDescent="0.25"/>
    <row r="65" ht="24.95" customHeight="1" x14ac:dyDescent="0.25"/>
    <row r="66" ht="24.95" customHeight="1" x14ac:dyDescent="0.25"/>
    <row r="67" ht="24.95" customHeight="1" x14ac:dyDescent="0.25"/>
    <row r="68" ht="24.95" customHeight="1" x14ac:dyDescent="0.25"/>
    <row r="69" ht="24.95" customHeight="1" x14ac:dyDescent="0.25"/>
    <row r="70" ht="24.95" customHeight="1" x14ac:dyDescent="0.25"/>
    <row r="71" ht="24.95" customHeight="1" x14ac:dyDescent="0.25"/>
    <row r="72" ht="24.95" customHeight="1" x14ac:dyDescent="0.25"/>
    <row r="73" ht="24.95" customHeight="1" x14ac:dyDescent="0.25"/>
    <row r="74" ht="24.95" customHeight="1" x14ac:dyDescent="0.25"/>
    <row r="75" ht="24.95" customHeight="1" x14ac:dyDescent="0.25"/>
    <row r="76" ht="24.95" customHeight="1" x14ac:dyDescent="0.25"/>
    <row r="77" ht="24.95" customHeight="1" x14ac:dyDescent="0.25"/>
    <row r="78" ht="24.95" customHeight="1" x14ac:dyDescent="0.25"/>
    <row r="79" ht="24.95" customHeight="1" x14ac:dyDescent="0.25"/>
    <row r="80" ht="24.95" customHeight="1" x14ac:dyDescent="0.25"/>
    <row r="81" ht="24.95" customHeight="1" x14ac:dyDescent="0.25"/>
    <row r="82" ht="24.95" customHeight="1" x14ac:dyDescent="0.25"/>
    <row r="83" ht="24.95" customHeight="1" x14ac:dyDescent="0.25"/>
    <row r="84" ht="24.95" customHeight="1" x14ac:dyDescent="0.25"/>
    <row r="85" ht="24.95" customHeight="1" x14ac:dyDescent="0.25"/>
    <row r="86" ht="24.95" customHeight="1" x14ac:dyDescent="0.25"/>
    <row r="87" ht="24.95" customHeight="1" x14ac:dyDescent="0.25"/>
    <row r="88" ht="24.95" customHeight="1" x14ac:dyDescent="0.25"/>
    <row r="89" ht="24.95" customHeight="1" x14ac:dyDescent="0.25"/>
    <row r="90" ht="24.95" customHeight="1" x14ac:dyDescent="0.25"/>
    <row r="91" ht="24.95" customHeight="1" x14ac:dyDescent="0.25"/>
    <row r="92" ht="24.95" customHeight="1" x14ac:dyDescent="0.25"/>
    <row r="93" ht="24.95" customHeight="1" x14ac:dyDescent="0.25"/>
    <row r="94" ht="24.95" customHeight="1" x14ac:dyDescent="0.25"/>
    <row r="95" ht="24.95" customHeight="1" x14ac:dyDescent="0.25"/>
    <row r="96" ht="24.95" customHeight="1" x14ac:dyDescent="0.25"/>
    <row r="97" ht="24.95" customHeight="1" x14ac:dyDescent="0.25"/>
    <row r="98" ht="24.95" customHeight="1" x14ac:dyDescent="0.25"/>
    <row r="99" ht="24.95" customHeight="1" x14ac:dyDescent="0.25"/>
    <row r="100" ht="24.95" customHeight="1" x14ac:dyDescent="0.25"/>
    <row r="101" ht="24.95" customHeight="1" x14ac:dyDescent="0.25"/>
    <row r="102" ht="24.95" customHeight="1" x14ac:dyDescent="0.25"/>
    <row r="103" ht="24.95" customHeight="1" x14ac:dyDescent="0.25"/>
    <row r="104" ht="24.95" customHeight="1" x14ac:dyDescent="0.25"/>
    <row r="105" ht="24.95" customHeight="1" x14ac:dyDescent="0.25"/>
    <row r="106" ht="24.95" customHeight="1" x14ac:dyDescent="0.25"/>
    <row r="107" ht="24.95" customHeight="1" x14ac:dyDescent="0.25"/>
    <row r="108" ht="24.95" customHeight="1" x14ac:dyDescent="0.25"/>
    <row r="109" ht="24.95" customHeight="1" x14ac:dyDescent="0.25"/>
    <row r="110" ht="24.95" customHeight="1" x14ac:dyDescent="0.25"/>
    <row r="111" ht="24.95" customHeight="1" x14ac:dyDescent="0.25"/>
    <row r="112" ht="24.95" customHeight="1" x14ac:dyDescent="0.25"/>
    <row r="113" ht="24.95" customHeight="1" x14ac:dyDescent="0.25"/>
    <row r="114" ht="24.95" customHeight="1" x14ac:dyDescent="0.25"/>
    <row r="115" ht="24.95" customHeight="1" x14ac:dyDescent="0.25"/>
    <row r="116" ht="24.95" customHeight="1" x14ac:dyDescent="0.25"/>
    <row r="117" ht="24.95" customHeight="1" x14ac:dyDescent="0.25"/>
    <row r="118" ht="24.95" customHeight="1" x14ac:dyDescent="0.25"/>
    <row r="119" ht="24.95" customHeight="1" x14ac:dyDescent="0.25"/>
    <row r="120" ht="24.95" customHeight="1" x14ac:dyDescent="0.25"/>
    <row r="121" ht="24.95" customHeight="1" x14ac:dyDescent="0.25"/>
    <row r="122" ht="24.95" customHeight="1" x14ac:dyDescent="0.25"/>
    <row r="123" ht="24.95" customHeight="1" x14ac:dyDescent="0.25"/>
    <row r="124" ht="24.95" customHeight="1" x14ac:dyDescent="0.25"/>
    <row r="125" ht="24.95" customHeight="1" x14ac:dyDescent="0.25"/>
    <row r="126" ht="24.95" customHeight="1" x14ac:dyDescent="0.25"/>
    <row r="127" ht="24.95" customHeight="1" x14ac:dyDescent="0.25"/>
    <row r="128" ht="24.95" customHeight="1" x14ac:dyDescent="0.25"/>
    <row r="129" ht="24.95" customHeight="1" x14ac:dyDescent="0.25"/>
    <row r="130" ht="24.95" customHeight="1" x14ac:dyDescent="0.25"/>
    <row r="131" ht="24.95" customHeight="1" x14ac:dyDescent="0.25"/>
    <row r="132" ht="24.95" customHeight="1" x14ac:dyDescent="0.25"/>
    <row r="133" ht="24.95" customHeight="1" x14ac:dyDescent="0.25"/>
    <row r="134" ht="24.95" customHeight="1" x14ac:dyDescent="0.25"/>
    <row r="135" ht="24.95" customHeight="1" x14ac:dyDescent="0.25"/>
    <row r="136" ht="24.95" customHeight="1" x14ac:dyDescent="0.25"/>
    <row r="137" ht="24.95" customHeight="1" x14ac:dyDescent="0.25"/>
    <row r="138" ht="24.95" customHeight="1" x14ac:dyDescent="0.25"/>
    <row r="139" ht="24.95" customHeight="1" x14ac:dyDescent="0.25"/>
    <row r="140" ht="24.95" customHeight="1" x14ac:dyDescent="0.25"/>
    <row r="141" ht="24.95" customHeight="1" x14ac:dyDescent="0.25"/>
    <row r="142" ht="24.95" customHeight="1" x14ac:dyDescent="0.25"/>
    <row r="143" ht="24.95" customHeight="1" x14ac:dyDescent="0.25"/>
    <row r="144" ht="24.95" customHeight="1" x14ac:dyDescent="0.25"/>
    <row r="145" ht="24.95" customHeight="1" x14ac:dyDescent="0.25"/>
    <row r="146" ht="24.95" customHeight="1" x14ac:dyDescent="0.25"/>
    <row r="147" ht="24.95" customHeight="1" x14ac:dyDescent="0.25"/>
    <row r="148" ht="24.95" customHeight="1" x14ac:dyDescent="0.25"/>
    <row r="149" ht="24.95" customHeight="1" x14ac:dyDescent="0.25"/>
    <row r="150" ht="24.95" customHeight="1" x14ac:dyDescent="0.25"/>
    <row r="151" ht="24.95" customHeight="1" x14ac:dyDescent="0.25"/>
    <row r="152" ht="24.95" customHeight="1" x14ac:dyDescent="0.25"/>
    <row r="153" ht="24.95" customHeight="1" x14ac:dyDescent="0.25"/>
    <row r="154" ht="24.95" customHeight="1" x14ac:dyDescent="0.25"/>
    <row r="155" ht="24.95" customHeight="1" x14ac:dyDescent="0.25"/>
    <row r="156" ht="24.95" customHeight="1" x14ac:dyDescent="0.25"/>
    <row r="157" ht="24.95" customHeight="1" x14ac:dyDescent="0.25"/>
    <row r="158" ht="24.95" customHeight="1" x14ac:dyDescent="0.25"/>
    <row r="159" ht="24.95" customHeight="1" x14ac:dyDescent="0.25"/>
    <row r="160" ht="24.95" customHeight="1" x14ac:dyDescent="0.25"/>
    <row r="161" ht="24.95" customHeight="1" x14ac:dyDescent="0.25"/>
    <row r="162" ht="24.95" customHeight="1" x14ac:dyDescent="0.25"/>
    <row r="163" ht="24.95" customHeight="1" x14ac:dyDescent="0.25"/>
    <row r="164" ht="24.95" customHeight="1" x14ac:dyDescent="0.25"/>
    <row r="165" ht="24.95" customHeight="1" x14ac:dyDescent="0.25"/>
    <row r="166" ht="24.95" customHeight="1" x14ac:dyDescent="0.25"/>
    <row r="167" ht="24.95" customHeight="1" x14ac:dyDescent="0.25"/>
    <row r="168" ht="24.95" customHeight="1" x14ac:dyDescent="0.25"/>
    <row r="169" ht="24.95" customHeight="1" x14ac:dyDescent="0.25"/>
    <row r="170" ht="24.95" customHeight="1" x14ac:dyDescent="0.25"/>
    <row r="171" ht="24.95" customHeight="1" x14ac:dyDescent="0.25"/>
    <row r="172" ht="24.95" customHeight="1" x14ac:dyDescent="0.25"/>
    <row r="173" ht="24.95" customHeight="1" x14ac:dyDescent="0.25"/>
    <row r="174" ht="24.95" customHeight="1" x14ac:dyDescent="0.25"/>
    <row r="175" ht="24.95" customHeight="1" x14ac:dyDescent="0.25"/>
    <row r="176" ht="24.95" customHeight="1" x14ac:dyDescent="0.25"/>
    <row r="177" ht="24.95" customHeight="1" x14ac:dyDescent="0.25"/>
    <row r="178" ht="24.95" customHeight="1" x14ac:dyDescent="0.25"/>
    <row r="1048150" spans="32:32" x14ac:dyDescent="0.25">
      <c r="AF1048150" s="1">
        <f t="shared" ref="AF1048150" si="2">Z1048150</f>
        <v>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G1048193"/>
  <sheetViews>
    <sheetView zoomScaleNormal="100" workbookViewId="0">
      <pane ySplit="2" topLeftCell="A3" activePane="bottomLeft" state="frozen"/>
      <selection pane="bottomLeft"/>
    </sheetView>
  </sheetViews>
  <sheetFormatPr defaultRowHeight="12" x14ac:dyDescent="0.25"/>
  <cols>
    <col min="1" max="1" width="4.42578125" style="1" bestFit="1" customWidth="1"/>
    <col min="2" max="2" width="5.28515625" style="1" bestFit="1" customWidth="1"/>
    <col min="3" max="3" width="9.42578125" style="1" bestFit="1" customWidth="1"/>
    <col min="4" max="4" width="3.28515625" style="3" bestFit="1" customWidth="1"/>
    <col min="5" max="5" width="39.7109375" style="3" customWidth="1"/>
    <col min="6" max="6" width="39.5703125" style="3" customWidth="1"/>
    <col min="7" max="7" width="11.7109375" style="3" customWidth="1"/>
    <col min="8" max="8" width="21" style="3" customWidth="1"/>
    <col min="9" max="9" width="10.42578125" style="3" bestFit="1" customWidth="1"/>
    <col min="10" max="10" width="33.140625" style="3" bestFit="1" customWidth="1"/>
    <col min="11" max="11" width="10.42578125" style="3" bestFit="1" customWidth="1"/>
    <col min="12" max="12" width="4.42578125" style="3" bestFit="1" customWidth="1"/>
    <col min="13" max="13" width="7.85546875" style="3" bestFit="1" customWidth="1"/>
    <col min="14" max="14" width="9.5703125" style="1" bestFit="1" customWidth="1"/>
    <col min="15" max="16" width="35.28515625" style="3" customWidth="1"/>
    <col min="17" max="17" width="29.42578125" style="3" customWidth="1"/>
    <col min="18" max="18" width="6.140625" style="3" bestFit="1" customWidth="1"/>
    <col min="19" max="19" width="9.85546875" style="3" bestFit="1" customWidth="1"/>
    <col min="20" max="21" width="6.42578125" style="3" bestFit="1" customWidth="1"/>
    <col min="22" max="22" width="6.85546875" style="3" bestFit="1" customWidth="1"/>
    <col min="23" max="23" width="7" style="3" bestFit="1" customWidth="1"/>
    <col min="24" max="24" width="5.28515625" style="3" bestFit="1" customWidth="1"/>
    <col min="25" max="25" width="5.42578125" style="3" bestFit="1" customWidth="1"/>
    <col min="26" max="26" width="10" style="3" bestFit="1" customWidth="1"/>
    <col min="27" max="27" width="7" style="3" bestFit="1" customWidth="1"/>
    <col min="28" max="28" width="8.28515625" style="3" bestFit="1" customWidth="1"/>
    <col min="29" max="29" width="9" style="1" bestFit="1" customWidth="1"/>
    <col min="30" max="30" width="4.140625" style="1" bestFit="1" customWidth="1"/>
    <col min="31" max="31" width="3.28515625" style="1" bestFit="1" customWidth="1"/>
    <col min="32" max="32" width="10" style="1" bestFit="1" customWidth="1"/>
    <col min="33" max="33" width="7.85546875" style="1" bestFit="1" customWidth="1"/>
    <col min="34" max="16384" width="9.140625" style="1"/>
  </cols>
  <sheetData>
    <row r="1" spans="1:33" ht="50.1" customHeight="1" x14ac:dyDescent="0.25">
      <c r="A1" s="33" t="s">
        <v>5</v>
      </c>
      <c r="B1" s="33" t="s">
        <v>6</v>
      </c>
      <c r="C1" s="33" t="s">
        <v>4</v>
      </c>
      <c r="D1" s="33" t="s">
        <v>7</v>
      </c>
      <c r="E1" s="33" t="s">
        <v>8</v>
      </c>
      <c r="F1" s="33" t="s">
        <v>9</v>
      </c>
      <c r="G1" s="33" t="s">
        <v>10</v>
      </c>
      <c r="H1" s="33" t="s">
        <v>11</v>
      </c>
      <c r="I1" s="33" t="s">
        <v>3</v>
      </c>
      <c r="J1" s="33" t="s">
        <v>12</v>
      </c>
      <c r="K1" s="33" t="s">
        <v>13</v>
      </c>
      <c r="L1" s="33" t="s">
        <v>14</v>
      </c>
      <c r="M1" s="33" t="s">
        <v>15</v>
      </c>
      <c r="N1" s="33" t="s">
        <v>16</v>
      </c>
      <c r="O1" s="33" t="s">
        <v>17</v>
      </c>
      <c r="P1" s="33" t="s">
        <v>18</v>
      </c>
      <c r="Q1" s="33" t="s">
        <v>19</v>
      </c>
      <c r="R1" s="33" t="s">
        <v>20</v>
      </c>
      <c r="S1" s="33" t="s">
        <v>21</v>
      </c>
      <c r="T1" s="33" t="s">
        <v>22</v>
      </c>
      <c r="U1" s="33" t="s">
        <v>23</v>
      </c>
      <c r="V1" s="33" t="s">
        <v>24</v>
      </c>
      <c r="W1" s="33" t="s">
        <v>25</v>
      </c>
      <c r="X1" s="33" t="s">
        <v>26</v>
      </c>
      <c r="Y1" s="33" t="s">
        <v>27</v>
      </c>
      <c r="Z1" s="33" t="s">
        <v>28</v>
      </c>
      <c r="AA1" s="33" t="s">
        <v>29</v>
      </c>
      <c r="AB1" s="33" t="s">
        <v>0</v>
      </c>
      <c r="AC1" s="33" t="s">
        <v>30</v>
      </c>
      <c r="AD1" s="33" t="s">
        <v>1</v>
      </c>
      <c r="AE1" s="33" t="s">
        <v>31</v>
      </c>
      <c r="AF1" s="33" t="s">
        <v>32</v>
      </c>
      <c r="AG1" s="33" t="s">
        <v>2</v>
      </c>
    </row>
    <row r="2" spans="1:33" s="56" customFormat="1" ht="24.95" customHeight="1" x14ac:dyDescent="0.25">
      <c r="A2" s="51" t="s">
        <v>36</v>
      </c>
      <c r="B2" s="51">
        <v>7622</v>
      </c>
      <c r="C2" s="52">
        <v>43347</v>
      </c>
      <c r="D2" s="53"/>
      <c r="E2" s="53" t="s">
        <v>1542</v>
      </c>
      <c r="F2" s="53" t="s">
        <v>727</v>
      </c>
      <c r="G2" s="53" t="s">
        <v>33</v>
      </c>
      <c r="H2" s="53">
        <v>21029001354</v>
      </c>
      <c r="I2" s="54">
        <v>43341</v>
      </c>
      <c r="J2" s="53" t="s">
        <v>59</v>
      </c>
      <c r="K2" s="53"/>
      <c r="L2" s="53" t="s">
        <v>35</v>
      </c>
      <c r="M2" s="53"/>
      <c r="N2" s="51">
        <v>29415000</v>
      </c>
      <c r="O2" s="53" t="s">
        <v>1543</v>
      </c>
      <c r="P2" s="53" t="s">
        <v>1543</v>
      </c>
      <c r="Q2" s="53" t="s">
        <v>1544</v>
      </c>
      <c r="R2" s="53"/>
      <c r="S2" s="53"/>
      <c r="T2" s="53"/>
      <c r="U2" s="53"/>
      <c r="V2" s="55">
        <v>43221</v>
      </c>
      <c r="W2" s="55">
        <v>44652</v>
      </c>
      <c r="X2" s="53">
        <v>48</v>
      </c>
      <c r="Y2" s="53">
        <v>0</v>
      </c>
      <c r="Z2" s="53">
        <v>60</v>
      </c>
      <c r="AA2" s="53" t="s">
        <v>37</v>
      </c>
      <c r="AB2" s="53">
        <v>260</v>
      </c>
      <c r="AC2" s="51">
        <f t="shared" ref="AC2:AC46" si="0">Z2*AB2</f>
        <v>15600</v>
      </c>
      <c r="AD2" s="51" t="s">
        <v>34</v>
      </c>
      <c r="AE2" s="51">
        <v>0</v>
      </c>
      <c r="AF2" s="51">
        <f t="shared" ref="AF2:AF46" si="1">Z2</f>
        <v>60</v>
      </c>
      <c r="AG2" s="51"/>
    </row>
    <row r="3" spans="1:33" ht="24.95" customHeight="1" x14ac:dyDescent="0.25">
      <c r="A3" s="1" t="s">
        <v>36</v>
      </c>
      <c r="B3" s="1">
        <v>7623</v>
      </c>
      <c r="C3" s="5">
        <v>43347</v>
      </c>
      <c r="E3" s="3" t="s">
        <v>1379</v>
      </c>
      <c r="F3" s="3" t="s">
        <v>1379</v>
      </c>
      <c r="G3" s="3" t="s">
        <v>33</v>
      </c>
      <c r="H3" s="3" t="s">
        <v>1545</v>
      </c>
      <c r="I3" s="4">
        <v>43325</v>
      </c>
      <c r="J3" s="3" t="s">
        <v>43</v>
      </c>
      <c r="L3" s="3" t="s">
        <v>39</v>
      </c>
      <c r="M3" s="3" t="s">
        <v>39</v>
      </c>
      <c r="N3" s="1">
        <v>33021010</v>
      </c>
      <c r="O3" s="3" t="s">
        <v>678</v>
      </c>
      <c r="P3" s="3" t="s">
        <v>678</v>
      </c>
      <c r="Q3" s="3">
        <v>182341</v>
      </c>
      <c r="V3" s="6">
        <v>43313</v>
      </c>
      <c r="W3" s="6">
        <v>44044</v>
      </c>
      <c r="X3" s="3">
        <v>25</v>
      </c>
      <c r="Y3" s="3">
        <v>0</v>
      </c>
      <c r="Z3" s="3">
        <v>300</v>
      </c>
      <c r="AA3" s="3" t="s">
        <v>37</v>
      </c>
      <c r="AB3" s="3">
        <v>5.5</v>
      </c>
      <c r="AC3" s="1">
        <f t="shared" si="0"/>
        <v>1650</v>
      </c>
      <c r="AD3" s="1" t="s">
        <v>34</v>
      </c>
      <c r="AE3" s="1">
        <v>0</v>
      </c>
      <c r="AF3" s="1">
        <f t="shared" si="1"/>
        <v>300</v>
      </c>
    </row>
    <row r="4" spans="1:33" ht="24.95" customHeight="1" x14ac:dyDescent="0.25">
      <c r="A4" s="1" t="s">
        <v>36</v>
      </c>
      <c r="B4" s="1">
        <v>7623</v>
      </c>
      <c r="C4" s="5">
        <v>43347</v>
      </c>
      <c r="E4" s="3" t="s">
        <v>1379</v>
      </c>
      <c r="F4" s="3" t="s">
        <v>1379</v>
      </c>
      <c r="G4" s="3" t="s">
        <v>33</v>
      </c>
      <c r="H4" s="3" t="s">
        <v>1545</v>
      </c>
      <c r="I4" s="4">
        <v>43325</v>
      </c>
      <c r="J4" s="3" t="s">
        <v>43</v>
      </c>
      <c r="L4" s="3" t="s">
        <v>39</v>
      </c>
      <c r="M4" s="3" t="s">
        <v>39</v>
      </c>
      <c r="N4" s="1">
        <v>33021010</v>
      </c>
      <c r="O4" s="3" t="s">
        <v>154</v>
      </c>
      <c r="P4" s="3" t="s">
        <v>678</v>
      </c>
      <c r="Q4" s="3">
        <v>182342</v>
      </c>
      <c r="V4" s="6">
        <v>43313</v>
      </c>
      <c r="W4" s="6">
        <v>44044</v>
      </c>
      <c r="X4" s="3">
        <v>25</v>
      </c>
      <c r="Y4" s="3">
        <v>0</v>
      </c>
      <c r="Z4" s="3">
        <v>125</v>
      </c>
      <c r="AA4" s="3" t="s">
        <v>37</v>
      </c>
      <c r="AB4" s="3">
        <v>4.5</v>
      </c>
      <c r="AC4" s="1">
        <f t="shared" si="0"/>
        <v>562.5</v>
      </c>
      <c r="AD4" s="1" t="s">
        <v>34</v>
      </c>
      <c r="AE4" s="1">
        <v>0</v>
      </c>
      <c r="AF4" s="1">
        <f t="shared" si="1"/>
        <v>125</v>
      </c>
    </row>
    <row r="5" spans="1:33" ht="24.95" customHeight="1" x14ac:dyDescent="0.25">
      <c r="A5" s="1" t="s">
        <v>36</v>
      </c>
      <c r="B5" s="1">
        <v>7623</v>
      </c>
      <c r="C5" s="5">
        <v>43347</v>
      </c>
      <c r="E5" s="3" t="s">
        <v>1379</v>
      </c>
      <c r="F5" s="3" t="s">
        <v>1379</v>
      </c>
      <c r="G5" s="3" t="s">
        <v>33</v>
      </c>
      <c r="H5" s="3" t="s">
        <v>1545</v>
      </c>
      <c r="I5" s="4">
        <v>43325</v>
      </c>
      <c r="J5" s="3" t="s">
        <v>43</v>
      </c>
      <c r="L5" s="3" t="s">
        <v>39</v>
      </c>
      <c r="M5" s="3" t="s">
        <v>39</v>
      </c>
      <c r="N5" s="1">
        <v>33021010</v>
      </c>
      <c r="O5" s="3" t="s">
        <v>155</v>
      </c>
      <c r="P5" s="3" t="s">
        <v>155</v>
      </c>
      <c r="Q5" s="3">
        <v>182318</v>
      </c>
      <c r="V5" s="6">
        <v>43313</v>
      </c>
      <c r="W5" s="6">
        <v>44044</v>
      </c>
      <c r="X5" s="3">
        <v>25</v>
      </c>
      <c r="Y5" s="3">
        <v>0</v>
      </c>
      <c r="Z5" s="3">
        <v>100</v>
      </c>
      <c r="AA5" s="3" t="s">
        <v>37</v>
      </c>
      <c r="AB5" s="3">
        <v>17.600000000000001</v>
      </c>
      <c r="AC5" s="1">
        <f t="shared" si="0"/>
        <v>1760.0000000000002</v>
      </c>
      <c r="AD5" s="1" t="s">
        <v>34</v>
      </c>
      <c r="AE5" s="1">
        <v>0</v>
      </c>
      <c r="AF5" s="1">
        <f t="shared" si="1"/>
        <v>100</v>
      </c>
    </row>
    <row r="6" spans="1:33" ht="24.95" customHeight="1" x14ac:dyDescent="0.25">
      <c r="A6" s="1" t="s">
        <v>36</v>
      </c>
      <c r="B6" s="1">
        <v>7624</v>
      </c>
      <c r="C6" s="5">
        <v>43347</v>
      </c>
      <c r="E6" s="3" t="s">
        <v>1094</v>
      </c>
      <c r="F6" s="3" t="s">
        <v>554</v>
      </c>
      <c r="G6" s="3" t="s">
        <v>33</v>
      </c>
      <c r="H6" s="3" t="s">
        <v>1546</v>
      </c>
      <c r="I6" s="4">
        <v>43325</v>
      </c>
      <c r="J6" s="3" t="s">
        <v>43</v>
      </c>
      <c r="L6" s="3" t="s">
        <v>39</v>
      </c>
      <c r="M6" s="3" t="s">
        <v>39</v>
      </c>
      <c r="N6" s="1">
        <v>38249990</v>
      </c>
      <c r="O6" s="3" t="s">
        <v>89</v>
      </c>
      <c r="P6" s="3" t="s">
        <v>1547</v>
      </c>
      <c r="Q6" s="3" t="s">
        <v>1548</v>
      </c>
      <c r="V6" s="6">
        <v>43221</v>
      </c>
      <c r="W6" s="6">
        <v>45047</v>
      </c>
      <c r="X6" s="3">
        <v>61</v>
      </c>
      <c r="Y6" s="3">
        <v>0</v>
      </c>
      <c r="Z6" s="3">
        <v>3300</v>
      </c>
      <c r="AA6" s="3" t="s">
        <v>37</v>
      </c>
      <c r="AB6" s="3">
        <v>2.57</v>
      </c>
      <c r="AC6" s="1">
        <f t="shared" si="0"/>
        <v>8481</v>
      </c>
      <c r="AD6" s="1" t="s">
        <v>34</v>
      </c>
      <c r="AE6" s="1">
        <v>0</v>
      </c>
      <c r="AF6" s="1">
        <f t="shared" si="1"/>
        <v>3300</v>
      </c>
    </row>
    <row r="7" spans="1:33" ht="24.95" customHeight="1" x14ac:dyDescent="0.25">
      <c r="A7" s="1" t="s">
        <v>36</v>
      </c>
      <c r="B7" s="1">
        <v>7625</v>
      </c>
      <c r="C7" s="5">
        <v>43347</v>
      </c>
      <c r="E7" s="3" t="s">
        <v>1549</v>
      </c>
      <c r="F7" s="3" t="s">
        <v>1549</v>
      </c>
      <c r="G7" s="3" t="s">
        <v>33</v>
      </c>
      <c r="H7" s="3">
        <v>1750002743</v>
      </c>
      <c r="I7" s="4">
        <v>43333</v>
      </c>
      <c r="J7" s="3" t="s">
        <v>43</v>
      </c>
      <c r="L7" s="3" t="s">
        <v>39</v>
      </c>
      <c r="M7" s="3" t="s">
        <v>39</v>
      </c>
      <c r="N7" s="1">
        <v>27101990</v>
      </c>
      <c r="O7" s="3" t="s">
        <v>1550</v>
      </c>
      <c r="P7" s="3" t="s">
        <v>1551</v>
      </c>
      <c r="Q7" s="3">
        <v>2000180001</v>
      </c>
      <c r="Y7" s="3">
        <v>0</v>
      </c>
      <c r="Z7" s="3">
        <v>1520</v>
      </c>
      <c r="AA7" s="3" t="s">
        <v>37</v>
      </c>
      <c r="AB7" s="3">
        <v>1.08</v>
      </c>
      <c r="AC7" s="1">
        <f t="shared" si="0"/>
        <v>1641.6000000000001</v>
      </c>
      <c r="AD7" s="1" t="s">
        <v>34</v>
      </c>
      <c r="AE7" s="1">
        <v>0</v>
      </c>
      <c r="AF7" s="1">
        <f t="shared" si="1"/>
        <v>1520</v>
      </c>
    </row>
    <row r="8" spans="1:33" ht="24.95" customHeight="1" x14ac:dyDescent="0.25">
      <c r="A8" s="1" t="s">
        <v>36</v>
      </c>
      <c r="B8" s="1">
        <v>7625</v>
      </c>
      <c r="C8" s="5">
        <v>43347</v>
      </c>
      <c r="E8" s="3" t="s">
        <v>1549</v>
      </c>
      <c r="F8" s="3" t="s">
        <v>1549</v>
      </c>
      <c r="G8" s="3" t="s">
        <v>33</v>
      </c>
      <c r="H8" s="3">
        <v>1750002743</v>
      </c>
      <c r="I8" s="4">
        <v>43333</v>
      </c>
      <c r="J8" s="3" t="s">
        <v>43</v>
      </c>
      <c r="L8" s="3" t="s">
        <v>39</v>
      </c>
      <c r="M8" s="3" t="s">
        <v>39</v>
      </c>
      <c r="N8" s="1">
        <v>27121090</v>
      </c>
      <c r="O8" s="3" t="s">
        <v>1552</v>
      </c>
      <c r="P8" s="3" t="s">
        <v>64</v>
      </c>
      <c r="Q8" s="3">
        <v>2000180006</v>
      </c>
      <c r="Y8" s="3">
        <v>0</v>
      </c>
      <c r="Z8" s="3">
        <v>2720</v>
      </c>
      <c r="AA8" s="3" t="s">
        <v>37</v>
      </c>
      <c r="AB8" s="3">
        <v>1.395</v>
      </c>
      <c r="AC8" s="1">
        <f t="shared" si="0"/>
        <v>3794.4</v>
      </c>
      <c r="AD8" s="1" t="s">
        <v>34</v>
      </c>
      <c r="AE8" s="1">
        <v>0</v>
      </c>
      <c r="AF8" s="1">
        <f t="shared" si="1"/>
        <v>2720</v>
      </c>
    </row>
    <row r="9" spans="1:33" ht="24.95" customHeight="1" x14ac:dyDescent="0.25">
      <c r="A9" s="1" t="s">
        <v>36</v>
      </c>
      <c r="B9" s="1">
        <v>7626</v>
      </c>
      <c r="C9" s="5">
        <v>43347</v>
      </c>
      <c r="E9" s="3" t="s">
        <v>1553</v>
      </c>
      <c r="F9" s="3" t="s">
        <v>1553</v>
      </c>
      <c r="G9" s="3" t="s">
        <v>33</v>
      </c>
      <c r="H9" s="3" t="s">
        <v>1554</v>
      </c>
      <c r="I9" s="4">
        <v>43335</v>
      </c>
      <c r="J9" s="3" t="s">
        <v>43</v>
      </c>
      <c r="L9" s="3" t="s">
        <v>39</v>
      </c>
      <c r="M9" s="3" t="s">
        <v>39</v>
      </c>
      <c r="N9" s="1">
        <v>34042000</v>
      </c>
      <c r="O9" s="3" t="s">
        <v>1555</v>
      </c>
      <c r="P9" s="3" t="s">
        <v>678</v>
      </c>
      <c r="Q9" s="3" t="s">
        <v>1556</v>
      </c>
      <c r="V9" s="6">
        <v>43282</v>
      </c>
      <c r="W9" s="6">
        <v>43617</v>
      </c>
      <c r="X9" s="3">
        <v>12</v>
      </c>
      <c r="Y9" s="3">
        <v>0</v>
      </c>
      <c r="Z9" s="3">
        <v>230</v>
      </c>
      <c r="AA9" s="3" t="s">
        <v>37</v>
      </c>
      <c r="AB9" s="3">
        <v>2.4700000000000002</v>
      </c>
      <c r="AC9" s="1">
        <f t="shared" si="0"/>
        <v>568.1</v>
      </c>
      <c r="AD9" s="1" t="s">
        <v>34</v>
      </c>
      <c r="AE9" s="1">
        <v>0</v>
      </c>
      <c r="AF9" s="1">
        <f t="shared" si="1"/>
        <v>230</v>
      </c>
    </row>
    <row r="10" spans="1:33" ht="24.95" customHeight="1" x14ac:dyDescent="0.25">
      <c r="A10" s="1" t="s">
        <v>36</v>
      </c>
      <c r="B10" s="1">
        <v>7786</v>
      </c>
      <c r="C10" s="5">
        <v>43353</v>
      </c>
      <c r="E10" s="3" t="s">
        <v>519</v>
      </c>
      <c r="F10" s="3" t="s">
        <v>519</v>
      </c>
      <c r="G10" s="3" t="s">
        <v>168</v>
      </c>
      <c r="H10" s="3">
        <v>943108051</v>
      </c>
      <c r="I10" s="4">
        <v>43353</v>
      </c>
      <c r="J10" s="3" t="s">
        <v>43</v>
      </c>
      <c r="L10" s="3" t="s">
        <v>39</v>
      </c>
      <c r="M10" s="3" t="s">
        <v>39</v>
      </c>
      <c r="N10" s="1">
        <v>39123920</v>
      </c>
      <c r="O10" s="3" t="s">
        <v>1557</v>
      </c>
      <c r="P10" s="3" t="s">
        <v>1557</v>
      </c>
      <c r="Q10" s="3">
        <v>189030</v>
      </c>
      <c r="V10" s="6">
        <v>43313</v>
      </c>
      <c r="W10" s="6">
        <v>44409</v>
      </c>
      <c r="X10" s="3">
        <v>37</v>
      </c>
      <c r="Y10" s="3">
        <v>0</v>
      </c>
      <c r="Z10" s="3">
        <v>45.36</v>
      </c>
      <c r="AA10" s="3" t="s">
        <v>37</v>
      </c>
      <c r="AB10" s="3">
        <v>53.38</v>
      </c>
      <c r="AC10" s="40">
        <f t="shared" si="0"/>
        <v>2421.3168000000001</v>
      </c>
      <c r="AD10" s="1" t="s">
        <v>49</v>
      </c>
      <c r="AE10" s="1">
        <v>0</v>
      </c>
      <c r="AF10" s="1">
        <f t="shared" si="1"/>
        <v>45.36</v>
      </c>
    </row>
    <row r="11" spans="1:33" ht="24.95" customHeight="1" x14ac:dyDescent="0.25">
      <c r="A11" s="1" t="s">
        <v>36</v>
      </c>
      <c r="B11" s="1">
        <v>7787</v>
      </c>
      <c r="C11" s="5">
        <v>43353</v>
      </c>
      <c r="E11" s="3" t="s">
        <v>1072</v>
      </c>
      <c r="F11" s="3" t="s">
        <v>1072</v>
      </c>
      <c r="G11" s="3" t="s">
        <v>119</v>
      </c>
      <c r="H11" s="3">
        <v>590192</v>
      </c>
      <c r="I11" s="4">
        <v>43347</v>
      </c>
      <c r="J11" s="3" t="s">
        <v>43</v>
      </c>
      <c r="L11" s="3" t="s">
        <v>39</v>
      </c>
      <c r="M11" s="3" t="s">
        <v>39</v>
      </c>
      <c r="N11" s="1">
        <v>32061900</v>
      </c>
      <c r="O11" s="3" t="s">
        <v>857</v>
      </c>
      <c r="P11" s="3" t="s">
        <v>857</v>
      </c>
      <c r="Q11" s="3" t="s">
        <v>1558</v>
      </c>
      <c r="V11" s="6">
        <v>43313</v>
      </c>
      <c r="W11" s="6">
        <v>44044</v>
      </c>
      <c r="X11" s="3">
        <v>25</v>
      </c>
      <c r="Y11" s="3">
        <v>0</v>
      </c>
      <c r="Z11" s="3">
        <v>300</v>
      </c>
      <c r="AA11" s="3" t="s">
        <v>37</v>
      </c>
      <c r="AB11" s="3">
        <v>19.7</v>
      </c>
      <c r="AC11" s="1">
        <f t="shared" si="0"/>
        <v>5910</v>
      </c>
      <c r="AD11" s="1" t="s">
        <v>49</v>
      </c>
      <c r="AE11" s="1">
        <v>0</v>
      </c>
      <c r="AF11" s="1">
        <f t="shared" si="1"/>
        <v>300</v>
      </c>
    </row>
    <row r="12" spans="1:33" ht="24.95" customHeight="1" x14ac:dyDescent="0.25">
      <c r="A12" s="1" t="s">
        <v>36</v>
      </c>
      <c r="B12" s="1">
        <v>7788</v>
      </c>
      <c r="C12" s="5">
        <v>43353</v>
      </c>
      <c r="E12" s="3" t="s">
        <v>1559</v>
      </c>
      <c r="F12" s="3" t="s">
        <v>1559</v>
      </c>
      <c r="G12" s="3" t="s">
        <v>50</v>
      </c>
      <c r="H12" s="3" t="s">
        <v>1560</v>
      </c>
      <c r="I12" s="4">
        <v>43330</v>
      </c>
      <c r="J12" s="3" t="s">
        <v>43</v>
      </c>
      <c r="L12" s="3" t="s">
        <v>39</v>
      </c>
      <c r="M12" s="3" t="s">
        <v>39</v>
      </c>
      <c r="N12" s="1">
        <v>29053200</v>
      </c>
      <c r="O12" s="3" t="s">
        <v>1561</v>
      </c>
      <c r="P12" s="3" t="s">
        <v>1561</v>
      </c>
      <c r="Q12" s="3" t="s">
        <v>1562</v>
      </c>
      <c r="V12" s="6">
        <v>43252</v>
      </c>
      <c r="W12" s="6">
        <v>43983</v>
      </c>
      <c r="X12" s="3">
        <v>25</v>
      </c>
      <c r="Y12" s="3">
        <v>0</v>
      </c>
      <c r="Z12" s="3">
        <v>8600</v>
      </c>
      <c r="AA12" s="3" t="s">
        <v>37</v>
      </c>
      <c r="AB12" s="3">
        <v>7.4</v>
      </c>
      <c r="AC12" s="1">
        <f t="shared" si="0"/>
        <v>63640</v>
      </c>
      <c r="AD12" s="1" t="s">
        <v>62</v>
      </c>
      <c r="AE12" s="1">
        <v>0</v>
      </c>
      <c r="AF12" s="1">
        <f t="shared" si="1"/>
        <v>8600</v>
      </c>
    </row>
    <row r="13" spans="1:33" ht="24.95" customHeight="1" x14ac:dyDescent="0.25">
      <c r="A13" s="1" t="s">
        <v>36</v>
      </c>
      <c r="B13" s="1">
        <v>7789</v>
      </c>
      <c r="C13" s="5">
        <v>43353</v>
      </c>
      <c r="E13" s="3" t="s">
        <v>727</v>
      </c>
      <c r="F13" s="3" t="s">
        <v>727</v>
      </c>
      <c r="G13" s="3" t="s">
        <v>33</v>
      </c>
      <c r="H13" s="37">
        <v>210219001354</v>
      </c>
      <c r="I13" s="4">
        <v>43341</v>
      </c>
      <c r="J13" s="3" t="s">
        <v>59</v>
      </c>
      <c r="L13" s="3" t="s">
        <v>35</v>
      </c>
      <c r="N13" s="1">
        <v>29415000</v>
      </c>
      <c r="O13" s="3" t="s">
        <v>1543</v>
      </c>
      <c r="P13" s="3" t="s">
        <v>1543</v>
      </c>
      <c r="Q13" s="3" t="s">
        <v>1544</v>
      </c>
      <c r="V13" s="6">
        <v>43221</v>
      </c>
      <c r="W13" s="6">
        <v>44652</v>
      </c>
      <c r="X13" s="3">
        <v>48</v>
      </c>
      <c r="Y13" s="3">
        <v>0</v>
      </c>
      <c r="Z13" s="3">
        <v>60</v>
      </c>
      <c r="AA13" s="3" t="s">
        <v>37</v>
      </c>
      <c r="AB13" s="3">
        <v>260</v>
      </c>
      <c r="AC13" s="1">
        <f t="shared" si="0"/>
        <v>15600</v>
      </c>
      <c r="AD13" s="1" t="s">
        <v>34</v>
      </c>
      <c r="AE13" s="1">
        <v>0</v>
      </c>
      <c r="AF13" s="1">
        <f t="shared" si="1"/>
        <v>60</v>
      </c>
    </row>
    <row r="14" spans="1:33" ht="24.95" customHeight="1" x14ac:dyDescent="0.25">
      <c r="A14" s="1" t="s">
        <v>36</v>
      </c>
      <c r="B14" s="1">
        <v>7790</v>
      </c>
      <c r="C14" s="5">
        <v>43353</v>
      </c>
      <c r="E14" s="3" t="s">
        <v>505</v>
      </c>
      <c r="F14" s="3" t="s">
        <v>505</v>
      </c>
      <c r="G14" s="3" t="s">
        <v>33</v>
      </c>
      <c r="H14" s="3" t="s">
        <v>1563</v>
      </c>
      <c r="I14" s="4">
        <v>43350</v>
      </c>
      <c r="J14" s="3" t="s">
        <v>59</v>
      </c>
      <c r="L14" s="3" t="s">
        <v>35</v>
      </c>
      <c r="N14" s="1">
        <v>29095090</v>
      </c>
      <c r="O14" s="3" t="s">
        <v>1564</v>
      </c>
      <c r="P14" s="3" t="s">
        <v>1564</v>
      </c>
      <c r="Q14" s="3" t="s">
        <v>1565</v>
      </c>
      <c r="V14" s="6">
        <v>43313</v>
      </c>
      <c r="W14" s="6">
        <v>45108</v>
      </c>
      <c r="X14" s="3">
        <v>60</v>
      </c>
      <c r="Y14" s="3">
        <v>0</v>
      </c>
      <c r="Z14" s="3">
        <v>250</v>
      </c>
      <c r="AA14" s="3" t="s">
        <v>37</v>
      </c>
      <c r="AB14" s="3">
        <v>17.5</v>
      </c>
      <c r="AC14" s="1">
        <f t="shared" si="0"/>
        <v>4375</v>
      </c>
      <c r="AD14" s="1" t="s">
        <v>34</v>
      </c>
      <c r="AE14" s="1">
        <v>0</v>
      </c>
      <c r="AF14" s="1">
        <f t="shared" si="1"/>
        <v>250</v>
      </c>
    </row>
    <row r="15" spans="1:33" ht="24.95" customHeight="1" x14ac:dyDescent="0.25">
      <c r="A15" s="1" t="s">
        <v>36</v>
      </c>
      <c r="B15" s="1">
        <v>7842</v>
      </c>
      <c r="C15" s="5">
        <v>43353</v>
      </c>
      <c r="E15" s="3" t="s">
        <v>1241</v>
      </c>
      <c r="F15" s="3" t="s">
        <v>659</v>
      </c>
      <c r="G15" s="3" t="s">
        <v>33</v>
      </c>
      <c r="H15" s="3" t="s">
        <v>1566</v>
      </c>
      <c r="I15" s="4">
        <v>43349</v>
      </c>
      <c r="J15" s="3" t="s">
        <v>1226</v>
      </c>
      <c r="L15" s="3" t="s">
        <v>39</v>
      </c>
      <c r="M15" s="3" t="s">
        <v>39</v>
      </c>
      <c r="N15" s="1">
        <v>30049099</v>
      </c>
      <c r="O15" s="3" t="s">
        <v>1567</v>
      </c>
      <c r="P15" s="3" t="s">
        <v>1567</v>
      </c>
      <c r="Q15" s="3" t="s">
        <v>1568</v>
      </c>
      <c r="V15" s="6">
        <v>43221</v>
      </c>
      <c r="W15" s="6">
        <v>45017</v>
      </c>
      <c r="X15" s="3">
        <v>60</v>
      </c>
      <c r="Y15" s="3">
        <v>0</v>
      </c>
      <c r="Z15" s="3">
        <v>55000</v>
      </c>
      <c r="AA15" s="3" t="s">
        <v>574</v>
      </c>
      <c r="AB15" s="3">
        <v>0.41</v>
      </c>
      <c r="AC15" s="1">
        <f t="shared" si="0"/>
        <v>22550</v>
      </c>
      <c r="AD15" s="1" t="s">
        <v>34</v>
      </c>
      <c r="AE15" s="1">
        <v>0</v>
      </c>
      <c r="AF15" s="1">
        <f t="shared" si="1"/>
        <v>55000</v>
      </c>
    </row>
    <row r="16" spans="1:33" ht="24.95" customHeight="1" x14ac:dyDescent="0.25">
      <c r="A16" s="1" t="s">
        <v>36</v>
      </c>
      <c r="B16" s="1">
        <v>7843</v>
      </c>
      <c r="C16" s="5">
        <v>43353</v>
      </c>
      <c r="E16" s="3" t="s">
        <v>1241</v>
      </c>
      <c r="F16" s="3" t="s">
        <v>659</v>
      </c>
      <c r="G16" s="3" t="s">
        <v>33</v>
      </c>
      <c r="H16" s="3" t="s">
        <v>1569</v>
      </c>
      <c r="I16" s="4">
        <v>43349</v>
      </c>
      <c r="J16" s="3" t="s">
        <v>1226</v>
      </c>
      <c r="L16" s="3" t="s">
        <v>39</v>
      </c>
      <c r="M16" s="3" t="s">
        <v>39</v>
      </c>
      <c r="N16" s="1">
        <v>30049099</v>
      </c>
      <c r="O16" s="3" t="s">
        <v>1567</v>
      </c>
      <c r="P16" s="3" t="s">
        <v>1567</v>
      </c>
      <c r="Q16" s="3" t="s">
        <v>1568</v>
      </c>
      <c r="V16" s="6">
        <v>43221</v>
      </c>
      <c r="W16" s="6">
        <v>45017</v>
      </c>
      <c r="X16" s="3">
        <v>60</v>
      </c>
      <c r="Y16" s="3">
        <v>0</v>
      </c>
      <c r="Z16" s="3">
        <v>12000</v>
      </c>
      <c r="AA16" s="3" t="s">
        <v>574</v>
      </c>
      <c r="AB16" s="3">
        <v>0.41</v>
      </c>
      <c r="AC16" s="1">
        <f t="shared" si="0"/>
        <v>4920</v>
      </c>
      <c r="AD16" s="1" t="s">
        <v>34</v>
      </c>
      <c r="AE16" s="1">
        <v>0</v>
      </c>
      <c r="AF16" s="1">
        <f t="shared" si="1"/>
        <v>12000</v>
      </c>
    </row>
    <row r="17" spans="1:32" ht="24.95" customHeight="1" x14ac:dyDescent="0.25">
      <c r="A17" s="1" t="s">
        <v>36</v>
      </c>
      <c r="B17" s="1">
        <v>7882</v>
      </c>
      <c r="C17" s="5">
        <v>43355</v>
      </c>
      <c r="E17" s="3" t="s">
        <v>1570</v>
      </c>
      <c r="F17" s="3" t="s">
        <v>1570</v>
      </c>
      <c r="G17" s="3" t="s">
        <v>867</v>
      </c>
      <c r="H17" s="37">
        <v>76003287</v>
      </c>
      <c r="I17" s="4">
        <v>43342</v>
      </c>
      <c r="J17" s="3" t="s">
        <v>59</v>
      </c>
      <c r="L17" s="3" t="s">
        <v>35</v>
      </c>
      <c r="N17" s="1">
        <v>30039000</v>
      </c>
      <c r="O17" s="3" t="s">
        <v>1571</v>
      </c>
      <c r="P17" s="3" t="s">
        <v>1571</v>
      </c>
      <c r="Q17" s="3" t="s">
        <v>1572</v>
      </c>
      <c r="V17" s="6">
        <v>43313</v>
      </c>
      <c r="W17" s="6">
        <v>44409</v>
      </c>
      <c r="X17" s="3">
        <v>37</v>
      </c>
      <c r="Y17" s="3">
        <v>0</v>
      </c>
      <c r="Z17" s="3">
        <v>20</v>
      </c>
      <c r="AA17" s="3" t="s">
        <v>37</v>
      </c>
      <c r="AB17" s="3">
        <v>755</v>
      </c>
      <c r="AC17" s="1">
        <f t="shared" si="0"/>
        <v>15100</v>
      </c>
      <c r="AD17" s="1" t="s">
        <v>34</v>
      </c>
      <c r="AE17" s="1">
        <v>0</v>
      </c>
      <c r="AF17" s="1">
        <f t="shared" si="1"/>
        <v>20</v>
      </c>
    </row>
    <row r="18" spans="1:32" ht="24.95" customHeight="1" x14ac:dyDescent="0.25">
      <c r="A18" s="1" t="s">
        <v>36</v>
      </c>
      <c r="B18" s="1">
        <v>7883</v>
      </c>
      <c r="C18" s="5">
        <v>43355</v>
      </c>
      <c r="E18" s="3" t="s">
        <v>1573</v>
      </c>
      <c r="F18" s="3" t="s">
        <v>1573</v>
      </c>
      <c r="G18" s="3" t="s">
        <v>33</v>
      </c>
      <c r="H18" s="3" t="s">
        <v>1574</v>
      </c>
      <c r="I18" s="4">
        <v>43343</v>
      </c>
      <c r="J18" s="3" t="s">
        <v>59</v>
      </c>
      <c r="L18" s="3" t="s">
        <v>35</v>
      </c>
      <c r="N18" s="1">
        <v>29359090</v>
      </c>
      <c r="O18" s="3" t="s">
        <v>1575</v>
      </c>
      <c r="P18" s="3" t="s">
        <v>678</v>
      </c>
      <c r="Q18" s="37">
        <v>100151808204</v>
      </c>
      <c r="V18" s="6">
        <v>43313</v>
      </c>
      <c r="W18" s="6">
        <v>45108</v>
      </c>
      <c r="X18" s="3">
        <v>60</v>
      </c>
      <c r="Y18" s="3">
        <v>0</v>
      </c>
      <c r="Z18" s="3">
        <v>25</v>
      </c>
      <c r="AA18" s="3" t="s">
        <v>37</v>
      </c>
      <c r="AB18" s="3">
        <v>130</v>
      </c>
      <c r="AC18" s="1">
        <f t="shared" si="0"/>
        <v>3250</v>
      </c>
      <c r="AD18" s="1" t="s">
        <v>34</v>
      </c>
      <c r="AE18" s="1">
        <v>0</v>
      </c>
      <c r="AF18" s="1">
        <f t="shared" si="1"/>
        <v>25</v>
      </c>
    </row>
    <row r="19" spans="1:32" ht="24.95" customHeight="1" x14ac:dyDescent="0.25">
      <c r="A19" s="1" t="s">
        <v>36</v>
      </c>
      <c r="B19" s="1">
        <v>7918</v>
      </c>
      <c r="C19" s="5">
        <v>43356</v>
      </c>
      <c r="E19" s="3" t="s">
        <v>71</v>
      </c>
      <c r="F19" s="3" t="s">
        <v>390</v>
      </c>
      <c r="G19" s="3" t="s">
        <v>33</v>
      </c>
      <c r="H19" s="3" t="s">
        <v>1576</v>
      </c>
      <c r="I19" s="4">
        <v>43335</v>
      </c>
      <c r="J19" s="3" t="s">
        <v>43</v>
      </c>
      <c r="L19" s="3" t="s">
        <v>39</v>
      </c>
      <c r="M19" s="3" t="s">
        <v>39</v>
      </c>
      <c r="N19" s="1">
        <v>34049039</v>
      </c>
      <c r="O19" s="3" t="s">
        <v>442</v>
      </c>
      <c r="P19" s="3" t="s">
        <v>442</v>
      </c>
      <c r="Q19" s="3" t="s">
        <v>1577</v>
      </c>
      <c r="V19" s="6">
        <v>43313</v>
      </c>
      <c r="W19" s="6">
        <v>45108</v>
      </c>
      <c r="X19" s="3">
        <v>60</v>
      </c>
      <c r="Y19" s="3">
        <v>0</v>
      </c>
      <c r="Z19" s="3">
        <v>750</v>
      </c>
      <c r="AA19" s="3" t="s">
        <v>37</v>
      </c>
      <c r="AB19" s="3">
        <v>3.75</v>
      </c>
      <c r="AC19" s="1">
        <f t="shared" si="0"/>
        <v>2812.5</v>
      </c>
      <c r="AD19" s="1" t="s">
        <v>34</v>
      </c>
      <c r="AE19" s="1">
        <v>0</v>
      </c>
      <c r="AF19" s="1">
        <f t="shared" si="1"/>
        <v>750</v>
      </c>
    </row>
    <row r="20" spans="1:32" ht="24.95" customHeight="1" x14ac:dyDescent="0.25">
      <c r="A20" s="1" t="s">
        <v>36</v>
      </c>
      <c r="B20" s="1">
        <v>7918</v>
      </c>
      <c r="C20" s="5">
        <v>43356</v>
      </c>
      <c r="E20" s="3" t="s">
        <v>449</v>
      </c>
      <c r="F20" s="3" t="s">
        <v>390</v>
      </c>
      <c r="G20" s="3" t="s">
        <v>33</v>
      </c>
      <c r="H20" s="3" t="s">
        <v>1576</v>
      </c>
      <c r="I20" s="4">
        <v>43335</v>
      </c>
      <c r="J20" s="3" t="s">
        <v>43</v>
      </c>
      <c r="L20" s="3" t="s">
        <v>39</v>
      </c>
      <c r="M20" s="3" t="s">
        <v>39</v>
      </c>
      <c r="N20" s="1">
        <v>29182990</v>
      </c>
      <c r="O20" s="3" t="s">
        <v>1578</v>
      </c>
      <c r="P20" s="3" t="s">
        <v>1578</v>
      </c>
      <c r="Q20" s="3" t="s">
        <v>1579</v>
      </c>
      <c r="V20" s="6">
        <v>43282</v>
      </c>
      <c r="W20" s="6">
        <v>45078</v>
      </c>
      <c r="X20" s="3">
        <v>60</v>
      </c>
      <c r="Y20" s="3">
        <v>0</v>
      </c>
      <c r="Z20" s="3">
        <v>100</v>
      </c>
      <c r="AA20" s="3" t="s">
        <v>37</v>
      </c>
      <c r="AB20" s="3">
        <v>8.5</v>
      </c>
      <c r="AC20" s="1">
        <f t="shared" si="0"/>
        <v>850</v>
      </c>
      <c r="AD20" s="1" t="s">
        <v>34</v>
      </c>
      <c r="AE20" s="1">
        <v>0</v>
      </c>
      <c r="AF20" s="1">
        <f t="shared" si="1"/>
        <v>100</v>
      </c>
    </row>
    <row r="21" spans="1:32" ht="24.95" customHeight="1" x14ac:dyDescent="0.25">
      <c r="A21" s="1" t="s">
        <v>36</v>
      </c>
      <c r="B21" s="1">
        <v>7918</v>
      </c>
      <c r="C21" s="5">
        <v>43356</v>
      </c>
      <c r="E21" s="3" t="s">
        <v>1580</v>
      </c>
      <c r="F21" s="3" t="s">
        <v>390</v>
      </c>
      <c r="G21" s="3" t="s">
        <v>33</v>
      </c>
      <c r="H21" s="3" t="s">
        <v>1576</v>
      </c>
      <c r="I21" s="4">
        <v>43335</v>
      </c>
      <c r="J21" s="3" t="s">
        <v>43</v>
      </c>
      <c r="L21" s="3" t="s">
        <v>39</v>
      </c>
      <c r="M21" s="3" t="s">
        <v>39</v>
      </c>
      <c r="N21" s="1">
        <v>29420090</v>
      </c>
      <c r="O21" s="3" t="s">
        <v>51</v>
      </c>
      <c r="P21" s="3" t="s">
        <v>51</v>
      </c>
      <c r="Q21" s="3" t="s">
        <v>1581</v>
      </c>
      <c r="V21" s="6">
        <v>43282</v>
      </c>
      <c r="W21" s="6">
        <v>44743</v>
      </c>
      <c r="X21" s="3">
        <v>49</v>
      </c>
      <c r="Y21" s="3">
        <v>0</v>
      </c>
      <c r="Z21" s="3">
        <v>100</v>
      </c>
      <c r="AA21" s="3" t="s">
        <v>37</v>
      </c>
      <c r="AB21" s="3">
        <v>5.05</v>
      </c>
      <c r="AC21" s="1">
        <f t="shared" si="0"/>
        <v>505</v>
      </c>
      <c r="AD21" s="1" t="s">
        <v>34</v>
      </c>
      <c r="AE21" s="1">
        <v>0</v>
      </c>
      <c r="AF21" s="1">
        <f t="shared" si="1"/>
        <v>100</v>
      </c>
    </row>
    <row r="22" spans="1:32" ht="24.95" customHeight="1" x14ac:dyDescent="0.25">
      <c r="A22" s="1" t="s">
        <v>36</v>
      </c>
      <c r="B22" s="1">
        <v>7918</v>
      </c>
      <c r="C22" s="5">
        <v>43356</v>
      </c>
      <c r="E22" s="3" t="s">
        <v>1582</v>
      </c>
      <c r="F22" s="3" t="s">
        <v>390</v>
      </c>
      <c r="G22" s="3" t="s">
        <v>33</v>
      </c>
      <c r="H22" s="3" t="s">
        <v>1576</v>
      </c>
      <c r="I22" s="4">
        <v>43335</v>
      </c>
      <c r="J22" s="3" t="s">
        <v>43</v>
      </c>
      <c r="L22" s="3" t="s">
        <v>39</v>
      </c>
      <c r="M22" s="3" t="s">
        <v>39</v>
      </c>
      <c r="N22" s="1">
        <v>29163140</v>
      </c>
      <c r="O22" s="3" t="s">
        <v>1325</v>
      </c>
      <c r="P22" s="3" t="s">
        <v>1325</v>
      </c>
      <c r="Q22" s="3" t="s">
        <v>1583</v>
      </c>
      <c r="V22" s="6">
        <v>43313</v>
      </c>
      <c r="W22" s="6">
        <v>45108</v>
      </c>
      <c r="X22" s="3">
        <v>60</v>
      </c>
      <c r="Y22" s="3">
        <v>0</v>
      </c>
      <c r="Z22" s="3">
        <v>25</v>
      </c>
      <c r="AA22" s="3" t="s">
        <v>37</v>
      </c>
      <c r="AB22" s="3">
        <v>3.65</v>
      </c>
      <c r="AC22" s="1">
        <f t="shared" si="0"/>
        <v>91.25</v>
      </c>
      <c r="AD22" s="1" t="s">
        <v>34</v>
      </c>
      <c r="AE22" s="1">
        <v>0</v>
      </c>
      <c r="AF22" s="1">
        <f t="shared" si="1"/>
        <v>25</v>
      </c>
    </row>
    <row r="23" spans="1:32" ht="24.95" customHeight="1" x14ac:dyDescent="0.25">
      <c r="A23" s="1" t="s">
        <v>36</v>
      </c>
      <c r="B23" s="1">
        <v>7918</v>
      </c>
      <c r="C23" s="5">
        <v>43356</v>
      </c>
      <c r="E23" s="3" t="s">
        <v>402</v>
      </c>
      <c r="F23" s="3" t="s">
        <v>390</v>
      </c>
      <c r="G23" s="3" t="s">
        <v>33</v>
      </c>
      <c r="H23" s="3" t="s">
        <v>1576</v>
      </c>
      <c r="I23" s="4">
        <v>43335</v>
      </c>
      <c r="J23" s="3" t="s">
        <v>43</v>
      </c>
      <c r="L23" s="3" t="s">
        <v>39</v>
      </c>
      <c r="M23" s="3" t="s">
        <v>39</v>
      </c>
      <c r="N23" s="1">
        <v>29152200</v>
      </c>
      <c r="O23" s="3" t="s">
        <v>1322</v>
      </c>
      <c r="P23" s="3" t="s">
        <v>678</v>
      </c>
      <c r="Q23" s="3" t="s">
        <v>1584</v>
      </c>
      <c r="V23" s="6">
        <v>43009</v>
      </c>
      <c r="W23" s="6">
        <v>44805</v>
      </c>
      <c r="X23" s="3">
        <v>60</v>
      </c>
      <c r="Y23" s="3">
        <v>0</v>
      </c>
      <c r="Z23" s="3">
        <v>50</v>
      </c>
      <c r="AA23" s="3" t="s">
        <v>37</v>
      </c>
      <c r="AB23" s="3">
        <v>3.25</v>
      </c>
      <c r="AC23" s="1">
        <f t="shared" si="0"/>
        <v>162.5</v>
      </c>
      <c r="AD23" s="1" t="s">
        <v>34</v>
      </c>
      <c r="AE23" s="1">
        <v>0</v>
      </c>
      <c r="AF23" s="1">
        <f t="shared" si="1"/>
        <v>50</v>
      </c>
    </row>
    <row r="24" spans="1:32" ht="24.95" customHeight="1" x14ac:dyDescent="0.25">
      <c r="A24" s="1" t="s">
        <v>36</v>
      </c>
      <c r="B24" s="1">
        <v>7918</v>
      </c>
      <c r="C24" s="5">
        <v>43356</v>
      </c>
      <c r="E24" s="3" t="s">
        <v>1585</v>
      </c>
      <c r="F24" s="3" t="s">
        <v>390</v>
      </c>
      <c r="G24" s="3" t="s">
        <v>33</v>
      </c>
      <c r="H24" s="3" t="s">
        <v>1576</v>
      </c>
      <c r="I24" s="4">
        <v>43335</v>
      </c>
      <c r="J24" s="3" t="s">
        <v>43</v>
      </c>
      <c r="L24" s="3" t="s">
        <v>39</v>
      </c>
      <c r="M24" s="3" t="s">
        <v>39</v>
      </c>
      <c r="N24" s="1">
        <v>32041200</v>
      </c>
      <c r="O24" s="3" t="s">
        <v>584</v>
      </c>
      <c r="P24" s="3" t="s">
        <v>584</v>
      </c>
      <c r="Q24" s="3" t="s">
        <v>1586</v>
      </c>
      <c r="V24" s="6">
        <v>43221</v>
      </c>
      <c r="W24" s="6">
        <v>44958</v>
      </c>
      <c r="X24" s="3">
        <v>60</v>
      </c>
      <c r="Y24" s="3">
        <v>0</v>
      </c>
      <c r="Z24" s="3">
        <v>70</v>
      </c>
      <c r="AA24" s="3" t="s">
        <v>37</v>
      </c>
      <c r="AB24" s="3">
        <v>2.5499999999999998</v>
      </c>
      <c r="AC24" s="1">
        <f t="shared" si="0"/>
        <v>178.5</v>
      </c>
      <c r="AD24" s="1" t="s">
        <v>34</v>
      </c>
      <c r="AE24" s="1">
        <v>0</v>
      </c>
      <c r="AF24" s="1">
        <f t="shared" si="1"/>
        <v>70</v>
      </c>
    </row>
    <row r="25" spans="1:32" ht="24.95" customHeight="1" x14ac:dyDescent="0.25">
      <c r="A25" s="1" t="s">
        <v>36</v>
      </c>
      <c r="B25" s="1">
        <v>7918</v>
      </c>
      <c r="C25" s="5">
        <v>43356</v>
      </c>
      <c r="E25" s="3" t="s">
        <v>402</v>
      </c>
      <c r="F25" s="3" t="s">
        <v>390</v>
      </c>
      <c r="G25" s="3" t="s">
        <v>33</v>
      </c>
      <c r="H25" s="3" t="s">
        <v>1576</v>
      </c>
      <c r="I25" s="4">
        <v>43335</v>
      </c>
      <c r="J25" s="3" t="s">
        <v>43</v>
      </c>
      <c r="L25" s="3" t="s">
        <v>39</v>
      </c>
      <c r="M25" s="3" t="s">
        <v>39</v>
      </c>
      <c r="N25" s="1">
        <v>28352990</v>
      </c>
      <c r="O25" s="3" t="s">
        <v>1178</v>
      </c>
      <c r="P25" s="3" t="s">
        <v>1178</v>
      </c>
      <c r="Q25" s="3" t="s">
        <v>1587</v>
      </c>
      <c r="V25" s="6">
        <v>43160</v>
      </c>
      <c r="W25" s="6">
        <v>44958</v>
      </c>
      <c r="X25" s="3">
        <v>60</v>
      </c>
      <c r="Y25" s="3">
        <v>0</v>
      </c>
      <c r="Z25" s="3">
        <v>50</v>
      </c>
      <c r="AA25" s="3" t="s">
        <v>37</v>
      </c>
      <c r="AB25" s="3">
        <v>4.6500000000000004</v>
      </c>
      <c r="AC25" s="1">
        <f t="shared" si="0"/>
        <v>232.50000000000003</v>
      </c>
      <c r="AD25" s="1" t="s">
        <v>34</v>
      </c>
      <c r="AE25" s="1">
        <v>0</v>
      </c>
      <c r="AF25" s="1">
        <f t="shared" si="1"/>
        <v>50</v>
      </c>
    </row>
    <row r="26" spans="1:32" ht="24.95" customHeight="1" x14ac:dyDescent="0.25">
      <c r="A26" s="1" t="s">
        <v>36</v>
      </c>
      <c r="B26" s="1">
        <v>7918</v>
      </c>
      <c r="C26" s="5">
        <v>43356</v>
      </c>
      <c r="E26" s="3" t="s">
        <v>80</v>
      </c>
      <c r="F26" s="3" t="s">
        <v>390</v>
      </c>
      <c r="G26" s="3" t="s">
        <v>33</v>
      </c>
      <c r="H26" s="3" t="s">
        <v>1576</v>
      </c>
      <c r="I26" s="4">
        <v>43335</v>
      </c>
      <c r="J26" s="3" t="s">
        <v>43</v>
      </c>
      <c r="L26" s="3" t="s">
        <v>39</v>
      </c>
      <c r="M26" s="3" t="s">
        <v>39</v>
      </c>
      <c r="N26" s="1">
        <v>29072990</v>
      </c>
      <c r="O26" s="3" t="s">
        <v>1588</v>
      </c>
      <c r="P26" s="3" t="s">
        <v>1588</v>
      </c>
      <c r="Q26" s="3" t="s">
        <v>1589</v>
      </c>
      <c r="V26" s="6">
        <v>43221</v>
      </c>
      <c r="W26" s="6">
        <v>45017</v>
      </c>
      <c r="X26" s="3">
        <v>60</v>
      </c>
      <c r="Y26" s="3">
        <v>0</v>
      </c>
      <c r="Z26" s="3">
        <v>10</v>
      </c>
      <c r="AA26" s="3" t="s">
        <v>37</v>
      </c>
      <c r="AB26" s="3">
        <v>18</v>
      </c>
      <c r="AC26" s="1">
        <f t="shared" si="0"/>
        <v>180</v>
      </c>
      <c r="AD26" s="1" t="s">
        <v>34</v>
      </c>
      <c r="AE26" s="1">
        <v>0</v>
      </c>
      <c r="AF26" s="1">
        <f t="shared" si="1"/>
        <v>10</v>
      </c>
    </row>
    <row r="27" spans="1:32" ht="24.95" customHeight="1" x14ac:dyDescent="0.25">
      <c r="A27" s="1" t="s">
        <v>36</v>
      </c>
      <c r="B27" s="1">
        <v>7918</v>
      </c>
      <c r="C27" s="5">
        <v>43356</v>
      </c>
      <c r="E27" s="3" t="s">
        <v>73</v>
      </c>
      <c r="F27" s="3" t="s">
        <v>390</v>
      </c>
      <c r="G27" s="3" t="s">
        <v>33</v>
      </c>
      <c r="H27" s="3" t="s">
        <v>1576</v>
      </c>
      <c r="I27" s="4">
        <v>43335</v>
      </c>
      <c r="J27" s="3" t="s">
        <v>43</v>
      </c>
      <c r="L27" s="3" t="s">
        <v>39</v>
      </c>
      <c r="M27" s="3" t="s">
        <v>39</v>
      </c>
      <c r="N27" s="1">
        <v>39059990</v>
      </c>
      <c r="O27" s="3" t="s">
        <v>445</v>
      </c>
      <c r="P27" s="3" t="s">
        <v>678</v>
      </c>
      <c r="Q27" s="3" t="s">
        <v>1590</v>
      </c>
      <c r="V27" s="6">
        <v>43070</v>
      </c>
      <c r="W27" s="6">
        <v>44531</v>
      </c>
      <c r="X27" s="3">
        <v>49</v>
      </c>
      <c r="Y27" s="3">
        <v>0</v>
      </c>
      <c r="Z27" s="3">
        <v>25</v>
      </c>
      <c r="AA27" s="3" t="s">
        <v>37</v>
      </c>
      <c r="AB27" s="3">
        <v>31.5</v>
      </c>
      <c r="AC27" s="1">
        <f t="shared" si="0"/>
        <v>787.5</v>
      </c>
      <c r="AD27" s="1" t="s">
        <v>34</v>
      </c>
      <c r="AE27" s="1">
        <v>0</v>
      </c>
      <c r="AF27" s="1">
        <f t="shared" si="1"/>
        <v>25</v>
      </c>
    </row>
    <row r="28" spans="1:32" ht="24.95" customHeight="1" x14ac:dyDescent="0.25">
      <c r="A28" s="1" t="s">
        <v>36</v>
      </c>
      <c r="B28" s="1">
        <v>7918</v>
      </c>
      <c r="C28" s="5">
        <v>43356</v>
      </c>
      <c r="E28" s="3" t="s">
        <v>73</v>
      </c>
      <c r="F28" s="3" t="s">
        <v>390</v>
      </c>
      <c r="G28" s="3" t="s">
        <v>33</v>
      </c>
      <c r="H28" s="3" t="s">
        <v>1576</v>
      </c>
      <c r="I28" s="4">
        <v>43335</v>
      </c>
      <c r="J28" s="3" t="s">
        <v>43</v>
      </c>
      <c r="L28" s="3" t="s">
        <v>39</v>
      </c>
      <c r="M28" s="3" t="s">
        <v>39</v>
      </c>
      <c r="N28" s="1">
        <v>29157020</v>
      </c>
      <c r="O28" s="3" t="s">
        <v>1591</v>
      </c>
      <c r="P28" s="3" t="s">
        <v>1591</v>
      </c>
      <c r="Q28" s="29" t="s">
        <v>596</v>
      </c>
      <c r="V28" s="6">
        <v>42979</v>
      </c>
      <c r="W28" s="6">
        <v>43709</v>
      </c>
      <c r="X28" s="3">
        <v>25</v>
      </c>
      <c r="Y28" s="3">
        <v>0</v>
      </c>
      <c r="Z28" s="3">
        <v>50</v>
      </c>
      <c r="AA28" s="3" t="s">
        <v>37</v>
      </c>
      <c r="AB28" s="3">
        <v>9.85</v>
      </c>
      <c r="AC28" s="1">
        <f t="shared" si="0"/>
        <v>492.5</v>
      </c>
      <c r="AD28" s="1" t="s">
        <v>34</v>
      </c>
      <c r="AE28" s="1">
        <v>0</v>
      </c>
      <c r="AF28" s="1">
        <f t="shared" si="1"/>
        <v>50</v>
      </c>
    </row>
    <row r="29" spans="1:32" ht="24.95" customHeight="1" x14ac:dyDescent="0.25">
      <c r="A29" s="1" t="s">
        <v>36</v>
      </c>
      <c r="B29" s="1">
        <v>7919</v>
      </c>
      <c r="C29" s="5">
        <v>43356</v>
      </c>
      <c r="E29" s="3" t="s">
        <v>315</v>
      </c>
      <c r="F29" s="3" t="s">
        <v>554</v>
      </c>
      <c r="G29" s="3" t="s">
        <v>33</v>
      </c>
      <c r="H29" s="3" t="s">
        <v>1592</v>
      </c>
      <c r="I29" s="4">
        <v>43332</v>
      </c>
      <c r="J29" s="3" t="s">
        <v>43</v>
      </c>
      <c r="L29" s="3" t="s">
        <v>39</v>
      </c>
      <c r="M29" s="3" t="s">
        <v>39</v>
      </c>
      <c r="N29" s="1">
        <v>39129090</v>
      </c>
      <c r="O29" s="3" t="s">
        <v>83</v>
      </c>
      <c r="P29" s="3" t="s">
        <v>46</v>
      </c>
      <c r="Q29" s="3" t="s">
        <v>1593</v>
      </c>
      <c r="V29" s="6">
        <v>43221</v>
      </c>
      <c r="W29" s="6">
        <v>44682</v>
      </c>
      <c r="X29" s="3">
        <v>48</v>
      </c>
      <c r="Y29" s="3">
        <v>0</v>
      </c>
      <c r="Z29" s="3">
        <v>300</v>
      </c>
      <c r="AA29" s="3" t="s">
        <v>37</v>
      </c>
      <c r="AB29" s="3">
        <v>7.35</v>
      </c>
      <c r="AC29" s="1">
        <f t="shared" si="0"/>
        <v>2205</v>
      </c>
      <c r="AD29" s="1" t="s">
        <v>34</v>
      </c>
      <c r="AE29" s="1">
        <v>0</v>
      </c>
      <c r="AF29" s="1">
        <f t="shared" si="1"/>
        <v>300</v>
      </c>
    </row>
    <row r="30" spans="1:32" ht="24.95" customHeight="1" x14ac:dyDescent="0.25">
      <c r="A30" s="1" t="s">
        <v>36</v>
      </c>
      <c r="B30" s="1">
        <v>7920</v>
      </c>
      <c r="C30" s="5">
        <v>43356</v>
      </c>
      <c r="E30" s="3" t="s">
        <v>774</v>
      </c>
      <c r="F30" s="3" t="s">
        <v>774</v>
      </c>
      <c r="G30" s="3" t="s">
        <v>33</v>
      </c>
      <c r="H30" s="3" t="s">
        <v>1594</v>
      </c>
      <c r="I30" s="4">
        <v>43323</v>
      </c>
      <c r="J30" s="3" t="s">
        <v>43</v>
      </c>
      <c r="L30" s="3" t="s">
        <v>39</v>
      </c>
      <c r="M30" s="3" t="s">
        <v>39</v>
      </c>
      <c r="N30" s="1">
        <v>28271000</v>
      </c>
      <c r="O30" s="3" t="s">
        <v>1595</v>
      </c>
      <c r="P30" s="3" t="s">
        <v>1595</v>
      </c>
      <c r="Q30" s="3" t="s">
        <v>1596</v>
      </c>
      <c r="V30" s="6">
        <v>43252</v>
      </c>
      <c r="W30" s="6">
        <v>45047</v>
      </c>
      <c r="X30" s="3">
        <v>60</v>
      </c>
      <c r="Y30" s="3">
        <v>0</v>
      </c>
      <c r="Z30" s="3">
        <v>750</v>
      </c>
      <c r="AA30" s="3" t="s">
        <v>37</v>
      </c>
      <c r="AB30" s="3">
        <v>1.25</v>
      </c>
      <c r="AC30" s="1">
        <f t="shared" si="0"/>
        <v>937.5</v>
      </c>
      <c r="AD30" s="1" t="s">
        <v>34</v>
      </c>
      <c r="AE30" s="1">
        <v>0</v>
      </c>
      <c r="AF30" s="1">
        <f t="shared" si="1"/>
        <v>750</v>
      </c>
    </row>
    <row r="31" spans="1:32" ht="24.95" customHeight="1" x14ac:dyDescent="0.25">
      <c r="A31" s="1" t="s">
        <v>36</v>
      </c>
      <c r="B31" s="1">
        <v>7921</v>
      </c>
      <c r="C31" s="5">
        <v>43356</v>
      </c>
      <c r="E31" s="3" t="s">
        <v>1335</v>
      </c>
      <c r="F31" s="3" t="s">
        <v>454</v>
      </c>
      <c r="G31" s="3" t="s">
        <v>455</v>
      </c>
      <c r="H31" s="3">
        <v>1035130</v>
      </c>
      <c r="I31" s="4">
        <v>43342</v>
      </c>
      <c r="J31" s="3" t="s">
        <v>59</v>
      </c>
      <c r="L31" s="3" t="s">
        <v>35</v>
      </c>
      <c r="N31" s="1">
        <v>29372300</v>
      </c>
      <c r="O31" s="3" t="s">
        <v>53</v>
      </c>
      <c r="P31" s="3" t="s">
        <v>53</v>
      </c>
      <c r="Q31" s="3" t="s">
        <v>1597</v>
      </c>
      <c r="V31" s="6">
        <v>42583</v>
      </c>
      <c r="W31" s="6">
        <v>44409</v>
      </c>
      <c r="X31" s="3">
        <v>60</v>
      </c>
      <c r="Y31" s="3">
        <v>0</v>
      </c>
      <c r="Z31" s="3">
        <v>2000</v>
      </c>
      <c r="AA31" s="3" t="s">
        <v>37</v>
      </c>
      <c r="AB31" s="3">
        <v>70</v>
      </c>
      <c r="AC31" s="1">
        <f t="shared" si="0"/>
        <v>140000</v>
      </c>
      <c r="AD31" s="1" t="s">
        <v>49</v>
      </c>
      <c r="AE31" s="1">
        <v>0</v>
      </c>
      <c r="AF31" s="1">
        <f t="shared" si="1"/>
        <v>2000</v>
      </c>
    </row>
    <row r="32" spans="1:32" ht="24.95" customHeight="1" x14ac:dyDescent="0.25">
      <c r="A32" s="1" t="s">
        <v>36</v>
      </c>
      <c r="B32" s="1">
        <v>7922</v>
      </c>
      <c r="C32" s="5">
        <v>43356</v>
      </c>
      <c r="E32" s="3" t="s">
        <v>1070</v>
      </c>
      <c r="F32" s="3" t="s">
        <v>536</v>
      </c>
      <c r="G32" s="3" t="s">
        <v>455</v>
      </c>
      <c r="H32" s="3" t="s">
        <v>1598</v>
      </c>
      <c r="I32" s="4">
        <v>43354</v>
      </c>
      <c r="J32" s="3" t="s">
        <v>59</v>
      </c>
      <c r="L32" s="3" t="s">
        <v>35</v>
      </c>
      <c r="N32" s="1">
        <v>29252900</v>
      </c>
      <c r="O32" s="3" t="s">
        <v>1599</v>
      </c>
      <c r="P32" s="3" t="s">
        <v>1599</v>
      </c>
      <c r="Q32" s="3">
        <v>17032521</v>
      </c>
      <c r="V32" s="6">
        <v>43313</v>
      </c>
      <c r="W32" s="6">
        <v>45108</v>
      </c>
      <c r="X32" s="3">
        <v>60</v>
      </c>
      <c r="Y32" s="3">
        <v>0</v>
      </c>
      <c r="Z32" s="3">
        <v>700</v>
      </c>
      <c r="AA32" s="3" t="s">
        <v>37</v>
      </c>
      <c r="AB32" s="3">
        <v>10.31</v>
      </c>
      <c r="AC32" s="1">
        <f t="shared" si="0"/>
        <v>7217</v>
      </c>
      <c r="AD32" s="1" t="s">
        <v>34</v>
      </c>
      <c r="AE32" s="1">
        <v>0</v>
      </c>
      <c r="AF32" s="1">
        <f t="shared" si="1"/>
        <v>700</v>
      </c>
    </row>
    <row r="33" spans="1:32" ht="24.95" customHeight="1" x14ac:dyDescent="0.25">
      <c r="A33" s="1" t="s">
        <v>36</v>
      </c>
      <c r="B33" s="1">
        <v>7923</v>
      </c>
      <c r="C33" s="5">
        <v>43356</v>
      </c>
      <c r="E33" s="3" t="s">
        <v>622</v>
      </c>
      <c r="F33" s="3" t="s">
        <v>622</v>
      </c>
      <c r="G33" s="3" t="s">
        <v>33</v>
      </c>
      <c r="H33" s="37">
        <v>718190500188</v>
      </c>
      <c r="I33" s="4">
        <v>43343</v>
      </c>
      <c r="J33" s="3" t="s">
        <v>59</v>
      </c>
      <c r="L33" s="3" t="s">
        <v>35</v>
      </c>
      <c r="N33" s="1">
        <v>29224990</v>
      </c>
      <c r="O33" s="3" t="s">
        <v>623</v>
      </c>
      <c r="P33" s="3" t="s">
        <v>623</v>
      </c>
      <c r="Q33" s="3" t="s">
        <v>1600</v>
      </c>
      <c r="V33" s="6">
        <v>43313</v>
      </c>
      <c r="W33" s="6">
        <v>44378</v>
      </c>
      <c r="X33" s="3">
        <v>36</v>
      </c>
      <c r="Y33" s="3">
        <v>0</v>
      </c>
      <c r="Z33" s="3">
        <f>18*50+31</f>
        <v>931</v>
      </c>
      <c r="AA33" s="3" t="s">
        <v>37</v>
      </c>
      <c r="AB33" s="3">
        <v>47</v>
      </c>
      <c r="AC33" s="1">
        <f t="shared" si="0"/>
        <v>43757</v>
      </c>
      <c r="AD33" s="1" t="s">
        <v>34</v>
      </c>
      <c r="AE33" s="1">
        <v>0</v>
      </c>
      <c r="AF33" s="1">
        <f t="shared" si="1"/>
        <v>931</v>
      </c>
    </row>
    <row r="34" spans="1:32" ht="24.95" customHeight="1" x14ac:dyDescent="0.25">
      <c r="A34" s="1" t="s">
        <v>36</v>
      </c>
      <c r="B34" s="1">
        <v>7923</v>
      </c>
      <c r="C34" s="5">
        <v>43356</v>
      </c>
      <c r="E34" s="3" t="s">
        <v>622</v>
      </c>
      <c r="F34" s="3" t="s">
        <v>622</v>
      </c>
      <c r="G34" s="3" t="s">
        <v>33</v>
      </c>
      <c r="H34" s="37">
        <v>718190500188</v>
      </c>
      <c r="I34" s="4">
        <v>43343</v>
      </c>
      <c r="J34" s="3" t="s">
        <v>59</v>
      </c>
      <c r="L34" s="3" t="s">
        <v>35</v>
      </c>
      <c r="N34" s="1">
        <v>29224990</v>
      </c>
      <c r="O34" s="3" t="s">
        <v>623</v>
      </c>
      <c r="P34" s="3" t="s">
        <v>623</v>
      </c>
      <c r="Q34" s="3" t="s">
        <v>1601</v>
      </c>
      <c r="V34" s="6">
        <v>43313</v>
      </c>
      <c r="W34" s="6">
        <v>44378</v>
      </c>
      <c r="X34" s="3">
        <v>36</v>
      </c>
      <c r="Y34" s="3">
        <v>0</v>
      </c>
      <c r="Z34" s="3">
        <f>18*50+32</f>
        <v>932</v>
      </c>
      <c r="AA34" s="3" t="s">
        <v>37</v>
      </c>
      <c r="AB34" s="3">
        <v>47</v>
      </c>
      <c r="AC34" s="1">
        <f t="shared" si="0"/>
        <v>43804</v>
      </c>
      <c r="AD34" s="1" t="s">
        <v>34</v>
      </c>
      <c r="AE34" s="1">
        <v>0</v>
      </c>
      <c r="AF34" s="1">
        <f t="shared" si="1"/>
        <v>932</v>
      </c>
    </row>
    <row r="35" spans="1:32" ht="24.95" customHeight="1" x14ac:dyDescent="0.25">
      <c r="A35" s="1" t="s">
        <v>36</v>
      </c>
      <c r="B35" s="1">
        <v>7924</v>
      </c>
      <c r="C35" s="5">
        <v>43356</v>
      </c>
      <c r="E35" s="3" t="s">
        <v>1072</v>
      </c>
      <c r="F35" s="3" t="s">
        <v>1072</v>
      </c>
      <c r="G35" s="3" t="s">
        <v>119</v>
      </c>
      <c r="H35" s="3">
        <v>590227</v>
      </c>
      <c r="I35" s="4">
        <v>43348</v>
      </c>
      <c r="J35" s="3" t="s">
        <v>43</v>
      </c>
      <c r="L35" s="3" t="s">
        <v>39</v>
      </c>
      <c r="M35" s="3" t="s">
        <v>39</v>
      </c>
      <c r="N35" s="1">
        <v>32061900</v>
      </c>
      <c r="O35" s="3" t="s">
        <v>122</v>
      </c>
      <c r="P35" s="3" t="s">
        <v>678</v>
      </c>
      <c r="Q35" s="3" t="s">
        <v>1602</v>
      </c>
      <c r="V35" s="6">
        <v>43313</v>
      </c>
      <c r="W35" s="6">
        <v>44044</v>
      </c>
      <c r="X35" s="3">
        <v>25</v>
      </c>
      <c r="Y35" s="3">
        <v>0</v>
      </c>
      <c r="Z35" s="3">
        <v>10</v>
      </c>
      <c r="AA35" s="3" t="s">
        <v>37</v>
      </c>
      <c r="AB35" s="3">
        <v>47.01</v>
      </c>
      <c r="AC35" s="1">
        <f t="shared" si="0"/>
        <v>470.09999999999997</v>
      </c>
      <c r="AD35" s="1" t="s">
        <v>49</v>
      </c>
      <c r="AE35" s="1">
        <v>0</v>
      </c>
      <c r="AF35" s="1">
        <f t="shared" si="1"/>
        <v>10</v>
      </c>
    </row>
    <row r="36" spans="1:32" ht="24.95" customHeight="1" x14ac:dyDescent="0.25">
      <c r="A36" s="1" t="s">
        <v>36</v>
      </c>
      <c r="B36" s="1">
        <v>7924</v>
      </c>
      <c r="C36" s="5">
        <v>43356</v>
      </c>
      <c r="E36" s="3" t="s">
        <v>1072</v>
      </c>
      <c r="F36" s="3" t="s">
        <v>1072</v>
      </c>
      <c r="G36" s="3" t="s">
        <v>119</v>
      </c>
      <c r="H36" s="3">
        <v>590227</v>
      </c>
      <c r="I36" s="4">
        <v>43348</v>
      </c>
      <c r="J36" s="3" t="s">
        <v>43</v>
      </c>
      <c r="L36" s="3" t="s">
        <v>39</v>
      </c>
      <c r="M36" s="3" t="s">
        <v>39</v>
      </c>
      <c r="N36" s="1">
        <v>32064970</v>
      </c>
      <c r="O36" s="3" t="s">
        <v>1603</v>
      </c>
      <c r="P36" s="3" t="s">
        <v>1603</v>
      </c>
      <c r="Q36" s="3" t="s">
        <v>1604</v>
      </c>
      <c r="V36" s="6">
        <v>43313</v>
      </c>
      <c r="W36" s="6">
        <v>44044</v>
      </c>
      <c r="X36" s="3">
        <v>25</v>
      </c>
      <c r="Y36" s="3">
        <v>0</v>
      </c>
      <c r="Z36" s="3">
        <v>25</v>
      </c>
      <c r="AA36" s="3" t="s">
        <v>37</v>
      </c>
      <c r="AB36" s="3">
        <v>26.8</v>
      </c>
      <c r="AC36" s="1">
        <f t="shared" si="0"/>
        <v>670</v>
      </c>
      <c r="AD36" s="1" t="s">
        <v>49</v>
      </c>
      <c r="AE36" s="1">
        <v>0</v>
      </c>
      <c r="AF36" s="1">
        <f t="shared" si="1"/>
        <v>25</v>
      </c>
    </row>
    <row r="37" spans="1:32" ht="24.95" customHeight="1" x14ac:dyDescent="0.25">
      <c r="A37" s="1" t="s">
        <v>36</v>
      </c>
      <c r="B37" s="1">
        <v>7925</v>
      </c>
      <c r="C37" s="5">
        <v>43356</v>
      </c>
      <c r="E37" s="3" t="s">
        <v>1605</v>
      </c>
      <c r="F37" s="3" t="s">
        <v>1605</v>
      </c>
      <c r="G37" s="3" t="s">
        <v>126</v>
      </c>
      <c r="H37" s="3" t="s">
        <v>1606</v>
      </c>
      <c r="I37" s="4">
        <v>43355</v>
      </c>
      <c r="J37" s="3" t="s">
        <v>59</v>
      </c>
      <c r="L37" s="3" t="s">
        <v>35</v>
      </c>
      <c r="N37" s="1">
        <v>29339900</v>
      </c>
      <c r="O37" s="3" t="s">
        <v>1607</v>
      </c>
      <c r="P37" s="3" t="s">
        <v>1607</v>
      </c>
      <c r="Q37" s="3" t="s">
        <v>1608</v>
      </c>
      <c r="V37" s="6">
        <v>43313</v>
      </c>
      <c r="W37" s="6">
        <v>44378</v>
      </c>
      <c r="X37" s="3">
        <v>36</v>
      </c>
      <c r="Y37" s="3">
        <v>0</v>
      </c>
      <c r="Z37" s="3">
        <v>60</v>
      </c>
      <c r="AA37" s="3" t="s">
        <v>37</v>
      </c>
      <c r="AB37" s="3">
        <v>520</v>
      </c>
      <c r="AC37" s="1">
        <f t="shared" si="0"/>
        <v>31200</v>
      </c>
      <c r="AD37" s="1" t="s">
        <v>34</v>
      </c>
      <c r="AE37" s="1">
        <v>0</v>
      </c>
      <c r="AF37" s="1">
        <f t="shared" si="1"/>
        <v>60</v>
      </c>
    </row>
    <row r="38" spans="1:32" ht="24.95" customHeight="1" x14ac:dyDescent="0.25">
      <c r="A38" s="1" t="s">
        <v>36</v>
      </c>
      <c r="B38" s="1">
        <v>8048</v>
      </c>
      <c r="C38" s="5">
        <v>43361</v>
      </c>
      <c r="E38" s="3" t="s">
        <v>519</v>
      </c>
      <c r="F38" s="3" t="s">
        <v>519</v>
      </c>
      <c r="G38" s="3" t="s">
        <v>168</v>
      </c>
      <c r="H38" s="3">
        <v>943108051</v>
      </c>
      <c r="I38" s="4">
        <v>43353</v>
      </c>
      <c r="J38" s="3" t="s">
        <v>43</v>
      </c>
      <c r="L38" s="3" t="s">
        <v>39</v>
      </c>
      <c r="M38" s="3" t="s">
        <v>39</v>
      </c>
      <c r="N38" s="1">
        <v>39123920</v>
      </c>
      <c r="O38" s="3" t="s">
        <v>1557</v>
      </c>
      <c r="P38" s="3" t="s">
        <v>1557</v>
      </c>
      <c r="Q38" s="3">
        <v>189030</v>
      </c>
      <c r="V38" s="6">
        <v>43313</v>
      </c>
      <c r="W38" s="6">
        <v>44409</v>
      </c>
      <c r="X38" s="3">
        <v>36</v>
      </c>
      <c r="Y38" s="3">
        <v>0</v>
      </c>
      <c r="Z38" s="3">
        <v>45.36</v>
      </c>
      <c r="AA38" s="3" t="s">
        <v>37</v>
      </c>
      <c r="AB38" s="3">
        <v>53.38</v>
      </c>
      <c r="AC38" s="40">
        <f t="shared" si="0"/>
        <v>2421.3168000000001</v>
      </c>
      <c r="AD38" s="1" t="s">
        <v>49</v>
      </c>
      <c r="AE38" s="1">
        <v>0</v>
      </c>
      <c r="AF38" s="1">
        <f t="shared" si="1"/>
        <v>45.36</v>
      </c>
    </row>
    <row r="39" spans="1:32" ht="24.95" customHeight="1" x14ac:dyDescent="0.25">
      <c r="A39" s="1" t="s">
        <v>36</v>
      </c>
      <c r="B39" s="1">
        <v>8049</v>
      </c>
      <c r="C39" s="5">
        <v>43361</v>
      </c>
      <c r="E39" s="3" t="s">
        <v>73</v>
      </c>
      <c r="F39" s="3" t="s">
        <v>420</v>
      </c>
      <c r="G39" s="3" t="s">
        <v>50</v>
      </c>
      <c r="H39" s="3">
        <v>6592</v>
      </c>
      <c r="I39" s="4">
        <v>43353</v>
      </c>
      <c r="J39" s="3" t="s">
        <v>43</v>
      </c>
      <c r="L39" s="3" t="s">
        <v>39</v>
      </c>
      <c r="M39" s="3" t="s">
        <v>39</v>
      </c>
      <c r="N39" s="1">
        <v>29332990</v>
      </c>
      <c r="O39" s="3" t="s">
        <v>1609</v>
      </c>
      <c r="P39" s="3" t="s">
        <v>1609</v>
      </c>
      <c r="Q39" s="48" t="s">
        <v>422</v>
      </c>
      <c r="V39" s="6">
        <v>42856</v>
      </c>
      <c r="W39" s="6">
        <v>43586</v>
      </c>
      <c r="X39" s="3">
        <v>24</v>
      </c>
      <c r="Y39" s="3">
        <v>0</v>
      </c>
      <c r="Z39" s="3">
        <v>90</v>
      </c>
      <c r="AA39" s="3" t="s">
        <v>37</v>
      </c>
      <c r="AB39" s="3">
        <v>69</v>
      </c>
      <c r="AC39" s="1">
        <f t="shared" si="0"/>
        <v>6210</v>
      </c>
      <c r="AD39" s="1" t="s">
        <v>62</v>
      </c>
      <c r="AE39" s="1">
        <v>0</v>
      </c>
      <c r="AF39" s="1">
        <f t="shared" si="1"/>
        <v>90</v>
      </c>
    </row>
    <row r="40" spans="1:32" ht="24.95" customHeight="1" x14ac:dyDescent="0.25">
      <c r="A40" s="1" t="s">
        <v>36</v>
      </c>
      <c r="B40" s="1">
        <v>8050</v>
      </c>
      <c r="C40" s="5">
        <v>43361</v>
      </c>
      <c r="E40" s="3" t="s">
        <v>73</v>
      </c>
      <c r="F40" s="3" t="s">
        <v>420</v>
      </c>
      <c r="G40" s="3" t="s">
        <v>50</v>
      </c>
      <c r="H40" s="3">
        <v>6594</v>
      </c>
      <c r="I40" s="4">
        <v>43353</v>
      </c>
      <c r="J40" s="3" t="s">
        <v>43</v>
      </c>
      <c r="L40" s="3" t="s">
        <v>39</v>
      </c>
      <c r="M40" s="3" t="s">
        <v>39</v>
      </c>
      <c r="N40" s="1">
        <v>39059990</v>
      </c>
      <c r="O40" s="3" t="s">
        <v>1610</v>
      </c>
      <c r="P40" s="3" t="s">
        <v>1610</v>
      </c>
      <c r="Q40" s="3" t="s">
        <v>1611</v>
      </c>
      <c r="V40" s="6">
        <v>43191</v>
      </c>
      <c r="W40" s="6">
        <v>44287</v>
      </c>
      <c r="X40" s="3">
        <v>36</v>
      </c>
      <c r="Y40" s="3">
        <v>0</v>
      </c>
      <c r="Z40" s="3">
        <v>270</v>
      </c>
      <c r="AA40" s="3" t="s">
        <v>37</v>
      </c>
      <c r="AB40" s="3">
        <v>186.76</v>
      </c>
      <c r="AC40" s="1">
        <f t="shared" si="0"/>
        <v>50425.2</v>
      </c>
      <c r="AD40" s="1" t="s">
        <v>62</v>
      </c>
      <c r="AE40" s="1">
        <v>0</v>
      </c>
      <c r="AF40" s="1">
        <f t="shared" si="1"/>
        <v>270</v>
      </c>
    </row>
    <row r="41" spans="1:32" ht="24.95" customHeight="1" x14ac:dyDescent="0.25">
      <c r="A41" s="1" t="s">
        <v>36</v>
      </c>
      <c r="B41" s="1">
        <v>8086</v>
      </c>
      <c r="C41" s="5">
        <v>43361</v>
      </c>
      <c r="E41" s="3" t="s">
        <v>1612</v>
      </c>
      <c r="F41" s="3" t="s">
        <v>1612</v>
      </c>
      <c r="G41" s="3" t="s">
        <v>50</v>
      </c>
      <c r="H41" s="3">
        <v>909600051</v>
      </c>
      <c r="I41" s="4">
        <v>43354</v>
      </c>
      <c r="J41" s="3" t="s">
        <v>1226</v>
      </c>
      <c r="L41" s="3" t="s">
        <v>39</v>
      </c>
      <c r="M41" s="3" t="s">
        <v>39</v>
      </c>
      <c r="N41" s="1">
        <v>96020010</v>
      </c>
      <c r="O41" s="3" t="s">
        <v>1613</v>
      </c>
      <c r="P41" s="3" t="s">
        <v>1613</v>
      </c>
      <c r="Q41" s="3">
        <v>1150033622</v>
      </c>
      <c r="V41" s="6">
        <v>43313</v>
      </c>
      <c r="W41" s="6">
        <v>45108</v>
      </c>
      <c r="X41" s="3">
        <v>60</v>
      </c>
      <c r="Y41" s="3">
        <v>0</v>
      </c>
      <c r="Z41" s="3">
        <v>5.84</v>
      </c>
      <c r="AA41" s="3" t="s">
        <v>1056</v>
      </c>
      <c r="AB41" s="3">
        <v>2830</v>
      </c>
      <c r="AC41" s="1">
        <f t="shared" si="0"/>
        <v>16527.2</v>
      </c>
      <c r="AD41" s="1" t="s">
        <v>34</v>
      </c>
      <c r="AE41" s="1">
        <v>0</v>
      </c>
      <c r="AF41" s="1">
        <f t="shared" si="1"/>
        <v>5.84</v>
      </c>
    </row>
    <row r="42" spans="1:32" ht="24.95" customHeight="1" x14ac:dyDescent="0.25">
      <c r="A42" s="1" t="s">
        <v>36</v>
      </c>
      <c r="B42" s="1">
        <v>8086</v>
      </c>
      <c r="C42" s="5">
        <v>43361</v>
      </c>
      <c r="E42" s="3" t="s">
        <v>1612</v>
      </c>
      <c r="F42" s="3" t="s">
        <v>1612</v>
      </c>
      <c r="G42" s="3" t="s">
        <v>50</v>
      </c>
      <c r="H42" s="3">
        <v>909600051</v>
      </c>
      <c r="I42" s="4">
        <v>43354</v>
      </c>
      <c r="J42" s="3" t="s">
        <v>1226</v>
      </c>
      <c r="L42" s="3" t="s">
        <v>39</v>
      </c>
      <c r="M42" s="3" t="s">
        <v>39</v>
      </c>
      <c r="N42" s="1">
        <v>96020010</v>
      </c>
      <c r="O42" s="3" t="s">
        <v>1613</v>
      </c>
      <c r="P42" s="3" t="s">
        <v>1613</v>
      </c>
      <c r="Q42" s="3">
        <v>1150033920</v>
      </c>
      <c r="V42" s="6">
        <v>43313</v>
      </c>
      <c r="W42" s="6">
        <v>45108</v>
      </c>
      <c r="X42" s="3">
        <v>60</v>
      </c>
      <c r="Y42" s="3">
        <v>0</v>
      </c>
      <c r="Z42" s="3">
        <v>0.67500000000000004</v>
      </c>
      <c r="AA42" s="3" t="s">
        <v>1056</v>
      </c>
      <c r="AB42" s="3">
        <v>2730</v>
      </c>
      <c r="AC42" s="1">
        <f t="shared" si="0"/>
        <v>1842.7500000000002</v>
      </c>
      <c r="AD42" s="1" t="s">
        <v>34</v>
      </c>
      <c r="AE42" s="1">
        <v>0</v>
      </c>
      <c r="AF42" s="1">
        <f t="shared" si="1"/>
        <v>0.67500000000000004</v>
      </c>
    </row>
    <row r="43" spans="1:32" ht="24.95" customHeight="1" x14ac:dyDescent="0.25">
      <c r="A43" s="1" t="s">
        <v>36</v>
      </c>
      <c r="B43" s="1">
        <v>8086</v>
      </c>
      <c r="C43" s="5">
        <v>43361</v>
      </c>
      <c r="E43" s="3" t="s">
        <v>1612</v>
      </c>
      <c r="F43" s="3" t="s">
        <v>1612</v>
      </c>
      <c r="G43" s="3" t="s">
        <v>50</v>
      </c>
      <c r="H43" s="3">
        <v>909600051</v>
      </c>
      <c r="I43" s="4">
        <v>43354</v>
      </c>
      <c r="J43" s="3" t="s">
        <v>1226</v>
      </c>
      <c r="L43" s="3" t="s">
        <v>39</v>
      </c>
      <c r="M43" s="3" t="s">
        <v>39</v>
      </c>
      <c r="N43" s="1">
        <v>96020010</v>
      </c>
      <c r="O43" s="3" t="s">
        <v>1613</v>
      </c>
      <c r="P43" s="3" t="s">
        <v>1613</v>
      </c>
      <c r="Q43" s="3">
        <v>1150033823</v>
      </c>
      <c r="V43" s="6">
        <v>43313</v>
      </c>
      <c r="W43" s="6">
        <v>45108</v>
      </c>
      <c r="X43" s="3">
        <v>60</v>
      </c>
      <c r="Y43" s="3">
        <v>0</v>
      </c>
      <c r="Z43" s="3">
        <v>4.7249999999999996</v>
      </c>
      <c r="AA43" s="3" t="s">
        <v>1056</v>
      </c>
      <c r="AB43" s="3">
        <v>2730</v>
      </c>
      <c r="AC43" s="1">
        <f t="shared" si="0"/>
        <v>12899.249999999998</v>
      </c>
      <c r="AD43" s="1" t="s">
        <v>34</v>
      </c>
      <c r="AE43" s="1">
        <v>0</v>
      </c>
      <c r="AF43" s="1">
        <f t="shared" si="1"/>
        <v>4.7249999999999996</v>
      </c>
    </row>
    <row r="44" spans="1:32" ht="24.95" customHeight="1" x14ac:dyDescent="0.25">
      <c r="A44" s="1" t="s">
        <v>36</v>
      </c>
      <c r="B44" s="1">
        <v>8086</v>
      </c>
      <c r="C44" s="5">
        <v>43361</v>
      </c>
      <c r="E44" s="3" t="s">
        <v>1612</v>
      </c>
      <c r="F44" s="3" t="s">
        <v>1612</v>
      </c>
      <c r="G44" s="3" t="s">
        <v>50</v>
      </c>
      <c r="H44" s="3">
        <v>909600051</v>
      </c>
      <c r="I44" s="4">
        <v>43354</v>
      </c>
      <c r="J44" s="3" t="s">
        <v>1226</v>
      </c>
      <c r="L44" s="3" t="s">
        <v>39</v>
      </c>
      <c r="M44" s="3" t="s">
        <v>39</v>
      </c>
      <c r="N44" s="1">
        <v>96020010</v>
      </c>
      <c r="O44" s="3" t="s">
        <v>1613</v>
      </c>
      <c r="P44" s="3" t="s">
        <v>1613</v>
      </c>
      <c r="Q44" s="3">
        <v>1150033912</v>
      </c>
      <c r="V44" s="6">
        <v>43344</v>
      </c>
      <c r="W44" s="6">
        <v>45139</v>
      </c>
      <c r="X44" s="3">
        <v>60</v>
      </c>
      <c r="Y44" s="3">
        <v>0</v>
      </c>
      <c r="Z44" s="3">
        <v>1</v>
      </c>
      <c r="AA44" s="3" t="s">
        <v>1056</v>
      </c>
      <c r="AB44" s="3">
        <v>2880</v>
      </c>
      <c r="AC44" s="1">
        <f t="shared" si="0"/>
        <v>2880</v>
      </c>
      <c r="AD44" s="1" t="s">
        <v>34</v>
      </c>
      <c r="AE44" s="1">
        <v>0</v>
      </c>
      <c r="AF44" s="1">
        <f t="shared" si="1"/>
        <v>1</v>
      </c>
    </row>
    <row r="45" spans="1:32" ht="24.95" customHeight="1" x14ac:dyDescent="0.25">
      <c r="A45" s="1" t="s">
        <v>36</v>
      </c>
      <c r="B45" s="1">
        <v>8086</v>
      </c>
      <c r="C45" s="5">
        <v>43361</v>
      </c>
      <c r="E45" s="3" t="s">
        <v>1612</v>
      </c>
      <c r="F45" s="3" t="s">
        <v>1612</v>
      </c>
      <c r="G45" s="3" t="s">
        <v>50</v>
      </c>
      <c r="H45" s="3">
        <v>909600051</v>
      </c>
      <c r="I45" s="4">
        <v>43354</v>
      </c>
      <c r="J45" s="3" t="s">
        <v>1226</v>
      </c>
      <c r="L45" s="3" t="s">
        <v>39</v>
      </c>
      <c r="M45" s="3" t="s">
        <v>39</v>
      </c>
      <c r="N45" s="1">
        <v>96020010</v>
      </c>
      <c r="O45" s="3" t="s">
        <v>1613</v>
      </c>
      <c r="P45" s="3" t="s">
        <v>1613</v>
      </c>
      <c r="Q45" s="3">
        <v>1150033824</v>
      </c>
      <c r="V45" s="6">
        <v>43313</v>
      </c>
      <c r="W45" s="6">
        <v>45108</v>
      </c>
      <c r="X45" s="3">
        <v>60</v>
      </c>
      <c r="Y45" s="3">
        <v>0</v>
      </c>
      <c r="Z45" s="3">
        <v>0.875</v>
      </c>
      <c r="AA45" s="3" t="s">
        <v>1056</v>
      </c>
      <c r="AB45" s="3">
        <v>2780</v>
      </c>
      <c r="AC45" s="1">
        <f t="shared" si="0"/>
        <v>2432.5</v>
      </c>
      <c r="AD45" s="1" t="s">
        <v>34</v>
      </c>
      <c r="AE45" s="1">
        <v>0</v>
      </c>
      <c r="AF45" s="1">
        <f t="shared" si="1"/>
        <v>0.875</v>
      </c>
    </row>
    <row r="46" spans="1:32" ht="24.95" customHeight="1" x14ac:dyDescent="0.25">
      <c r="A46" s="1" t="s">
        <v>36</v>
      </c>
      <c r="B46" s="1">
        <v>8117</v>
      </c>
      <c r="C46" s="5">
        <v>43362</v>
      </c>
      <c r="E46" s="3" t="s">
        <v>1618</v>
      </c>
      <c r="F46" s="3" t="s">
        <v>348</v>
      </c>
      <c r="G46" s="3" t="s">
        <v>50</v>
      </c>
      <c r="H46" s="3" t="s">
        <v>1619</v>
      </c>
      <c r="I46" s="4">
        <v>43354</v>
      </c>
      <c r="J46" s="3" t="s">
        <v>43</v>
      </c>
      <c r="L46" s="3" t="s">
        <v>39</v>
      </c>
      <c r="M46" s="3" t="s">
        <v>39</v>
      </c>
      <c r="N46" s="1">
        <v>38249900</v>
      </c>
      <c r="O46" s="3" t="s">
        <v>1620</v>
      </c>
      <c r="P46" s="3" t="s">
        <v>1620</v>
      </c>
      <c r="Q46" s="3">
        <v>1320029465</v>
      </c>
      <c r="V46" s="6">
        <v>43313</v>
      </c>
      <c r="W46" s="6">
        <v>43678</v>
      </c>
      <c r="X46" s="3">
        <v>13</v>
      </c>
      <c r="Y46" s="3">
        <v>0</v>
      </c>
      <c r="Z46" s="3">
        <v>25</v>
      </c>
      <c r="AA46" s="3" t="s">
        <v>37</v>
      </c>
      <c r="AB46" s="3">
        <v>75</v>
      </c>
      <c r="AC46" s="1">
        <f t="shared" si="0"/>
        <v>1875</v>
      </c>
      <c r="AD46" s="1" t="s">
        <v>34</v>
      </c>
      <c r="AE46" s="1">
        <v>0</v>
      </c>
      <c r="AF46" s="1">
        <f t="shared" si="1"/>
        <v>25</v>
      </c>
    </row>
    <row r="47" spans="1:32" ht="24.95" customHeight="1" x14ac:dyDescent="0.25"/>
    <row r="48" spans="1:32" ht="24.95" customHeight="1" x14ac:dyDescent="0.25"/>
    <row r="49" ht="24.95" customHeight="1" x14ac:dyDescent="0.25"/>
    <row r="50" ht="24.95" customHeight="1" x14ac:dyDescent="0.25"/>
    <row r="51" ht="24.95" customHeight="1" x14ac:dyDescent="0.25"/>
    <row r="52" ht="24.95" customHeight="1" x14ac:dyDescent="0.25"/>
    <row r="53" ht="24.95" customHeight="1" x14ac:dyDescent="0.25"/>
    <row r="54" ht="24.95" customHeight="1" x14ac:dyDescent="0.25"/>
    <row r="55" ht="24.95" customHeight="1" x14ac:dyDescent="0.25"/>
    <row r="56" ht="24.95" customHeight="1" x14ac:dyDescent="0.25"/>
    <row r="57" ht="24.95" customHeight="1" x14ac:dyDescent="0.25"/>
    <row r="58" ht="24.95" customHeight="1" x14ac:dyDescent="0.25"/>
    <row r="59" ht="24.95" customHeight="1" x14ac:dyDescent="0.25"/>
    <row r="60" ht="24.95" customHeight="1" x14ac:dyDescent="0.25"/>
    <row r="61" ht="24.95" customHeight="1" x14ac:dyDescent="0.25"/>
    <row r="62" ht="24.95" customHeight="1" x14ac:dyDescent="0.25"/>
    <row r="63" ht="24.95" customHeight="1" x14ac:dyDescent="0.25"/>
    <row r="64" ht="24.95" customHeight="1" x14ac:dyDescent="0.25"/>
    <row r="65" ht="24.95" customHeight="1" x14ac:dyDescent="0.25"/>
    <row r="66" ht="24.95" customHeight="1" x14ac:dyDescent="0.25"/>
    <row r="67" ht="24.95" customHeight="1" x14ac:dyDescent="0.25"/>
    <row r="68" ht="24.95" customHeight="1" x14ac:dyDescent="0.25"/>
    <row r="69" ht="24.95" customHeight="1" x14ac:dyDescent="0.25"/>
    <row r="70" ht="24.95" customHeight="1" x14ac:dyDescent="0.25"/>
    <row r="71" ht="24.95" customHeight="1" x14ac:dyDescent="0.25"/>
    <row r="72" ht="24.95" customHeight="1" x14ac:dyDescent="0.25"/>
    <row r="73" ht="24.95" customHeight="1" x14ac:dyDescent="0.25"/>
    <row r="74" ht="24.95" customHeight="1" x14ac:dyDescent="0.25"/>
    <row r="75" ht="24.95" customHeight="1" x14ac:dyDescent="0.25"/>
    <row r="76" ht="24.95" customHeight="1" x14ac:dyDescent="0.25"/>
    <row r="77" ht="24.95" customHeight="1" x14ac:dyDescent="0.25"/>
    <row r="78" ht="24.95" customHeight="1" x14ac:dyDescent="0.25"/>
    <row r="79" ht="24.95" customHeight="1" x14ac:dyDescent="0.25"/>
    <row r="80" ht="24.95" customHeight="1" x14ac:dyDescent="0.25"/>
    <row r="81" ht="24.95" customHeight="1" x14ac:dyDescent="0.25"/>
    <row r="82" ht="24.95" customHeight="1" x14ac:dyDescent="0.25"/>
    <row r="83" ht="24.95" customHeight="1" x14ac:dyDescent="0.25"/>
    <row r="84" ht="24.95" customHeight="1" x14ac:dyDescent="0.25"/>
    <row r="85" ht="24.95" customHeight="1" x14ac:dyDescent="0.25"/>
    <row r="86" ht="24.95" customHeight="1" x14ac:dyDescent="0.25"/>
    <row r="87" ht="24.95" customHeight="1" x14ac:dyDescent="0.25"/>
    <row r="88" ht="24.95" customHeight="1" x14ac:dyDescent="0.25"/>
    <row r="89" ht="24.95" customHeight="1" x14ac:dyDescent="0.25"/>
    <row r="90" ht="24.95" customHeight="1" x14ac:dyDescent="0.25"/>
    <row r="91" ht="24.95" customHeight="1" x14ac:dyDescent="0.25"/>
    <row r="92" ht="24.95" customHeight="1" x14ac:dyDescent="0.25"/>
    <row r="93" ht="24.95" customHeight="1" x14ac:dyDescent="0.25"/>
    <row r="94" ht="24.95" customHeight="1" x14ac:dyDescent="0.25"/>
    <row r="95" ht="24.95" customHeight="1" x14ac:dyDescent="0.25"/>
    <row r="96" ht="24.95" customHeight="1" x14ac:dyDescent="0.25"/>
    <row r="97" ht="24.95" customHeight="1" x14ac:dyDescent="0.25"/>
    <row r="98" ht="24.95" customHeight="1" x14ac:dyDescent="0.25"/>
    <row r="99" ht="24.95" customHeight="1" x14ac:dyDescent="0.25"/>
    <row r="100" ht="24.95" customHeight="1" x14ac:dyDescent="0.25"/>
    <row r="101" ht="24.95" customHeight="1" x14ac:dyDescent="0.25"/>
    <row r="102" ht="24.95" customHeight="1" x14ac:dyDescent="0.25"/>
    <row r="103" ht="24.95" customHeight="1" x14ac:dyDescent="0.25"/>
    <row r="104" ht="24.95" customHeight="1" x14ac:dyDescent="0.25"/>
    <row r="105" ht="24.95" customHeight="1" x14ac:dyDescent="0.25"/>
    <row r="106" ht="24.95" customHeight="1" x14ac:dyDescent="0.25"/>
    <row r="107" ht="24.95" customHeight="1" x14ac:dyDescent="0.25"/>
    <row r="108" ht="24.95" customHeight="1" x14ac:dyDescent="0.25"/>
    <row r="109" ht="24.95" customHeight="1" x14ac:dyDescent="0.25"/>
    <row r="110" ht="24.95" customHeight="1" x14ac:dyDescent="0.25"/>
    <row r="111" ht="24.95" customHeight="1" x14ac:dyDescent="0.25"/>
    <row r="112" ht="24.95" customHeight="1" x14ac:dyDescent="0.25"/>
    <row r="113" ht="24.95" customHeight="1" x14ac:dyDescent="0.25"/>
    <row r="114" ht="24.95" customHeight="1" x14ac:dyDescent="0.25"/>
    <row r="115" ht="24.95" customHeight="1" x14ac:dyDescent="0.25"/>
    <row r="116" ht="24.95" customHeight="1" x14ac:dyDescent="0.25"/>
    <row r="117" ht="24.95" customHeight="1" x14ac:dyDescent="0.25"/>
    <row r="118" ht="24.95" customHeight="1" x14ac:dyDescent="0.25"/>
    <row r="119" ht="24.95" customHeight="1" x14ac:dyDescent="0.25"/>
    <row r="120" ht="24.95" customHeight="1" x14ac:dyDescent="0.25"/>
    <row r="121" ht="24.95" customHeight="1" x14ac:dyDescent="0.25"/>
    <row r="122" ht="24.95" customHeight="1" x14ac:dyDescent="0.25"/>
    <row r="123" ht="24.95" customHeight="1" x14ac:dyDescent="0.25"/>
    <row r="124" ht="24.95" customHeight="1" x14ac:dyDescent="0.25"/>
    <row r="125" ht="24.95" customHeight="1" x14ac:dyDescent="0.25"/>
    <row r="126" ht="24.95" customHeight="1" x14ac:dyDescent="0.25"/>
    <row r="127" ht="24.95" customHeight="1" x14ac:dyDescent="0.25"/>
    <row r="128" ht="24.95" customHeight="1" x14ac:dyDescent="0.25"/>
    <row r="129" ht="24.95" customHeight="1" x14ac:dyDescent="0.25"/>
    <row r="130" ht="24.95" customHeight="1" x14ac:dyDescent="0.25"/>
    <row r="131" ht="24.95" customHeight="1" x14ac:dyDescent="0.25"/>
    <row r="132" ht="24.95" customHeight="1" x14ac:dyDescent="0.25"/>
    <row r="133" ht="24.95" customHeight="1" x14ac:dyDescent="0.25"/>
    <row r="134" ht="24.95" customHeight="1" x14ac:dyDescent="0.25"/>
    <row r="135" ht="24.95" customHeight="1" x14ac:dyDescent="0.25"/>
    <row r="136" ht="24.95" customHeight="1" x14ac:dyDescent="0.25"/>
    <row r="137" ht="24.95" customHeight="1" x14ac:dyDescent="0.25"/>
    <row r="138" ht="24.95" customHeight="1" x14ac:dyDescent="0.25"/>
    <row r="139" ht="24.95" customHeight="1" x14ac:dyDescent="0.25"/>
    <row r="140" ht="24.95" customHeight="1" x14ac:dyDescent="0.25"/>
    <row r="141" ht="24.95" customHeight="1" x14ac:dyDescent="0.25"/>
    <row r="142" ht="24.95" customHeight="1" x14ac:dyDescent="0.25"/>
    <row r="143" ht="24.95" customHeight="1" x14ac:dyDescent="0.25"/>
    <row r="144" ht="24.95" customHeight="1" x14ac:dyDescent="0.25"/>
    <row r="145" ht="24.95" customHeight="1" x14ac:dyDescent="0.25"/>
    <row r="146" ht="24.95" customHeight="1" x14ac:dyDescent="0.25"/>
    <row r="147" ht="24.95" customHeight="1" x14ac:dyDescent="0.25"/>
    <row r="148" ht="24.95" customHeight="1" x14ac:dyDescent="0.25"/>
    <row r="149" ht="24.95" customHeight="1" x14ac:dyDescent="0.25"/>
    <row r="150" ht="24.95" customHeight="1" x14ac:dyDescent="0.25"/>
    <row r="151" ht="24.95" customHeight="1" x14ac:dyDescent="0.25"/>
    <row r="152" ht="24.95" customHeight="1" x14ac:dyDescent="0.25"/>
    <row r="153" ht="24.95" customHeight="1" x14ac:dyDescent="0.25"/>
    <row r="154" ht="24.95" customHeight="1" x14ac:dyDescent="0.25"/>
    <row r="155" ht="24.95" customHeight="1" x14ac:dyDescent="0.25"/>
    <row r="156" ht="24.95" customHeight="1" x14ac:dyDescent="0.25"/>
    <row r="157" ht="24.95" customHeight="1" x14ac:dyDescent="0.25"/>
    <row r="158" ht="24.95" customHeight="1" x14ac:dyDescent="0.25"/>
    <row r="159" ht="24.95" customHeight="1" x14ac:dyDescent="0.25"/>
    <row r="160" ht="24.95" customHeight="1" x14ac:dyDescent="0.25"/>
    <row r="161" ht="24.95" customHeight="1" x14ac:dyDescent="0.25"/>
    <row r="162" ht="24.95" customHeight="1" x14ac:dyDescent="0.25"/>
    <row r="163" ht="24.95" customHeight="1" x14ac:dyDescent="0.25"/>
    <row r="164" ht="24.95" customHeight="1" x14ac:dyDescent="0.25"/>
    <row r="165" ht="24.95" customHeight="1" x14ac:dyDescent="0.25"/>
    <row r="166" ht="24.95" customHeight="1" x14ac:dyDescent="0.25"/>
    <row r="167" ht="24.95" customHeight="1" x14ac:dyDescent="0.25"/>
    <row r="168" ht="24.95" customHeight="1" x14ac:dyDescent="0.25"/>
    <row r="169" ht="24.95" customHeight="1" x14ac:dyDescent="0.25"/>
    <row r="170" ht="24.95" customHeight="1" x14ac:dyDescent="0.25"/>
    <row r="171" ht="24.95" customHeight="1" x14ac:dyDescent="0.25"/>
    <row r="172" ht="24.95" customHeight="1" x14ac:dyDescent="0.25"/>
    <row r="173" ht="24.95" customHeight="1" x14ac:dyDescent="0.25"/>
    <row r="174" ht="24.95" customHeight="1" x14ac:dyDescent="0.25"/>
    <row r="175" ht="24.95" customHeight="1" x14ac:dyDescent="0.25"/>
    <row r="176" ht="24.95" customHeight="1" x14ac:dyDescent="0.25"/>
    <row r="177" ht="24.95" customHeight="1" x14ac:dyDescent="0.25"/>
    <row r="178" ht="24.95" customHeight="1" x14ac:dyDescent="0.25"/>
    <row r="1048193" spans="32:32" x14ac:dyDescent="0.25">
      <c r="AF1048193" s="1">
        <f t="shared" ref="AF1048193" si="2">Z1048193</f>
        <v>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G1048233"/>
  <sheetViews>
    <sheetView zoomScaleNormal="100" workbookViewId="0">
      <pane ySplit="2" topLeftCell="A3" activePane="bottomLeft" state="frozen"/>
      <selection pane="bottomLeft"/>
    </sheetView>
  </sheetViews>
  <sheetFormatPr defaultRowHeight="12" x14ac:dyDescent="0.25"/>
  <cols>
    <col min="1" max="1" width="4.42578125" style="1" bestFit="1" customWidth="1"/>
    <col min="2" max="2" width="5.28515625" style="1" bestFit="1" customWidth="1"/>
    <col min="3" max="3" width="9.42578125" style="1" bestFit="1" customWidth="1"/>
    <col min="4" max="4" width="3.28515625" style="3" bestFit="1" customWidth="1"/>
    <col min="5" max="5" width="39.7109375" style="3" customWidth="1"/>
    <col min="6" max="6" width="39.5703125" style="3" customWidth="1"/>
    <col min="7" max="7" width="11.7109375" style="3" customWidth="1"/>
    <col min="8" max="8" width="20.28515625" style="3" customWidth="1"/>
    <col min="9" max="9" width="10.42578125" style="3" bestFit="1" customWidth="1"/>
    <col min="10" max="10" width="33.140625" style="3" bestFit="1" customWidth="1"/>
    <col min="11" max="11" width="10.42578125" style="3" bestFit="1" customWidth="1"/>
    <col min="12" max="12" width="4.42578125" style="3" bestFit="1" customWidth="1"/>
    <col min="13" max="13" width="7.85546875" style="3" bestFit="1" customWidth="1"/>
    <col min="14" max="14" width="9.5703125" style="1" bestFit="1" customWidth="1"/>
    <col min="15" max="16" width="35.28515625" style="3" customWidth="1"/>
    <col min="17" max="17" width="29.42578125" style="3" customWidth="1"/>
    <col min="18" max="18" width="6.140625" style="3" bestFit="1" customWidth="1"/>
    <col min="19" max="19" width="9.85546875" style="3" bestFit="1" customWidth="1"/>
    <col min="20" max="21" width="6.42578125" style="3" bestFit="1" customWidth="1"/>
    <col min="22" max="22" width="6.85546875" style="3" bestFit="1" customWidth="1"/>
    <col min="23" max="23" width="7" style="3" bestFit="1" customWidth="1"/>
    <col min="24" max="24" width="3.5703125" style="3" bestFit="1" customWidth="1"/>
    <col min="25" max="25" width="5.42578125" style="3" bestFit="1" customWidth="1"/>
    <col min="26" max="26" width="10" style="3" bestFit="1" customWidth="1"/>
    <col min="27" max="27" width="7" style="3" bestFit="1" customWidth="1"/>
    <col min="28" max="28" width="8.28515625" style="3" bestFit="1" customWidth="1"/>
    <col min="29" max="29" width="9" style="1" bestFit="1" customWidth="1"/>
    <col min="30" max="30" width="4.140625" style="1" bestFit="1" customWidth="1"/>
    <col min="31" max="31" width="3.28515625" style="1" bestFit="1" customWidth="1"/>
    <col min="32" max="32" width="10" style="1" bestFit="1" customWidth="1"/>
    <col min="33" max="33" width="7.85546875" style="1" bestFit="1" customWidth="1"/>
    <col min="34" max="16384" width="9.140625" style="1"/>
  </cols>
  <sheetData>
    <row r="1" spans="1:33" ht="50.1" customHeight="1" x14ac:dyDescent="0.25">
      <c r="A1" s="33" t="s">
        <v>5</v>
      </c>
      <c r="B1" s="33" t="s">
        <v>6</v>
      </c>
      <c r="C1" s="33" t="s">
        <v>4</v>
      </c>
      <c r="D1" s="33" t="s">
        <v>7</v>
      </c>
      <c r="E1" s="33" t="s">
        <v>8</v>
      </c>
      <c r="F1" s="33" t="s">
        <v>9</v>
      </c>
      <c r="G1" s="33" t="s">
        <v>10</v>
      </c>
      <c r="H1" s="33" t="s">
        <v>11</v>
      </c>
      <c r="I1" s="33" t="s">
        <v>3</v>
      </c>
      <c r="J1" s="33" t="s">
        <v>12</v>
      </c>
      <c r="K1" s="33" t="s">
        <v>13</v>
      </c>
      <c r="L1" s="33" t="s">
        <v>14</v>
      </c>
      <c r="M1" s="33" t="s">
        <v>15</v>
      </c>
      <c r="N1" s="33" t="s">
        <v>16</v>
      </c>
      <c r="O1" s="33" t="s">
        <v>17</v>
      </c>
      <c r="P1" s="33" t="s">
        <v>18</v>
      </c>
      <c r="Q1" s="33" t="s">
        <v>19</v>
      </c>
      <c r="R1" s="33" t="s">
        <v>20</v>
      </c>
      <c r="S1" s="33" t="s">
        <v>21</v>
      </c>
      <c r="T1" s="33" t="s">
        <v>22</v>
      </c>
      <c r="U1" s="33" t="s">
        <v>23</v>
      </c>
      <c r="V1" s="33" t="s">
        <v>24</v>
      </c>
      <c r="W1" s="33" t="s">
        <v>25</v>
      </c>
      <c r="X1" s="33" t="s">
        <v>26</v>
      </c>
      <c r="Y1" s="33" t="s">
        <v>27</v>
      </c>
      <c r="Z1" s="33" t="s">
        <v>28</v>
      </c>
      <c r="AA1" s="33" t="s">
        <v>29</v>
      </c>
      <c r="AB1" s="33" t="s">
        <v>0</v>
      </c>
      <c r="AC1" s="33" t="s">
        <v>30</v>
      </c>
      <c r="AD1" s="33" t="s">
        <v>1</v>
      </c>
      <c r="AE1" s="33" t="s">
        <v>31</v>
      </c>
      <c r="AF1" s="33" t="s">
        <v>32</v>
      </c>
      <c r="AG1" s="33" t="s">
        <v>2</v>
      </c>
    </row>
    <row r="2" spans="1:33" s="56" customFormat="1" ht="24.95" customHeight="1" x14ac:dyDescent="0.25">
      <c r="A2" s="51" t="s">
        <v>36</v>
      </c>
      <c r="B2" s="51">
        <v>6721</v>
      </c>
      <c r="C2" s="52">
        <v>43313</v>
      </c>
      <c r="D2" s="53"/>
      <c r="E2" s="53" t="s">
        <v>1475</v>
      </c>
      <c r="F2" s="53" t="s">
        <v>139</v>
      </c>
      <c r="G2" s="53" t="s">
        <v>48</v>
      </c>
      <c r="H2" s="53">
        <v>9004267867</v>
      </c>
      <c r="I2" s="54">
        <v>43309</v>
      </c>
      <c r="J2" s="53" t="s">
        <v>43</v>
      </c>
      <c r="K2" s="53"/>
      <c r="L2" s="53" t="s">
        <v>39</v>
      </c>
      <c r="M2" s="53" t="s">
        <v>39</v>
      </c>
      <c r="N2" s="51">
        <v>17021100</v>
      </c>
      <c r="O2" s="53" t="s">
        <v>147</v>
      </c>
      <c r="P2" s="53" t="s">
        <v>147</v>
      </c>
      <c r="Q2" s="53" t="s">
        <v>1476</v>
      </c>
      <c r="R2" s="53"/>
      <c r="S2" s="53"/>
      <c r="T2" s="53"/>
      <c r="U2" s="53"/>
      <c r="V2" s="55">
        <v>43191</v>
      </c>
      <c r="W2" s="55">
        <v>43891</v>
      </c>
      <c r="X2" s="53">
        <v>24</v>
      </c>
      <c r="Y2" s="53">
        <v>0</v>
      </c>
      <c r="Z2" s="53">
        <v>120</v>
      </c>
      <c r="AA2" s="53" t="s">
        <v>37</v>
      </c>
      <c r="AB2" s="53">
        <v>12.75</v>
      </c>
      <c r="AC2" s="51">
        <f>Z2*AB2</f>
        <v>1530</v>
      </c>
      <c r="AD2" s="51" t="s">
        <v>34</v>
      </c>
      <c r="AE2" s="51">
        <v>0</v>
      </c>
      <c r="AF2" s="51">
        <f t="shared" ref="AF2:AF41" si="0">Z2</f>
        <v>120</v>
      </c>
      <c r="AG2" s="51"/>
    </row>
    <row r="3" spans="1:33" ht="24.95" customHeight="1" x14ac:dyDescent="0.25">
      <c r="A3" s="1" t="s">
        <v>36</v>
      </c>
      <c r="B3" s="1">
        <v>6767</v>
      </c>
      <c r="C3" s="5">
        <v>43314</v>
      </c>
      <c r="E3" s="3" t="s">
        <v>1477</v>
      </c>
      <c r="F3" s="3" t="s">
        <v>1477</v>
      </c>
      <c r="G3" s="3" t="s">
        <v>33</v>
      </c>
      <c r="H3" s="3">
        <v>90018255</v>
      </c>
      <c r="I3" s="4">
        <v>43311</v>
      </c>
      <c r="J3" s="3" t="s">
        <v>59</v>
      </c>
      <c r="L3" s="3" t="s">
        <v>35</v>
      </c>
      <c r="N3" s="1">
        <v>29419090</v>
      </c>
      <c r="O3" s="3" t="s">
        <v>1478</v>
      </c>
      <c r="P3" s="3" t="s">
        <v>1478</v>
      </c>
      <c r="Q3" s="3" t="s">
        <v>1479</v>
      </c>
      <c r="V3" s="6">
        <v>43252</v>
      </c>
      <c r="W3" s="6">
        <v>44317</v>
      </c>
      <c r="X3" s="3">
        <v>36</v>
      </c>
      <c r="Y3" s="3">
        <v>0</v>
      </c>
      <c r="Z3" s="3">
        <v>315</v>
      </c>
      <c r="AA3" s="3" t="s">
        <v>37</v>
      </c>
      <c r="AB3" s="3">
        <v>158</v>
      </c>
      <c r="AC3" s="1">
        <f>Z3*AB3</f>
        <v>49770</v>
      </c>
      <c r="AD3" s="1" t="s">
        <v>34</v>
      </c>
      <c r="AE3" s="1">
        <v>0</v>
      </c>
      <c r="AF3" s="1">
        <f t="shared" si="0"/>
        <v>315</v>
      </c>
    </row>
    <row r="4" spans="1:33" ht="24.95" customHeight="1" x14ac:dyDescent="0.25">
      <c r="A4" s="1" t="s">
        <v>36</v>
      </c>
      <c r="B4" s="1">
        <v>6767</v>
      </c>
      <c r="C4" s="5">
        <v>43314</v>
      </c>
      <c r="E4" s="3" t="s">
        <v>1477</v>
      </c>
      <c r="F4" s="3" t="s">
        <v>1477</v>
      </c>
      <c r="G4" s="3" t="s">
        <v>33</v>
      </c>
      <c r="H4" s="3">
        <v>90018255</v>
      </c>
      <c r="I4" s="4">
        <v>43311</v>
      </c>
      <c r="J4" s="3" t="s">
        <v>59</v>
      </c>
      <c r="L4" s="3" t="s">
        <v>35</v>
      </c>
      <c r="N4" s="1">
        <v>29419090</v>
      </c>
      <c r="O4" s="3" t="s">
        <v>1478</v>
      </c>
      <c r="P4" s="3" t="s">
        <v>1478</v>
      </c>
      <c r="Q4" s="3" t="s">
        <v>1480</v>
      </c>
      <c r="V4" s="6">
        <v>43252</v>
      </c>
      <c r="W4" s="6">
        <v>44317</v>
      </c>
      <c r="X4" s="3">
        <v>36</v>
      </c>
      <c r="Y4" s="3">
        <v>0</v>
      </c>
      <c r="AA4" s="3" t="s">
        <v>37</v>
      </c>
      <c r="AB4" s="3">
        <v>158</v>
      </c>
      <c r="AD4" s="1" t="s">
        <v>34</v>
      </c>
      <c r="AE4" s="1">
        <v>0</v>
      </c>
    </row>
    <row r="5" spans="1:33" ht="24.95" customHeight="1" x14ac:dyDescent="0.25">
      <c r="A5" s="1" t="s">
        <v>36</v>
      </c>
      <c r="B5" s="1">
        <v>6768</v>
      </c>
      <c r="C5" s="5">
        <v>43314</v>
      </c>
      <c r="E5" s="3" t="s">
        <v>1279</v>
      </c>
      <c r="F5" s="3" t="s">
        <v>1279</v>
      </c>
      <c r="G5" s="3" t="s">
        <v>33</v>
      </c>
      <c r="H5" s="3">
        <v>9510001598</v>
      </c>
      <c r="I5" s="4">
        <v>43308</v>
      </c>
      <c r="J5" s="3" t="s">
        <v>59</v>
      </c>
      <c r="L5" s="3" t="s">
        <v>35</v>
      </c>
      <c r="N5" s="1">
        <v>29051420</v>
      </c>
      <c r="O5" s="3" t="s">
        <v>1481</v>
      </c>
      <c r="P5" s="3" t="s">
        <v>1481</v>
      </c>
      <c r="Q5" s="47" t="s">
        <v>1483</v>
      </c>
      <c r="V5" s="6">
        <v>43221</v>
      </c>
      <c r="W5" s="6">
        <v>45017</v>
      </c>
      <c r="X5" s="3">
        <v>60</v>
      </c>
      <c r="Y5" s="3">
        <v>0</v>
      </c>
      <c r="Z5" s="3">
        <v>25</v>
      </c>
      <c r="AA5" s="3" t="s">
        <v>37</v>
      </c>
      <c r="AB5" s="3">
        <v>130</v>
      </c>
      <c r="AC5" s="1">
        <f>Z5*AB5</f>
        <v>3250</v>
      </c>
      <c r="AD5" s="1" t="s">
        <v>34</v>
      </c>
      <c r="AE5" s="1">
        <v>0</v>
      </c>
      <c r="AF5" s="1">
        <f t="shared" si="0"/>
        <v>25</v>
      </c>
    </row>
    <row r="6" spans="1:33" ht="24.95" customHeight="1" x14ac:dyDescent="0.25">
      <c r="A6" s="1" t="s">
        <v>36</v>
      </c>
      <c r="B6" s="1">
        <v>6805</v>
      </c>
      <c r="C6" s="5">
        <v>43317</v>
      </c>
      <c r="E6" s="3" t="s">
        <v>966</v>
      </c>
      <c r="F6" s="3" t="s">
        <v>966</v>
      </c>
      <c r="G6" s="3" t="s">
        <v>33</v>
      </c>
      <c r="H6" s="3" t="s">
        <v>1482</v>
      </c>
      <c r="I6" s="4">
        <v>43314</v>
      </c>
      <c r="J6" s="3" t="s">
        <v>43</v>
      </c>
      <c r="L6" s="3" t="s">
        <v>39</v>
      </c>
      <c r="M6" s="3" t="s">
        <v>39</v>
      </c>
      <c r="N6" s="1">
        <v>27121090</v>
      </c>
      <c r="O6" s="3" t="s">
        <v>162</v>
      </c>
      <c r="P6" s="3" t="s">
        <v>162</v>
      </c>
      <c r="Q6" s="3" t="s">
        <v>1484</v>
      </c>
      <c r="V6" s="6">
        <v>43252</v>
      </c>
      <c r="W6" s="6">
        <v>44317</v>
      </c>
      <c r="X6" s="3">
        <v>36</v>
      </c>
      <c r="Y6" s="3">
        <v>0</v>
      </c>
      <c r="Z6" s="3">
        <v>1020</v>
      </c>
      <c r="AA6" s="3" t="s">
        <v>37</v>
      </c>
      <c r="AB6" s="3">
        <v>1.62</v>
      </c>
      <c r="AC6" s="1">
        <f>Z6*AB6</f>
        <v>1652.4</v>
      </c>
      <c r="AD6" s="1" t="s">
        <v>34</v>
      </c>
      <c r="AE6" s="1">
        <v>0</v>
      </c>
      <c r="AF6" s="1">
        <f t="shared" si="0"/>
        <v>1020</v>
      </c>
    </row>
    <row r="7" spans="1:33" ht="24.95" customHeight="1" x14ac:dyDescent="0.25">
      <c r="A7" s="1" t="s">
        <v>36</v>
      </c>
      <c r="B7" s="1">
        <v>6806</v>
      </c>
      <c r="C7" s="5">
        <v>43317</v>
      </c>
      <c r="E7" s="3" t="s">
        <v>1379</v>
      </c>
      <c r="F7" s="3" t="s">
        <v>1379</v>
      </c>
      <c r="G7" s="3" t="s">
        <v>33</v>
      </c>
      <c r="H7" s="3" t="s">
        <v>1485</v>
      </c>
      <c r="I7" s="4">
        <v>43297</v>
      </c>
      <c r="J7" s="3" t="s">
        <v>43</v>
      </c>
      <c r="L7" s="3" t="s">
        <v>39</v>
      </c>
      <c r="M7" s="3" t="s">
        <v>39</v>
      </c>
      <c r="N7" s="1">
        <v>33021010</v>
      </c>
      <c r="O7" s="3" t="s">
        <v>406</v>
      </c>
      <c r="P7" s="3" t="s">
        <v>406</v>
      </c>
      <c r="Q7" s="3">
        <v>182021</v>
      </c>
      <c r="V7" s="6">
        <v>43282</v>
      </c>
      <c r="W7" s="6">
        <v>44013</v>
      </c>
      <c r="X7" s="3">
        <v>25</v>
      </c>
      <c r="Y7" s="3">
        <v>0</v>
      </c>
      <c r="Z7" s="3">
        <v>200</v>
      </c>
      <c r="AA7" s="3" t="s">
        <v>37</v>
      </c>
      <c r="AB7" s="3">
        <v>9</v>
      </c>
      <c r="AC7" s="1">
        <f>Z7*AB7</f>
        <v>1800</v>
      </c>
      <c r="AD7" s="1" t="s">
        <v>34</v>
      </c>
      <c r="AE7" s="1">
        <v>0</v>
      </c>
      <c r="AF7" s="1">
        <f t="shared" si="0"/>
        <v>200</v>
      </c>
    </row>
    <row r="8" spans="1:33" ht="24.95" customHeight="1" x14ac:dyDescent="0.25">
      <c r="A8" s="1" t="s">
        <v>36</v>
      </c>
      <c r="B8" s="1">
        <v>6806</v>
      </c>
      <c r="C8" s="5">
        <v>43317</v>
      </c>
      <c r="E8" s="3" t="s">
        <v>1379</v>
      </c>
      <c r="F8" s="3" t="s">
        <v>1379</v>
      </c>
      <c r="G8" s="3" t="s">
        <v>33</v>
      </c>
      <c r="H8" s="3" t="s">
        <v>1485</v>
      </c>
      <c r="I8" s="4">
        <v>43297</v>
      </c>
      <c r="J8" s="3" t="s">
        <v>43</v>
      </c>
      <c r="L8" s="3" t="s">
        <v>39</v>
      </c>
      <c r="M8" s="3" t="s">
        <v>39</v>
      </c>
      <c r="N8" s="1">
        <v>33021010</v>
      </c>
      <c r="O8" s="3" t="s">
        <v>155</v>
      </c>
      <c r="P8" s="3" t="s">
        <v>155</v>
      </c>
      <c r="Q8" s="3">
        <v>182133</v>
      </c>
      <c r="V8" s="6">
        <v>43282</v>
      </c>
      <c r="W8" s="6">
        <v>43647</v>
      </c>
      <c r="X8" s="3">
        <v>13</v>
      </c>
      <c r="Y8" s="3">
        <v>0</v>
      </c>
      <c r="Z8" s="3">
        <v>125</v>
      </c>
      <c r="AA8" s="3" t="s">
        <v>37</v>
      </c>
      <c r="AB8" s="3">
        <v>17.600000000000001</v>
      </c>
      <c r="AC8" s="1">
        <f>Z8*AB8</f>
        <v>2200</v>
      </c>
      <c r="AD8" s="1" t="s">
        <v>34</v>
      </c>
      <c r="AE8" s="1">
        <v>0</v>
      </c>
      <c r="AF8" s="1">
        <f t="shared" si="0"/>
        <v>125</v>
      </c>
    </row>
    <row r="9" spans="1:33" ht="24.95" customHeight="1" x14ac:dyDescent="0.25">
      <c r="A9" s="1" t="s">
        <v>36</v>
      </c>
      <c r="B9" s="1">
        <v>6806</v>
      </c>
      <c r="C9" s="5">
        <v>43317</v>
      </c>
      <c r="E9" s="3" t="s">
        <v>1379</v>
      </c>
      <c r="F9" s="3" t="s">
        <v>1379</v>
      </c>
      <c r="G9" s="3" t="s">
        <v>33</v>
      </c>
      <c r="H9" s="3" t="s">
        <v>1485</v>
      </c>
      <c r="I9" s="4">
        <v>43297</v>
      </c>
      <c r="J9" s="3" t="s">
        <v>43</v>
      </c>
      <c r="L9" s="3" t="s">
        <v>39</v>
      </c>
      <c r="M9" s="3" t="s">
        <v>39</v>
      </c>
      <c r="N9" s="1">
        <v>33021010</v>
      </c>
      <c r="O9" s="3" t="s">
        <v>155</v>
      </c>
      <c r="P9" s="3" t="s">
        <v>155</v>
      </c>
      <c r="Q9" s="3">
        <v>181952</v>
      </c>
      <c r="V9" s="6">
        <v>43282</v>
      </c>
      <c r="W9" s="6">
        <v>43647</v>
      </c>
      <c r="X9" s="3">
        <v>13</v>
      </c>
      <c r="Y9" s="3">
        <v>0</v>
      </c>
      <c r="AA9" s="3" t="s">
        <v>37</v>
      </c>
      <c r="AB9" s="3">
        <v>17.600000000000001</v>
      </c>
      <c r="AD9" s="1" t="s">
        <v>34</v>
      </c>
      <c r="AE9" s="1">
        <v>0</v>
      </c>
    </row>
    <row r="10" spans="1:33" ht="24.95" customHeight="1" x14ac:dyDescent="0.25">
      <c r="A10" s="1" t="s">
        <v>36</v>
      </c>
      <c r="B10" s="1">
        <v>6807</v>
      </c>
      <c r="C10" s="5">
        <v>43317</v>
      </c>
      <c r="E10" s="3" t="s">
        <v>1094</v>
      </c>
      <c r="F10" s="3" t="s">
        <v>1486</v>
      </c>
      <c r="G10" s="3" t="s">
        <v>33</v>
      </c>
      <c r="H10" s="3" t="s">
        <v>1487</v>
      </c>
      <c r="I10" s="4">
        <v>43293</v>
      </c>
      <c r="J10" s="3" t="s">
        <v>43</v>
      </c>
      <c r="L10" s="3" t="s">
        <v>39</v>
      </c>
      <c r="M10" s="3" t="s">
        <v>39</v>
      </c>
      <c r="N10" s="1">
        <v>11081200</v>
      </c>
      <c r="O10" s="3" t="s">
        <v>1224</v>
      </c>
      <c r="P10" s="3" t="s">
        <v>1224</v>
      </c>
      <c r="Q10" s="3" t="s">
        <v>1488</v>
      </c>
      <c r="V10" s="6">
        <v>43160</v>
      </c>
      <c r="W10" s="6">
        <v>44986</v>
      </c>
      <c r="X10" s="3">
        <v>61</v>
      </c>
      <c r="Y10" s="3">
        <v>0</v>
      </c>
      <c r="Z10" s="3">
        <v>4000</v>
      </c>
      <c r="AA10" s="3" t="s">
        <v>37</v>
      </c>
      <c r="AB10" s="3">
        <v>1.65</v>
      </c>
      <c r="AC10" s="1">
        <f>Z10*AB10</f>
        <v>6600</v>
      </c>
      <c r="AD10" s="1" t="s">
        <v>34</v>
      </c>
      <c r="AE10" s="1">
        <v>0</v>
      </c>
      <c r="AF10" s="1">
        <f t="shared" si="0"/>
        <v>4000</v>
      </c>
    </row>
    <row r="11" spans="1:33" ht="24.95" customHeight="1" x14ac:dyDescent="0.25">
      <c r="A11" s="1" t="s">
        <v>36</v>
      </c>
      <c r="B11" s="1">
        <v>6808</v>
      </c>
      <c r="C11" s="5">
        <v>43317</v>
      </c>
      <c r="E11" s="3" t="s">
        <v>355</v>
      </c>
      <c r="F11" s="3" t="s">
        <v>355</v>
      </c>
      <c r="G11" s="3" t="s">
        <v>33</v>
      </c>
      <c r="H11" s="3" t="s">
        <v>1489</v>
      </c>
      <c r="I11" s="4">
        <v>43295</v>
      </c>
      <c r="J11" s="3" t="s">
        <v>59</v>
      </c>
      <c r="L11" s="3" t="s">
        <v>35</v>
      </c>
      <c r="N11" s="1">
        <v>30039090</v>
      </c>
      <c r="O11" s="3" t="s">
        <v>1490</v>
      </c>
      <c r="P11" s="3" t="s">
        <v>1490</v>
      </c>
      <c r="Q11" s="3" t="s">
        <v>1491</v>
      </c>
      <c r="V11" s="6">
        <v>43252</v>
      </c>
      <c r="W11" s="6">
        <v>44713</v>
      </c>
      <c r="X11" s="3">
        <v>49</v>
      </c>
      <c r="Y11" s="3">
        <v>0</v>
      </c>
      <c r="Z11" s="3">
        <v>200</v>
      </c>
      <c r="AA11" s="3" t="s">
        <v>37</v>
      </c>
      <c r="AB11" s="3">
        <v>12</v>
      </c>
      <c r="AC11" s="1">
        <f>Z11*AB11</f>
        <v>2400</v>
      </c>
      <c r="AD11" s="1" t="s">
        <v>34</v>
      </c>
      <c r="AE11" s="1">
        <v>0</v>
      </c>
      <c r="AF11" s="1">
        <f t="shared" si="0"/>
        <v>200</v>
      </c>
    </row>
    <row r="12" spans="1:33" ht="24.95" customHeight="1" x14ac:dyDescent="0.25">
      <c r="A12" s="1" t="s">
        <v>36</v>
      </c>
      <c r="B12" s="1">
        <v>6827</v>
      </c>
      <c r="C12" s="5">
        <v>43259</v>
      </c>
      <c r="E12" s="3" t="s">
        <v>172</v>
      </c>
      <c r="F12" s="3" t="s">
        <v>501</v>
      </c>
      <c r="G12" s="3" t="s">
        <v>33</v>
      </c>
      <c r="H12" s="3" t="s">
        <v>1492</v>
      </c>
      <c r="I12" s="4">
        <v>43311</v>
      </c>
      <c r="J12" s="3" t="s">
        <v>59</v>
      </c>
      <c r="L12" s="3" t="s">
        <v>35</v>
      </c>
      <c r="N12" s="1">
        <v>29349900</v>
      </c>
      <c r="O12" s="3" t="s">
        <v>1402</v>
      </c>
      <c r="P12" s="3" t="s">
        <v>1402</v>
      </c>
      <c r="Q12" s="3" t="s">
        <v>1493</v>
      </c>
      <c r="V12" s="6">
        <v>43252</v>
      </c>
      <c r="W12" s="6">
        <v>45047</v>
      </c>
      <c r="X12" s="3">
        <v>60</v>
      </c>
      <c r="Y12" s="3">
        <v>0</v>
      </c>
      <c r="Z12" s="3">
        <v>150</v>
      </c>
      <c r="AA12" s="3" t="s">
        <v>37</v>
      </c>
      <c r="AB12" s="3">
        <v>150</v>
      </c>
      <c r="AC12" s="1">
        <f>Z12*AB12</f>
        <v>22500</v>
      </c>
      <c r="AD12" s="1" t="s">
        <v>34</v>
      </c>
      <c r="AE12" s="1">
        <v>0</v>
      </c>
      <c r="AF12" s="1">
        <f t="shared" si="0"/>
        <v>150</v>
      </c>
    </row>
    <row r="13" spans="1:33" ht="24.95" customHeight="1" x14ac:dyDescent="0.25">
      <c r="A13" s="1" t="s">
        <v>36</v>
      </c>
      <c r="B13" s="1">
        <v>6828</v>
      </c>
      <c r="C13" s="5">
        <v>43259</v>
      </c>
      <c r="E13" s="3" t="s">
        <v>297</v>
      </c>
      <c r="F13" s="3" t="s">
        <v>523</v>
      </c>
      <c r="G13" s="3" t="s">
        <v>33</v>
      </c>
      <c r="H13" s="3">
        <v>7000017100</v>
      </c>
      <c r="I13" s="4">
        <v>43312</v>
      </c>
      <c r="J13" s="3" t="s">
        <v>59</v>
      </c>
      <c r="L13" s="3" t="s">
        <v>35</v>
      </c>
      <c r="N13" s="1">
        <v>29415000</v>
      </c>
      <c r="O13" s="3" t="s">
        <v>1161</v>
      </c>
      <c r="P13" s="3" t="s">
        <v>1161</v>
      </c>
      <c r="Q13" s="3">
        <v>2990172</v>
      </c>
      <c r="V13" s="6">
        <v>43282</v>
      </c>
      <c r="W13" s="6">
        <v>44348</v>
      </c>
      <c r="X13" s="3">
        <v>36</v>
      </c>
      <c r="Y13" s="3">
        <v>0</v>
      </c>
      <c r="Z13" s="3">
        <v>300</v>
      </c>
      <c r="AA13" s="3" t="s">
        <v>37</v>
      </c>
      <c r="AB13" s="3">
        <v>160</v>
      </c>
      <c r="AC13" s="1">
        <f>Z13*AB13</f>
        <v>48000</v>
      </c>
      <c r="AD13" s="1" t="s">
        <v>34</v>
      </c>
      <c r="AE13" s="1">
        <v>0</v>
      </c>
      <c r="AF13" s="1">
        <f t="shared" si="0"/>
        <v>300</v>
      </c>
    </row>
    <row r="14" spans="1:33" ht="24.95" customHeight="1" x14ac:dyDescent="0.25">
      <c r="A14" s="1" t="s">
        <v>36</v>
      </c>
      <c r="B14" s="1">
        <v>6828</v>
      </c>
      <c r="C14" s="5">
        <v>43259</v>
      </c>
      <c r="E14" s="3" t="s">
        <v>297</v>
      </c>
      <c r="F14" s="3" t="s">
        <v>523</v>
      </c>
      <c r="G14" s="3" t="s">
        <v>33</v>
      </c>
      <c r="H14" s="3">
        <v>7000017100</v>
      </c>
      <c r="I14" s="4">
        <v>43312</v>
      </c>
      <c r="J14" s="3" t="s">
        <v>59</v>
      </c>
      <c r="L14" s="3" t="s">
        <v>35</v>
      </c>
      <c r="N14" s="1">
        <v>29415000</v>
      </c>
      <c r="O14" s="3" t="s">
        <v>1161</v>
      </c>
      <c r="P14" s="3" t="s">
        <v>1161</v>
      </c>
      <c r="Q14" s="3">
        <v>2990173</v>
      </c>
      <c r="V14" s="6">
        <v>43282</v>
      </c>
      <c r="W14" s="6">
        <v>44348</v>
      </c>
      <c r="X14" s="3">
        <v>36</v>
      </c>
      <c r="Y14" s="3">
        <v>0</v>
      </c>
      <c r="AA14" s="3" t="s">
        <v>37</v>
      </c>
      <c r="AB14" s="3">
        <v>160</v>
      </c>
      <c r="AD14" s="1" t="s">
        <v>34</v>
      </c>
      <c r="AE14" s="1">
        <v>0</v>
      </c>
    </row>
    <row r="15" spans="1:33" ht="24.95" customHeight="1" x14ac:dyDescent="0.25">
      <c r="A15" s="1" t="s">
        <v>36</v>
      </c>
      <c r="B15" s="1">
        <v>6875</v>
      </c>
      <c r="C15" s="5">
        <v>43318</v>
      </c>
      <c r="E15" s="3" t="s">
        <v>1494</v>
      </c>
      <c r="F15" s="3" t="s">
        <v>1495</v>
      </c>
      <c r="G15" s="3" t="s">
        <v>301</v>
      </c>
      <c r="H15" s="3" t="s">
        <v>1496</v>
      </c>
      <c r="I15" s="4">
        <v>43307</v>
      </c>
      <c r="J15" s="3" t="s">
        <v>43</v>
      </c>
      <c r="L15" s="3" t="s">
        <v>39</v>
      </c>
      <c r="M15" s="3" t="s">
        <v>39</v>
      </c>
      <c r="N15" s="1">
        <v>17019911</v>
      </c>
      <c r="O15" s="3" t="s">
        <v>1060</v>
      </c>
      <c r="P15" s="3" t="s">
        <v>1060</v>
      </c>
      <c r="Q15" s="3">
        <v>280318</v>
      </c>
      <c r="V15" s="6">
        <v>43160</v>
      </c>
      <c r="W15" s="6">
        <v>43891</v>
      </c>
      <c r="X15" s="3">
        <v>25</v>
      </c>
      <c r="Y15" s="3">
        <v>0</v>
      </c>
      <c r="Z15" s="3">
        <v>7500</v>
      </c>
      <c r="AA15" s="3" t="s">
        <v>37</v>
      </c>
      <c r="AB15" s="3">
        <v>0.67500000000000004</v>
      </c>
      <c r="AC15" s="1">
        <f t="shared" ref="AC15:AC41" si="1">Z15*AB15</f>
        <v>5062.5</v>
      </c>
      <c r="AD15" s="1" t="s">
        <v>34</v>
      </c>
      <c r="AE15" s="1">
        <v>0</v>
      </c>
      <c r="AF15" s="1">
        <f t="shared" si="0"/>
        <v>7500</v>
      </c>
    </row>
    <row r="16" spans="1:33" ht="24.95" customHeight="1" x14ac:dyDescent="0.25">
      <c r="A16" s="1" t="s">
        <v>36</v>
      </c>
      <c r="B16" s="1">
        <v>6923</v>
      </c>
      <c r="C16" s="5">
        <v>43319</v>
      </c>
      <c r="E16" s="3" t="s">
        <v>420</v>
      </c>
      <c r="F16" s="3" t="s">
        <v>420</v>
      </c>
      <c r="G16" s="3" t="s">
        <v>301</v>
      </c>
      <c r="H16" s="3">
        <v>6541</v>
      </c>
      <c r="I16" s="4">
        <v>43313</v>
      </c>
      <c r="J16" s="3" t="s">
        <v>43</v>
      </c>
      <c r="L16" s="3" t="s">
        <v>39</v>
      </c>
      <c r="M16" s="3" t="s">
        <v>39</v>
      </c>
      <c r="N16" s="1">
        <v>29362800</v>
      </c>
      <c r="O16" s="3" t="s">
        <v>81</v>
      </c>
      <c r="P16" s="3" t="s">
        <v>81</v>
      </c>
      <c r="Q16" s="3" t="s">
        <v>1497</v>
      </c>
      <c r="V16" s="6">
        <v>43252</v>
      </c>
      <c r="W16" s="6">
        <v>44348</v>
      </c>
      <c r="X16" s="3">
        <v>37</v>
      </c>
      <c r="Y16" s="3">
        <v>0</v>
      </c>
      <c r="Z16" s="3">
        <v>5</v>
      </c>
      <c r="AA16" s="3" t="s">
        <v>37</v>
      </c>
      <c r="AB16" s="3">
        <v>525</v>
      </c>
      <c r="AC16" s="1">
        <f t="shared" si="1"/>
        <v>2625</v>
      </c>
      <c r="AD16" s="1" t="s">
        <v>62</v>
      </c>
      <c r="AE16" s="1">
        <v>0</v>
      </c>
      <c r="AF16" s="1">
        <f t="shared" si="0"/>
        <v>5</v>
      </c>
    </row>
    <row r="17" spans="1:32" ht="24.95" customHeight="1" x14ac:dyDescent="0.25">
      <c r="A17" s="1" t="s">
        <v>36</v>
      </c>
      <c r="B17" s="1">
        <v>6925</v>
      </c>
      <c r="C17" s="5">
        <v>43319</v>
      </c>
      <c r="E17" s="3" t="s">
        <v>1498</v>
      </c>
      <c r="F17" s="3" t="s">
        <v>1498</v>
      </c>
      <c r="G17" s="3" t="s">
        <v>1499</v>
      </c>
      <c r="H17" s="3">
        <v>531406</v>
      </c>
      <c r="I17" s="4">
        <v>43314</v>
      </c>
      <c r="J17" s="3" t="s">
        <v>59</v>
      </c>
      <c r="L17" s="3" t="s">
        <v>35</v>
      </c>
      <c r="N17" s="1">
        <v>38220000</v>
      </c>
      <c r="O17" s="3" t="s">
        <v>850</v>
      </c>
      <c r="P17" s="3" t="s">
        <v>850</v>
      </c>
      <c r="Q17" s="3" t="s">
        <v>1500</v>
      </c>
      <c r="V17" s="6">
        <v>43282</v>
      </c>
      <c r="Y17" s="3">
        <v>0</v>
      </c>
      <c r="Z17" s="3">
        <v>5</v>
      </c>
      <c r="AA17" s="3" t="s">
        <v>1501</v>
      </c>
      <c r="AB17" s="3">
        <v>1278</v>
      </c>
      <c r="AC17" s="1">
        <f t="shared" si="1"/>
        <v>6390</v>
      </c>
      <c r="AD17" s="1" t="s">
        <v>34</v>
      </c>
      <c r="AE17" s="1">
        <v>0</v>
      </c>
      <c r="AF17" s="1">
        <f t="shared" si="0"/>
        <v>5</v>
      </c>
    </row>
    <row r="18" spans="1:32" ht="24.95" customHeight="1" x14ac:dyDescent="0.25">
      <c r="A18" s="1" t="s">
        <v>36</v>
      </c>
      <c r="B18" s="1">
        <v>6925</v>
      </c>
      <c r="C18" s="5">
        <v>43319</v>
      </c>
      <c r="E18" s="3" t="s">
        <v>1498</v>
      </c>
      <c r="F18" s="3" t="s">
        <v>1498</v>
      </c>
      <c r="G18" s="3" t="s">
        <v>1499</v>
      </c>
      <c r="H18" s="3">
        <v>531406</v>
      </c>
      <c r="I18" s="4">
        <v>43314</v>
      </c>
      <c r="J18" s="3" t="s">
        <v>59</v>
      </c>
      <c r="L18" s="3" t="s">
        <v>35</v>
      </c>
      <c r="N18" s="1">
        <v>38220000</v>
      </c>
      <c r="O18" s="3" t="s">
        <v>1502</v>
      </c>
      <c r="P18" s="3" t="s">
        <v>1502</v>
      </c>
      <c r="Q18" s="3" t="s">
        <v>1503</v>
      </c>
      <c r="V18" s="6">
        <v>43282</v>
      </c>
      <c r="Y18" s="3">
        <v>0</v>
      </c>
      <c r="Z18" s="3">
        <v>60</v>
      </c>
      <c r="AA18" s="3" t="s">
        <v>1504</v>
      </c>
      <c r="AB18" s="3">
        <v>28.5</v>
      </c>
      <c r="AC18" s="1">
        <f t="shared" si="1"/>
        <v>1710</v>
      </c>
      <c r="AD18" s="1" t="s">
        <v>34</v>
      </c>
      <c r="AE18" s="1">
        <v>0</v>
      </c>
      <c r="AF18" s="1">
        <f t="shared" si="0"/>
        <v>60</v>
      </c>
    </row>
    <row r="19" spans="1:32" ht="24.95" customHeight="1" x14ac:dyDescent="0.25">
      <c r="A19" s="1" t="s">
        <v>36</v>
      </c>
      <c r="B19" s="1">
        <v>6925</v>
      </c>
      <c r="C19" s="5">
        <v>43319</v>
      </c>
      <c r="E19" s="3" t="s">
        <v>1498</v>
      </c>
      <c r="F19" s="3" t="s">
        <v>1498</v>
      </c>
      <c r="G19" s="3" t="s">
        <v>1499</v>
      </c>
      <c r="H19" s="3">
        <v>531406</v>
      </c>
      <c r="I19" s="4">
        <v>43314</v>
      </c>
      <c r="J19" s="3" t="s">
        <v>59</v>
      </c>
      <c r="L19" s="3" t="s">
        <v>35</v>
      </c>
      <c r="N19" s="1">
        <v>38220000</v>
      </c>
      <c r="O19" s="3" t="s">
        <v>1505</v>
      </c>
      <c r="P19" s="3" t="s">
        <v>1505</v>
      </c>
      <c r="Q19" s="3" t="s">
        <v>1506</v>
      </c>
      <c r="V19" s="6">
        <v>43252</v>
      </c>
      <c r="Y19" s="3">
        <v>0</v>
      </c>
      <c r="Z19" s="3">
        <v>200</v>
      </c>
      <c r="AA19" s="3" t="s">
        <v>1504</v>
      </c>
      <c r="AB19" s="3">
        <v>10.574999999999999</v>
      </c>
      <c r="AC19" s="1">
        <f t="shared" si="1"/>
        <v>2115</v>
      </c>
      <c r="AD19" s="1" t="s">
        <v>34</v>
      </c>
      <c r="AE19" s="1">
        <v>0</v>
      </c>
      <c r="AF19" s="1">
        <f t="shared" si="0"/>
        <v>200</v>
      </c>
    </row>
    <row r="20" spans="1:32" ht="24.95" customHeight="1" x14ac:dyDescent="0.25">
      <c r="A20" s="1" t="s">
        <v>36</v>
      </c>
      <c r="B20" s="1">
        <v>6925</v>
      </c>
      <c r="C20" s="5">
        <v>43319</v>
      </c>
      <c r="E20" s="3" t="s">
        <v>1498</v>
      </c>
      <c r="F20" s="3" t="s">
        <v>1498</v>
      </c>
      <c r="G20" s="3" t="s">
        <v>1499</v>
      </c>
      <c r="H20" s="3">
        <v>531406</v>
      </c>
      <c r="I20" s="4">
        <v>43314</v>
      </c>
      <c r="J20" s="3" t="s">
        <v>59</v>
      </c>
      <c r="L20" s="3" t="s">
        <v>35</v>
      </c>
      <c r="N20" s="1">
        <v>38220000</v>
      </c>
      <c r="O20" s="3" t="s">
        <v>1507</v>
      </c>
      <c r="P20" s="3" t="s">
        <v>1507</v>
      </c>
      <c r="Q20" s="3" t="s">
        <v>1508</v>
      </c>
      <c r="V20" s="6">
        <v>43282</v>
      </c>
      <c r="Y20" s="3">
        <v>0</v>
      </c>
      <c r="Z20" s="3">
        <v>200</v>
      </c>
      <c r="AA20" s="3" t="s">
        <v>1504</v>
      </c>
      <c r="AB20" s="3">
        <v>11.7</v>
      </c>
      <c r="AC20" s="1">
        <f t="shared" si="1"/>
        <v>2340</v>
      </c>
      <c r="AD20" s="1" t="s">
        <v>34</v>
      </c>
      <c r="AE20" s="1">
        <v>0</v>
      </c>
      <c r="AF20" s="1">
        <f t="shared" si="0"/>
        <v>200</v>
      </c>
    </row>
    <row r="21" spans="1:32" ht="24.95" customHeight="1" x14ac:dyDescent="0.25">
      <c r="A21" s="1" t="s">
        <v>36</v>
      </c>
      <c r="B21" s="1">
        <v>6926</v>
      </c>
      <c r="C21" s="5">
        <v>43319</v>
      </c>
      <c r="E21" s="3" t="s">
        <v>118</v>
      </c>
      <c r="F21" s="3" t="s">
        <v>118</v>
      </c>
      <c r="G21" s="3" t="s">
        <v>119</v>
      </c>
      <c r="H21" s="3">
        <v>587354</v>
      </c>
      <c r="I21" s="4">
        <v>43284</v>
      </c>
      <c r="J21" s="3" t="s">
        <v>43</v>
      </c>
      <c r="L21" s="3" t="s">
        <v>39</v>
      </c>
      <c r="M21" s="3" t="s">
        <v>39</v>
      </c>
      <c r="N21" s="1">
        <v>35051090</v>
      </c>
      <c r="O21" s="3" t="s">
        <v>165</v>
      </c>
      <c r="P21" s="3" t="s">
        <v>165</v>
      </c>
      <c r="Q21" s="3" t="s">
        <v>1509</v>
      </c>
      <c r="V21" s="6">
        <v>43191</v>
      </c>
      <c r="W21" s="6">
        <v>44652</v>
      </c>
      <c r="X21" s="3">
        <v>49</v>
      </c>
      <c r="Y21" s="3">
        <v>0</v>
      </c>
      <c r="Z21" s="3">
        <v>1000</v>
      </c>
      <c r="AA21" s="3" t="s">
        <v>37</v>
      </c>
      <c r="AB21" s="3">
        <v>5.61</v>
      </c>
      <c r="AC21" s="1">
        <f t="shared" si="1"/>
        <v>5610</v>
      </c>
      <c r="AD21" s="1" t="s">
        <v>49</v>
      </c>
      <c r="AE21" s="1">
        <v>0</v>
      </c>
      <c r="AF21" s="1">
        <f t="shared" si="0"/>
        <v>1000</v>
      </c>
    </row>
    <row r="22" spans="1:32" ht="24.95" customHeight="1" x14ac:dyDescent="0.25">
      <c r="A22" s="1" t="s">
        <v>36</v>
      </c>
      <c r="B22" s="1">
        <v>6955</v>
      </c>
      <c r="C22" s="5">
        <v>43320</v>
      </c>
      <c r="E22" s="3" t="s">
        <v>828</v>
      </c>
      <c r="F22" s="3" t="s">
        <v>942</v>
      </c>
      <c r="G22" s="3" t="s">
        <v>126</v>
      </c>
      <c r="H22" s="3" t="s">
        <v>1510</v>
      </c>
      <c r="I22" s="4">
        <v>43286</v>
      </c>
      <c r="J22" s="3" t="s">
        <v>43</v>
      </c>
      <c r="L22" s="3" t="s">
        <v>39</v>
      </c>
      <c r="M22" s="3" t="s">
        <v>39</v>
      </c>
      <c r="N22" s="1">
        <v>28362090</v>
      </c>
      <c r="O22" s="3" t="s">
        <v>150</v>
      </c>
      <c r="P22" s="3" t="s">
        <v>150</v>
      </c>
      <c r="Q22" s="3">
        <v>180522</v>
      </c>
      <c r="V22" s="6">
        <v>43221</v>
      </c>
      <c r="W22" s="6">
        <v>43952</v>
      </c>
      <c r="X22" s="3">
        <v>25</v>
      </c>
      <c r="Y22" s="3">
        <v>0</v>
      </c>
      <c r="Z22" s="3">
        <v>2500</v>
      </c>
      <c r="AA22" s="3" t="s">
        <v>37</v>
      </c>
      <c r="AB22" s="3">
        <v>6.2</v>
      </c>
      <c r="AC22" s="1">
        <f t="shared" si="1"/>
        <v>15500</v>
      </c>
      <c r="AD22" s="1" t="s">
        <v>34</v>
      </c>
      <c r="AE22" s="1">
        <v>0</v>
      </c>
      <c r="AF22" s="1">
        <f t="shared" si="0"/>
        <v>2500</v>
      </c>
    </row>
    <row r="23" spans="1:32" ht="24.95" customHeight="1" x14ac:dyDescent="0.25">
      <c r="A23" s="1" t="s">
        <v>36</v>
      </c>
      <c r="B23" s="1">
        <v>7026</v>
      </c>
      <c r="C23" s="5">
        <v>43324</v>
      </c>
      <c r="E23" s="3" t="s">
        <v>766</v>
      </c>
      <c r="F23" s="3" t="s">
        <v>766</v>
      </c>
      <c r="G23" s="3" t="s">
        <v>194</v>
      </c>
      <c r="H23" s="3" t="s">
        <v>1511</v>
      </c>
      <c r="I23" s="4">
        <v>43320</v>
      </c>
      <c r="J23" s="3" t="s">
        <v>59</v>
      </c>
      <c r="L23" s="3" t="s">
        <v>35</v>
      </c>
      <c r="N23" s="1">
        <v>29372200</v>
      </c>
      <c r="O23" s="3" t="s">
        <v>770</v>
      </c>
      <c r="P23" s="3" t="s">
        <v>770</v>
      </c>
      <c r="Q23" s="3" t="s">
        <v>1512</v>
      </c>
      <c r="V23" s="6">
        <v>43040</v>
      </c>
      <c r="W23" s="6">
        <v>44835</v>
      </c>
      <c r="X23" s="3">
        <v>60</v>
      </c>
      <c r="Y23" s="3">
        <v>0</v>
      </c>
      <c r="Z23" s="3">
        <v>1</v>
      </c>
      <c r="AA23" s="3" t="s">
        <v>37</v>
      </c>
      <c r="AB23" s="3">
        <v>2200</v>
      </c>
      <c r="AC23" s="1">
        <f t="shared" si="1"/>
        <v>2200</v>
      </c>
      <c r="AD23" s="1" t="s">
        <v>34</v>
      </c>
      <c r="AE23" s="1">
        <v>0</v>
      </c>
      <c r="AF23" s="1">
        <f t="shared" si="0"/>
        <v>1</v>
      </c>
    </row>
    <row r="24" spans="1:32" ht="24.95" customHeight="1" x14ac:dyDescent="0.25">
      <c r="A24" s="1" t="s">
        <v>36</v>
      </c>
      <c r="B24" s="1">
        <v>7036</v>
      </c>
      <c r="C24" s="5">
        <v>43324</v>
      </c>
      <c r="E24" s="3" t="s">
        <v>650</v>
      </c>
      <c r="F24" s="3" t="s">
        <v>650</v>
      </c>
      <c r="G24" s="3" t="s">
        <v>841</v>
      </c>
      <c r="J24" s="3" t="s">
        <v>59</v>
      </c>
      <c r="L24" s="3" t="s">
        <v>35</v>
      </c>
      <c r="N24" s="1">
        <v>29372100</v>
      </c>
      <c r="O24" s="3" t="s">
        <v>1513</v>
      </c>
      <c r="P24" s="3" t="s">
        <v>1513</v>
      </c>
      <c r="Q24" s="3">
        <v>600511</v>
      </c>
      <c r="V24" s="6">
        <v>42917</v>
      </c>
      <c r="W24" s="6">
        <v>44013</v>
      </c>
      <c r="X24" s="3">
        <v>37</v>
      </c>
      <c r="Y24" s="3">
        <v>0</v>
      </c>
      <c r="Z24" s="3">
        <v>33</v>
      </c>
      <c r="AA24" s="3" t="s">
        <v>37</v>
      </c>
      <c r="AB24" s="3">
        <v>6196.97</v>
      </c>
      <c r="AC24" s="1">
        <f t="shared" si="1"/>
        <v>204500.01</v>
      </c>
      <c r="AD24" s="1" t="s">
        <v>34</v>
      </c>
      <c r="AE24" s="1">
        <v>0</v>
      </c>
      <c r="AF24" s="1">
        <f t="shared" si="0"/>
        <v>33</v>
      </c>
    </row>
    <row r="25" spans="1:32" ht="24.95" customHeight="1" x14ac:dyDescent="0.25">
      <c r="A25" s="1" t="s">
        <v>36</v>
      </c>
      <c r="B25" s="1">
        <v>7037</v>
      </c>
      <c r="C25" s="5">
        <v>43324</v>
      </c>
      <c r="E25" s="3" t="s">
        <v>340</v>
      </c>
      <c r="F25" s="3" t="s">
        <v>340</v>
      </c>
      <c r="G25" s="3" t="s">
        <v>33</v>
      </c>
      <c r="H25" s="3" t="s">
        <v>1514</v>
      </c>
      <c r="I25" s="4">
        <v>43301</v>
      </c>
      <c r="J25" s="3" t="s">
        <v>43</v>
      </c>
      <c r="L25" s="3" t="s">
        <v>39</v>
      </c>
      <c r="M25" s="3" t="s">
        <v>39</v>
      </c>
      <c r="N25" s="1">
        <v>39123919</v>
      </c>
      <c r="O25" s="3" t="s">
        <v>342</v>
      </c>
      <c r="P25" s="3" t="s">
        <v>1515</v>
      </c>
      <c r="Q25" s="3" t="s">
        <v>1516</v>
      </c>
      <c r="V25" s="6">
        <v>43191</v>
      </c>
      <c r="W25" s="6">
        <v>44470</v>
      </c>
      <c r="X25" s="3">
        <v>31</v>
      </c>
      <c r="Y25" s="3">
        <v>0</v>
      </c>
      <c r="Z25" s="3">
        <v>120</v>
      </c>
      <c r="AA25" s="3" t="s">
        <v>37</v>
      </c>
      <c r="AB25" s="3">
        <v>29.5</v>
      </c>
      <c r="AC25" s="1">
        <f t="shared" si="1"/>
        <v>3540</v>
      </c>
      <c r="AD25" s="1" t="s">
        <v>34</v>
      </c>
      <c r="AE25" s="1">
        <v>0</v>
      </c>
      <c r="AF25" s="1">
        <f t="shared" si="0"/>
        <v>120</v>
      </c>
    </row>
    <row r="26" spans="1:32" ht="24.95" customHeight="1" x14ac:dyDescent="0.25">
      <c r="A26" s="1" t="s">
        <v>36</v>
      </c>
      <c r="B26" s="1">
        <v>7038</v>
      </c>
      <c r="C26" s="5">
        <v>43324</v>
      </c>
      <c r="E26" s="3" t="s">
        <v>52</v>
      </c>
      <c r="F26" s="3" t="s">
        <v>390</v>
      </c>
      <c r="G26" s="3" t="s">
        <v>33</v>
      </c>
      <c r="H26" s="3" t="s">
        <v>1517</v>
      </c>
      <c r="I26" s="4">
        <v>43294</v>
      </c>
      <c r="J26" s="3" t="s">
        <v>43</v>
      </c>
      <c r="L26" s="3" t="s">
        <v>39</v>
      </c>
      <c r="M26" s="3" t="s">
        <v>39</v>
      </c>
      <c r="N26" s="1">
        <v>29251100</v>
      </c>
      <c r="O26" s="3" t="s">
        <v>82</v>
      </c>
      <c r="P26" s="3" t="s">
        <v>82</v>
      </c>
      <c r="Q26" s="3">
        <v>28180607</v>
      </c>
      <c r="V26" s="6">
        <v>43252</v>
      </c>
      <c r="W26" s="6">
        <v>45047</v>
      </c>
      <c r="X26" s="3">
        <v>60</v>
      </c>
      <c r="Y26" s="3">
        <v>0</v>
      </c>
      <c r="Z26" s="3">
        <v>500</v>
      </c>
      <c r="AA26" s="3" t="s">
        <v>37</v>
      </c>
      <c r="AB26" s="3">
        <v>14</v>
      </c>
      <c r="AC26" s="1">
        <f t="shared" si="1"/>
        <v>7000</v>
      </c>
      <c r="AD26" s="1" t="s">
        <v>34</v>
      </c>
      <c r="AE26" s="1">
        <v>0</v>
      </c>
      <c r="AF26" s="1">
        <f t="shared" si="0"/>
        <v>500</v>
      </c>
    </row>
    <row r="27" spans="1:32" ht="24.95" customHeight="1" x14ac:dyDescent="0.25">
      <c r="A27" s="1" t="s">
        <v>36</v>
      </c>
      <c r="B27" s="1">
        <v>7038</v>
      </c>
      <c r="C27" s="5">
        <v>43324</v>
      </c>
      <c r="E27" s="3" t="s">
        <v>71</v>
      </c>
      <c r="F27" s="3" t="s">
        <v>390</v>
      </c>
      <c r="G27" s="3" t="s">
        <v>33</v>
      </c>
      <c r="H27" s="3" t="s">
        <v>1517</v>
      </c>
      <c r="I27" s="4">
        <v>43294</v>
      </c>
      <c r="J27" s="3" t="s">
        <v>43</v>
      </c>
      <c r="L27" s="3" t="s">
        <v>39</v>
      </c>
      <c r="M27" s="3" t="s">
        <v>39</v>
      </c>
      <c r="N27" s="1">
        <v>34049039</v>
      </c>
      <c r="O27" s="3" t="s">
        <v>442</v>
      </c>
      <c r="P27" s="3" t="s">
        <v>442</v>
      </c>
      <c r="Q27" s="3" t="s">
        <v>1518</v>
      </c>
      <c r="V27" s="6">
        <v>43282</v>
      </c>
      <c r="W27" s="6">
        <v>45078</v>
      </c>
      <c r="X27" s="3">
        <v>60</v>
      </c>
      <c r="Y27" s="3">
        <v>0</v>
      </c>
      <c r="Z27" s="3">
        <v>250</v>
      </c>
      <c r="AA27" s="3" t="s">
        <v>37</v>
      </c>
      <c r="AB27" s="3">
        <v>3.75</v>
      </c>
      <c r="AC27" s="1">
        <f t="shared" si="1"/>
        <v>937.5</v>
      </c>
      <c r="AD27" s="1" t="s">
        <v>34</v>
      </c>
      <c r="AE27" s="1">
        <v>0</v>
      </c>
      <c r="AF27" s="1">
        <f t="shared" si="0"/>
        <v>250</v>
      </c>
    </row>
    <row r="28" spans="1:32" ht="24.95" customHeight="1" x14ac:dyDescent="0.25">
      <c r="A28" s="1" t="s">
        <v>36</v>
      </c>
      <c r="B28" s="1">
        <v>7038</v>
      </c>
      <c r="C28" s="5">
        <v>43324</v>
      </c>
      <c r="E28" s="3" t="s">
        <v>449</v>
      </c>
      <c r="F28" s="3" t="s">
        <v>390</v>
      </c>
      <c r="G28" s="3" t="s">
        <v>33</v>
      </c>
      <c r="H28" s="3" t="s">
        <v>1517</v>
      </c>
      <c r="I28" s="4">
        <v>43294</v>
      </c>
      <c r="J28" s="3" t="s">
        <v>43</v>
      </c>
      <c r="L28" s="3" t="s">
        <v>39</v>
      </c>
      <c r="M28" s="3" t="s">
        <v>39</v>
      </c>
      <c r="N28" s="1">
        <v>29182990</v>
      </c>
      <c r="O28" s="3" t="s">
        <v>681</v>
      </c>
      <c r="P28" s="3" t="s">
        <v>681</v>
      </c>
      <c r="Q28" s="3" t="s">
        <v>1519</v>
      </c>
      <c r="V28" s="6">
        <v>43221</v>
      </c>
      <c r="W28" s="6">
        <v>45017</v>
      </c>
      <c r="X28" s="3">
        <v>60</v>
      </c>
      <c r="Y28" s="3">
        <v>0</v>
      </c>
      <c r="Z28" s="3">
        <v>50</v>
      </c>
      <c r="AA28" s="3" t="s">
        <v>37</v>
      </c>
      <c r="AB28" s="3">
        <v>8.5</v>
      </c>
      <c r="AC28" s="1">
        <f t="shared" si="1"/>
        <v>425</v>
      </c>
      <c r="AD28" s="1" t="s">
        <v>34</v>
      </c>
      <c r="AE28" s="1">
        <v>0</v>
      </c>
      <c r="AF28" s="1">
        <f t="shared" si="0"/>
        <v>50</v>
      </c>
    </row>
    <row r="29" spans="1:32" ht="24.95" customHeight="1" x14ac:dyDescent="0.25">
      <c r="A29" s="1" t="s">
        <v>36</v>
      </c>
      <c r="B29" s="1">
        <v>7038</v>
      </c>
      <c r="C29" s="5">
        <v>43324</v>
      </c>
      <c r="E29" s="3" t="s">
        <v>449</v>
      </c>
      <c r="F29" s="3" t="s">
        <v>390</v>
      </c>
      <c r="G29" s="3" t="s">
        <v>33</v>
      </c>
      <c r="H29" s="3" t="s">
        <v>1517</v>
      </c>
      <c r="I29" s="4">
        <v>43294</v>
      </c>
      <c r="J29" s="3" t="s">
        <v>43</v>
      </c>
      <c r="L29" s="3" t="s">
        <v>39</v>
      </c>
      <c r="M29" s="3" t="s">
        <v>39</v>
      </c>
      <c r="N29" s="1">
        <v>29182990</v>
      </c>
      <c r="O29" s="3" t="s">
        <v>1520</v>
      </c>
      <c r="P29" s="3" t="s">
        <v>1520</v>
      </c>
      <c r="Q29" s="3" t="s">
        <v>1521</v>
      </c>
      <c r="V29" s="6">
        <v>43252</v>
      </c>
      <c r="W29" s="6">
        <v>45047</v>
      </c>
      <c r="X29" s="3">
        <v>60</v>
      </c>
      <c r="Y29" s="3">
        <v>0</v>
      </c>
      <c r="Z29" s="3">
        <v>50</v>
      </c>
      <c r="AA29" s="3" t="s">
        <v>37</v>
      </c>
      <c r="AB29" s="3">
        <v>9</v>
      </c>
      <c r="AC29" s="1">
        <f t="shared" si="1"/>
        <v>450</v>
      </c>
      <c r="AD29" s="1" t="s">
        <v>34</v>
      </c>
      <c r="AE29" s="1">
        <v>0</v>
      </c>
      <c r="AF29" s="1">
        <f t="shared" si="0"/>
        <v>50</v>
      </c>
    </row>
    <row r="30" spans="1:32" ht="24.95" customHeight="1" x14ac:dyDescent="0.25">
      <c r="A30" s="1" t="s">
        <v>36</v>
      </c>
      <c r="B30" s="1">
        <v>7038</v>
      </c>
      <c r="C30" s="5">
        <v>43324</v>
      </c>
      <c r="E30" s="3" t="s">
        <v>80</v>
      </c>
      <c r="F30" s="3" t="s">
        <v>390</v>
      </c>
      <c r="G30" s="3" t="s">
        <v>33</v>
      </c>
      <c r="H30" s="3" t="s">
        <v>1517</v>
      </c>
      <c r="I30" s="4">
        <v>43294</v>
      </c>
      <c r="J30" s="3" t="s">
        <v>43</v>
      </c>
      <c r="L30" s="3" t="s">
        <v>39</v>
      </c>
      <c r="M30" s="3" t="s">
        <v>39</v>
      </c>
      <c r="N30" s="1">
        <v>29072990</v>
      </c>
      <c r="O30" s="3" t="s">
        <v>399</v>
      </c>
      <c r="P30" s="3" t="s">
        <v>399</v>
      </c>
      <c r="Q30" s="3" t="s">
        <v>1522</v>
      </c>
      <c r="V30" s="6">
        <v>43101</v>
      </c>
      <c r="W30" s="6">
        <v>44896</v>
      </c>
      <c r="X30" s="3">
        <v>60</v>
      </c>
      <c r="Y30" s="3">
        <v>0</v>
      </c>
      <c r="Z30" s="3">
        <v>10</v>
      </c>
      <c r="AA30" s="3" t="s">
        <v>37</v>
      </c>
      <c r="AB30" s="3">
        <v>18</v>
      </c>
      <c r="AC30" s="1">
        <f t="shared" si="1"/>
        <v>180</v>
      </c>
      <c r="AD30" s="1" t="s">
        <v>34</v>
      </c>
      <c r="AE30" s="1">
        <v>0</v>
      </c>
      <c r="AF30" s="1">
        <f t="shared" si="0"/>
        <v>10</v>
      </c>
    </row>
    <row r="31" spans="1:32" ht="24.95" customHeight="1" x14ac:dyDescent="0.25">
      <c r="A31" s="1" t="s">
        <v>36</v>
      </c>
      <c r="B31" s="1">
        <v>7103</v>
      </c>
      <c r="C31" s="5">
        <v>43325</v>
      </c>
      <c r="E31" s="3" t="s">
        <v>1523</v>
      </c>
      <c r="F31" s="3" t="s">
        <v>1523</v>
      </c>
      <c r="G31" s="3" t="s">
        <v>48</v>
      </c>
      <c r="H31" s="3">
        <v>1870007230</v>
      </c>
      <c r="I31" s="4">
        <v>43320</v>
      </c>
      <c r="J31" s="3" t="s">
        <v>43</v>
      </c>
      <c r="L31" s="3" t="s">
        <v>39</v>
      </c>
      <c r="M31" s="3" t="s">
        <v>39</v>
      </c>
      <c r="N31" s="1">
        <v>17021100</v>
      </c>
      <c r="O31" s="3" t="s">
        <v>147</v>
      </c>
      <c r="P31" s="3" t="s">
        <v>147</v>
      </c>
      <c r="Q31" s="3" t="s">
        <v>1524</v>
      </c>
      <c r="V31" s="6">
        <v>43221</v>
      </c>
      <c r="W31" s="6">
        <v>43770</v>
      </c>
      <c r="X31" s="3">
        <v>19</v>
      </c>
      <c r="Y31" s="3">
        <v>0</v>
      </c>
      <c r="Z31" s="3">
        <v>50</v>
      </c>
      <c r="AA31" s="3" t="s">
        <v>37</v>
      </c>
      <c r="AB31" s="3">
        <v>8</v>
      </c>
      <c r="AC31" s="1">
        <f t="shared" si="1"/>
        <v>400</v>
      </c>
      <c r="AD31" s="1" t="s">
        <v>49</v>
      </c>
      <c r="AE31" s="1">
        <v>0</v>
      </c>
      <c r="AF31" s="1">
        <f t="shared" si="0"/>
        <v>50</v>
      </c>
    </row>
    <row r="32" spans="1:32" ht="24.95" customHeight="1" x14ac:dyDescent="0.25">
      <c r="A32" s="1" t="s">
        <v>36</v>
      </c>
      <c r="B32" s="1">
        <v>7104</v>
      </c>
      <c r="C32" s="5">
        <v>43325</v>
      </c>
      <c r="E32" s="3" t="s">
        <v>642</v>
      </c>
      <c r="F32" s="3" t="s">
        <v>642</v>
      </c>
      <c r="G32" s="3" t="s">
        <v>33</v>
      </c>
      <c r="H32" s="3">
        <v>29180676</v>
      </c>
      <c r="I32" s="4">
        <v>43319</v>
      </c>
      <c r="J32" s="3" t="s">
        <v>43</v>
      </c>
      <c r="L32" s="3" t="s">
        <v>39</v>
      </c>
      <c r="M32" s="3" t="s">
        <v>39</v>
      </c>
      <c r="N32" s="1">
        <v>38237090</v>
      </c>
      <c r="O32" s="3" t="s">
        <v>1525</v>
      </c>
      <c r="P32" s="3" t="s">
        <v>1525</v>
      </c>
      <c r="Q32" s="3" t="s">
        <v>1526</v>
      </c>
      <c r="V32" s="6">
        <v>43313</v>
      </c>
      <c r="W32" s="6">
        <v>44044</v>
      </c>
      <c r="X32" s="3">
        <v>25</v>
      </c>
      <c r="Y32" s="3">
        <v>0</v>
      </c>
      <c r="Z32" s="3">
        <v>700</v>
      </c>
      <c r="AA32" s="3" t="s">
        <v>37</v>
      </c>
      <c r="AB32" s="3">
        <v>1.6</v>
      </c>
      <c r="AC32" s="1">
        <f t="shared" si="1"/>
        <v>1120</v>
      </c>
      <c r="AD32" s="1" t="s">
        <v>34</v>
      </c>
      <c r="AE32" s="1">
        <v>0</v>
      </c>
      <c r="AF32" s="1">
        <f t="shared" si="0"/>
        <v>700</v>
      </c>
    </row>
    <row r="33" spans="1:32" ht="24.95" customHeight="1" x14ac:dyDescent="0.25">
      <c r="A33" s="1" t="s">
        <v>36</v>
      </c>
      <c r="B33" s="1">
        <v>7104</v>
      </c>
      <c r="C33" s="5">
        <v>43325</v>
      </c>
      <c r="E33" s="3" t="s">
        <v>642</v>
      </c>
      <c r="F33" s="3" t="s">
        <v>642</v>
      </c>
      <c r="G33" s="3" t="s">
        <v>33</v>
      </c>
      <c r="H33" s="3">
        <v>29180676</v>
      </c>
      <c r="I33" s="4">
        <v>43319</v>
      </c>
      <c r="J33" s="3" t="s">
        <v>43</v>
      </c>
      <c r="L33" s="3" t="s">
        <v>39</v>
      </c>
      <c r="M33" s="3" t="s">
        <v>39</v>
      </c>
      <c r="N33" s="1">
        <v>29054500</v>
      </c>
      <c r="O33" s="3" t="s">
        <v>1527</v>
      </c>
      <c r="P33" s="3" t="s">
        <v>1527</v>
      </c>
      <c r="Q33" s="3" t="s">
        <v>1528</v>
      </c>
      <c r="V33" s="6">
        <v>43282</v>
      </c>
      <c r="W33" s="6">
        <v>44743</v>
      </c>
      <c r="X33" s="3">
        <v>49</v>
      </c>
      <c r="Y33" s="3">
        <v>0</v>
      </c>
      <c r="Z33" s="3">
        <v>12000</v>
      </c>
      <c r="AA33" s="3" t="s">
        <v>37</v>
      </c>
      <c r="AB33" s="3">
        <v>1.3</v>
      </c>
      <c r="AC33" s="1">
        <f t="shared" si="1"/>
        <v>15600</v>
      </c>
      <c r="AD33" s="1" t="s">
        <v>34</v>
      </c>
      <c r="AE33" s="1">
        <v>0</v>
      </c>
      <c r="AF33" s="1">
        <f t="shared" si="0"/>
        <v>12000</v>
      </c>
    </row>
    <row r="34" spans="1:32" ht="24.95" customHeight="1" x14ac:dyDescent="0.25">
      <c r="A34" s="1" t="s">
        <v>36</v>
      </c>
      <c r="B34" s="1">
        <v>7104</v>
      </c>
      <c r="C34" s="5">
        <v>43325</v>
      </c>
      <c r="E34" s="3" t="s">
        <v>642</v>
      </c>
      <c r="F34" s="3" t="s">
        <v>642</v>
      </c>
      <c r="G34" s="3" t="s">
        <v>33</v>
      </c>
      <c r="H34" s="3">
        <v>29180676</v>
      </c>
      <c r="I34" s="4">
        <v>43319</v>
      </c>
      <c r="J34" s="3" t="s">
        <v>43</v>
      </c>
      <c r="L34" s="3" t="s">
        <v>39</v>
      </c>
      <c r="M34" s="3" t="s">
        <v>39</v>
      </c>
      <c r="N34" s="1">
        <v>29054500</v>
      </c>
      <c r="O34" s="3" t="s">
        <v>1527</v>
      </c>
      <c r="P34" s="3" t="s">
        <v>1527</v>
      </c>
      <c r="Q34" s="3" t="s">
        <v>1529</v>
      </c>
      <c r="V34" s="6">
        <v>43282</v>
      </c>
      <c r="W34" s="6">
        <v>44743</v>
      </c>
      <c r="X34" s="3">
        <v>49</v>
      </c>
      <c r="Y34" s="3">
        <v>0</v>
      </c>
      <c r="AA34" s="3" t="s">
        <v>37</v>
      </c>
      <c r="AB34" s="3">
        <v>1.3</v>
      </c>
      <c r="AD34" s="1" t="s">
        <v>34</v>
      </c>
      <c r="AE34" s="1">
        <v>0</v>
      </c>
    </row>
    <row r="35" spans="1:32" ht="24.95" customHeight="1" x14ac:dyDescent="0.25">
      <c r="A35" s="1" t="s">
        <v>36</v>
      </c>
      <c r="B35" s="1">
        <v>7105</v>
      </c>
      <c r="C35" s="5">
        <v>43325</v>
      </c>
      <c r="E35" s="3" t="s">
        <v>1412</v>
      </c>
      <c r="F35" s="3" t="s">
        <v>118</v>
      </c>
      <c r="G35" s="3" t="s">
        <v>119</v>
      </c>
      <c r="H35" s="3">
        <v>588970</v>
      </c>
      <c r="I35" s="4">
        <v>43320</v>
      </c>
      <c r="J35" s="3" t="s">
        <v>43</v>
      </c>
      <c r="L35" s="3" t="s">
        <v>39</v>
      </c>
      <c r="M35" s="3" t="s">
        <v>39</v>
      </c>
      <c r="N35" s="1">
        <v>39123985</v>
      </c>
      <c r="O35" s="3" t="s">
        <v>1016</v>
      </c>
      <c r="P35" s="3" t="s">
        <v>1016</v>
      </c>
      <c r="Q35" s="3" t="s">
        <v>1530</v>
      </c>
      <c r="V35" s="6">
        <v>43040</v>
      </c>
      <c r="W35" s="6">
        <v>44866</v>
      </c>
      <c r="X35" s="3">
        <v>61</v>
      </c>
      <c r="Y35" s="3">
        <v>0</v>
      </c>
      <c r="Z35" s="3">
        <v>25</v>
      </c>
      <c r="AA35" s="3" t="s">
        <v>37</v>
      </c>
      <c r="AB35" s="3">
        <v>30.1</v>
      </c>
      <c r="AC35" s="1">
        <f t="shared" si="1"/>
        <v>752.5</v>
      </c>
      <c r="AD35" s="1" t="s">
        <v>49</v>
      </c>
      <c r="AE35" s="1">
        <v>0</v>
      </c>
      <c r="AF35" s="1">
        <f t="shared" si="0"/>
        <v>25</v>
      </c>
    </row>
    <row r="36" spans="1:32" ht="24.95" customHeight="1" x14ac:dyDescent="0.25">
      <c r="A36" s="1" t="s">
        <v>36</v>
      </c>
      <c r="B36" s="1">
        <v>7105</v>
      </c>
      <c r="C36" s="5">
        <v>43325</v>
      </c>
      <c r="E36" s="3" t="s">
        <v>1412</v>
      </c>
      <c r="F36" s="3" t="s">
        <v>118</v>
      </c>
      <c r="G36" s="3" t="s">
        <v>119</v>
      </c>
      <c r="H36" s="3">
        <v>588970</v>
      </c>
      <c r="I36" s="4">
        <v>43320</v>
      </c>
      <c r="J36" s="3" t="s">
        <v>43</v>
      </c>
      <c r="L36" s="3" t="s">
        <v>39</v>
      </c>
      <c r="M36" s="3" t="s">
        <v>39</v>
      </c>
      <c r="N36" s="1">
        <v>39123985</v>
      </c>
      <c r="O36" s="3" t="s">
        <v>1016</v>
      </c>
      <c r="P36" s="3" t="s">
        <v>1016</v>
      </c>
      <c r="Q36" s="3" t="s">
        <v>1531</v>
      </c>
      <c r="V36" s="6">
        <v>43101</v>
      </c>
      <c r="W36" s="6">
        <v>44927</v>
      </c>
      <c r="X36" s="3">
        <v>61</v>
      </c>
      <c r="Y36" s="3">
        <v>0</v>
      </c>
      <c r="Z36" s="3">
        <v>25</v>
      </c>
      <c r="AA36" s="3" t="s">
        <v>37</v>
      </c>
      <c r="AB36" s="3">
        <v>26.28</v>
      </c>
      <c r="AC36" s="1">
        <f t="shared" si="1"/>
        <v>657</v>
      </c>
      <c r="AD36" s="1" t="s">
        <v>49</v>
      </c>
      <c r="AE36" s="1">
        <v>0</v>
      </c>
      <c r="AF36" s="1">
        <f t="shared" si="0"/>
        <v>25</v>
      </c>
    </row>
    <row r="37" spans="1:32" ht="24.95" customHeight="1" x14ac:dyDescent="0.25">
      <c r="A37" s="1" t="s">
        <v>36</v>
      </c>
      <c r="B37" s="1">
        <v>7106</v>
      </c>
      <c r="C37" s="5">
        <v>43325</v>
      </c>
      <c r="E37" s="3" t="s">
        <v>207</v>
      </c>
      <c r="F37" s="3" t="s">
        <v>207</v>
      </c>
      <c r="G37" s="3" t="s">
        <v>33</v>
      </c>
      <c r="H37" s="3">
        <v>1201200199</v>
      </c>
      <c r="I37" s="4">
        <v>43320</v>
      </c>
      <c r="J37" s="3" t="s">
        <v>59</v>
      </c>
      <c r="L37" s="3" t="s">
        <v>35</v>
      </c>
      <c r="N37" s="1">
        <v>29419090</v>
      </c>
      <c r="O37" s="3" t="s">
        <v>1532</v>
      </c>
      <c r="P37" s="3" t="s">
        <v>1532</v>
      </c>
      <c r="Q37" s="3" t="s">
        <v>1533</v>
      </c>
      <c r="V37" s="6">
        <v>43282</v>
      </c>
      <c r="W37" s="6">
        <v>44348</v>
      </c>
      <c r="X37" s="3">
        <v>37</v>
      </c>
      <c r="Y37" s="3">
        <v>0</v>
      </c>
      <c r="Z37" s="3">
        <v>55</v>
      </c>
      <c r="AA37" s="3" t="s">
        <v>37</v>
      </c>
      <c r="AB37" s="3">
        <v>300</v>
      </c>
      <c r="AC37" s="1">
        <f t="shared" si="1"/>
        <v>16500</v>
      </c>
      <c r="AD37" s="1" t="s">
        <v>34</v>
      </c>
      <c r="AE37" s="1">
        <v>0</v>
      </c>
      <c r="AF37" s="1">
        <f t="shared" si="0"/>
        <v>55</v>
      </c>
    </row>
    <row r="38" spans="1:32" ht="24.95" customHeight="1" x14ac:dyDescent="0.25">
      <c r="A38" s="1" t="s">
        <v>36</v>
      </c>
      <c r="B38" s="1">
        <v>7107</v>
      </c>
      <c r="C38" s="5">
        <v>43325</v>
      </c>
      <c r="E38" s="3" t="s">
        <v>852</v>
      </c>
      <c r="F38" s="3" t="s">
        <v>852</v>
      </c>
      <c r="G38" s="3" t="s">
        <v>301</v>
      </c>
      <c r="H38" s="3" t="s">
        <v>1534</v>
      </c>
      <c r="I38" s="4">
        <v>43311</v>
      </c>
      <c r="J38" s="3" t="s">
        <v>1468</v>
      </c>
      <c r="L38" s="3" t="s">
        <v>35</v>
      </c>
      <c r="N38" s="1">
        <v>21069099</v>
      </c>
      <c r="O38" s="3" t="s">
        <v>854</v>
      </c>
      <c r="P38" s="3" t="s">
        <v>854</v>
      </c>
      <c r="Q38" s="3" t="s">
        <v>1535</v>
      </c>
      <c r="V38" s="6">
        <v>43282</v>
      </c>
      <c r="W38" s="6">
        <v>44348</v>
      </c>
      <c r="X38" s="3">
        <v>36</v>
      </c>
      <c r="Y38" s="3">
        <v>0</v>
      </c>
      <c r="Z38" s="3">
        <v>9664</v>
      </c>
      <c r="AA38" s="3" t="s">
        <v>1536</v>
      </c>
      <c r="AB38" s="3">
        <v>1.52</v>
      </c>
      <c r="AC38" s="1">
        <f t="shared" si="1"/>
        <v>14689.28</v>
      </c>
      <c r="AD38" s="1" t="s">
        <v>34</v>
      </c>
      <c r="AE38" s="1">
        <v>0</v>
      </c>
      <c r="AF38" s="1">
        <f t="shared" si="0"/>
        <v>9664</v>
      </c>
    </row>
    <row r="39" spans="1:32" ht="24.95" customHeight="1" x14ac:dyDescent="0.25">
      <c r="A39" s="1" t="s">
        <v>36</v>
      </c>
      <c r="B39" s="1">
        <v>7107</v>
      </c>
      <c r="C39" s="5">
        <v>43325</v>
      </c>
      <c r="E39" s="3" t="s">
        <v>852</v>
      </c>
      <c r="F39" s="3" t="s">
        <v>852</v>
      </c>
      <c r="G39" s="3" t="s">
        <v>301</v>
      </c>
      <c r="H39" s="3" t="s">
        <v>1534</v>
      </c>
      <c r="I39" s="4">
        <v>43311</v>
      </c>
      <c r="J39" s="3" t="s">
        <v>1468</v>
      </c>
      <c r="L39" s="3" t="s">
        <v>35</v>
      </c>
      <c r="N39" s="1">
        <v>21069099</v>
      </c>
      <c r="O39" s="3" t="s">
        <v>303</v>
      </c>
      <c r="P39" s="3" t="s">
        <v>303</v>
      </c>
      <c r="Q39" s="3" t="s">
        <v>1537</v>
      </c>
      <c r="V39" s="6">
        <v>43282</v>
      </c>
      <c r="W39" s="6">
        <v>44348</v>
      </c>
      <c r="X39" s="3">
        <v>36</v>
      </c>
      <c r="Y39" s="3">
        <v>0</v>
      </c>
      <c r="Z39" s="3">
        <v>13060</v>
      </c>
      <c r="AA39" s="3" t="s">
        <v>1536</v>
      </c>
      <c r="AB39" s="3">
        <v>0.97</v>
      </c>
      <c r="AC39" s="1">
        <f t="shared" si="1"/>
        <v>12668.199999999999</v>
      </c>
      <c r="AD39" s="1" t="s">
        <v>34</v>
      </c>
      <c r="AE39" s="1">
        <v>0</v>
      </c>
      <c r="AF39" s="1">
        <f t="shared" si="0"/>
        <v>13060</v>
      </c>
    </row>
    <row r="40" spans="1:32" ht="24.95" customHeight="1" x14ac:dyDescent="0.25">
      <c r="A40" s="1" t="s">
        <v>36</v>
      </c>
      <c r="B40" s="1">
        <v>7107</v>
      </c>
      <c r="C40" s="5">
        <v>43325</v>
      </c>
      <c r="E40" s="3" t="s">
        <v>852</v>
      </c>
      <c r="F40" s="3" t="s">
        <v>852</v>
      </c>
      <c r="G40" s="3" t="s">
        <v>301</v>
      </c>
      <c r="H40" s="3" t="s">
        <v>1534</v>
      </c>
      <c r="I40" s="4">
        <v>43311</v>
      </c>
      <c r="J40" s="3" t="s">
        <v>1468</v>
      </c>
      <c r="L40" s="3" t="s">
        <v>35</v>
      </c>
      <c r="N40" s="1">
        <v>21069099</v>
      </c>
      <c r="O40" s="3" t="s">
        <v>1538</v>
      </c>
      <c r="P40" s="3" t="s">
        <v>1538</v>
      </c>
      <c r="Q40" s="3" t="s">
        <v>1539</v>
      </c>
      <c r="V40" s="6">
        <v>43282</v>
      </c>
      <c r="W40" s="6">
        <v>44348</v>
      </c>
      <c r="X40" s="3">
        <v>36</v>
      </c>
      <c r="Y40" s="3">
        <v>0</v>
      </c>
      <c r="Z40" s="3">
        <v>9660</v>
      </c>
      <c r="AA40" s="3" t="s">
        <v>1536</v>
      </c>
      <c r="AB40" s="3">
        <v>3</v>
      </c>
      <c r="AC40" s="1">
        <f t="shared" si="1"/>
        <v>28980</v>
      </c>
      <c r="AD40" s="1" t="s">
        <v>34</v>
      </c>
      <c r="AE40" s="1">
        <v>0</v>
      </c>
      <c r="AF40" s="1">
        <f t="shared" si="0"/>
        <v>9660</v>
      </c>
    </row>
    <row r="41" spans="1:32" ht="24.95" customHeight="1" x14ac:dyDescent="0.25">
      <c r="A41" s="1" t="s">
        <v>36</v>
      </c>
      <c r="B41" s="1">
        <v>7107</v>
      </c>
      <c r="C41" s="5">
        <v>43325</v>
      </c>
      <c r="E41" s="3" t="s">
        <v>852</v>
      </c>
      <c r="F41" s="3" t="s">
        <v>852</v>
      </c>
      <c r="G41" s="3" t="s">
        <v>301</v>
      </c>
      <c r="H41" s="3" t="s">
        <v>1534</v>
      </c>
      <c r="I41" s="4">
        <v>43311</v>
      </c>
      <c r="J41" s="3" t="s">
        <v>1468</v>
      </c>
      <c r="L41" s="3" t="s">
        <v>35</v>
      </c>
      <c r="N41" s="1">
        <v>21069099</v>
      </c>
      <c r="O41" s="3" t="s">
        <v>1540</v>
      </c>
      <c r="P41" s="3" t="s">
        <v>1540</v>
      </c>
      <c r="Q41" s="3" t="s">
        <v>1541</v>
      </c>
      <c r="V41" s="6">
        <v>43282</v>
      </c>
      <c r="W41" s="6">
        <v>44348</v>
      </c>
      <c r="X41" s="3">
        <v>36</v>
      </c>
      <c r="Y41" s="3">
        <v>0</v>
      </c>
      <c r="Z41" s="3">
        <v>12935</v>
      </c>
      <c r="AA41" s="3" t="s">
        <v>1536</v>
      </c>
      <c r="AB41" s="3">
        <v>2.7</v>
      </c>
      <c r="AC41" s="1">
        <f t="shared" si="1"/>
        <v>34924.5</v>
      </c>
      <c r="AD41" s="1" t="s">
        <v>34</v>
      </c>
      <c r="AE41" s="1">
        <v>0</v>
      </c>
      <c r="AF41" s="1">
        <f t="shared" si="0"/>
        <v>12935</v>
      </c>
    </row>
    <row r="42" spans="1:32" ht="24.95" customHeight="1" x14ac:dyDescent="0.25"/>
    <row r="43" spans="1:32" ht="24.95" customHeight="1" x14ac:dyDescent="0.25"/>
    <row r="44" spans="1:32" ht="24.95" customHeight="1" x14ac:dyDescent="0.25"/>
    <row r="45" spans="1:32" ht="24.95" customHeight="1" x14ac:dyDescent="0.25"/>
    <row r="46" spans="1:32" ht="24.95" customHeight="1" x14ac:dyDescent="0.25"/>
    <row r="47" spans="1:32" ht="24.95" customHeight="1" x14ac:dyDescent="0.25"/>
    <row r="48" spans="1:32" ht="24.95" customHeight="1" x14ac:dyDescent="0.25"/>
    <row r="49" ht="24.95" customHeight="1" x14ac:dyDescent="0.25"/>
    <row r="50" ht="24.95" customHeight="1" x14ac:dyDescent="0.25"/>
    <row r="51" ht="24.95" customHeight="1" x14ac:dyDescent="0.25"/>
    <row r="52" ht="24.95" customHeight="1" x14ac:dyDescent="0.25"/>
    <row r="53" ht="24.95" customHeight="1" x14ac:dyDescent="0.25"/>
    <row r="54" ht="24.95" customHeight="1" x14ac:dyDescent="0.25"/>
    <row r="55" ht="24.95" customHeight="1" x14ac:dyDescent="0.25"/>
    <row r="56" ht="24.95" customHeight="1" x14ac:dyDescent="0.25"/>
    <row r="57" ht="24.95" customHeight="1" x14ac:dyDescent="0.25"/>
    <row r="58" ht="24.95" customHeight="1" x14ac:dyDescent="0.25"/>
    <row r="59" ht="24.95" customHeight="1" x14ac:dyDescent="0.25"/>
    <row r="60" ht="24.95" customHeight="1" x14ac:dyDescent="0.25"/>
    <row r="61" ht="24.95" customHeight="1" x14ac:dyDescent="0.25"/>
    <row r="62" ht="24.95" customHeight="1" x14ac:dyDescent="0.25"/>
    <row r="63" ht="24.95" customHeight="1" x14ac:dyDescent="0.25"/>
    <row r="64" ht="24.95" customHeight="1" x14ac:dyDescent="0.25"/>
    <row r="65" ht="24.95" customHeight="1" x14ac:dyDescent="0.25"/>
    <row r="66" ht="24.95" customHeight="1" x14ac:dyDescent="0.25"/>
    <row r="67" ht="24.95" customHeight="1" x14ac:dyDescent="0.25"/>
    <row r="68" ht="24.95" customHeight="1" x14ac:dyDescent="0.25"/>
    <row r="69" ht="24.95" customHeight="1" x14ac:dyDescent="0.25"/>
    <row r="70" ht="24.95" customHeight="1" x14ac:dyDescent="0.25"/>
    <row r="71" ht="24.95" customHeight="1" x14ac:dyDescent="0.25"/>
    <row r="72" ht="24.95" customHeight="1" x14ac:dyDescent="0.25"/>
    <row r="73" ht="24.95" customHeight="1" x14ac:dyDescent="0.25"/>
    <row r="74" ht="24.95" customHeight="1" x14ac:dyDescent="0.25"/>
    <row r="75" ht="24.95" customHeight="1" x14ac:dyDescent="0.25"/>
    <row r="76" ht="24.95" customHeight="1" x14ac:dyDescent="0.25"/>
    <row r="77" ht="24.95" customHeight="1" x14ac:dyDescent="0.25"/>
    <row r="78" ht="24.95" customHeight="1" x14ac:dyDescent="0.25"/>
    <row r="79" ht="24.95" customHeight="1" x14ac:dyDescent="0.25"/>
    <row r="80" ht="24.95" customHeight="1" x14ac:dyDescent="0.25"/>
    <row r="81" ht="24.95" customHeight="1" x14ac:dyDescent="0.25"/>
    <row r="82" ht="24.95" customHeight="1" x14ac:dyDescent="0.25"/>
    <row r="83" ht="24.95" customHeight="1" x14ac:dyDescent="0.25"/>
    <row r="84" ht="24.95" customHeight="1" x14ac:dyDescent="0.25"/>
    <row r="85" ht="24.95" customHeight="1" x14ac:dyDescent="0.25"/>
    <row r="86" ht="24.95" customHeight="1" x14ac:dyDescent="0.25"/>
    <row r="87" ht="24.95" customHeight="1" x14ac:dyDescent="0.25"/>
    <row r="88" ht="24.95" customHeight="1" x14ac:dyDescent="0.25"/>
    <row r="89" ht="24.95" customHeight="1" x14ac:dyDescent="0.25"/>
    <row r="90" ht="24.95" customHeight="1" x14ac:dyDescent="0.25"/>
    <row r="91" ht="24.95" customHeight="1" x14ac:dyDescent="0.25"/>
    <row r="92" ht="24.95" customHeight="1" x14ac:dyDescent="0.25"/>
    <row r="93" ht="24.95" customHeight="1" x14ac:dyDescent="0.25"/>
    <row r="94" ht="24.95" customHeight="1" x14ac:dyDescent="0.25"/>
    <row r="95" ht="24.95" customHeight="1" x14ac:dyDescent="0.25"/>
    <row r="96" ht="24.95" customHeight="1" x14ac:dyDescent="0.25"/>
    <row r="97" ht="24.95" customHeight="1" x14ac:dyDescent="0.25"/>
    <row r="98" ht="24.95" customHeight="1" x14ac:dyDescent="0.25"/>
    <row r="99" ht="24.95" customHeight="1" x14ac:dyDescent="0.25"/>
    <row r="100" ht="24.95" customHeight="1" x14ac:dyDescent="0.25"/>
    <row r="101" ht="24.95" customHeight="1" x14ac:dyDescent="0.25"/>
    <row r="102" ht="24.95" customHeight="1" x14ac:dyDescent="0.25"/>
    <row r="103" ht="24.95" customHeight="1" x14ac:dyDescent="0.25"/>
    <row r="104" ht="24.95" customHeight="1" x14ac:dyDescent="0.25"/>
    <row r="105" ht="24.95" customHeight="1" x14ac:dyDescent="0.25"/>
    <row r="106" ht="24.95" customHeight="1" x14ac:dyDescent="0.25"/>
    <row r="107" ht="24.95" customHeight="1" x14ac:dyDescent="0.25"/>
    <row r="108" ht="24.95" customHeight="1" x14ac:dyDescent="0.25"/>
    <row r="109" ht="24.95" customHeight="1" x14ac:dyDescent="0.25"/>
    <row r="110" ht="24.95" customHeight="1" x14ac:dyDescent="0.25"/>
    <row r="111" ht="24.95" customHeight="1" x14ac:dyDescent="0.25"/>
    <row r="112" ht="24.95" customHeight="1" x14ac:dyDescent="0.25"/>
    <row r="113" ht="24.95" customHeight="1" x14ac:dyDescent="0.25"/>
    <row r="114" ht="24.95" customHeight="1" x14ac:dyDescent="0.25"/>
    <row r="115" ht="24.95" customHeight="1" x14ac:dyDescent="0.25"/>
    <row r="116" ht="24.95" customHeight="1" x14ac:dyDescent="0.25"/>
    <row r="117" ht="24.95" customHeight="1" x14ac:dyDescent="0.25"/>
    <row r="118" ht="24.95" customHeight="1" x14ac:dyDescent="0.25"/>
    <row r="119" ht="24.95" customHeight="1" x14ac:dyDescent="0.25"/>
    <row r="120" ht="24.95" customHeight="1" x14ac:dyDescent="0.25"/>
    <row r="121" ht="24.95" customHeight="1" x14ac:dyDescent="0.25"/>
    <row r="122" ht="24.95" customHeight="1" x14ac:dyDescent="0.25"/>
    <row r="123" ht="24.95" customHeight="1" x14ac:dyDescent="0.25"/>
    <row r="124" ht="24.95" customHeight="1" x14ac:dyDescent="0.25"/>
    <row r="125" ht="24.95" customHeight="1" x14ac:dyDescent="0.25"/>
    <row r="126" ht="24.95" customHeight="1" x14ac:dyDescent="0.25"/>
    <row r="127" ht="24.95" customHeight="1" x14ac:dyDescent="0.25"/>
    <row r="128" ht="24.95" customHeight="1" x14ac:dyDescent="0.25"/>
    <row r="129" ht="24.95" customHeight="1" x14ac:dyDescent="0.25"/>
    <row r="130" ht="24.95" customHeight="1" x14ac:dyDescent="0.25"/>
    <row r="131" ht="24.95" customHeight="1" x14ac:dyDescent="0.25"/>
    <row r="132" ht="24.95" customHeight="1" x14ac:dyDescent="0.25"/>
    <row r="133" ht="24.95" customHeight="1" x14ac:dyDescent="0.25"/>
    <row r="134" ht="24.95" customHeight="1" x14ac:dyDescent="0.25"/>
    <row r="135" ht="24.95" customHeight="1" x14ac:dyDescent="0.25"/>
    <row r="136" ht="24.95" customHeight="1" x14ac:dyDescent="0.25"/>
    <row r="137" ht="24.95" customHeight="1" x14ac:dyDescent="0.25"/>
    <row r="138" ht="24.95" customHeight="1" x14ac:dyDescent="0.25"/>
    <row r="139" ht="24.95" customHeight="1" x14ac:dyDescent="0.25"/>
    <row r="140" ht="24.95" customHeight="1" x14ac:dyDescent="0.25"/>
    <row r="141" ht="24.95" customHeight="1" x14ac:dyDescent="0.25"/>
    <row r="142" ht="24.95" customHeight="1" x14ac:dyDescent="0.25"/>
    <row r="143" ht="24.95" customHeight="1" x14ac:dyDescent="0.25"/>
    <row r="144" ht="24.95" customHeight="1" x14ac:dyDescent="0.25"/>
    <row r="145" ht="24.95" customHeight="1" x14ac:dyDescent="0.25"/>
    <row r="146" ht="24.95" customHeight="1" x14ac:dyDescent="0.25"/>
    <row r="147" ht="24.95" customHeight="1" x14ac:dyDescent="0.25"/>
    <row r="148" ht="24.95" customHeight="1" x14ac:dyDescent="0.25"/>
    <row r="149" ht="24.95" customHeight="1" x14ac:dyDescent="0.25"/>
    <row r="150" ht="24.95" customHeight="1" x14ac:dyDescent="0.25"/>
    <row r="151" ht="24.95" customHeight="1" x14ac:dyDescent="0.25"/>
    <row r="152" ht="24.95" customHeight="1" x14ac:dyDescent="0.25"/>
    <row r="153" ht="24.95" customHeight="1" x14ac:dyDescent="0.25"/>
    <row r="154" ht="24.95" customHeight="1" x14ac:dyDescent="0.25"/>
    <row r="155" ht="24.95" customHeight="1" x14ac:dyDescent="0.25"/>
    <row r="156" ht="24.95" customHeight="1" x14ac:dyDescent="0.25"/>
    <row r="157" ht="24.95" customHeight="1" x14ac:dyDescent="0.25"/>
    <row r="158" ht="24.95" customHeight="1" x14ac:dyDescent="0.25"/>
    <row r="159" ht="24.95" customHeight="1" x14ac:dyDescent="0.25"/>
    <row r="160" ht="24.95" customHeight="1" x14ac:dyDescent="0.25"/>
    <row r="161" ht="24.95" customHeight="1" x14ac:dyDescent="0.25"/>
    <row r="162" ht="24.95" customHeight="1" x14ac:dyDescent="0.25"/>
    <row r="163" ht="24.95" customHeight="1" x14ac:dyDescent="0.25"/>
    <row r="164" ht="24.95" customHeight="1" x14ac:dyDescent="0.25"/>
    <row r="165" ht="24.95" customHeight="1" x14ac:dyDescent="0.25"/>
    <row r="166" ht="24.95" customHeight="1" x14ac:dyDescent="0.25"/>
    <row r="167" ht="24.95" customHeight="1" x14ac:dyDescent="0.25"/>
    <row r="168" ht="24.95" customHeight="1" x14ac:dyDescent="0.25"/>
    <row r="169" ht="24.95" customHeight="1" x14ac:dyDescent="0.25"/>
    <row r="170" ht="24.95" customHeight="1" x14ac:dyDescent="0.25"/>
    <row r="171" ht="24.95" customHeight="1" x14ac:dyDescent="0.25"/>
    <row r="172" ht="24.95" customHeight="1" x14ac:dyDescent="0.25"/>
    <row r="173" ht="24.95" customHeight="1" x14ac:dyDescent="0.25"/>
    <row r="174" ht="24.95" customHeight="1" x14ac:dyDescent="0.25"/>
    <row r="175" ht="24.95" customHeight="1" x14ac:dyDescent="0.25"/>
    <row r="176" ht="24.95" customHeight="1" x14ac:dyDescent="0.25"/>
    <row r="177" ht="24.95" customHeight="1" x14ac:dyDescent="0.25"/>
    <row r="178" ht="24.95" customHeight="1" x14ac:dyDescent="0.25"/>
    <row r="1048233" spans="32:32" x14ac:dyDescent="0.25">
      <c r="AF1048233" s="1">
        <f t="shared" ref="AF1048233" si="2">Z1048233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G1048287"/>
  <sheetViews>
    <sheetView zoomScaleNormal="100" workbookViewId="0">
      <pane ySplit="1" topLeftCell="A2" activePane="bottomLeft" state="frozen"/>
      <selection pane="bottomLeft"/>
    </sheetView>
  </sheetViews>
  <sheetFormatPr defaultRowHeight="12" x14ac:dyDescent="0.25"/>
  <cols>
    <col min="1" max="1" width="3.85546875" style="1" bestFit="1" customWidth="1"/>
    <col min="2" max="2" width="5.28515625" style="1" bestFit="1" customWidth="1"/>
    <col min="3" max="3" width="9.42578125" style="1" bestFit="1" customWidth="1"/>
    <col min="4" max="4" width="3.28515625" style="3" bestFit="1" customWidth="1"/>
    <col min="5" max="5" width="39.7109375" style="3" customWidth="1"/>
    <col min="6" max="6" width="39.5703125" style="3" customWidth="1"/>
    <col min="7" max="7" width="11.7109375" style="3" customWidth="1"/>
    <col min="8" max="8" width="20.28515625" style="3" customWidth="1"/>
    <col min="9" max="9" width="10.42578125" style="3" bestFit="1" customWidth="1"/>
    <col min="10" max="10" width="33.140625" style="3" bestFit="1" customWidth="1"/>
    <col min="11" max="11" width="10.42578125" style="3" bestFit="1" customWidth="1"/>
    <col min="12" max="12" width="4.42578125" style="3" bestFit="1" customWidth="1"/>
    <col min="13" max="13" width="7.85546875" style="3" bestFit="1" customWidth="1"/>
    <col min="14" max="14" width="8.7109375" style="1" bestFit="1" customWidth="1"/>
    <col min="15" max="16" width="35.28515625" style="3" customWidth="1"/>
    <col min="17" max="17" width="29.42578125" style="3" customWidth="1"/>
    <col min="18" max="18" width="6.140625" style="3" bestFit="1" customWidth="1"/>
    <col min="19" max="19" width="9.85546875" style="3" bestFit="1" customWidth="1"/>
    <col min="20" max="21" width="6.42578125" style="3" bestFit="1" customWidth="1"/>
    <col min="22" max="22" width="6.85546875" style="3" bestFit="1" customWidth="1"/>
    <col min="23" max="23" width="7" style="3" bestFit="1" customWidth="1"/>
    <col min="24" max="24" width="3.5703125" style="3" bestFit="1" customWidth="1"/>
    <col min="25" max="25" width="5.42578125" style="3" bestFit="1" customWidth="1"/>
    <col min="26" max="26" width="10" style="3" bestFit="1" customWidth="1"/>
    <col min="27" max="27" width="7" style="3" bestFit="1" customWidth="1"/>
    <col min="28" max="28" width="8.28515625" style="3" bestFit="1" customWidth="1"/>
    <col min="29" max="29" width="9" style="1" bestFit="1" customWidth="1"/>
    <col min="30" max="30" width="4.140625" style="1" bestFit="1" customWidth="1"/>
    <col min="31" max="31" width="3.28515625" style="1" bestFit="1" customWidth="1"/>
    <col min="32" max="32" width="10" style="1" bestFit="1" customWidth="1"/>
    <col min="33" max="33" width="7.85546875" style="1" bestFit="1" customWidth="1"/>
    <col min="34" max="16384" width="9.140625" style="1"/>
  </cols>
  <sheetData>
    <row r="1" spans="1:33" s="2" customFormat="1" ht="50.1" customHeight="1" x14ac:dyDescent="0.25">
      <c r="A1" s="33" t="s">
        <v>5</v>
      </c>
      <c r="B1" s="33" t="s">
        <v>6</v>
      </c>
      <c r="C1" s="33" t="s">
        <v>4</v>
      </c>
      <c r="D1" s="33" t="s">
        <v>7</v>
      </c>
      <c r="E1" s="33" t="s">
        <v>8</v>
      </c>
      <c r="F1" s="33" t="s">
        <v>9</v>
      </c>
      <c r="G1" s="33" t="s">
        <v>10</v>
      </c>
      <c r="H1" s="33" t="s">
        <v>11</v>
      </c>
      <c r="I1" s="33" t="s">
        <v>3</v>
      </c>
      <c r="J1" s="33" t="s">
        <v>12</v>
      </c>
      <c r="K1" s="33" t="s">
        <v>13</v>
      </c>
      <c r="L1" s="33" t="s">
        <v>14</v>
      </c>
      <c r="M1" s="33" t="s">
        <v>15</v>
      </c>
      <c r="N1" s="33" t="s">
        <v>16</v>
      </c>
      <c r="O1" s="33" t="s">
        <v>17</v>
      </c>
      <c r="P1" s="33" t="s">
        <v>18</v>
      </c>
      <c r="Q1" s="33" t="s">
        <v>19</v>
      </c>
      <c r="R1" s="33" t="s">
        <v>20</v>
      </c>
      <c r="S1" s="33" t="s">
        <v>21</v>
      </c>
      <c r="T1" s="33" t="s">
        <v>22</v>
      </c>
      <c r="U1" s="33" t="s">
        <v>23</v>
      </c>
      <c r="V1" s="33" t="s">
        <v>24</v>
      </c>
      <c r="W1" s="33" t="s">
        <v>25</v>
      </c>
      <c r="X1" s="33" t="s">
        <v>26</v>
      </c>
      <c r="Y1" s="33" t="s">
        <v>27</v>
      </c>
      <c r="Z1" s="33" t="s">
        <v>28</v>
      </c>
      <c r="AA1" s="33" t="s">
        <v>29</v>
      </c>
      <c r="AB1" s="33" t="s">
        <v>0</v>
      </c>
      <c r="AC1" s="33" t="s">
        <v>30</v>
      </c>
      <c r="AD1" s="33" t="s">
        <v>1</v>
      </c>
      <c r="AE1" s="33" t="s">
        <v>31</v>
      </c>
      <c r="AF1" s="33" t="s">
        <v>32</v>
      </c>
      <c r="AG1" s="33" t="s">
        <v>2</v>
      </c>
    </row>
    <row r="2" spans="1:33" s="51" customFormat="1" ht="24.95" customHeight="1" x14ac:dyDescent="0.25">
      <c r="A2" s="51" t="s">
        <v>36</v>
      </c>
      <c r="B2" s="51">
        <v>5922</v>
      </c>
      <c r="C2" s="52">
        <v>43284</v>
      </c>
      <c r="D2" s="53"/>
      <c r="E2" s="53" t="s">
        <v>1375</v>
      </c>
      <c r="F2" s="53" t="s">
        <v>1375</v>
      </c>
      <c r="G2" s="53" t="s">
        <v>33</v>
      </c>
      <c r="H2" s="53" t="s">
        <v>1376</v>
      </c>
      <c r="I2" s="54">
        <v>43255</v>
      </c>
      <c r="J2" s="53" t="s">
        <v>59</v>
      </c>
      <c r="K2" s="53"/>
      <c r="L2" s="53" t="s">
        <v>35</v>
      </c>
      <c r="M2" s="53"/>
      <c r="N2" s="51">
        <v>29334900</v>
      </c>
      <c r="O2" s="53" t="s">
        <v>1377</v>
      </c>
      <c r="P2" s="53" t="s">
        <v>1377</v>
      </c>
      <c r="Q2" s="53" t="s">
        <v>1378</v>
      </c>
      <c r="R2" s="53"/>
      <c r="S2" s="53"/>
      <c r="T2" s="53"/>
      <c r="U2" s="53"/>
      <c r="V2" s="55">
        <v>43160</v>
      </c>
      <c r="W2" s="55">
        <v>44958</v>
      </c>
      <c r="X2" s="53">
        <v>60</v>
      </c>
      <c r="Y2" s="53">
        <v>0</v>
      </c>
      <c r="Z2" s="53">
        <v>500</v>
      </c>
      <c r="AA2" s="53" t="s">
        <v>37</v>
      </c>
      <c r="AB2" s="53">
        <v>50</v>
      </c>
      <c r="AC2" s="51">
        <f t="shared" ref="AC2:AC26" si="0">Z2*AB2</f>
        <v>25000</v>
      </c>
      <c r="AD2" s="51" t="s">
        <v>34</v>
      </c>
      <c r="AE2" s="51">
        <v>0</v>
      </c>
      <c r="AF2" s="51">
        <f t="shared" ref="AF2:AF26" si="1">Z2</f>
        <v>500</v>
      </c>
    </row>
    <row r="3" spans="1:33" ht="24.95" customHeight="1" x14ac:dyDescent="0.25">
      <c r="A3" s="1" t="s">
        <v>36</v>
      </c>
      <c r="B3" s="1">
        <v>5923</v>
      </c>
      <c r="C3" s="5">
        <v>43284</v>
      </c>
      <c r="E3" s="3" t="s">
        <v>1379</v>
      </c>
      <c r="F3" s="3" t="s">
        <v>1379</v>
      </c>
      <c r="G3" s="3" t="s">
        <v>33</v>
      </c>
      <c r="H3" s="3" t="s">
        <v>1380</v>
      </c>
      <c r="I3" s="4">
        <v>43263</v>
      </c>
      <c r="J3" s="3" t="s">
        <v>43</v>
      </c>
      <c r="L3" s="3" t="s">
        <v>39</v>
      </c>
      <c r="M3" s="3" t="s">
        <v>39</v>
      </c>
      <c r="N3" s="1">
        <v>33021010</v>
      </c>
      <c r="O3" s="3" t="s">
        <v>1192</v>
      </c>
      <c r="P3" s="3" t="s">
        <v>1192</v>
      </c>
      <c r="Q3" s="29">
        <v>181708</v>
      </c>
      <c r="V3" s="6">
        <v>43221</v>
      </c>
      <c r="W3" s="6">
        <v>43952</v>
      </c>
      <c r="X3" s="3">
        <v>25</v>
      </c>
      <c r="Y3" s="3">
        <v>0</v>
      </c>
      <c r="Z3" s="3">
        <v>300</v>
      </c>
      <c r="AA3" s="3" t="s">
        <v>37</v>
      </c>
      <c r="AB3" s="3">
        <v>5.5</v>
      </c>
      <c r="AC3" s="1">
        <f t="shared" si="0"/>
        <v>1650</v>
      </c>
      <c r="AD3" s="1" t="s">
        <v>34</v>
      </c>
      <c r="AE3" s="1">
        <v>0</v>
      </c>
      <c r="AF3" s="1">
        <f t="shared" si="1"/>
        <v>300</v>
      </c>
    </row>
    <row r="4" spans="1:33" ht="24.95" customHeight="1" x14ac:dyDescent="0.25">
      <c r="A4" s="1" t="s">
        <v>36</v>
      </c>
      <c r="B4" s="1">
        <v>5923</v>
      </c>
      <c r="C4" s="5">
        <v>43284</v>
      </c>
      <c r="E4" s="3" t="s">
        <v>1379</v>
      </c>
      <c r="F4" s="3" t="s">
        <v>1379</v>
      </c>
      <c r="G4" s="3" t="s">
        <v>33</v>
      </c>
      <c r="H4" s="3" t="s">
        <v>1380</v>
      </c>
      <c r="I4" s="4">
        <v>43263</v>
      </c>
      <c r="J4" s="3" t="s">
        <v>43</v>
      </c>
      <c r="L4" s="3" t="s">
        <v>39</v>
      </c>
      <c r="M4" s="3" t="s">
        <v>39</v>
      </c>
      <c r="N4" s="1">
        <v>33021010</v>
      </c>
      <c r="O4" s="3" t="s">
        <v>153</v>
      </c>
      <c r="P4" s="3" t="s">
        <v>153</v>
      </c>
      <c r="Q4" s="29">
        <v>181706</v>
      </c>
      <c r="V4" s="6">
        <v>43252</v>
      </c>
      <c r="W4" s="6">
        <v>43983</v>
      </c>
      <c r="X4" s="3">
        <v>25</v>
      </c>
      <c r="Y4" s="3">
        <v>0</v>
      </c>
      <c r="Z4" s="3">
        <v>50</v>
      </c>
      <c r="AA4" s="3" t="s">
        <v>37</v>
      </c>
      <c r="AB4" s="3">
        <v>7.6</v>
      </c>
      <c r="AC4" s="1">
        <f t="shared" si="0"/>
        <v>380</v>
      </c>
      <c r="AD4" s="1" t="s">
        <v>34</v>
      </c>
      <c r="AE4" s="1">
        <v>0</v>
      </c>
      <c r="AF4" s="1">
        <f t="shared" si="1"/>
        <v>50</v>
      </c>
    </row>
    <row r="5" spans="1:33" ht="24.95" customHeight="1" x14ac:dyDescent="0.25">
      <c r="A5" s="1" t="s">
        <v>36</v>
      </c>
      <c r="B5" s="1">
        <v>5923</v>
      </c>
      <c r="C5" s="5">
        <v>43284</v>
      </c>
      <c r="E5" s="3" t="s">
        <v>1379</v>
      </c>
      <c r="F5" s="3" t="s">
        <v>1379</v>
      </c>
      <c r="G5" s="3" t="s">
        <v>33</v>
      </c>
      <c r="H5" s="3" t="s">
        <v>1380</v>
      </c>
      <c r="I5" s="4">
        <v>43263</v>
      </c>
      <c r="J5" s="3" t="s">
        <v>43</v>
      </c>
      <c r="L5" s="3" t="s">
        <v>39</v>
      </c>
      <c r="M5" s="3" t="s">
        <v>39</v>
      </c>
      <c r="N5" s="1">
        <v>33021010</v>
      </c>
      <c r="O5" s="3" t="s">
        <v>154</v>
      </c>
      <c r="P5" s="3" t="s">
        <v>154</v>
      </c>
      <c r="Q5" s="29">
        <v>181707</v>
      </c>
      <c r="V5" s="6">
        <v>43221</v>
      </c>
      <c r="W5" s="6">
        <v>43952</v>
      </c>
      <c r="X5" s="3">
        <v>25</v>
      </c>
      <c r="Y5" s="3">
        <v>0</v>
      </c>
      <c r="Z5" s="3">
        <v>125</v>
      </c>
      <c r="AA5" s="3" t="s">
        <v>37</v>
      </c>
      <c r="AB5" s="3">
        <v>4.5</v>
      </c>
      <c r="AC5" s="1">
        <f t="shared" si="0"/>
        <v>562.5</v>
      </c>
      <c r="AD5" s="1" t="s">
        <v>34</v>
      </c>
      <c r="AE5" s="1">
        <v>0</v>
      </c>
      <c r="AF5" s="1">
        <f t="shared" si="1"/>
        <v>125</v>
      </c>
    </row>
    <row r="6" spans="1:33" ht="24.95" customHeight="1" x14ac:dyDescent="0.25">
      <c r="A6" s="1" t="s">
        <v>36</v>
      </c>
      <c r="B6" s="1">
        <v>5924</v>
      </c>
      <c r="C6" s="5">
        <v>43284</v>
      </c>
      <c r="E6" s="3" t="s">
        <v>1379</v>
      </c>
      <c r="F6" s="3" t="s">
        <v>1379</v>
      </c>
      <c r="G6" s="3" t="s">
        <v>33</v>
      </c>
      <c r="H6" s="3" t="s">
        <v>1381</v>
      </c>
      <c r="I6" s="4">
        <v>43263</v>
      </c>
      <c r="J6" s="3" t="s">
        <v>43</v>
      </c>
      <c r="L6" s="3" t="s">
        <v>39</v>
      </c>
      <c r="M6" s="3" t="s">
        <v>39</v>
      </c>
      <c r="N6" s="1">
        <v>33021010</v>
      </c>
      <c r="O6" s="3" t="s">
        <v>1192</v>
      </c>
      <c r="P6" s="3" t="s">
        <v>1192</v>
      </c>
      <c r="Q6" s="29">
        <v>181395</v>
      </c>
      <c r="V6" s="6">
        <v>43221</v>
      </c>
      <c r="W6" s="6">
        <v>43952</v>
      </c>
      <c r="X6" s="3">
        <v>25</v>
      </c>
      <c r="Y6" s="3">
        <v>0</v>
      </c>
      <c r="Z6" s="3">
        <v>200</v>
      </c>
      <c r="AA6" s="3" t="s">
        <v>37</v>
      </c>
      <c r="AB6" s="3">
        <v>5.5</v>
      </c>
      <c r="AC6" s="38">
        <f t="shared" si="0"/>
        <v>1100</v>
      </c>
      <c r="AD6" s="1" t="s">
        <v>34</v>
      </c>
      <c r="AE6" s="1">
        <v>0</v>
      </c>
      <c r="AF6" s="1">
        <f t="shared" si="1"/>
        <v>200</v>
      </c>
    </row>
    <row r="7" spans="1:33" ht="24.95" customHeight="1" x14ac:dyDescent="0.25">
      <c r="A7" s="1" t="s">
        <v>36</v>
      </c>
      <c r="B7" s="1">
        <v>5924</v>
      </c>
      <c r="C7" s="5">
        <v>43284</v>
      </c>
      <c r="E7" s="3" t="s">
        <v>1379</v>
      </c>
      <c r="F7" s="3" t="s">
        <v>1379</v>
      </c>
      <c r="G7" s="3" t="s">
        <v>33</v>
      </c>
      <c r="H7" s="3" t="s">
        <v>1381</v>
      </c>
      <c r="I7" s="4">
        <v>43263</v>
      </c>
      <c r="J7" s="3" t="s">
        <v>43</v>
      </c>
      <c r="L7" s="3" t="s">
        <v>39</v>
      </c>
      <c r="M7" s="3" t="s">
        <v>39</v>
      </c>
      <c r="N7" s="1">
        <v>33021010</v>
      </c>
      <c r="O7" s="3" t="s">
        <v>154</v>
      </c>
      <c r="P7" s="3" t="s">
        <v>154</v>
      </c>
      <c r="Q7" s="29">
        <v>181396</v>
      </c>
      <c r="V7" s="6">
        <v>43221</v>
      </c>
      <c r="W7" s="6">
        <v>43952</v>
      </c>
      <c r="X7" s="3">
        <v>25</v>
      </c>
      <c r="Y7" s="3">
        <v>0</v>
      </c>
      <c r="Z7" s="3">
        <v>125</v>
      </c>
      <c r="AA7" s="3" t="s">
        <v>37</v>
      </c>
      <c r="AB7" s="3">
        <v>4.5</v>
      </c>
      <c r="AC7" s="45">
        <f t="shared" si="0"/>
        <v>562.5</v>
      </c>
      <c r="AD7" s="1" t="s">
        <v>34</v>
      </c>
      <c r="AE7" s="1">
        <v>0</v>
      </c>
      <c r="AF7" s="1">
        <f t="shared" si="1"/>
        <v>125</v>
      </c>
    </row>
    <row r="8" spans="1:33" ht="24.95" customHeight="1" x14ac:dyDescent="0.25">
      <c r="A8" s="1" t="s">
        <v>36</v>
      </c>
      <c r="B8" s="1">
        <v>5925</v>
      </c>
      <c r="C8" s="5">
        <v>43284</v>
      </c>
      <c r="E8" s="3" t="s">
        <v>1025</v>
      </c>
      <c r="F8" s="3" t="s">
        <v>139</v>
      </c>
      <c r="G8" s="3" t="s">
        <v>48</v>
      </c>
      <c r="H8" s="3">
        <v>9004145418</v>
      </c>
      <c r="I8" s="4">
        <v>43269</v>
      </c>
      <c r="J8" s="3" t="s">
        <v>43</v>
      </c>
      <c r="L8" s="3" t="s">
        <v>39</v>
      </c>
      <c r="M8" s="3" t="s">
        <v>39</v>
      </c>
      <c r="N8" s="1">
        <v>17021100</v>
      </c>
      <c r="O8" s="3" t="s">
        <v>142</v>
      </c>
      <c r="P8" s="3" t="s">
        <v>711</v>
      </c>
      <c r="Q8" s="29" t="s">
        <v>1382</v>
      </c>
      <c r="V8" s="6">
        <v>43221</v>
      </c>
      <c r="W8" s="6">
        <v>44287</v>
      </c>
      <c r="X8" s="3">
        <v>36</v>
      </c>
      <c r="Y8" s="3">
        <v>0</v>
      </c>
      <c r="Z8" s="3">
        <v>3000</v>
      </c>
      <c r="AA8" s="3" t="s">
        <v>37</v>
      </c>
      <c r="AB8" s="43">
        <v>2.88</v>
      </c>
      <c r="AC8" s="38">
        <f t="shared" si="0"/>
        <v>8640</v>
      </c>
      <c r="AD8" s="1" t="s">
        <v>34</v>
      </c>
      <c r="AE8" s="1">
        <v>0</v>
      </c>
      <c r="AF8" s="1">
        <f t="shared" si="1"/>
        <v>3000</v>
      </c>
    </row>
    <row r="9" spans="1:33" ht="24.95" customHeight="1" x14ac:dyDescent="0.25">
      <c r="A9" s="1" t="s">
        <v>36</v>
      </c>
      <c r="B9" s="1">
        <v>5926</v>
      </c>
      <c r="C9" s="5">
        <v>43284</v>
      </c>
      <c r="E9" s="3" t="s">
        <v>351</v>
      </c>
      <c r="F9" s="3" t="s">
        <v>897</v>
      </c>
      <c r="G9" s="3" t="s">
        <v>33</v>
      </c>
      <c r="H9" s="3" t="s">
        <v>1383</v>
      </c>
      <c r="I9" s="4">
        <v>43262</v>
      </c>
      <c r="J9" s="3" t="s">
        <v>59</v>
      </c>
      <c r="L9" s="3" t="s">
        <v>35</v>
      </c>
      <c r="N9" s="1">
        <v>29420090</v>
      </c>
      <c r="O9" s="3" t="s">
        <v>353</v>
      </c>
      <c r="P9" s="3" t="s">
        <v>353</v>
      </c>
      <c r="Q9" s="3" t="s">
        <v>1384</v>
      </c>
      <c r="V9" s="6">
        <v>43252</v>
      </c>
      <c r="W9" s="6">
        <v>45047</v>
      </c>
      <c r="X9" s="3">
        <v>60</v>
      </c>
      <c r="Y9" s="3">
        <v>0</v>
      </c>
      <c r="Z9" s="3">
        <v>100</v>
      </c>
      <c r="AA9" s="3" t="s">
        <v>37</v>
      </c>
      <c r="AB9" s="44">
        <v>24</v>
      </c>
      <c r="AC9" s="38">
        <f t="shared" si="0"/>
        <v>2400</v>
      </c>
      <c r="AD9" s="1" t="s">
        <v>34</v>
      </c>
      <c r="AE9" s="1">
        <v>0</v>
      </c>
      <c r="AF9" s="1">
        <f t="shared" si="1"/>
        <v>100</v>
      </c>
    </row>
    <row r="10" spans="1:33" ht="24.95" customHeight="1" x14ac:dyDescent="0.25">
      <c r="A10" s="1" t="s">
        <v>36</v>
      </c>
      <c r="B10" s="1">
        <v>5927</v>
      </c>
      <c r="C10" s="5">
        <v>43284</v>
      </c>
      <c r="E10" s="3" t="s">
        <v>1385</v>
      </c>
      <c r="F10" s="3" t="s">
        <v>1385</v>
      </c>
      <c r="G10" s="3" t="s">
        <v>33</v>
      </c>
      <c r="H10" s="3" t="s">
        <v>1386</v>
      </c>
      <c r="I10" s="4">
        <v>43281</v>
      </c>
      <c r="J10" s="3" t="s">
        <v>59</v>
      </c>
      <c r="L10" s="3" t="s">
        <v>35</v>
      </c>
      <c r="N10" s="1">
        <v>29335990</v>
      </c>
      <c r="O10" s="3" t="s">
        <v>1387</v>
      </c>
      <c r="P10" s="3" t="s">
        <v>1387</v>
      </c>
      <c r="Q10" s="3">
        <v>22128267</v>
      </c>
      <c r="V10" s="6">
        <v>43070</v>
      </c>
      <c r="W10" s="6">
        <v>44896</v>
      </c>
      <c r="X10" s="3">
        <v>61</v>
      </c>
      <c r="Y10" s="3">
        <v>0</v>
      </c>
      <c r="Z10" s="3">
        <v>100</v>
      </c>
      <c r="AA10" s="3" t="s">
        <v>37</v>
      </c>
      <c r="AB10" s="3">
        <v>65</v>
      </c>
      <c r="AC10" s="1">
        <f t="shared" si="0"/>
        <v>6500</v>
      </c>
      <c r="AD10" s="1" t="s">
        <v>34</v>
      </c>
      <c r="AE10" s="1">
        <v>0</v>
      </c>
      <c r="AF10" s="1">
        <f t="shared" si="1"/>
        <v>100</v>
      </c>
    </row>
    <row r="11" spans="1:33" ht="24.95" customHeight="1" x14ac:dyDescent="0.25">
      <c r="A11" s="1" t="s">
        <v>36</v>
      </c>
      <c r="B11" s="1">
        <v>5928</v>
      </c>
      <c r="C11" s="5">
        <v>43284</v>
      </c>
      <c r="E11" s="3" t="s">
        <v>1389</v>
      </c>
      <c r="F11" s="3" t="s">
        <v>510</v>
      </c>
      <c r="G11" s="3" t="s">
        <v>301</v>
      </c>
      <c r="H11" s="3" t="s">
        <v>1388</v>
      </c>
      <c r="I11" s="4">
        <v>43275</v>
      </c>
      <c r="J11" s="3" t="s">
        <v>43</v>
      </c>
      <c r="L11" s="3" t="s">
        <v>39</v>
      </c>
      <c r="M11" s="3" t="s">
        <v>39</v>
      </c>
      <c r="N11" s="1">
        <v>17019911</v>
      </c>
      <c r="O11" s="3" t="s">
        <v>1060</v>
      </c>
      <c r="P11" s="3" t="s">
        <v>1060</v>
      </c>
      <c r="Q11" s="3">
        <v>290318</v>
      </c>
      <c r="V11" s="6">
        <v>43160</v>
      </c>
      <c r="W11" s="6">
        <v>43891</v>
      </c>
      <c r="X11" s="3">
        <v>25</v>
      </c>
      <c r="Y11" s="3">
        <v>0</v>
      </c>
      <c r="Z11" s="3">
        <v>10000</v>
      </c>
      <c r="AA11" s="3" t="s">
        <v>37</v>
      </c>
      <c r="AB11" s="3">
        <v>0.67500000000000004</v>
      </c>
      <c r="AC11" s="1">
        <f t="shared" si="0"/>
        <v>6750</v>
      </c>
      <c r="AD11" s="1" t="s">
        <v>34</v>
      </c>
      <c r="AE11" s="1">
        <v>0</v>
      </c>
      <c r="AF11" s="1">
        <f t="shared" si="1"/>
        <v>10000</v>
      </c>
    </row>
    <row r="12" spans="1:33" ht="24.95" customHeight="1" x14ac:dyDescent="0.25">
      <c r="A12" s="1" t="s">
        <v>36</v>
      </c>
      <c r="B12" s="1">
        <v>6017</v>
      </c>
      <c r="C12" s="5">
        <v>43289</v>
      </c>
      <c r="E12" s="3" t="s">
        <v>502</v>
      </c>
      <c r="F12" s="3" t="s">
        <v>502</v>
      </c>
      <c r="G12" s="3" t="s">
        <v>33</v>
      </c>
      <c r="H12" s="3">
        <v>1201200138</v>
      </c>
      <c r="I12" s="4">
        <v>43281</v>
      </c>
      <c r="J12" s="3" t="s">
        <v>59</v>
      </c>
      <c r="L12" s="3" t="s">
        <v>35</v>
      </c>
      <c r="N12" s="1">
        <v>29419090</v>
      </c>
      <c r="O12" s="3" t="s">
        <v>131</v>
      </c>
      <c r="P12" s="3" t="s">
        <v>131</v>
      </c>
      <c r="Q12" s="3" t="s">
        <v>1390</v>
      </c>
      <c r="V12" s="6">
        <v>43252</v>
      </c>
      <c r="W12" s="6">
        <v>44317</v>
      </c>
      <c r="X12" s="3">
        <v>36</v>
      </c>
      <c r="Y12" s="3">
        <v>0</v>
      </c>
      <c r="Z12" s="3">
        <v>100</v>
      </c>
      <c r="AA12" s="3" t="s">
        <v>37</v>
      </c>
      <c r="AB12" s="3">
        <v>165</v>
      </c>
      <c r="AC12" s="1">
        <f t="shared" si="0"/>
        <v>16500</v>
      </c>
      <c r="AD12" s="1" t="s">
        <v>34</v>
      </c>
      <c r="AE12" s="1">
        <v>0</v>
      </c>
      <c r="AF12" s="1">
        <f t="shared" si="1"/>
        <v>100</v>
      </c>
    </row>
    <row r="13" spans="1:33" ht="24.95" customHeight="1" x14ac:dyDescent="0.25">
      <c r="A13" s="1" t="s">
        <v>36</v>
      </c>
      <c r="B13" s="1">
        <v>6135</v>
      </c>
      <c r="C13" s="5">
        <v>43291</v>
      </c>
      <c r="E13" s="3" t="s">
        <v>193</v>
      </c>
      <c r="F13" s="3" t="s">
        <v>193</v>
      </c>
      <c r="G13" s="3" t="s">
        <v>194</v>
      </c>
      <c r="H13" s="3" t="s">
        <v>1391</v>
      </c>
      <c r="I13" s="4">
        <v>43286</v>
      </c>
      <c r="J13" s="3" t="s">
        <v>59</v>
      </c>
      <c r="L13" s="3" t="s">
        <v>35</v>
      </c>
      <c r="N13" s="1">
        <v>29372200</v>
      </c>
      <c r="O13" s="3" t="s">
        <v>768</v>
      </c>
      <c r="P13" s="3" t="s">
        <v>768</v>
      </c>
      <c r="Q13" s="3" t="s">
        <v>1392</v>
      </c>
      <c r="V13" s="6">
        <v>43132</v>
      </c>
      <c r="W13" s="6">
        <v>44927</v>
      </c>
      <c r="X13" s="3">
        <v>60</v>
      </c>
      <c r="Y13" s="3">
        <v>0</v>
      </c>
      <c r="Z13" s="3">
        <v>3</v>
      </c>
      <c r="AA13" s="3" t="s">
        <v>37</v>
      </c>
      <c r="AB13" s="3">
        <v>2200</v>
      </c>
      <c r="AC13" s="1">
        <f t="shared" si="0"/>
        <v>6600</v>
      </c>
      <c r="AD13" s="1" t="s">
        <v>34</v>
      </c>
      <c r="AE13" s="1">
        <v>0</v>
      </c>
      <c r="AF13" s="1">
        <f t="shared" si="1"/>
        <v>3</v>
      </c>
    </row>
    <row r="14" spans="1:33" ht="24.95" customHeight="1" x14ac:dyDescent="0.25">
      <c r="A14" s="1" t="s">
        <v>36</v>
      </c>
      <c r="B14" s="1">
        <v>6136</v>
      </c>
      <c r="C14" s="5">
        <v>43291</v>
      </c>
      <c r="E14" s="3" t="s">
        <v>1393</v>
      </c>
      <c r="F14" s="3" t="s">
        <v>1393</v>
      </c>
      <c r="G14" s="3" t="s">
        <v>48</v>
      </c>
      <c r="H14" s="3">
        <v>1870006162</v>
      </c>
      <c r="I14" s="4">
        <v>43285</v>
      </c>
      <c r="J14" s="3" t="s">
        <v>43</v>
      </c>
      <c r="L14" s="3" t="s">
        <v>39</v>
      </c>
      <c r="M14" s="3" t="s">
        <v>39</v>
      </c>
      <c r="N14" s="1">
        <v>17021100</v>
      </c>
      <c r="O14" s="3" t="s">
        <v>1394</v>
      </c>
      <c r="P14" s="3" t="s">
        <v>147</v>
      </c>
      <c r="Q14" s="3" t="s">
        <v>1395</v>
      </c>
      <c r="V14" s="6">
        <v>43221</v>
      </c>
      <c r="W14" s="6">
        <v>43709</v>
      </c>
      <c r="X14" s="3">
        <v>17</v>
      </c>
      <c r="Y14" s="3">
        <v>0</v>
      </c>
      <c r="Z14" s="3">
        <v>150</v>
      </c>
      <c r="AA14" s="3" t="s">
        <v>37</v>
      </c>
      <c r="AB14" s="3">
        <v>6.7</v>
      </c>
      <c r="AC14" s="1">
        <f t="shared" si="0"/>
        <v>1005</v>
      </c>
      <c r="AD14" s="1" t="s">
        <v>49</v>
      </c>
      <c r="AE14" s="1">
        <v>0</v>
      </c>
      <c r="AF14" s="1">
        <f t="shared" si="1"/>
        <v>150</v>
      </c>
    </row>
    <row r="15" spans="1:33" ht="24.95" customHeight="1" x14ac:dyDescent="0.25">
      <c r="A15" s="1" t="s">
        <v>36</v>
      </c>
      <c r="B15" s="1">
        <v>6206</v>
      </c>
      <c r="C15" s="5">
        <v>43292</v>
      </c>
      <c r="E15" s="3" t="s">
        <v>668</v>
      </c>
      <c r="F15" s="3" t="s">
        <v>942</v>
      </c>
      <c r="G15" s="3" t="s">
        <v>126</v>
      </c>
      <c r="H15" s="3" t="s">
        <v>1396</v>
      </c>
      <c r="I15" s="4">
        <v>43266</v>
      </c>
      <c r="J15" s="3" t="s">
        <v>43</v>
      </c>
      <c r="L15" s="3" t="s">
        <v>39</v>
      </c>
      <c r="M15" s="3" t="s">
        <v>39</v>
      </c>
      <c r="N15" s="1">
        <v>29181400</v>
      </c>
      <c r="O15" s="3" t="s">
        <v>128</v>
      </c>
      <c r="P15" s="3" t="s">
        <v>128</v>
      </c>
      <c r="Q15" s="3" t="s">
        <v>1397</v>
      </c>
      <c r="V15" s="6">
        <v>43252</v>
      </c>
      <c r="W15" s="6">
        <v>44348</v>
      </c>
      <c r="X15" s="3">
        <v>37</v>
      </c>
      <c r="Y15" s="3">
        <v>0</v>
      </c>
      <c r="Z15" s="3">
        <v>25000</v>
      </c>
      <c r="AA15" s="3" t="s">
        <v>37</v>
      </c>
      <c r="AB15" s="3">
        <v>0.93</v>
      </c>
      <c r="AC15" s="1">
        <f t="shared" si="0"/>
        <v>23250</v>
      </c>
      <c r="AD15" s="1" t="s">
        <v>34</v>
      </c>
      <c r="AE15" s="1">
        <v>0</v>
      </c>
      <c r="AF15" s="1">
        <f t="shared" si="1"/>
        <v>25000</v>
      </c>
    </row>
    <row r="16" spans="1:33" ht="24.95" customHeight="1" x14ac:dyDescent="0.25">
      <c r="A16" s="1" t="s">
        <v>36</v>
      </c>
      <c r="B16" s="1">
        <v>6207</v>
      </c>
      <c r="C16" s="5">
        <v>43292</v>
      </c>
      <c r="E16" s="3" t="s">
        <v>1398</v>
      </c>
      <c r="F16" s="3" t="s">
        <v>1398</v>
      </c>
      <c r="G16" s="3" t="s">
        <v>33</v>
      </c>
      <c r="H16" s="3" t="s">
        <v>1399</v>
      </c>
      <c r="I16" s="4">
        <v>43273</v>
      </c>
      <c r="J16" s="3" t="s">
        <v>43</v>
      </c>
      <c r="L16" s="3" t="s">
        <v>39</v>
      </c>
      <c r="M16" s="3" t="s">
        <v>39</v>
      </c>
      <c r="N16" s="1">
        <v>29054400</v>
      </c>
      <c r="O16" s="3" t="s">
        <v>517</v>
      </c>
      <c r="P16" s="3" t="s">
        <v>517</v>
      </c>
      <c r="Q16" s="3" t="s">
        <v>1400</v>
      </c>
      <c r="V16" s="6">
        <v>43252</v>
      </c>
      <c r="W16" s="6">
        <v>45078</v>
      </c>
      <c r="X16" s="3">
        <v>61</v>
      </c>
      <c r="Y16" s="3">
        <v>0</v>
      </c>
      <c r="Z16" s="3">
        <v>12000</v>
      </c>
      <c r="AA16" s="3" t="s">
        <v>37</v>
      </c>
      <c r="AB16" s="3">
        <v>0.68</v>
      </c>
      <c r="AC16" s="1">
        <f t="shared" si="0"/>
        <v>8160.0000000000009</v>
      </c>
      <c r="AD16" s="1" t="s">
        <v>34</v>
      </c>
      <c r="AE16" s="1">
        <v>0</v>
      </c>
      <c r="AF16" s="1">
        <f t="shared" si="1"/>
        <v>12000</v>
      </c>
    </row>
    <row r="17" spans="1:32" ht="24.95" customHeight="1" x14ac:dyDescent="0.25">
      <c r="A17" s="1" t="s">
        <v>36</v>
      </c>
      <c r="B17" s="1">
        <v>6208</v>
      </c>
      <c r="C17" s="5">
        <v>43292</v>
      </c>
      <c r="E17" s="3" t="s">
        <v>172</v>
      </c>
      <c r="F17" s="3" t="s">
        <v>501</v>
      </c>
      <c r="G17" s="3" t="s">
        <v>33</v>
      </c>
      <c r="H17" s="3" t="s">
        <v>1401</v>
      </c>
      <c r="I17" s="4">
        <v>43288</v>
      </c>
      <c r="J17" s="3" t="s">
        <v>59</v>
      </c>
      <c r="L17" s="3" t="s">
        <v>35</v>
      </c>
      <c r="N17" s="1">
        <v>29349900</v>
      </c>
      <c r="O17" s="3" t="s">
        <v>1402</v>
      </c>
      <c r="P17" s="3" t="s">
        <v>1402</v>
      </c>
      <c r="Q17" s="3" t="s">
        <v>1033</v>
      </c>
      <c r="V17" s="6">
        <v>42948</v>
      </c>
      <c r="W17" s="6">
        <v>45108</v>
      </c>
      <c r="X17" s="3">
        <v>72</v>
      </c>
      <c r="Y17" s="3">
        <v>0</v>
      </c>
      <c r="Z17" s="3">
        <v>150</v>
      </c>
      <c r="AA17" s="3" t="s">
        <v>37</v>
      </c>
      <c r="AB17" s="3">
        <v>150</v>
      </c>
      <c r="AC17" s="1">
        <f t="shared" si="0"/>
        <v>22500</v>
      </c>
      <c r="AD17" s="1" t="s">
        <v>34</v>
      </c>
      <c r="AE17" s="1">
        <v>0</v>
      </c>
      <c r="AF17" s="1">
        <f t="shared" si="1"/>
        <v>150</v>
      </c>
    </row>
    <row r="18" spans="1:32" ht="24.95" customHeight="1" x14ac:dyDescent="0.25">
      <c r="A18" s="1" t="s">
        <v>36</v>
      </c>
      <c r="B18" s="1">
        <v>6208</v>
      </c>
      <c r="C18" s="5">
        <v>43292</v>
      </c>
      <c r="E18" s="3" t="s">
        <v>172</v>
      </c>
      <c r="F18" s="3" t="s">
        <v>501</v>
      </c>
      <c r="G18" s="3" t="s">
        <v>33</v>
      </c>
      <c r="H18" s="3" t="s">
        <v>1401</v>
      </c>
      <c r="I18" s="4">
        <v>43288</v>
      </c>
      <c r="J18" s="3" t="s">
        <v>59</v>
      </c>
      <c r="L18" s="3" t="s">
        <v>35</v>
      </c>
      <c r="N18" s="1">
        <v>29349900</v>
      </c>
      <c r="O18" s="3" t="s">
        <v>1402</v>
      </c>
      <c r="P18" s="3" t="s">
        <v>1402</v>
      </c>
      <c r="Q18" s="3" t="s">
        <v>1403</v>
      </c>
      <c r="V18" s="6">
        <v>43252</v>
      </c>
      <c r="W18" s="6">
        <v>45047</v>
      </c>
      <c r="X18" s="3">
        <v>60</v>
      </c>
      <c r="Y18" s="3">
        <v>0</v>
      </c>
    </row>
    <row r="19" spans="1:32" ht="24.95" customHeight="1" x14ac:dyDescent="0.25">
      <c r="A19" s="1" t="s">
        <v>36</v>
      </c>
      <c r="B19" s="1">
        <v>6231</v>
      </c>
      <c r="C19" s="5">
        <v>43296</v>
      </c>
      <c r="E19" s="3" t="s">
        <v>1404</v>
      </c>
      <c r="F19" s="3" t="s">
        <v>554</v>
      </c>
      <c r="G19" s="3" t="s">
        <v>33</v>
      </c>
      <c r="H19" s="3" t="s">
        <v>1405</v>
      </c>
      <c r="I19" s="4">
        <v>43259</v>
      </c>
      <c r="J19" s="3" t="s">
        <v>43</v>
      </c>
      <c r="L19" s="3" t="s">
        <v>39</v>
      </c>
      <c r="M19" s="3" t="s">
        <v>39</v>
      </c>
      <c r="N19" s="1">
        <v>39059990</v>
      </c>
      <c r="O19" s="3" t="s">
        <v>911</v>
      </c>
      <c r="P19" s="3" t="s">
        <v>1406</v>
      </c>
      <c r="Q19" s="3" t="s">
        <v>1407</v>
      </c>
      <c r="V19" s="6">
        <v>43009</v>
      </c>
      <c r="W19" s="6">
        <v>44470</v>
      </c>
      <c r="X19" s="3">
        <v>49</v>
      </c>
      <c r="Y19" s="3">
        <v>0</v>
      </c>
      <c r="Z19" s="3">
        <f>36*50</f>
        <v>1800</v>
      </c>
      <c r="AA19" s="3" t="s">
        <v>37</v>
      </c>
      <c r="AB19" s="3">
        <v>16</v>
      </c>
      <c r="AC19" s="1">
        <f t="shared" si="0"/>
        <v>28800</v>
      </c>
      <c r="AD19" s="1" t="s">
        <v>34</v>
      </c>
      <c r="AE19" s="1">
        <v>0</v>
      </c>
      <c r="AF19" s="1">
        <f t="shared" si="1"/>
        <v>1800</v>
      </c>
    </row>
    <row r="20" spans="1:32" ht="24.95" customHeight="1" x14ac:dyDescent="0.25">
      <c r="A20" s="1" t="s">
        <v>36</v>
      </c>
      <c r="B20" s="1">
        <v>6232</v>
      </c>
      <c r="C20" s="5">
        <v>43296</v>
      </c>
      <c r="E20" s="3" t="s">
        <v>315</v>
      </c>
      <c r="F20" s="3" t="s">
        <v>554</v>
      </c>
      <c r="G20" s="3" t="s">
        <v>33</v>
      </c>
      <c r="H20" s="3" t="s">
        <v>1408</v>
      </c>
      <c r="I20" s="4">
        <v>43262</v>
      </c>
      <c r="J20" s="3" t="s">
        <v>43</v>
      </c>
      <c r="L20" s="3" t="s">
        <v>39</v>
      </c>
      <c r="M20" s="3" t="s">
        <v>39</v>
      </c>
      <c r="N20" s="1">
        <v>39131010</v>
      </c>
      <c r="O20" s="3" t="s">
        <v>1409</v>
      </c>
      <c r="P20" s="3" t="s">
        <v>1410</v>
      </c>
      <c r="Q20" s="3" t="s">
        <v>1411</v>
      </c>
      <c r="V20" s="6">
        <v>43191</v>
      </c>
      <c r="W20" s="6">
        <v>43556</v>
      </c>
      <c r="X20" s="3">
        <v>13</v>
      </c>
      <c r="Y20" s="3">
        <v>0</v>
      </c>
      <c r="Z20" s="3">
        <v>90.8</v>
      </c>
      <c r="AA20" s="3" t="s">
        <v>37</v>
      </c>
      <c r="AB20" s="3">
        <v>48.5</v>
      </c>
      <c r="AC20" s="1">
        <f t="shared" si="0"/>
        <v>4403.8</v>
      </c>
      <c r="AD20" s="1" t="s">
        <v>34</v>
      </c>
      <c r="AE20" s="1">
        <v>0</v>
      </c>
      <c r="AF20" s="1">
        <f t="shared" si="1"/>
        <v>90.8</v>
      </c>
    </row>
    <row r="21" spans="1:32" ht="24.95" customHeight="1" x14ac:dyDescent="0.25">
      <c r="A21" s="1" t="s">
        <v>36</v>
      </c>
      <c r="B21" s="1">
        <v>6233</v>
      </c>
      <c r="C21" s="5">
        <v>43296</v>
      </c>
      <c r="E21" s="3" t="s">
        <v>1412</v>
      </c>
      <c r="F21" s="3" t="s">
        <v>118</v>
      </c>
      <c r="G21" s="3" t="s">
        <v>119</v>
      </c>
      <c r="H21" s="3">
        <v>587682</v>
      </c>
      <c r="I21" s="4">
        <v>43291</v>
      </c>
      <c r="J21" s="3" t="s">
        <v>43</v>
      </c>
      <c r="L21" s="3" t="s">
        <v>39</v>
      </c>
      <c r="M21" s="3" t="s">
        <v>39</v>
      </c>
      <c r="N21" s="1">
        <v>39123985</v>
      </c>
      <c r="O21" s="3" t="s">
        <v>1016</v>
      </c>
      <c r="P21" s="3" t="s">
        <v>1016</v>
      </c>
      <c r="Q21" s="3" t="s">
        <v>1413</v>
      </c>
      <c r="V21" s="6">
        <v>43160</v>
      </c>
      <c r="W21" s="6">
        <v>44986</v>
      </c>
      <c r="X21" s="3">
        <v>61</v>
      </c>
      <c r="Y21" s="3">
        <v>0</v>
      </c>
      <c r="Z21" s="3">
        <v>25</v>
      </c>
      <c r="AA21" s="3" t="s">
        <v>37</v>
      </c>
      <c r="AB21" s="3">
        <v>34.35</v>
      </c>
      <c r="AC21" s="1">
        <f t="shared" si="0"/>
        <v>858.75</v>
      </c>
      <c r="AD21" s="1" t="s">
        <v>49</v>
      </c>
      <c r="AE21" s="1">
        <v>0</v>
      </c>
      <c r="AF21" s="1">
        <f t="shared" si="1"/>
        <v>25</v>
      </c>
    </row>
    <row r="22" spans="1:32" ht="24.95" customHeight="1" x14ac:dyDescent="0.25">
      <c r="A22" s="1" t="s">
        <v>36</v>
      </c>
      <c r="B22" s="1">
        <v>6234</v>
      </c>
      <c r="C22" s="5">
        <v>43296</v>
      </c>
      <c r="E22" s="3" t="s">
        <v>315</v>
      </c>
      <c r="F22" s="3" t="s">
        <v>554</v>
      </c>
      <c r="G22" s="3" t="s">
        <v>33</v>
      </c>
      <c r="H22" s="3" t="s">
        <v>1414</v>
      </c>
      <c r="I22" s="4">
        <v>43262</v>
      </c>
      <c r="J22" s="3" t="s">
        <v>43</v>
      </c>
      <c r="L22" s="3" t="s">
        <v>39</v>
      </c>
      <c r="M22" s="3" t="s">
        <v>39</v>
      </c>
      <c r="N22" s="1">
        <v>39131010</v>
      </c>
      <c r="O22" s="3" t="s">
        <v>1415</v>
      </c>
      <c r="P22" s="3" t="s">
        <v>1416</v>
      </c>
      <c r="Q22" s="3" t="s">
        <v>1417</v>
      </c>
      <c r="V22" s="6">
        <v>43101</v>
      </c>
      <c r="W22" s="6">
        <v>43556</v>
      </c>
      <c r="X22" s="3">
        <v>16</v>
      </c>
      <c r="Y22" s="3">
        <v>0</v>
      </c>
      <c r="Z22" s="3">
        <v>45.4</v>
      </c>
      <c r="AA22" s="3" t="s">
        <v>37</v>
      </c>
      <c r="AB22" s="3">
        <v>51</v>
      </c>
      <c r="AC22" s="1">
        <f t="shared" si="0"/>
        <v>2315.4</v>
      </c>
      <c r="AD22" s="1" t="s">
        <v>34</v>
      </c>
      <c r="AE22" s="1">
        <v>0</v>
      </c>
      <c r="AF22" s="1">
        <f t="shared" si="1"/>
        <v>45.4</v>
      </c>
    </row>
    <row r="23" spans="1:32" ht="24.95" customHeight="1" x14ac:dyDescent="0.25">
      <c r="A23" s="1" t="s">
        <v>36</v>
      </c>
      <c r="B23" s="1">
        <v>6280</v>
      </c>
      <c r="C23" s="5">
        <v>43296</v>
      </c>
      <c r="E23" s="3" t="s">
        <v>315</v>
      </c>
      <c r="F23" s="3" t="s">
        <v>554</v>
      </c>
      <c r="G23" s="3" t="s">
        <v>33</v>
      </c>
      <c r="H23" s="3" t="s">
        <v>1418</v>
      </c>
      <c r="I23" s="4">
        <v>43279</v>
      </c>
      <c r="J23" s="3" t="s">
        <v>43</v>
      </c>
      <c r="L23" s="3" t="s">
        <v>39</v>
      </c>
      <c r="M23" s="3" t="s">
        <v>39</v>
      </c>
      <c r="N23" s="1">
        <v>39129090</v>
      </c>
      <c r="O23" s="3" t="s">
        <v>83</v>
      </c>
      <c r="P23" s="3" t="s">
        <v>46</v>
      </c>
      <c r="Q23" s="3" t="s">
        <v>1419</v>
      </c>
      <c r="V23" s="6">
        <v>43191</v>
      </c>
      <c r="W23" s="6">
        <v>44652</v>
      </c>
      <c r="X23" s="3">
        <v>49</v>
      </c>
      <c r="Y23" s="3">
        <v>0</v>
      </c>
      <c r="Z23" s="3">
        <v>300</v>
      </c>
      <c r="AA23" s="3" t="s">
        <v>37</v>
      </c>
      <c r="AB23" s="3">
        <v>7.35</v>
      </c>
      <c r="AC23" s="1">
        <f t="shared" si="0"/>
        <v>2205</v>
      </c>
      <c r="AD23" s="1" t="s">
        <v>34</v>
      </c>
      <c r="AE23" s="1">
        <v>0</v>
      </c>
      <c r="AF23" s="1">
        <f t="shared" si="1"/>
        <v>300</v>
      </c>
    </row>
    <row r="24" spans="1:32" ht="24.95" customHeight="1" x14ac:dyDescent="0.25">
      <c r="A24" s="1" t="s">
        <v>36</v>
      </c>
      <c r="B24" s="1">
        <v>6281</v>
      </c>
      <c r="C24" s="5">
        <v>43296</v>
      </c>
      <c r="E24" s="3" t="s">
        <v>315</v>
      </c>
      <c r="F24" s="3" t="s">
        <v>554</v>
      </c>
      <c r="G24" s="3" t="s">
        <v>33</v>
      </c>
      <c r="H24" s="3" t="s">
        <v>1420</v>
      </c>
      <c r="I24" s="4">
        <v>43279</v>
      </c>
      <c r="J24" s="3" t="s">
        <v>43</v>
      </c>
      <c r="L24" s="3" t="s">
        <v>39</v>
      </c>
      <c r="M24" s="3" t="s">
        <v>39</v>
      </c>
      <c r="N24" s="1">
        <v>39129090</v>
      </c>
      <c r="O24" s="3" t="s">
        <v>565</v>
      </c>
      <c r="P24" s="3" t="s">
        <v>46</v>
      </c>
      <c r="Q24" s="3" t="s">
        <v>1421</v>
      </c>
      <c r="V24" s="6">
        <v>42979</v>
      </c>
      <c r="W24" s="6">
        <v>44440</v>
      </c>
      <c r="X24" s="3">
        <v>49</v>
      </c>
      <c r="Y24" s="3">
        <v>0</v>
      </c>
      <c r="Z24" s="3">
        <v>500</v>
      </c>
      <c r="AA24" s="3" t="s">
        <v>37</v>
      </c>
      <c r="AB24" s="3">
        <v>7.15</v>
      </c>
      <c r="AC24" s="1">
        <f t="shared" si="0"/>
        <v>3575</v>
      </c>
      <c r="AD24" s="1" t="s">
        <v>34</v>
      </c>
      <c r="AE24" s="1">
        <v>0</v>
      </c>
      <c r="AF24" s="1">
        <f t="shared" si="1"/>
        <v>500</v>
      </c>
    </row>
    <row r="25" spans="1:32" ht="24.95" customHeight="1" x14ac:dyDescent="0.25">
      <c r="A25" s="1" t="s">
        <v>36</v>
      </c>
      <c r="B25" s="1">
        <v>6282</v>
      </c>
      <c r="C25" s="5">
        <v>43296</v>
      </c>
      <c r="E25" s="3" t="s">
        <v>721</v>
      </c>
      <c r="F25" s="3" t="s">
        <v>721</v>
      </c>
      <c r="G25" s="3" t="s">
        <v>33</v>
      </c>
      <c r="H25" s="3" t="s">
        <v>1422</v>
      </c>
      <c r="I25" s="4">
        <v>43277</v>
      </c>
      <c r="J25" s="3" t="s">
        <v>59</v>
      </c>
      <c r="L25" s="3" t="s">
        <v>35</v>
      </c>
      <c r="N25" s="1">
        <v>29222933</v>
      </c>
      <c r="O25" s="3" t="s">
        <v>1423</v>
      </c>
      <c r="P25" s="3" t="s">
        <v>1423</v>
      </c>
      <c r="Q25" s="3" t="s">
        <v>1424</v>
      </c>
      <c r="V25" s="6">
        <v>43252</v>
      </c>
      <c r="W25" s="6">
        <v>45047</v>
      </c>
      <c r="X25" s="3">
        <v>60</v>
      </c>
      <c r="Y25" s="3">
        <v>0</v>
      </c>
      <c r="Z25" s="3">
        <v>4000</v>
      </c>
      <c r="AA25" s="3" t="s">
        <v>37</v>
      </c>
      <c r="AB25" s="3">
        <v>4.5</v>
      </c>
      <c r="AC25" s="1">
        <f t="shared" si="0"/>
        <v>18000</v>
      </c>
      <c r="AD25" s="1" t="s">
        <v>34</v>
      </c>
      <c r="AE25" s="1">
        <v>0</v>
      </c>
      <c r="AF25" s="1">
        <f t="shared" si="1"/>
        <v>4000</v>
      </c>
    </row>
    <row r="26" spans="1:32" ht="24.95" customHeight="1" x14ac:dyDescent="0.25">
      <c r="A26" s="1" t="s">
        <v>36</v>
      </c>
      <c r="B26" s="1">
        <v>6282</v>
      </c>
      <c r="C26" s="5">
        <v>43296</v>
      </c>
      <c r="E26" s="3" t="s">
        <v>721</v>
      </c>
      <c r="F26" s="3" t="s">
        <v>721</v>
      </c>
      <c r="G26" s="3" t="s">
        <v>33</v>
      </c>
      <c r="H26" s="3" t="s">
        <v>1422</v>
      </c>
      <c r="I26" s="4">
        <v>43277</v>
      </c>
      <c r="J26" s="3" t="s">
        <v>59</v>
      </c>
      <c r="L26" s="3" t="s">
        <v>35</v>
      </c>
      <c r="N26" s="1">
        <v>29222933</v>
      </c>
      <c r="O26" s="3" t="s">
        <v>1423</v>
      </c>
      <c r="P26" s="3" t="s">
        <v>1423</v>
      </c>
      <c r="Q26" s="3" t="s">
        <v>1425</v>
      </c>
      <c r="V26" s="6">
        <v>43252</v>
      </c>
      <c r="W26" s="6">
        <v>45047</v>
      </c>
      <c r="X26" s="3">
        <v>60</v>
      </c>
      <c r="Y26" s="3">
        <v>0</v>
      </c>
      <c r="Z26" s="3">
        <v>4000</v>
      </c>
      <c r="AA26" s="3" t="s">
        <v>37</v>
      </c>
      <c r="AB26" s="3">
        <v>4.5</v>
      </c>
      <c r="AC26" s="1">
        <f t="shared" si="0"/>
        <v>18000</v>
      </c>
      <c r="AD26" s="1" t="s">
        <v>34</v>
      </c>
      <c r="AE26" s="1">
        <v>0</v>
      </c>
      <c r="AF26" s="1">
        <f t="shared" si="1"/>
        <v>4000</v>
      </c>
    </row>
    <row r="27" spans="1:32" ht="24.95" customHeight="1" x14ac:dyDescent="0.25">
      <c r="A27" s="1" t="s">
        <v>36</v>
      </c>
      <c r="B27" s="1">
        <v>6282</v>
      </c>
      <c r="C27" s="5">
        <v>43296</v>
      </c>
      <c r="E27" s="3" t="s">
        <v>721</v>
      </c>
      <c r="F27" s="3" t="s">
        <v>721</v>
      </c>
      <c r="G27" s="3" t="s">
        <v>33</v>
      </c>
      <c r="H27" s="3" t="s">
        <v>1422</v>
      </c>
      <c r="I27" s="4">
        <v>43277</v>
      </c>
      <c r="J27" s="3" t="s">
        <v>59</v>
      </c>
      <c r="L27" s="3" t="s">
        <v>35</v>
      </c>
      <c r="N27" s="1">
        <v>29222933</v>
      </c>
      <c r="O27" s="3" t="s">
        <v>1423</v>
      </c>
      <c r="P27" s="3" t="s">
        <v>1423</v>
      </c>
      <c r="Q27" s="3" t="s">
        <v>1426</v>
      </c>
      <c r="V27" s="6">
        <v>43252</v>
      </c>
      <c r="W27" s="6">
        <v>45047</v>
      </c>
      <c r="X27" s="3">
        <v>60</v>
      </c>
      <c r="Y27" s="3">
        <v>0</v>
      </c>
      <c r="Z27" s="3">
        <v>4000</v>
      </c>
      <c r="AA27" s="3" t="s">
        <v>37</v>
      </c>
      <c r="AB27" s="3">
        <v>4.5</v>
      </c>
      <c r="AC27" s="1">
        <f t="shared" ref="AC27:AC35" si="2">Z27*AB27</f>
        <v>18000</v>
      </c>
      <c r="AD27" s="1" t="s">
        <v>34</v>
      </c>
      <c r="AE27" s="1">
        <v>0</v>
      </c>
      <c r="AF27" s="1">
        <f t="shared" ref="AF27:AF35" si="3">Z27</f>
        <v>4000</v>
      </c>
    </row>
    <row r="28" spans="1:32" ht="24.95" customHeight="1" x14ac:dyDescent="0.25">
      <c r="A28" s="1" t="s">
        <v>36</v>
      </c>
      <c r="B28" s="1">
        <v>6282</v>
      </c>
      <c r="C28" s="5">
        <v>43296</v>
      </c>
      <c r="E28" s="3" t="s">
        <v>721</v>
      </c>
      <c r="F28" s="3" t="s">
        <v>721</v>
      </c>
      <c r="G28" s="3" t="s">
        <v>33</v>
      </c>
      <c r="H28" s="3" t="s">
        <v>1422</v>
      </c>
      <c r="I28" s="4">
        <v>43277</v>
      </c>
      <c r="J28" s="3" t="s">
        <v>59</v>
      </c>
      <c r="L28" s="3" t="s">
        <v>35</v>
      </c>
      <c r="N28" s="1">
        <v>29222933</v>
      </c>
      <c r="O28" s="3" t="s">
        <v>1423</v>
      </c>
      <c r="P28" s="3" t="s">
        <v>1423</v>
      </c>
      <c r="Q28" s="3" t="s">
        <v>1428</v>
      </c>
      <c r="V28" s="6">
        <v>43252</v>
      </c>
      <c r="W28" s="6">
        <v>45047</v>
      </c>
      <c r="X28" s="3">
        <v>60</v>
      </c>
      <c r="Y28" s="3">
        <v>0</v>
      </c>
      <c r="Z28" s="3">
        <v>4000</v>
      </c>
      <c r="AA28" s="3" t="s">
        <v>37</v>
      </c>
      <c r="AB28" s="3">
        <v>4.5</v>
      </c>
      <c r="AC28" s="1">
        <f t="shared" si="2"/>
        <v>18000</v>
      </c>
      <c r="AD28" s="1" t="s">
        <v>34</v>
      </c>
      <c r="AE28" s="1">
        <v>0</v>
      </c>
      <c r="AF28" s="1">
        <f t="shared" si="3"/>
        <v>4000</v>
      </c>
    </row>
    <row r="29" spans="1:32" ht="24.95" customHeight="1" x14ac:dyDescent="0.25">
      <c r="A29" s="1" t="s">
        <v>36</v>
      </c>
      <c r="B29" s="1">
        <v>6282</v>
      </c>
      <c r="C29" s="5">
        <v>43296</v>
      </c>
      <c r="E29" s="3" t="s">
        <v>721</v>
      </c>
      <c r="F29" s="3" t="s">
        <v>721</v>
      </c>
      <c r="G29" s="3" t="s">
        <v>33</v>
      </c>
      <c r="H29" s="3" t="s">
        <v>1422</v>
      </c>
      <c r="I29" s="4">
        <v>43277</v>
      </c>
      <c r="J29" s="3" t="s">
        <v>59</v>
      </c>
      <c r="L29" s="3" t="s">
        <v>35</v>
      </c>
      <c r="N29" s="1">
        <v>29222933</v>
      </c>
      <c r="O29" s="3" t="s">
        <v>1423</v>
      </c>
      <c r="P29" s="3" t="s">
        <v>1423</v>
      </c>
      <c r="Q29" s="3" t="s">
        <v>1427</v>
      </c>
      <c r="V29" s="6">
        <v>43252</v>
      </c>
      <c r="W29" s="6">
        <v>45047</v>
      </c>
      <c r="X29" s="3">
        <v>60</v>
      </c>
      <c r="Y29" s="3">
        <v>0</v>
      </c>
      <c r="Z29" s="3">
        <v>4000</v>
      </c>
      <c r="AA29" s="3" t="s">
        <v>37</v>
      </c>
      <c r="AB29" s="3">
        <v>4.5</v>
      </c>
      <c r="AC29" s="1">
        <f t="shared" si="2"/>
        <v>18000</v>
      </c>
      <c r="AD29" s="1" t="s">
        <v>34</v>
      </c>
      <c r="AE29" s="1">
        <v>0</v>
      </c>
      <c r="AF29" s="1">
        <f t="shared" si="3"/>
        <v>4000</v>
      </c>
    </row>
    <row r="30" spans="1:32" ht="24.95" customHeight="1" x14ac:dyDescent="0.25">
      <c r="A30" s="1" t="s">
        <v>36</v>
      </c>
      <c r="B30" s="1">
        <v>6282</v>
      </c>
      <c r="C30" s="5">
        <v>43296</v>
      </c>
      <c r="E30" s="3" t="s">
        <v>721</v>
      </c>
      <c r="F30" s="3" t="s">
        <v>721</v>
      </c>
      <c r="G30" s="3" t="s">
        <v>33</v>
      </c>
      <c r="H30" s="3" t="s">
        <v>1422</v>
      </c>
      <c r="I30" s="4">
        <v>43277</v>
      </c>
      <c r="J30" s="3" t="s">
        <v>59</v>
      </c>
      <c r="L30" s="3" t="s">
        <v>35</v>
      </c>
      <c r="N30" s="1">
        <v>29222933</v>
      </c>
      <c r="O30" s="3" t="s">
        <v>1423</v>
      </c>
      <c r="P30" s="3" t="s">
        <v>1423</v>
      </c>
      <c r="Q30" s="3" t="s">
        <v>1429</v>
      </c>
      <c r="V30" s="6">
        <v>43252</v>
      </c>
      <c r="W30" s="6">
        <v>45047</v>
      </c>
      <c r="X30" s="3">
        <v>60</v>
      </c>
      <c r="Y30" s="3">
        <v>0</v>
      </c>
      <c r="Z30" s="3">
        <v>2000</v>
      </c>
      <c r="AA30" s="3" t="s">
        <v>37</v>
      </c>
      <c r="AB30" s="3">
        <v>4.5</v>
      </c>
      <c r="AC30" s="1">
        <f t="shared" si="2"/>
        <v>9000</v>
      </c>
      <c r="AD30" s="1" t="s">
        <v>34</v>
      </c>
      <c r="AE30" s="1">
        <v>0</v>
      </c>
      <c r="AF30" s="1">
        <f t="shared" si="3"/>
        <v>2000</v>
      </c>
    </row>
    <row r="31" spans="1:32" ht="24.95" customHeight="1" x14ac:dyDescent="0.25">
      <c r="A31" s="1" t="s">
        <v>36</v>
      </c>
      <c r="B31" s="1">
        <v>6283</v>
      </c>
      <c r="C31" s="5">
        <v>43296</v>
      </c>
      <c r="E31" s="3" t="s">
        <v>1430</v>
      </c>
      <c r="F31" s="3" t="s">
        <v>1430</v>
      </c>
      <c r="G31" s="3" t="s">
        <v>336</v>
      </c>
      <c r="H31" s="3" t="s">
        <v>1431</v>
      </c>
      <c r="I31" s="4">
        <v>43287</v>
      </c>
      <c r="J31" s="3" t="s">
        <v>43</v>
      </c>
      <c r="L31" s="3" t="s">
        <v>39</v>
      </c>
      <c r="M31" s="3" t="s">
        <v>39</v>
      </c>
      <c r="N31" s="1">
        <v>29221900</v>
      </c>
      <c r="O31" s="3" t="s">
        <v>1432</v>
      </c>
      <c r="P31" s="3" t="s">
        <v>1432</v>
      </c>
      <c r="Q31" s="46">
        <v>201706270235</v>
      </c>
      <c r="V31" s="6">
        <v>42795</v>
      </c>
      <c r="W31" s="6">
        <v>44621</v>
      </c>
      <c r="X31" s="3">
        <v>61</v>
      </c>
      <c r="Y31" s="3">
        <v>0</v>
      </c>
      <c r="Z31" s="3">
        <v>125</v>
      </c>
      <c r="AA31" s="3" t="s">
        <v>37</v>
      </c>
      <c r="AB31" s="3">
        <v>210</v>
      </c>
      <c r="AC31" s="1">
        <f t="shared" si="2"/>
        <v>26250</v>
      </c>
      <c r="AD31" s="1" t="s">
        <v>49</v>
      </c>
      <c r="AE31" s="1">
        <v>0</v>
      </c>
      <c r="AF31" s="1">
        <f t="shared" si="3"/>
        <v>125</v>
      </c>
    </row>
    <row r="32" spans="1:32" ht="24.95" customHeight="1" x14ac:dyDescent="0.25">
      <c r="A32" s="1" t="s">
        <v>36</v>
      </c>
      <c r="B32" s="1">
        <v>6310</v>
      </c>
      <c r="C32" s="5">
        <v>43298</v>
      </c>
      <c r="E32" s="3" t="s">
        <v>502</v>
      </c>
      <c r="F32" s="3" t="s">
        <v>502</v>
      </c>
      <c r="G32" s="3" t="s">
        <v>33</v>
      </c>
      <c r="H32" s="3">
        <v>1201200149</v>
      </c>
      <c r="I32" s="4">
        <v>43293</v>
      </c>
      <c r="J32" s="3" t="s">
        <v>59</v>
      </c>
      <c r="L32" s="3" t="s">
        <v>35</v>
      </c>
      <c r="N32" s="1">
        <v>29419090</v>
      </c>
      <c r="O32" s="3" t="s">
        <v>131</v>
      </c>
      <c r="P32" s="3" t="s">
        <v>131</v>
      </c>
      <c r="Q32" s="3" t="s">
        <v>1433</v>
      </c>
      <c r="V32" s="6">
        <v>43282</v>
      </c>
      <c r="W32" s="6">
        <v>44348</v>
      </c>
      <c r="X32" s="3">
        <v>36</v>
      </c>
      <c r="Y32" s="3">
        <v>0</v>
      </c>
      <c r="Z32" s="3">
        <v>500</v>
      </c>
      <c r="AA32" s="3" t="s">
        <v>37</v>
      </c>
      <c r="AB32" s="3">
        <v>161</v>
      </c>
      <c r="AC32" s="1">
        <f t="shared" si="2"/>
        <v>80500</v>
      </c>
      <c r="AD32" s="1" t="s">
        <v>34</v>
      </c>
      <c r="AE32" s="1">
        <v>0</v>
      </c>
      <c r="AF32" s="1">
        <f t="shared" si="3"/>
        <v>500</v>
      </c>
    </row>
    <row r="33" spans="1:32" ht="24.95" customHeight="1" x14ac:dyDescent="0.25">
      <c r="A33" s="1" t="s">
        <v>36</v>
      </c>
      <c r="B33" s="1">
        <v>6411</v>
      </c>
      <c r="C33" s="5">
        <v>43300</v>
      </c>
      <c r="E33" s="3" t="s">
        <v>1434</v>
      </c>
      <c r="F33" s="3" t="s">
        <v>1434</v>
      </c>
      <c r="G33" s="3" t="s">
        <v>33</v>
      </c>
      <c r="H33" s="3" t="s">
        <v>1435</v>
      </c>
      <c r="I33" s="4">
        <v>43292</v>
      </c>
      <c r="J33" s="3" t="s">
        <v>43</v>
      </c>
      <c r="L33" s="3" t="s">
        <v>39</v>
      </c>
      <c r="M33" s="3" t="s">
        <v>39</v>
      </c>
      <c r="N33" s="1">
        <v>17011490</v>
      </c>
      <c r="O33" s="3" t="s">
        <v>1436</v>
      </c>
      <c r="P33" s="3" t="s">
        <v>1436</v>
      </c>
      <c r="Q33" s="3" t="s">
        <v>1437</v>
      </c>
      <c r="V33" s="6">
        <v>43252</v>
      </c>
      <c r="W33" s="6">
        <v>45047</v>
      </c>
      <c r="X33" s="3">
        <v>60</v>
      </c>
      <c r="Y33" s="3">
        <v>0</v>
      </c>
      <c r="Z33" s="3">
        <v>2500</v>
      </c>
      <c r="AA33" s="3" t="s">
        <v>37</v>
      </c>
      <c r="AB33" s="3">
        <v>1.6950000000000001</v>
      </c>
      <c r="AC33" s="1">
        <f t="shared" si="2"/>
        <v>4237.5</v>
      </c>
      <c r="AD33" s="1" t="s">
        <v>34</v>
      </c>
      <c r="AE33" s="1">
        <v>0</v>
      </c>
      <c r="AF33" s="1">
        <f t="shared" si="3"/>
        <v>2500</v>
      </c>
    </row>
    <row r="34" spans="1:32" ht="24.95" customHeight="1" x14ac:dyDescent="0.25">
      <c r="A34" s="1" t="s">
        <v>36</v>
      </c>
      <c r="B34" s="1">
        <v>6412</v>
      </c>
      <c r="C34" s="5">
        <v>43300</v>
      </c>
      <c r="E34" s="3" t="s">
        <v>351</v>
      </c>
      <c r="F34" s="3" t="s">
        <v>897</v>
      </c>
      <c r="G34" s="3" t="s">
        <v>33</v>
      </c>
      <c r="H34" s="3" t="s">
        <v>1438</v>
      </c>
      <c r="I34" s="4">
        <v>43280</v>
      </c>
      <c r="J34" s="3" t="s">
        <v>59</v>
      </c>
      <c r="L34" s="3" t="s">
        <v>35</v>
      </c>
      <c r="N34" s="1">
        <v>29252990</v>
      </c>
      <c r="O34" s="3" t="s">
        <v>569</v>
      </c>
      <c r="P34" s="3" t="s">
        <v>569</v>
      </c>
      <c r="Q34" s="3" t="s">
        <v>1439</v>
      </c>
      <c r="V34" s="6">
        <v>43252</v>
      </c>
      <c r="W34" s="6">
        <v>45047</v>
      </c>
      <c r="X34" s="3">
        <v>60</v>
      </c>
      <c r="Y34" s="3">
        <v>0</v>
      </c>
      <c r="Z34" s="3">
        <v>500</v>
      </c>
      <c r="AA34" s="3" t="s">
        <v>37</v>
      </c>
      <c r="AB34" s="3">
        <v>4.75</v>
      </c>
      <c r="AC34" s="1">
        <f t="shared" si="2"/>
        <v>2375</v>
      </c>
      <c r="AD34" s="1" t="s">
        <v>34</v>
      </c>
      <c r="AE34" s="1">
        <v>0</v>
      </c>
      <c r="AF34" s="1">
        <f t="shared" si="3"/>
        <v>500</v>
      </c>
    </row>
    <row r="35" spans="1:32" ht="24.95" customHeight="1" x14ac:dyDescent="0.25">
      <c r="A35" s="1" t="s">
        <v>36</v>
      </c>
      <c r="B35" s="1">
        <v>6488</v>
      </c>
      <c r="C35" s="5">
        <v>43305</v>
      </c>
      <c r="E35" s="3" t="s">
        <v>1274</v>
      </c>
      <c r="F35" s="3" t="s">
        <v>1274</v>
      </c>
      <c r="G35" s="3" t="s">
        <v>177</v>
      </c>
      <c r="H35" s="3">
        <v>17396</v>
      </c>
      <c r="I35" s="4">
        <v>43293</v>
      </c>
      <c r="J35" s="3" t="s">
        <v>43</v>
      </c>
      <c r="L35" s="3" t="s">
        <v>39</v>
      </c>
      <c r="M35" s="3" t="s">
        <v>39</v>
      </c>
      <c r="N35" s="1">
        <v>29391100</v>
      </c>
      <c r="O35" s="3" t="s">
        <v>178</v>
      </c>
      <c r="P35" s="3" t="s">
        <v>178</v>
      </c>
      <c r="Q35" s="3" t="s">
        <v>1440</v>
      </c>
      <c r="V35" s="6">
        <v>43191</v>
      </c>
      <c r="W35" s="6">
        <v>45017</v>
      </c>
      <c r="X35" s="3">
        <v>61</v>
      </c>
      <c r="Y35" s="3">
        <v>0</v>
      </c>
      <c r="Z35" s="3">
        <v>500</v>
      </c>
      <c r="AA35" s="3" t="s">
        <v>37</v>
      </c>
      <c r="AB35" s="3">
        <v>305</v>
      </c>
      <c r="AC35" s="1">
        <f t="shared" si="2"/>
        <v>152500</v>
      </c>
      <c r="AD35" s="1" t="s">
        <v>34</v>
      </c>
      <c r="AE35" s="1">
        <v>0</v>
      </c>
      <c r="AF35" s="1">
        <f t="shared" si="3"/>
        <v>500</v>
      </c>
    </row>
    <row r="36" spans="1:32" ht="24.95" customHeight="1" x14ac:dyDescent="0.25">
      <c r="A36" s="1" t="s">
        <v>36</v>
      </c>
      <c r="B36" s="1">
        <v>6488</v>
      </c>
      <c r="C36" s="5">
        <v>43305</v>
      </c>
      <c r="E36" s="3" t="s">
        <v>1274</v>
      </c>
      <c r="F36" s="3" t="s">
        <v>1274</v>
      </c>
      <c r="G36" s="3" t="s">
        <v>177</v>
      </c>
      <c r="H36" s="3">
        <v>17396</v>
      </c>
      <c r="I36" s="4">
        <v>43293</v>
      </c>
      <c r="J36" s="3" t="s">
        <v>43</v>
      </c>
      <c r="L36" s="3" t="s">
        <v>39</v>
      </c>
      <c r="M36" s="3" t="s">
        <v>39</v>
      </c>
      <c r="N36" s="1">
        <v>29391100</v>
      </c>
      <c r="O36" s="3" t="s">
        <v>178</v>
      </c>
      <c r="P36" s="3" t="s">
        <v>178</v>
      </c>
      <c r="Q36" s="3" t="s">
        <v>1441</v>
      </c>
      <c r="V36" s="6">
        <v>43160</v>
      </c>
      <c r="W36" s="6">
        <v>44986</v>
      </c>
      <c r="X36" s="3">
        <v>61</v>
      </c>
      <c r="Y36" s="3">
        <v>0</v>
      </c>
      <c r="AA36" s="3" t="s">
        <v>37</v>
      </c>
      <c r="AB36" s="3">
        <v>305</v>
      </c>
      <c r="AD36" s="1" t="s">
        <v>34</v>
      </c>
      <c r="AE36" s="1">
        <v>0</v>
      </c>
    </row>
    <row r="37" spans="1:32" ht="24.95" customHeight="1" x14ac:dyDescent="0.25">
      <c r="A37" s="1" t="s">
        <v>36</v>
      </c>
      <c r="B37" s="1">
        <v>6488</v>
      </c>
      <c r="C37" s="5">
        <v>43305</v>
      </c>
      <c r="E37" s="3" t="s">
        <v>1274</v>
      </c>
      <c r="F37" s="3" t="s">
        <v>1274</v>
      </c>
      <c r="G37" s="3" t="s">
        <v>177</v>
      </c>
      <c r="H37" s="3">
        <v>17396</v>
      </c>
      <c r="I37" s="4">
        <v>43293</v>
      </c>
      <c r="J37" s="3" t="s">
        <v>43</v>
      </c>
      <c r="L37" s="3" t="s">
        <v>39</v>
      </c>
      <c r="M37" s="3" t="s">
        <v>39</v>
      </c>
      <c r="N37" s="1">
        <v>29391100</v>
      </c>
      <c r="O37" s="3" t="s">
        <v>178</v>
      </c>
      <c r="P37" s="3" t="s">
        <v>178</v>
      </c>
      <c r="Q37" s="3" t="s">
        <v>1442</v>
      </c>
      <c r="V37" s="6">
        <v>43252</v>
      </c>
      <c r="W37" s="6">
        <v>45078</v>
      </c>
      <c r="X37" s="3">
        <v>61</v>
      </c>
      <c r="Y37" s="3">
        <v>0</v>
      </c>
      <c r="AA37" s="3" t="s">
        <v>37</v>
      </c>
      <c r="AB37" s="3">
        <v>305</v>
      </c>
      <c r="AD37" s="1" t="s">
        <v>34</v>
      </c>
      <c r="AE37" s="1">
        <v>0</v>
      </c>
    </row>
    <row r="38" spans="1:32" ht="24.95" customHeight="1" x14ac:dyDescent="0.25">
      <c r="A38" s="1" t="s">
        <v>36</v>
      </c>
      <c r="B38" s="1">
        <v>6489</v>
      </c>
      <c r="C38" s="5">
        <v>43305</v>
      </c>
      <c r="E38" s="3" t="s">
        <v>1443</v>
      </c>
      <c r="F38" s="3" t="s">
        <v>501</v>
      </c>
      <c r="G38" s="3" t="s">
        <v>33</v>
      </c>
      <c r="H38" s="3" t="s">
        <v>1444</v>
      </c>
      <c r="I38" s="4">
        <v>43301</v>
      </c>
      <c r="J38" s="3" t="s">
        <v>59</v>
      </c>
      <c r="L38" s="3" t="s">
        <v>35</v>
      </c>
      <c r="N38" s="1">
        <v>29335990</v>
      </c>
      <c r="O38" s="3" t="s">
        <v>789</v>
      </c>
      <c r="P38" s="3" t="s">
        <v>789</v>
      </c>
      <c r="Q38" s="3" t="s">
        <v>1445</v>
      </c>
      <c r="V38" s="6">
        <v>43252</v>
      </c>
      <c r="W38" s="6">
        <v>45047</v>
      </c>
      <c r="X38" s="3">
        <v>60</v>
      </c>
      <c r="Y38" s="3">
        <v>0</v>
      </c>
      <c r="Z38" s="3">
        <v>10</v>
      </c>
      <c r="AA38" s="3" t="s">
        <v>37</v>
      </c>
      <c r="AB38" s="3">
        <v>875</v>
      </c>
      <c r="AC38" s="1">
        <f t="shared" ref="AC38:AC42" si="4">Z38*AB38</f>
        <v>8750</v>
      </c>
      <c r="AD38" s="1" t="s">
        <v>34</v>
      </c>
      <c r="AE38" s="1">
        <v>0</v>
      </c>
      <c r="AF38" s="1">
        <f t="shared" ref="AF38:AF42" si="5">Z38</f>
        <v>10</v>
      </c>
    </row>
    <row r="39" spans="1:32" ht="24.95" customHeight="1" x14ac:dyDescent="0.25">
      <c r="A39" s="1" t="s">
        <v>36</v>
      </c>
      <c r="B39" s="1">
        <v>6495</v>
      </c>
      <c r="C39" s="5">
        <v>43305</v>
      </c>
      <c r="E39" s="3" t="s">
        <v>1072</v>
      </c>
      <c r="F39" s="3" t="s">
        <v>1446</v>
      </c>
      <c r="G39" s="3" t="s">
        <v>1447</v>
      </c>
      <c r="H39" s="3">
        <v>587935</v>
      </c>
      <c r="I39" s="4">
        <v>43297</v>
      </c>
      <c r="J39" s="3" t="s">
        <v>43</v>
      </c>
      <c r="L39" s="3" t="s">
        <v>39</v>
      </c>
      <c r="M39" s="3" t="s">
        <v>39</v>
      </c>
      <c r="N39" s="1">
        <v>32064970</v>
      </c>
      <c r="O39" s="3" t="s">
        <v>120</v>
      </c>
      <c r="P39" s="3" t="s">
        <v>120</v>
      </c>
      <c r="Q39" s="3" t="s">
        <v>1448</v>
      </c>
      <c r="V39" s="6">
        <v>43282</v>
      </c>
      <c r="W39" s="6">
        <v>44013</v>
      </c>
      <c r="X39" s="3">
        <v>25</v>
      </c>
      <c r="Y39" s="3">
        <v>0</v>
      </c>
      <c r="Z39" s="3">
        <v>10</v>
      </c>
      <c r="AA39" s="3" t="s">
        <v>37</v>
      </c>
      <c r="AB39" s="3">
        <v>38.630000000000003</v>
      </c>
      <c r="AC39" s="1">
        <f t="shared" si="4"/>
        <v>386.3</v>
      </c>
      <c r="AD39" s="1" t="s">
        <v>49</v>
      </c>
      <c r="AE39" s="1">
        <v>0</v>
      </c>
      <c r="AF39" s="1">
        <f t="shared" si="5"/>
        <v>10</v>
      </c>
    </row>
    <row r="40" spans="1:32" ht="24.95" customHeight="1" x14ac:dyDescent="0.25">
      <c r="A40" s="1" t="s">
        <v>36</v>
      </c>
      <c r="B40" s="1">
        <v>6495</v>
      </c>
      <c r="C40" s="5">
        <v>43305</v>
      </c>
      <c r="E40" s="3" t="s">
        <v>1072</v>
      </c>
      <c r="F40" s="3" t="s">
        <v>1446</v>
      </c>
      <c r="G40" s="3" t="s">
        <v>1447</v>
      </c>
      <c r="H40" s="3">
        <v>587935</v>
      </c>
      <c r="I40" s="4">
        <v>43297</v>
      </c>
      <c r="J40" s="3" t="s">
        <v>43</v>
      </c>
      <c r="L40" s="3" t="s">
        <v>39</v>
      </c>
      <c r="M40" s="3" t="s">
        <v>39</v>
      </c>
      <c r="N40" s="1">
        <v>32064970</v>
      </c>
      <c r="O40" s="3" t="s">
        <v>821</v>
      </c>
      <c r="P40" s="3" t="s">
        <v>821</v>
      </c>
      <c r="Q40" s="3" t="s">
        <v>1449</v>
      </c>
      <c r="V40" s="6">
        <v>43282</v>
      </c>
      <c r="W40" s="6">
        <v>44013</v>
      </c>
      <c r="X40" s="3">
        <v>25</v>
      </c>
      <c r="Y40" s="3">
        <v>0</v>
      </c>
      <c r="Z40" s="3">
        <v>25</v>
      </c>
      <c r="AA40" s="3" t="s">
        <v>37</v>
      </c>
      <c r="AB40" s="3">
        <v>45.77</v>
      </c>
      <c r="AC40" s="1">
        <f t="shared" si="4"/>
        <v>1144.25</v>
      </c>
      <c r="AD40" s="1" t="s">
        <v>49</v>
      </c>
      <c r="AE40" s="1">
        <v>0</v>
      </c>
      <c r="AF40" s="1">
        <f t="shared" si="5"/>
        <v>25</v>
      </c>
    </row>
    <row r="41" spans="1:32" ht="24.95" customHeight="1" x14ac:dyDescent="0.25">
      <c r="A41" s="1" t="s">
        <v>36</v>
      </c>
      <c r="B41" s="1">
        <v>6495</v>
      </c>
      <c r="C41" s="5">
        <v>43305</v>
      </c>
      <c r="E41" s="3" t="s">
        <v>1072</v>
      </c>
      <c r="F41" s="3" t="s">
        <v>1446</v>
      </c>
      <c r="G41" s="3" t="s">
        <v>1447</v>
      </c>
      <c r="H41" s="3">
        <v>587935</v>
      </c>
      <c r="I41" s="4">
        <v>43297</v>
      </c>
      <c r="J41" s="3" t="s">
        <v>43</v>
      </c>
      <c r="L41" s="3" t="s">
        <v>39</v>
      </c>
      <c r="M41" s="3" t="s">
        <v>39</v>
      </c>
      <c r="N41" s="1">
        <v>32061900</v>
      </c>
      <c r="O41" s="3" t="s">
        <v>857</v>
      </c>
      <c r="P41" s="3" t="s">
        <v>857</v>
      </c>
      <c r="Q41" s="3" t="s">
        <v>1450</v>
      </c>
      <c r="V41" s="6">
        <v>43282</v>
      </c>
      <c r="W41" s="6">
        <v>44013</v>
      </c>
      <c r="X41" s="3">
        <v>350</v>
      </c>
      <c r="Y41" s="3">
        <v>0</v>
      </c>
      <c r="Z41" s="3">
        <v>350</v>
      </c>
      <c r="AA41" s="3" t="s">
        <v>37</v>
      </c>
      <c r="AB41" s="3">
        <v>19.7</v>
      </c>
      <c r="AC41" s="1">
        <f t="shared" si="4"/>
        <v>6895</v>
      </c>
      <c r="AD41" s="1" t="s">
        <v>49</v>
      </c>
      <c r="AE41" s="1">
        <v>0</v>
      </c>
      <c r="AF41" s="1">
        <f t="shared" si="5"/>
        <v>350</v>
      </c>
    </row>
    <row r="42" spans="1:32" ht="24.95" customHeight="1" x14ac:dyDescent="0.25">
      <c r="A42" s="1" t="s">
        <v>36</v>
      </c>
      <c r="B42" s="1">
        <v>6512</v>
      </c>
      <c r="C42" s="5">
        <v>43306</v>
      </c>
      <c r="E42" s="3" t="s">
        <v>1451</v>
      </c>
      <c r="F42" s="3" t="s">
        <v>840</v>
      </c>
      <c r="G42" s="3" t="s">
        <v>841</v>
      </c>
      <c r="H42" s="3">
        <v>18659760</v>
      </c>
      <c r="I42" s="4">
        <v>43256</v>
      </c>
      <c r="J42" s="3" t="s">
        <v>59</v>
      </c>
      <c r="L42" s="3" t="s">
        <v>35</v>
      </c>
      <c r="N42" s="1">
        <v>30039001</v>
      </c>
      <c r="O42" s="3" t="s">
        <v>1452</v>
      </c>
      <c r="P42" s="3" t="s">
        <v>1452</v>
      </c>
      <c r="Q42" s="29" t="s">
        <v>1453</v>
      </c>
      <c r="V42" s="6">
        <v>43221</v>
      </c>
      <c r="W42" s="6">
        <v>45047</v>
      </c>
      <c r="X42" s="3">
        <v>61</v>
      </c>
      <c r="Y42" s="3">
        <v>0</v>
      </c>
      <c r="Z42" s="3">
        <v>15000</v>
      </c>
      <c r="AA42" s="3" t="s">
        <v>37</v>
      </c>
      <c r="AB42" s="3">
        <v>8.24</v>
      </c>
      <c r="AC42" s="1">
        <f t="shared" si="4"/>
        <v>123600</v>
      </c>
      <c r="AD42" s="1" t="s">
        <v>34</v>
      </c>
      <c r="AE42" s="1">
        <v>0</v>
      </c>
      <c r="AF42" s="1">
        <f t="shared" si="5"/>
        <v>15000</v>
      </c>
    </row>
    <row r="43" spans="1:32" ht="24.95" customHeight="1" x14ac:dyDescent="0.25">
      <c r="A43" s="1" t="s">
        <v>36</v>
      </c>
      <c r="B43" s="1">
        <v>6512</v>
      </c>
      <c r="C43" s="5">
        <v>43306</v>
      </c>
      <c r="E43" s="3" t="s">
        <v>1451</v>
      </c>
      <c r="F43" s="3" t="s">
        <v>840</v>
      </c>
      <c r="G43" s="3" t="s">
        <v>841</v>
      </c>
      <c r="H43" s="3">
        <v>18659760</v>
      </c>
      <c r="I43" s="4">
        <v>43256</v>
      </c>
      <c r="J43" s="3" t="s">
        <v>59</v>
      </c>
      <c r="L43" s="3" t="s">
        <v>35</v>
      </c>
      <c r="N43" s="1">
        <v>30039001</v>
      </c>
      <c r="O43" s="3" t="s">
        <v>1452</v>
      </c>
      <c r="P43" s="3" t="s">
        <v>1452</v>
      </c>
      <c r="Q43" s="29" t="s">
        <v>1454</v>
      </c>
      <c r="V43" s="6">
        <v>43221</v>
      </c>
      <c r="W43" s="6">
        <v>45047</v>
      </c>
      <c r="X43" s="3">
        <v>61</v>
      </c>
      <c r="Y43" s="3">
        <v>0</v>
      </c>
      <c r="AA43" s="3" t="s">
        <v>37</v>
      </c>
      <c r="AB43" s="3">
        <v>8.24</v>
      </c>
      <c r="AD43" s="1" t="s">
        <v>34</v>
      </c>
      <c r="AE43" s="1">
        <v>0</v>
      </c>
    </row>
    <row r="44" spans="1:32" ht="24.95" customHeight="1" x14ac:dyDescent="0.25">
      <c r="A44" s="1" t="s">
        <v>36</v>
      </c>
      <c r="B44" s="1">
        <v>6512</v>
      </c>
      <c r="C44" s="5">
        <v>43306</v>
      </c>
      <c r="E44" s="3" t="s">
        <v>1451</v>
      </c>
      <c r="F44" s="3" t="s">
        <v>840</v>
      </c>
      <c r="G44" s="3" t="s">
        <v>841</v>
      </c>
      <c r="H44" s="3">
        <v>18659760</v>
      </c>
      <c r="I44" s="4">
        <v>43256</v>
      </c>
      <c r="J44" s="3" t="s">
        <v>59</v>
      </c>
      <c r="L44" s="3" t="s">
        <v>35</v>
      </c>
      <c r="N44" s="1">
        <v>30039001</v>
      </c>
      <c r="O44" s="3" t="s">
        <v>1452</v>
      </c>
      <c r="P44" s="3" t="s">
        <v>1452</v>
      </c>
      <c r="Q44" s="29" t="s">
        <v>1455</v>
      </c>
      <c r="V44" s="6">
        <v>43221</v>
      </c>
      <c r="W44" s="6">
        <v>45047</v>
      </c>
      <c r="X44" s="3">
        <v>61</v>
      </c>
      <c r="Y44" s="3">
        <v>0</v>
      </c>
      <c r="AA44" s="3" t="s">
        <v>37</v>
      </c>
      <c r="AB44" s="3">
        <v>8.24</v>
      </c>
      <c r="AD44" s="1" t="s">
        <v>34</v>
      </c>
      <c r="AE44" s="1">
        <v>0</v>
      </c>
    </row>
    <row r="45" spans="1:32" ht="24.95" customHeight="1" x14ac:dyDescent="0.25">
      <c r="A45" s="1" t="s">
        <v>36</v>
      </c>
      <c r="B45" s="1">
        <v>6512</v>
      </c>
      <c r="C45" s="5">
        <v>43306</v>
      </c>
      <c r="E45" s="3" t="s">
        <v>1451</v>
      </c>
      <c r="F45" s="3" t="s">
        <v>840</v>
      </c>
      <c r="G45" s="3" t="s">
        <v>841</v>
      </c>
      <c r="H45" s="3">
        <v>18659760</v>
      </c>
      <c r="I45" s="4">
        <v>43256</v>
      </c>
      <c r="J45" s="3" t="s">
        <v>59</v>
      </c>
      <c r="L45" s="3" t="s">
        <v>35</v>
      </c>
      <c r="N45" s="1">
        <v>30039001</v>
      </c>
      <c r="O45" s="3" t="s">
        <v>1452</v>
      </c>
      <c r="P45" s="3" t="s">
        <v>1452</v>
      </c>
      <c r="Q45" s="29" t="s">
        <v>1456</v>
      </c>
      <c r="V45" s="6">
        <v>43221</v>
      </c>
      <c r="W45" s="6">
        <v>45047</v>
      </c>
      <c r="X45" s="3">
        <v>61</v>
      </c>
      <c r="Y45" s="3">
        <v>0</v>
      </c>
      <c r="AA45" s="3" t="s">
        <v>37</v>
      </c>
      <c r="AB45" s="3">
        <v>8.24</v>
      </c>
      <c r="AD45" s="1" t="s">
        <v>34</v>
      </c>
      <c r="AE45" s="1">
        <v>0</v>
      </c>
    </row>
    <row r="46" spans="1:32" ht="24.95" customHeight="1" x14ac:dyDescent="0.25">
      <c r="A46" s="1" t="s">
        <v>36</v>
      </c>
      <c r="B46" s="1">
        <v>6512</v>
      </c>
      <c r="C46" s="5">
        <v>43306</v>
      </c>
      <c r="E46" s="3" t="s">
        <v>1451</v>
      </c>
      <c r="F46" s="3" t="s">
        <v>840</v>
      </c>
      <c r="G46" s="3" t="s">
        <v>841</v>
      </c>
      <c r="H46" s="3">
        <v>18659760</v>
      </c>
      <c r="I46" s="4">
        <v>43256</v>
      </c>
      <c r="J46" s="3" t="s">
        <v>59</v>
      </c>
      <c r="L46" s="3" t="s">
        <v>35</v>
      </c>
      <c r="N46" s="1">
        <v>30039001</v>
      </c>
      <c r="O46" s="3" t="s">
        <v>1452</v>
      </c>
      <c r="P46" s="3" t="s">
        <v>1452</v>
      </c>
      <c r="Q46" s="29" t="s">
        <v>1457</v>
      </c>
      <c r="V46" s="6">
        <v>43221</v>
      </c>
      <c r="W46" s="6">
        <v>45047</v>
      </c>
      <c r="X46" s="3">
        <v>61</v>
      </c>
      <c r="Y46" s="3">
        <v>0</v>
      </c>
      <c r="AA46" s="3" t="s">
        <v>37</v>
      </c>
      <c r="AB46" s="3">
        <v>8.24</v>
      </c>
      <c r="AD46" s="1" t="s">
        <v>34</v>
      </c>
      <c r="AE46" s="1">
        <v>0</v>
      </c>
    </row>
    <row r="47" spans="1:32" ht="24.95" customHeight="1" x14ac:dyDescent="0.25">
      <c r="A47" s="1" t="s">
        <v>36</v>
      </c>
      <c r="B47" s="1">
        <v>6602</v>
      </c>
      <c r="C47" s="5">
        <v>43307</v>
      </c>
      <c r="E47" s="3" t="s">
        <v>988</v>
      </c>
      <c r="F47" s="3" t="s">
        <v>288</v>
      </c>
      <c r="G47" s="3" t="s">
        <v>33</v>
      </c>
      <c r="H47" s="3" t="s">
        <v>1458</v>
      </c>
      <c r="I47" s="4">
        <v>43295</v>
      </c>
      <c r="J47" s="3" t="s">
        <v>43</v>
      </c>
      <c r="L47" s="3" t="s">
        <v>39</v>
      </c>
      <c r="M47" s="3" t="s">
        <v>39</v>
      </c>
      <c r="N47" s="1">
        <v>28369990</v>
      </c>
      <c r="O47" s="3" t="s">
        <v>1459</v>
      </c>
      <c r="P47" s="3" t="s">
        <v>1459</v>
      </c>
      <c r="Q47" s="3">
        <v>1813</v>
      </c>
      <c r="V47" s="6">
        <v>43282</v>
      </c>
      <c r="W47" s="6">
        <v>45078</v>
      </c>
      <c r="X47" s="3">
        <v>60</v>
      </c>
      <c r="Y47" s="3">
        <v>0</v>
      </c>
      <c r="Z47" s="3">
        <v>10000</v>
      </c>
      <c r="AA47" s="3" t="s">
        <v>37</v>
      </c>
      <c r="AB47" s="3">
        <v>1.89</v>
      </c>
      <c r="AC47" s="1">
        <f t="shared" ref="AC47" si="6">Z47*AB47</f>
        <v>18900</v>
      </c>
      <c r="AD47" s="1" t="s">
        <v>34</v>
      </c>
      <c r="AE47" s="1">
        <v>0</v>
      </c>
      <c r="AF47" s="1">
        <f t="shared" ref="AF47:AF50" si="7">Z47</f>
        <v>10000</v>
      </c>
    </row>
    <row r="48" spans="1:32" ht="24.95" customHeight="1" x14ac:dyDescent="0.25">
      <c r="A48" s="1" t="s">
        <v>36</v>
      </c>
      <c r="B48" s="1">
        <v>6602</v>
      </c>
      <c r="C48" s="5">
        <v>43307</v>
      </c>
      <c r="E48" s="3" t="s">
        <v>988</v>
      </c>
      <c r="F48" s="3" t="s">
        <v>288</v>
      </c>
      <c r="G48" s="3" t="s">
        <v>33</v>
      </c>
      <c r="H48" s="3" t="s">
        <v>1458</v>
      </c>
      <c r="I48" s="4">
        <v>43295</v>
      </c>
      <c r="J48" s="3" t="s">
        <v>43</v>
      </c>
      <c r="L48" s="3" t="s">
        <v>39</v>
      </c>
      <c r="M48" s="3" t="s">
        <v>39</v>
      </c>
      <c r="N48" s="1">
        <v>28369990</v>
      </c>
      <c r="O48" s="3" t="s">
        <v>1459</v>
      </c>
      <c r="P48" s="3" t="s">
        <v>1459</v>
      </c>
      <c r="Q48" s="3">
        <v>1814</v>
      </c>
      <c r="V48" s="6">
        <v>43282</v>
      </c>
      <c r="W48" s="6">
        <v>45078</v>
      </c>
      <c r="X48" s="3">
        <v>60</v>
      </c>
      <c r="Y48" s="3">
        <v>0</v>
      </c>
      <c r="AA48" s="3" t="s">
        <v>37</v>
      </c>
      <c r="AB48" s="3">
        <v>1.89</v>
      </c>
      <c r="AD48" s="1" t="s">
        <v>34</v>
      </c>
      <c r="AE48" s="1">
        <v>0</v>
      </c>
    </row>
    <row r="49" spans="1:32" ht="24.95" customHeight="1" x14ac:dyDescent="0.25">
      <c r="A49" s="1" t="s">
        <v>36</v>
      </c>
      <c r="B49" s="1">
        <v>6602</v>
      </c>
      <c r="C49" s="5">
        <v>43307</v>
      </c>
      <c r="E49" s="3" t="s">
        <v>988</v>
      </c>
      <c r="F49" s="3" t="s">
        <v>288</v>
      </c>
      <c r="G49" s="3" t="s">
        <v>33</v>
      </c>
      <c r="H49" s="3" t="s">
        <v>1458</v>
      </c>
      <c r="I49" s="4">
        <v>43295</v>
      </c>
      <c r="J49" s="3" t="s">
        <v>43</v>
      </c>
      <c r="L49" s="3" t="s">
        <v>39</v>
      </c>
      <c r="M49" s="3" t="s">
        <v>39</v>
      </c>
      <c r="N49" s="1">
        <v>29181520</v>
      </c>
      <c r="O49" s="3" t="s">
        <v>1460</v>
      </c>
      <c r="P49" s="3" t="s">
        <v>1460</v>
      </c>
      <c r="Q49" s="3">
        <v>1803</v>
      </c>
      <c r="V49" s="6">
        <v>43132</v>
      </c>
      <c r="W49" s="6">
        <v>44927</v>
      </c>
      <c r="X49" s="3">
        <v>60</v>
      </c>
      <c r="Y49" s="3">
        <v>0</v>
      </c>
      <c r="Z49" s="3">
        <v>350</v>
      </c>
      <c r="AA49" s="3" t="s">
        <v>37</v>
      </c>
      <c r="AB49" s="3">
        <v>2.85</v>
      </c>
      <c r="AC49" s="1">
        <f>Z49*AB49</f>
        <v>997.5</v>
      </c>
      <c r="AD49" s="1" t="s">
        <v>34</v>
      </c>
      <c r="AE49" s="1">
        <v>0</v>
      </c>
      <c r="AF49" s="1">
        <f t="shared" si="7"/>
        <v>350</v>
      </c>
    </row>
    <row r="50" spans="1:32" ht="24.95" customHeight="1" x14ac:dyDescent="0.25">
      <c r="A50" s="1" t="s">
        <v>36</v>
      </c>
      <c r="B50" s="1">
        <v>6603</v>
      </c>
      <c r="C50" s="5">
        <v>43307</v>
      </c>
      <c r="E50" s="3" t="s">
        <v>1461</v>
      </c>
      <c r="F50" s="3" t="s">
        <v>454</v>
      </c>
      <c r="G50" s="3" t="s">
        <v>455</v>
      </c>
      <c r="H50" s="3">
        <v>1034548</v>
      </c>
      <c r="I50" s="4">
        <v>43300</v>
      </c>
      <c r="J50" s="3" t="s">
        <v>59</v>
      </c>
      <c r="L50" s="3" t="s">
        <v>35</v>
      </c>
      <c r="N50" s="1">
        <v>29372300</v>
      </c>
      <c r="O50" s="3" t="s">
        <v>656</v>
      </c>
      <c r="P50" s="3" t="s">
        <v>656</v>
      </c>
      <c r="Q50" s="3" t="s">
        <v>1462</v>
      </c>
      <c r="V50" s="6">
        <v>43221</v>
      </c>
      <c r="W50" s="6">
        <v>45047</v>
      </c>
      <c r="X50" s="3">
        <v>61</v>
      </c>
      <c r="Y50" s="3">
        <v>0</v>
      </c>
      <c r="Z50" s="3">
        <v>3000</v>
      </c>
      <c r="AA50" s="3" t="s">
        <v>37</v>
      </c>
      <c r="AB50" s="3">
        <v>70</v>
      </c>
      <c r="AC50" s="1">
        <f>Z50*AB50</f>
        <v>210000</v>
      </c>
      <c r="AD50" s="1" t="s">
        <v>49</v>
      </c>
      <c r="AE50" s="1">
        <v>0</v>
      </c>
      <c r="AF50" s="1">
        <f t="shared" si="7"/>
        <v>3000</v>
      </c>
    </row>
    <row r="51" spans="1:32" ht="24.95" customHeight="1" x14ac:dyDescent="0.25">
      <c r="A51" s="1" t="s">
        <v>36</v>
      </c>
      <c r="B51" s="1">
        <v>6603</v>
      </c>
      <c r="C51" s="5">
        <v>43307</v>
      </c>
      <c r="E51" s="3" t="s">
        <v>1461</v>
      </c>
      <c r="F51" s="3" t="s">
        <v>454</v>
      </c>
      <c r="G51" s="3" t="s">
        <v>455</v>
      </c>
      <c r="H51" s="3">
        <v>1034548</v>
      </c>
      <c r="I51" s="4">
        <v>43300</v>
      </c>
      <c r="J51" s="3" t="s">
        <v>59</v>
      </c>
      <c r="L51" s="3" t="s">
        <v>35</v>
      </c>
      <c r="N51" s="1">
        <v>29372300</v>
      </c>
      <c r="O51" s="3" t="s">
        <v>656</v>
      </c>
      <c r="P51" s="3" t="s">
        <v>656</v>
      </c>
      <c r="Q51" s="3" t="s">
        <v>1463</v>
      </c>
      <c r="V51" s="6">
        <v>43221</v>
      </c>
      <c r="W51" s="6">
        <v>45047</v>
      </c>
      <c r="X51" s="3">
        <v>61</v>
      </c>
      <c r="Y51" s="3">
        <v>0</v>
      </c>
      <c r="AA51" s="3" t="s">
        <v>37</v>
      </c>
      <c r="AB51" s="3">
        <v>70</v>
      </c>
      <c r="AD51" s="1" t="s">
        <v>49</v>
      </c>
      <c r="AE51" s="1">
        <v>0</v>
      </c>
    </row>
    <row r="52" spans="1:32" ht="24.95" customHeight="1" x14ac:dyDescent="0.25">
      <c r="A52" s="1" t="s">
        <v>36</v>
      </c>
      <c r="B52" s="1">
        <v>6603</v>
      </c>
      <c r="C52" s="5">
        <v>43307</v>
      </c>
      <c r="E52" s="3" t="s">
        <v>1461</v>
      </c>
      <c r="F52" s="3" t="s">
        <v>454</v>
      </c>
      <c r="G52" s="3" t="s">
        <v>455</v>
      </c>
      <c r="H52" s="3">
        <v>1034548</v>
      </c>
      <c r="I52" s="4">
        <v>43300</v>
      </c>
      <c r="J52" s="3" t="s">
        <v>59</v>
      </c>
      <c r="L52" s="3" t="s">
        <v>35</v>
      </c>
      <c r="N52" s="1">
        <v>29372300</v>
      </c>
      <c r="O52" s="3" t="s">
        <v>656</v>
      </c>
      <c r="P52" s="3" t="s">
        <v>656</v>
      </c>
      <c r="Q52" s="3" t="s">
        <v>1464</v>
      </c>
      <c r="V52" s="6">
        <v>43221</v>
      </c>
      <c r="W52" s="6">
        <v>45047</v>
      </c>
      <c r="X52" s="3">
        <v>61</v>
      </c>
      <c r="Y52" s="3">
        <v>0</v>
      </c>
      <c r="AA52" s="3" t="s">
        <v>37</v>
      </c>
      <c r="AB52" s="3">
        <v>70</v>
      </c>
      <c r="AD52" s="1" t="s">
        <v>49</v>
      </c>
      <c r="AE52" s="1">
        <v>0</v>
      </c>
    </row>
    <row r="53" spans="1:32" ht="24.95" customHeight="1" x14ac:dyDescent="0.25">
      <c r="A53" s="1" t="s">
        <v>36</v>
      </c>
      <c r="B53" s="1">
        <v>6604</v>
      </c>
      <c r="C53" s="5">
        <v>43307</v>
      </c>
      <c r="E53" s="3" t="s">
        <v>1375</v>
      </c>
      <c r="F53" s="3" t="s">
        <v>1375</v>
      </c>
      <c r="G53" s="3" t="s">
        <v>33</v>
      </c>
      <c r="H53" s="3" t="s">
        <v>1465</v>
      </c>
      <c r="I53" s="4">
        <v>43292</v>
      </c>
      <c r="J53" s="3" t="s">
        <v>59</v>
      </c>
      <c r="L53" s="3" t="s">
        <v>35</v>
      </c>
      <c r="N53" s="1">
        <v>29334900</v>
      </c>
      <c r="O53" s="3" t="s">
        <v>1377</v>
      </c>
      <c r="P53" s="3" t="s">
        <v>1377</v>
      </c>
      <c r="Q53" s="3" t="s">
        <v>1466</v>
      </c>
      <c r="V53" s="6">
        <v>43252</v>
      </c>
      <c r="W53" s="6">
        <v>45047</v>
      </c>
      <c r="X53" s="3">
        <v>60</v>
      </c>
      <c r="Y53" s="3">
        <v>0</v>
      </c>
      <c r="Z53" s="3">
        <v>500</v>
      </c>
      <c r="AA53" s="3" t="s">
        <v>37</v>
      </c>
      <c r="AB53" s="3">
        <v>50</v>
      </c>
      <c r="AC53" s="1">
        <f>Z53*AB53</f>
        <v>25000</v>
      </c>
      <c r="AD53" s="1" t="s">
        <v>34</v>
      </c>
      <c r="AE53" s="1">
        <v>0</v>
      </c>
      <c r="AF53" s="1">
        <f t="shared" ref="AF53:AF55" si="8">Z53</f>
        <v>500</v>
      </c>
    </row>
    <row r="54" spans="1:32" ht="24.95" customHeight="1" x14ac:dyDescent="0.25">
      <c r="A54" s="1" t="s">
        <v>36</v>
      </c>
      <c r="B54" s="1">
        <v>6671</v>
      </c>
      <c r="C54" s="5">
        <v>43311</v>
      </c>
      <c r="E54" s="3" t="s">
        <v>172</v>
      </c>
      <c r="F54" s="3" t="s">
        <v>659</v>
      </c>
      <c r="G54" s="3" t="s">
        <v>33</v>
      </c>
      <c r="H54" s="3" t="s">
        <v>1467</v>
      </c>
      <c r="I54" s="4">
        <v>43304</v>
      </c>
      <c r="J54" s="3" t="s">
        <v>1468</v>
      </c>
      <c r="L54" s="3" t="s">
        <v>35</v>
      </c>
      <c r="N54" s="1">
        <v>30049099</v>
      </c>
      <c r="O54" s="3" t="s">
        <v>1469</v>
      </c>
      <c r="P54" s="3" t="s">
        <v>1470</v>
      </c>
      <c r="Q54" s="3" t="s">
        <v>1471</v>
      </c>
      <c r="V54" s="6">
        <v>43191</v>
      </c>
      <c r="W54" s="6">
        <v>43891</v>
      </c>
      <c r="X54" s="3">
        <v>24</v>
      </c>
      <c r="Y54" s="3">
        <v>0</v>
      </c>
      <c r="Z54" s="3">
        <v>28610</v>
      </c>
      <c r="AA54" s="3" t="s">
        <v>855</v>
      </c>
      <c r="AB54" s="3">
        <v>0.49</v>
      </c>
      <c r="AC54" s="1">
        <f>Z54*AB54</f>
        <v>14018.9</v>
      </c>
      <c r="AD54" s="1" t="s">
        <v>34</v>
      </c>
      <c r="AE54" s="1">
        <v>0</v>
      </c>
      <c r="AF54" s="1">
        <f t="shared" si="8"/>
        <v>28610</v>
      </c>
    </row>
    <row r="55" spans="1:32" ht="24.95" customHeight="1" x14ac:dyDescent="0.25">
      <c r="A55" s="1" t="s">
        <v>36</v>
      </c>
      <c r="B55" s="1">
        <v>6672</v>
      </c>
      <c r="C55" s="5">
        <v>43311</v>
      </c>
      <c r="E55" s="3" t="s">
        <v>172</v>
      </c>
      <c r="F55" s="3" t="s">
        <v>659</v>
      </c>
      <c r="G55" s="3" t="s">
        <v>33</v>
      </c>
      <c r="H55" s="3" t="s">
        <v>1472</v>
      </c>
      <c r="I55" s="4">
        <v>43302</v>
      </c>
      <c r="J55" s="3" t="s">
        <v>1468</v>
      </c>
      <c r="L55" s="3" t="s">
        <v>35</v>
      </c>
      <c r="N55" s="1">
        <v>30049099</v>
      </c>
      <c r="O55" s="3" t="s">
        <v>665</v>
      </c>
      <c r="P55" s="3" t="s">
        <v>1473</v>
      </c>
      <c r="Q55" s="3" t="s">
        <v>1474</v>
      </c>
      <c r="V55" s="6">
        <v>43160</v>
      </c>
      <c r="W55" s="6">
        <v>43862</v>
      </c>
      <c r="X55" s="3">
        <v>24</v>
      </c>
      <c r="Y55" s="3">
        <v>0</v>
      </c>
      <c r="Z55" s="3">
        <v>16820</v>
      </c>
      <c r="AA55" s="3" t="s">
        <v>855</v>
      </c>
      <c r="AB55" s="3">
        <v>0.67</v>
      </c>
      <c r="AC55" s="1">
        <f>Z55*AB55</f>
        <v>11269.400000000001</v>
      </c>
      <c r="AD55" s="1" t="s">
        <v>34</v>
      </c>
      <c r="AE55" s="1">
        <v>0</v>
      </c>
      <c r="AF55" s="1">
        <f t="shared" si="8"/>
        <v>16820</v>
      </c>
    </row>
    <row r="56" spans="1:32" ht="24.95" customHeight="1" x14ac:dyDescent="0.25"/>
    <row r="57" spans="1:32" ht="24.95" customHeight="1" x14ac:dyDescent="0.25"/>
    <row r="58" spans="1:32" ht="24.95" customHeight="1" x14ac:dyDescent="0.25"/>
    <row r="59" spans="1:32" ht="24.95" customHeight="1" x14ac:dyDescent="0.25"/>
    <row r="60" spans="1:32" ht="24.95" customHeight="1" x14ac:dyDescent="0.25"/>
    <row r="61" spans="1:32" ht="24.95" customHeight="1" x14ac:dyDescent="0.25"/>
    <row r="62" spans="1:32" ht="24.95" customHeight="1" x14ac:dyDescent="0.25"/>
    <row r="63" spans="1:32" ht="24.95" customHeight="1" x14ac:dyDescent="0.25"/>
    <row r="64" spans="1:32" ht="24.95" customHeight="1" x14ac:dyDescent="0.25"/>
    <row r="65" ht="24.95" customHeight="1" x14ac:dyDescent="0.25"/>
    <row r="66" ht="24.95" customHeight="1" x14ac:dyDescent="0.25"/>
    <row r="67" ht="24.95" customHeight="1" x14ac:dyDescent="0.25"/>
    <row r="68" ht="24.95" customHeight="1" x14ac:dyDescent="0.25"/>
    <row r="69" ht="24.95" customHeight="1" x14ac:dyDescent="0.25"/>
    <row r="70" ht="24.95" customHeight="1" x14ac:dyDescent="0.25"/>
    <row r="71" ht="24.95" customHeight="1" x14ac:dyDescent="0.25"/>
    <row r="72" ht="24.95" customHeight="1" x14ac:dyDescent="0.25"/>
    <row r="73" ht="24.95" customHeight="1" x14ac:dyDescent="0.25"/>
    <row r="74" ht="24.95" customHeight="1" x14ac:dyDescent="0.25"/>
    <row r="75" ht="24.95" customHeight="1" x14ac:dyDescent="0.25"/>
    <row r="76" ht="24.95" customHeight="1" x14ac:dyDescent="0.25"/>
    <row r="77" ht="24.95" customHeight="1" x14ac:dyDescent="0.25"/>
    <row r="78" ht="24.95" customHeight="1" x14ac:dyDescent="0.25"/>
    <row r="79" ht="24.95" customHeight="1" x14ac:dyDescent="0.25"/>
    <row r="80" ht="24.95" customHeight="1" x14ac:dyDescent="0.25"/>
    <row r="81" ht="24.95" customHeight="1" x14ac:dyDescent="0.25"/>
    <row r="82" ht="24.95" customHeight="1" x14ac:dyDescent="0.25"/>
    <row r="83" ht="24.95" customHeight="1" x14ac:dyDescent="0.25"/>
    <row r="84" ht="24.95" customHeight="1" x14ac:dyDescent="0.25"/>
    <row r="85" ht="24.95" customHeight="1" x14ac:dyDescent="0.25"/>
    <row r="86" ht="24.95" customHeight="1" x14ac:dyDescent="0.25"/>
    <row r="87" ht="24.95" customHeight="1" x14ac:dyDescent="0.25"/>
    <row r="88" ht="24.95" customHeight="1" x14ac:dyDescent="0.25"/>
    <row r="89" ht="24.95" customHeight="1" x14ac:dyDescent="0.25"/>
    <row r="90" ht="24.95" customHeight="1" x14ac:dyDescent="0.25"/>
    <row r="91" ht="24.95" customHeight="1" x14ac:dyDescent="0.25"/>
    <row r="92" ht="24.95" customHeight="1" x14ac:dyDescent="0.25"/>
    <row r="93" ht="24.95" customHeight="1" x14ac:dyDescent="0.25"/>
    <row r="94" ht="24.95" customHeight="1" x14ac:dyDescent="0.25"/>
    <row r="95" ht="24.95" customHeight="1" x14ac:dyDescent="0.25"/>
    <row r="96" ht="24.95" customHeight="1" x14ac:dyDescent="0.25"/>
    <row r="97" ht="24.95" customHeight="1" x14ac:dyDescent="0.25"/>
    <row r="98" ht="24.95" customHeight="1" x14ac:dyDescent="0.25"/>
    <row r="99" ht="24.95" customHeight="1" x14ac:dyDescent="0.25"/>
    <row r="100" ht="24.95" customHeight="1" x14ac:dyDescent="0.25"/>
    <row r="101" ht="24.95" customHeight="1" x14ac:dyDescent="0.25"/>
    <row r="102" ht="24.95" customHeight="1" x14ac:dyDescent="0.25"/>
    <row r="103" ht="24.95" customHeight="1" x14ac:dyDescent="0.25"/>
    <row r="104" ht="24.95" customHeight="1" x14ac:dyDescent="0.25"/>
    <row r="105" ht="24.95" customHeight="1" x14ac:dyDescent="0.25"/>
    <row r="106" ht="24.95" customHeight="1" x14ac:dyDescent="0.25"/>
    <row r="107" ht="24.95" customHeight="1" x14ac:dyDescent="0.25"/>
    <row r="108" ht="24.95" customHeight="1" x14ac:dyDescent="0.25"/>
    <row r="109" ht="24.95" customHeight="1" x14ac:dyDescent="0.25"/>
    <row r="110" ht="24.95" customHeight="1" x14ac:dyDescent="0.25"/>
    <row r="111" ht="24.95" customHeight="1" x14ac:dyDescent="0.25"/>
    <row r="112" ht="24.95" customHeight="1" x14ac:dyDescent="0.25"/>
    <row r="113" ht="24.95" customHeight="1" x14ac:dyDescent="0.25"/>
    <row r="114" ht="24.95" customHeight="1" x14ac:dyDescent="0.25"/>
    <row r="115" ht="24.95" customHeight="1" x14ac:dyDescent="0.25"/>
    <row r="116" ht="24.95" customHeight="1" x14ac:dyDescent="0.25"/>
    <row r="117" ht="24.95" customHeight="1" x14ac:dyDescent="0.25"/>
    <row r="118" ht="24.95" customHeight="1" x14ac:dyDescent="0.25"/>
    <row r="119" ht="24.95" customHeight="1" x14ac:dyDescent="0.25"/>
    <row r="120" ht="24.95" customHeight="1" x14ac:dyDescent="0.25"/>
    <row r="121" ht="24.95" customHeight="1" x14ac:dyDescent="0.25"/>
    <row r="122" ht="24.95" customHeight="1" x14ac:dyDescent="0.25"/>
    <row r="123" ht="24.95" customHeight="1" x14ac:dyDescent="0.25"/>
    <row r="124" ht="24.95" customHeight="1" x14ac:dyDescent="0.25"/>
    <row r="125" ht="24.95" customHeight="1" x14ac:dyDescent="0.25"/>
    <row r="126" ht="24.95" customHeight="1" x14ac:dyDescent="0.25"/>
    <row r="127" ht="24.95" customHeight="1" x14ac:dyDescent="0.25"/>
    <row r="128" ht="24.95" customHeight="1" x14ac:dyDescent="0.25"/>
    <row r="129" ht="24.95" customHeight="1" x14ac:dyDescent="0.25"/>
    <row r="130" ht="24.95" customHeight="1" x14ac:dyDescent="0.25"/>
    <row r="131" ht="24.95" customHeight="1" x14ac:dyDescent="0.25"/>
    <row r="132" ht="24.95" customHeight="1" x14ac:dyDescent="0.25"/>
    <row r="133" ht="24.95" customHeight="1" x14ac:dyDescent="0.25"/>
    <row r="134" ht="24.95" customHeight="1" x14ac:dyDescent="0.25"/>
    <row r="135" ht="24.95" customHeight="1" x14ac:dyDescent="0.25"/>
    <row r="136" ht="24.95" customHeight="1" x14ac:dyDescent="0.25"/>
    <row r="137" ht="24.95" customHeight="1" x14ac:dyDescent="0.25"/>
    <row r="138" ht="24.95" customHeight="1" x14ac:dyDescent="0.25"/>
    <row r="139" ht="24.95" customHeight="1" x14ac:dyDescent="0.25"/>
    <row r="140" ht="24.95" customHeight="1" x14ac:dyDescent="0.25"/>
    <row r="141" ht="24.95" customHeight="1" x14ac:dyDescent="0.25"/>
    <row r="142" ht="24.95" customHeight="1" x14ac:dyDescent="0.25"/>
    <row r="143" ht="24.95" customHeight="1" x14ac:dyDescent="0.25"/>
    <row r="144" ht="24.95" customHeight="1" x14ac:dyDescent="0.25"/>
    <row r="145" ht="24.95" customHeight="1" x14ac:dyDescent="0.25"/>
    <row r="146" ht="24.95" customHeight="1" x14ac:dyDescent="0.25"/>
    <row r="147" ht="24.95" customHeight="1" x14ac:dyDescent="0.25"/>
    <row r="148" ht="24.95" customHeight="1" x14ac:dyDescent="0.25"/>
    <row r="149" ht="24.95" customHeight="1" x14ac:dyDescent="0.25"/>
    <row r="150" ht="24.95" customHeight="1" x14ac:dyDescent="0.25"/>
    <row r="151" ht="24.95" customHeight="1" x14ac:dyDescent="0.25"/>
    <row r="152" ht="24.95" customHeight="1" x14ac:dyDescent="0.25"/>
    <row r="153" ht="24.95" customHeight="1" x14ac:dyDescent="0.25"/>
    <row r="154" ht="24.95" customHeight="1" x14ac:dyDescent="0.25"/>
    <row r="155" ht="24.95" customHeight="1" x14ac:dyDescent="0.25"/>
    <row r="156" ht="24.95" customHeight="1" x14ac:dyDescent="0.25"/>
    <row r="157" ht="24.95" customHeight="1" x14ac:dyDescent="0.25"/>
    <row r="158" ht="24.95" customHeight="1" x14ac:dyDescent="0.25"/>
    <row r="159" ht="24.95" customHeight="1" x14ac:dyDescent="0.25"/>
    <row r="160" ht="24.95" customHeight="1" x14ac:dyDescent="0.25"/>
    <row r="161" ht="24.95" customHeight="1" x14ac:dyDescent="0.25"/>
    <row r="162" ht="24.95" customHeight="1" x14ac:dyDescent="0.25"/>
    <row r="163" ht="24.95" customHeight="1" x14ac:dyDescent="0.25"/>
    <row r="164" ht="24.95" customHeight="1" x14ac:dyDescent="0.25"/>
    <row r="165" ht="24.95" customHeight="1" x14ac:dyDescent="0.25"/>
    <row r="166" ht="24.95" customHeight="1" x14ac:dyDescent="0.25"/>
    <row r="167" ht="24.95" customHeight="1" x14ac:dyDescent="0.25"/>
    <row r="168" ht="24.95" customHeight="1" x14ac:dyDescent="0.25"/>
    <row r="169" ht="24.95" customHeight="1" x14ac:dyDescent="0.25"/>
    <row r="170" ht="24.95" customHeight="1" x14ac:dyDescent="0.25"/>
    <row r="171" ht="24.95" customHeight="1" x14ac:dyDescent="0.25"/>
    <row r="172" ht="24.95" customHeight="1" x14ac:dyDescent="0.25"/>
    <row r="173" ht="24.95" customHeight="1" x14ac:dyDescent="0.25"/>
    <row r="174" ht="24.95" customHeight="1" x14ac:dyDescent="0.25"/>
    <row r="175" ht="24.95" customHeight="1" x14ac:dyDescent="0.25"/>
    <row r="176" ht="24.95" customHeight="1" x14ac:dyDescent="0.25"/>
    <row r="177" ht="24.95" customHeight="1" x14ac:dyDescent="0.25"/>
    <row r="178" ht="24.95" customHeight="1" x14ac:dyDescent="0.25"/>
    <row r="1048287" spans="32:32" x14ac:dyDescent="0.25">
      <c r="AF1048287" s="1">
        <f t="shared" ref="AF1048287" si="9">Z1048287</f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G1048287"/>
  <sheetViews>
    <sheetView zoomScaleNormal="100" workbookViewId="0">
      <pane ySplit="2" topLeftCell="A3" activePane="bottomLeft" state="frozen"/>
      <selection pane="bottomLeft"/>
    </sheetView>
  </sheetViews>
  <sheetFormatPr defaultRowHeight="12" x14ac:dyDescent="0.25"/>
  <cols>
    <col min="1" max="1" width="3.85546875" style="1" bestFit="1" customWidth="1"/>
    <col min="2" max="2" width="5.28515625" style="1" bestFit="1" customWidth="1"/>
    <col min="3" max="3" width="9.42578125" style="1" bestFit="1" customWidth="1"/>
    <col min="4" max="4" width="3.28515625" style="3" bestFit="1" customWidth="1"/>
    <col min="5" max="5" width="39.7109375" style="3" customWidth="1"/>
    <col min="6" max="6" width="39.5703125" style="3" customWidth="1"/>
    <col min="7" max="7" width="11.7109375" style="3" customWidth="1"/>
    <col min="8" max="8" width="20.28515625" style="3" customWidth="1"/>
    <col min="9" max="9" width="10.42578125" style="3" bestFit="1" customWidth="1"/>
    <col min="10" max="10" width="33.140625" style="3" bestFit="1" customWidth="1"/>
    <col min="11" max="11" width="10.42578125" style="3" bestFit="1" customWidth="1"/>
    <col min="12" max="12" width="4.42578125" style="3" bestFit="1" customWidth="1"/>
    <col min="13" max="13" width="7.85546875" style="3" bestFit="1" customWidth="1"/>
    <col min="14" max="14" width="8.7109375" style="1" bestFit="1" customWidth="1"/>
    <col min="15" max="16" width="35.28515625" style="3" customWidth="1"/>
    <col min="17" max="17" width="29.42578125" style="3" customWidth="1"/>
    <col min="18" max="18" width="6.140625" style="3" bestFit="1" customWidth="1"/>
    <col min="19" max="19" width="9.85546875" style="3" bestFit="1" customWidth="1"/>
    <col min="20" max="21" width="6.42578125" style="3" bestFit="1" customWidth="1"/>
    <col min="22" max="22" width="6.85546875" style="3" bestFit="1" customWidth="1"/>
    <col min="23" max="23" width="7" style="3" bestFit="1" customWidth="1"/>
    <col min="24" max="24" width="3.5703125" style="3" bestFit="1" customWidth="1"/>
    <col min="25" max="25" width="5.42578125" style="3" bestFit="1" customWidth="1"/>
    <col min="26" max="26" width="10" style="3" bestFit="1" customWidth="1"/>
    <col min="27" max="27" width="7" style="3" bestFit="1" customWidth="1"/>
    <col min="28" max="28" width="8.28515625" style="3" bestFit="1" customWidth="1"/>
    <col min="29" max="29" width="9" style="1" bestFit="1" customWidth="1"/>
    <col min="30" max="30" width="4.140625" style="1" bestFit="1" customWidth="1"/>
    <col min="31" max="31" width="3.28515625" style="1" bestFit="1" customWidth="1"/>
    <col min="32" max="32" width="10" style="1" bestFit="1" customWidth="1"/>
    <col min="33" max="33" width="7.85546875" style="1" bestFit="1" customWidth="1"/>
    <col min="34" max="16384" width="9.140625" style="1"/>
  </cols>
  <sheetData>
    <row r="1" spans="1:33" ht="50.1" customHeight="1" x14ac:dyDescent="0.25">
      <c r="A1" s="33" t="s">
        <v>5</v>
      </c>
      <c r="B1" s="33" t="s">
        <v>6</v>
      </c>
      <c r="C1" s="33" t="s">
        <v>4</v>
      </c>
      <c r="D1" s="33" t="s">
        <v>7</v>
      </c>
      <c r="E1" s="33" t="s">
        <v>8</v>
      </c>
      <c r="F1" s="33" t="s">
        <v>9</v>
      </c>
      <c r="G1" s="33" t="s">
        <v>10</v>
      </c>
      <c r="H1" s="33" t="s">
        <v>11</v>
      </c>
      <c r="I1" s="33" t="s">
        <v>3</v>
      </c>
      <c r="J1" s="33" t="s">
        <v>12</v>
      </c>
      <c r="K1" s="33" t="s">
        <v>13</v>
      </c>
      <c r="L1" s="33" t="s">
        <v>14</v>
      </c>
      <c r="M1" s="33" t="s">
        <v>15</v>
      </c>
      <c r="N1" s="33" t="s">
        <v>16</v>
      </c>
      <c r="O1" s="33" t="s">
        <v>17</v>
      </c>
      <c r="P1" s="33" t="s">
        <v>18</v>
      </c>
      <c r="Q1" s="33" t="s">
        <v>19</v>
      </c>
      <c r="R1" s="33" t="s">
        <v>20</v>
      </c>
      <c r="S1" s="33" t="s">
        <v>21</v>
      </c>
      <c r="T1" s="33" t="s">
        <v>22</v>
      </c>
      <c r="U1" s="33" t="s">
        <v>23</v>
      </c>
      <c r="V1" s="33" t="s">
        <v>24</v>
      </c>
      <c r="W1" s="33" t="s">
        <v>25</v>
      </c>
      <c r="X1" s="33" t="s">
        <v>26</v>
      </c>
      <c r="Y1" s="33" t="s">
        <v>27</v>
      </c>
      <c r="Z1" s="33" t="s">
        <v>28</v>
      </c>
      <c r="AA1" s="33" t="s">
        <v>29</v>
      </c>
      <c r="AB1" s="33" t="s">
        <v>0</v>
      </c>
      <c r="AC1" s="33" t="s">
        <v>30</v>
      </c>
      <c r="AD1" s="33" t="s">
        <v>1</v>
      </c>
      <c r="AE1" s="33" t="s">
        <v>31</v>
      </c>
      <c r="AF1" s="33" t="s">
        <v>32</v>
      </c>
      <c r="AG1" s="33" t="s">
        <v>2</v>
      </c>
    </row>
    <row r="2" spans="1:33" s="56" customFormat="1" ht="24.95" customHeight="1" x14ac:dyDescent="0.25">
      <c r="A2" s="51" t="s">
        <v>36</v>
      </c>
      <c r="B2" s="51">
        <v>4863</v>
      </c>
      <c r="C2" s="52">
        <v>43254</v>
      </c>
      <c r="D2" s="53"/>
      <c r="E2" s="53" t="s">
        <v>727</v>
      </c>
      <c r="F2" s="53" t="s">
        <v>727</v>
      </c>
      <c r="G2" s="53" t="s">
        <v>33</v>
      </c>
      <c r="H2" s="53">
        <v>970001585</v>
      </c>
      <c r="I2" s="54">
        <v>43243</v>
      </c>
      <c r="J2" s="53" t="s">
        <v>59</v>
      </c>
      <c r="K2" s="53"/>
      <c r="L2" s="53" t="s">
        <v>35</v>
      </c>
      <c r="M2" s="53"/>
      <c r="N2" s="51">
        <v>29415000</v>
      </c>
      <c r="O2" s="53" t="s">
        <v>728</v>
      </c>
      <c r="P2" s="53" t="s">
        <v>728</v>
      </c>
      <c r="Q2" s="53" t="s">
        <v>1307</v>
      </c>
      <c r="R2" s="53"/>
      <c r="S2" s="53"/>
      <c r="T2" s="53"/>
      <c r="U2" s="53"/>
      <c r="V2" s="55">
        <v>43160</v>
      </c>
      <c r="W2" s="55">
        <v>44958</v>
      </c>
      <c r="X2" s="53">
        <v>60</v>
      </c>
      <c r="Y2" s="53">
        <v>0</v>
      </c>
      <c r="Z2" s="53">
        <v>80</v>
      </c>
      <c r="AA2" s="53" t="s">
        <v>37</v>
      </c>
      <c r="AB2" s="53">
        <v>230</v>
      </c>
      <c r="AC2" s="51">
        <f t="shared" ref="AC2:AC9" si="0">Z2*AB2</f>
        <v>18400</v>
      </c>
      <c r="AD2" s="51" t="s">
        <v>34</v>
      </c>
      <c r="AE2" s="51">
        <v>0</v>
      </c>
      <c r="AF2" s="51">
        <f t="shared" ref="AF2:AF14" si="1">Z2</f>
        <v>80</v>
      </c>
      <c r="AG2" s="51"/>
    </row>
    <row r="3" spans="1:33" ht="24.95" customHeight="1" x14ac:dyDescent="0.25">
      <c r="A3" s="1" t="s">
        <v>36</v>
      </c>
      <c r="B3" s="1">
        <v>4864</v>
      </c>
      <c r="C3" s="5">
        <v>43254</v>
      </c>
      <c r="E3" s="3" t="s">
        <v>795</v>
      </c>
      <c r="F3" s="3" t="s">
        <v>795</v>
      </c>
      <c r="G3" s="3" t="s">
        <v>475</v>
      </c>
      <c r="H3" s="3" t="s">
        <v>1308</v>
      </c>
      <c r="I3" s="4">
        <v>43251</v>
      </c>
      <c r="J3" s="3" t="s">
        <v>1226</v>
      </c>
      <c r="L3" s="3" t="s">
        <v>39</v>
      </c>
      <c r="M3" s="3" t="s">
        <v>39</v>
      </c>
      <c r="N3" s="1">
        <v>30039000</v>
      </c>
      <c r="O3" s="3" t="s">
        <v>1227</v>
      </c>
      <c r="P3" s="3" t="s">
        <v>1227</v>
      </c>
      <c r="Q3" s="29" t="s">
        <v>1309</v>
      </c>
      <c r="W3" s="6">
        <v>43313</v>
      </c>
      <c r="Y3" s="3">
        <v>0</v>
      </c>
      <c r="Z3" s="3">
        <v>93341</v>
      </c>
      <c r="AA3" s="3" t="s">
        <v>855</v>
      </c>
      <c r="AB3" s="3">
        <v>2.9899999999999999E-2</v>
      </c>
      <c r="AC3" s="40">
        <f t="shared" si="0"/>
        <v>2790.8959</v>
      </c>
      <c r="AD3" s="1" t="s">
        <v>49</v>
      </c>
      <c r="AE3" s="1">
        <v>0</v>
      </c>
      <c r="AF3" s="1">
        <f t="shared" si="1"/>
        <v>93341</v>
      </c>
    </row>
    <row r="4" spans="1:33" ht="24.95" customHeight="1" x14ac:dyDescent="0.25">
      <c r="A4" s="1" t="s">
        <v>36</v>
      </c>
      <c r="B4" s="1">
        <v>4864</v>
      </c>
      <c r="C4" s="5">
        <v>43254</v>
      </c>
      <c r="E4" s="3" t="s">
        <v>795</v>
      </c>
      <c r="F4" s="3" t="s">
        <v>795</v>
      </c>
      <c r="G4" s="3" t="s">
        <v>475</v>
      </c>
      <c r="H4" s="3" t="s">
        <v>1308</v>
      </c>
      <c r="I4" s="4">
        <v>43251</v>
      </c>
      <c r="J4" s="3" t="s">
        <v>1226</v>
      </c>
      <c r="L4" s="3" t="s">
        <v>39</v>
      </c>
      <c r="M4" s="3" t="s">
        <v>39</v>
      </c>
      <c r="N4" s="1">
        <v>30039000</v>
      </c>
      <c r="O4" s="3" t="s">
        <v>1227</v>
      </c>
      <c r="P4" s="3" t="s">
        <v>1227</v>
      </c>
      <c r="Q4" s="29" t="s">
        <v>1310</v>
      </c>
      <c r="W4" s="6">
        <v>43313</v>
      </c>
      <c r="Y4" s="3">
        <v>0</v>
      </c>
      <c r="Z4" s="3">
        <v>94211</v>
      </c>
      <c r="AA4" s="3" t="s">
        <v>855</v>
      </c>
      <c r="AB4" s="3">
        <v>2.9899999999999999E-2</v>
      </c>
      <c r="AC4" s="40">
        <f t="shared" si="0"/>
        <v>2816.9088999999999</v>
      </c>
      <c r="AD4" s="1" t="s">
        <v>49</v>
      </c>
      <c r="AE4" s="1">
        <v>0</v>
      </c>
      <c r="AF4" s="1">
        <f t="shared" si="1"/>
        <v>94211</v>
      </c>
    </row>
    <row r="5" spans="1:33" ht="24.95" customHeight="1" x14ac:dyDescent="0.25">
      <c r="A5" s="1" t="s">
        <v>36</v>
      </c>
      <c r="B5" s="1">
        <v>4864</v>
      </c>
      <c r="C5" s="5">
        <v>43254</v>
      </c>
      <c r="E5" s="3" t="s">
        <v>795</v>
      </c>
      <c r="F5" s="3" t="s">
        <v>795</v>
      </c>
      <c r="G5" s="3" t="s">
        <v>475</v>
      </c>
      <c r="H5" s="3" t="s">
        <v>1308</v>
      </c>
      <c r="I5" s="4">
        <v>43251</v>
      </c>
      <c r="J5" s="3" t="s">
        <v>1226</v>
      </c>
      <c r="L5" s="3" t="s">
        <v>39</v>
      </c>
      <c r="M5" s="3" t="s">
        <v>39</v>
      </c>
      <c r="N5" s="1">
        <v>30039000</v>
      </c>
      <c r="O5" s="3" t="s">
        <v>1227</v>
      </c>
      <c r="P5" s="3" t="s">
        <v>1227</v>
      </c>
      <c r="Q5" s="29" t="s">
        <v>1311</v>
      </c>
      <c r="W5" s="6">
        <v>43313</v>
      </c>
      <c r="Y5" s="3">
        <v>0</v>
      </c>
      <c r="Z5" s="3">
        <v>95647</v>
      </c>
      <c r="AA5" s="3" t="s">
        <v>855</v>
      </c>
      <c r="AB5" s="3">
        <v>2.9899999999999999E-2</v>
      </c>
      <c r="AC5" s="40">
        <f t="shared" si="0"/>
        <v>2859.8453</v>
      </c>
      <c r="AD5" s="1" t="s">
        <v>49</v>
      </c>
      <c r="AE5" s="1">
        <v>0</v>
      </c>
      <c r="AF5" s="1">
        <f t="shared" si="1"/>
        <v>95647</v>
      </c>
    </row>
    <row r="6" spans="1:33" ht="24.95" customHeight="1" x14ac:dyDescent="0.25">
      <c r="A6" s="1" t="s">
        <v>36</v>
      </c>
      <c r="B6" s="1">
        <v>4864</v>
      </c>
      <c r="C6" s="5">
        <v>43254</v>
      </c>
      <c r="E6" s="3" t="s">
        <v>795</v>
      </c>
      <c r="F6" s="3" t="s">
        <v>795</v>
      </c>
      <c r="G6" s="3" t="s">
        <v>475</v>
      </c>
      <c r="H6" s="3" t="s">
        <v>1308</v>
      </c>
      <c r="I6" s="4">
        <v>43251</v>
      </c>
      <c r="J6" s="3" t="s">
        <v>1226</v>
      </c>
      <c r="L6" s="3" t="s">
        <v>39</v>
      </c>
      <c r="M6" s="3" t="s">
        <v>39</v>
      </c>
      <c r="N6" s="1">
        <v>30039000</v>
      </c>
      <c r="O6" s="3" t="s">
        <v>1227</v>
      </c>
      <c r="P6" s="3" t="s">
        <v>1227</v>
      </c>
      <c r="Q6" s="29" t="s">
        <v>1312</v>
      </c>
      <c r="W6" s="6">
        <v>43313</v>
      </c>
      <c r="Y6" s="3">
        <v>0</v>
      </c>
      <c r="Z6" s="3">
        <v>93812</v>
      </c>
      <c r="AA6" s="3" t="s">
        <v>855</v>
      </c>
      <c r="AB6" s="3">
        <v>2.9899999999999999E-2</v>
      </c>
      <c r="AC6" s="40">
        <f t="shared" si="0"/>
        <v>2804.9787999999999</v>
      </c>
      <c r="AD6" s="1" t="s">
        <v>49</v>
      </c>
      <c r="AE6" s="1">
        <v>0</v>
      </c>
      <c r="AF6" s="1">
        <f t="shared" si="1"/>
        <v>93812</v>
      </c>
    </row>
    <row r="7" spans="1:33" ht="24.95" customHeight="1" x14ac:dyDescent="0.25">
      <c r="A7" s="1" t="s">
        <v>36</v>
      </c>
      <c r="B7" s="1">
        <v>4864</v>
      </c>
      <c r="C7" s="5">
        <v>43254</v>
      </c>
      <c r="E7" s="3" t="s">
        <v>795</v>
      </c>
      <c r="F7" s="3" t="s">
        <v>795</v>
      </c>
      <c r="G7" s="3" t="s">
        <v>475</v>
      </c>
      <c r="H7" s="3" t="s">
        <v>1308</v>
      </c>
      <c r="I7" s="4">
        <v>43251</v>
      </c>
      <c r="J7" s="3" t="s">
        <v>1226</v>
      </c>
      <c r="L7" s="3" t="s">
        <v>39</v>
      </c>
      <c r="M7" s="3" t="s">
        <v>39</v>
      </c>
      <c r="N7" s="1">
        <v>30039000</v>
      </c>
      <c r="O7" s="3" t="s">
        <v>1227</v>
      </c>
      <c r="P7" s="3" t="s">
        <v>1227</v>
      </c>
      <c r="Q7" s="29" t="s">
        <v>1313</v>
      </c>
      <c r="W7" s="6">
        <v>43313</v>
      </c>
      <c r="Y7" s="3">
        <v>0</v>
      </c>
      <c r="Z7" s="3">
        <v>93804</v>
      </c>
      <c r="AA7" s="3" t="s">
        <v>855</v>
      </c>
      <c r="AB7" s="3">
        <v>2.9899999999999999E-2</v>
      </c>
      <c r="AC7" s="40">
        <f t="shared" si="0"/>
        <v>2804.7395999999999</v>
      </c>
      <c r="AD7" s="1" t="s">
        <v>49</v>
      </c>
      <c r="AE7" s="1">
        <v>0</v>
      </c>
      <c r="AF7" s="1">
        <f t="shared" si="1"/>
        <v>93804</v>
      </c>
    </row>
    <row r="8" spans="1:33" ht="24.95" customHeight="1" x14ac:dyDescent="0.25">
      <c r="A8" s="1" t="s">
        <v>36</v>
      </c>
      <c r="B8" s="1">
        <v>4864</v>
      </c>
      <c r="C8" s="5">
        <v>43254</v>
      </c>
      <c r="E8" s="3" t="s">
        <v>795</v>
      </c>
      <c r="F8" s="3" t="s">
        <v>795</v>
      </c>
      <c r="G8" s="3" t="s">
        <v>475</v>
      </c>
      <c r="H8" s="3" t="s">
        <v>1308</v>
      </c>
      <c r="I8" s="4">
        <v>43251</v>
      </c>
      <c r="J8" s="3" t="s">
        <v>1226</v>
      </c>
      <c r="L8" s="3" t="s">
        <v>39</v>
      </c>
      <c r="M8" s="3" t="s">
        <v>39</v>
      </c>
      <c r="N8" s="1">
        <v>30039000</v>
      </c>
      <c r="O8" s="3" t="s">
        <v>1227</v>
      </c>
      <c r="P8" s="3" t="s">
        <v>1227</v>
      </c>
      <c r="Q8" s="29" t="s">
        <v>1314</v>
      </c>
      <c r="W8" s="6">
        <v>43282</v>
      </c>
      <c r="Y8" s="3">
        <v>0</v>
      </c>
      <c r="Z8" s="3">
        <v>91757</v>
      </c>
      <c r="AA8" s="3" t="s">
        <v>855</v>
      </c>
      <c r="AB8" s="43">
        <v>0.06</v>
      </c>
      <c r="AC8" s="40">
        <f t="shared" si="0"/>
        <v>5505.42</v>
      </c>
      <c r="AD8" s="1" t="s">
        <v>49</v>
      </c>
      <c r="AE8" s="1">
        <v>0</v>
      </c>
      <c r="AF8" s="1">
        <f t="shared" si="1"/>
        <v>91757</v>
      </c>
    </row>
    <row r="9" spans="1:33" ht="24.95" customHeight="1" x14ac:dyDescent="0.25">
      <c r="A9" s="1" t="s">
        <v>36</v>
      </c>
      <c r="B9" s="1">
        <v>4838</v>
      </c>
      <c r="C9" s="5">
        <v>43254</v>
      </c>
      <c r="E9" s="3" t="s">
        <v>778</v>
      </c>
      <c r="F9" s="3" t="s">
        <v>778</v>
      </c>
      <c r="G9" s="3" t="s">
        <v>33</v>
      </c>
      <c r="H9" s="3">
        <v>29180259</v>
      </c>
      <c r="I9" s="4">
        <v>43240</v>
      </c>
      <c r="J9" s="3" t="s">
        <v>43</v>
      </c>
      <c r="L9" s="3" t="s">
        <v>39</v>
      </c>
      <c r="M9" s="3" t="s">
        <v>39</v>
      </c>
      <c r="N9" s="1">
        <v>38237090</v>
      </c>
      <c r="O9" s="3" t="s">
        <v>1315</v>
      </c>
      <c r="P9" s="3" t="s">
        <v>1315</v>
      </c>
      <c r="Q9" s="3" t="s">
        <v>1316</v>
      </c>
      <c r="V9" s="6">
        <v>43221</v>
      </c>
      <c r="W9" s="6">
        <v>43952</v>
      </c>
      <c r="X9" s="3">
        <v>25</v>
      </c>
      <c r="Y9" s="3">
        <v>0</v>
      </c>
      <c r="Z9" s="3">
        <v>1000</v>
      </c>
      <c r="AA9" s="3" t="s">
        <v>1090</v>
      </c>
      <c r="AB9" s="44">
        <v>1.6</v>
      </c>
      <c r="AC9" s="1">
        <f t="shared" si="0"/>
        <v>1600</v>
      </c>
      <c r="AD9" s="1" t="s">
        <v>34</v>
      </c>
      <c r="AE9" s="1">
        <v>0</v>
      </c>
      <c r="AF9" s="1">
        <f t="shared" si="1"/>
        <v>1000</v>
      </c>
    </row>
    <row r="10" spans="1:33" ht="24.95" customHeight="1" x14ac:dyDescent="0.25">
      <c r="A10" s="1" t="s">
        <v>36</v>
      </c>
      <c r="B10" s="1">
        <v>4838</v>
      </c>
      <c r="C10" s="5">
        <v>43254</v>
      </c>
      <c r="E10" s="3" t="s">
        <v>778</v>
      </c>
      <c r="F10" s="3" t="s">
        <v>778</v>
      </c>
      <c r="G10" s="3" t="s">
        <v>33</v>
      </c>
      <c r="H10" s="3">
        <v>29180259</v>
      </c>
      <c r="I10" s="4">
        <v>43240</v>
      </c>
      <c r="J10" s="3" t="s">
        <v>43</v>
      </c>
      <c r="L10" s="3" t="s">
        <v>39</v>
      </c>
      <c r="M10" s="3" t="s">
        <v>39</v>
      </c>
      <c r="N10" s="1">
        <v>29054500</v>
      </c>
      <c r="O10" s="3" t="s">
        <v>1317</v>
      </c>
      <c r="P10" s="3" t="s">
        <v>1317</v>
      </c>
      <c r="Q10" s="3" t="s">
        <v>1318</v>
      </c>
      <c r="V10" s="6">
        <v>43160</v>
      </c>
      <c r="W10" s="6">
        <v>44621</v>
      </c>
      <c r="X10" s="3">
        <v>49</v>
      </c>
      <c r="Y10" s="3">
        <v>0</v>
      </c>
      <c r="Z10" s="3">
        <v>12000</v>
      </c>
      <c r="AA10" s="3" t="s">
        <v>37</v>
      </c>
      <c r="AB10" s="3">
        <v>1.335</v>
      </c>
      <c r="AC10" s="1">
        <f t="shared" ref="AC10:AC45" si="2">Z10*AB10</f>
        <v>16020</v>
      </c>
      <c r="AD10" s="1" t="s">
        <v>34</v>
      </c>
      <c r="AE10" s="1">
        <v>0</v>
      </c>
      <c r="AF10" s="1">
        <f t="shared" si="1"/>
        <v>12000</v>
      </c>
    </row>
    <row r="11" spans="1:33" ht="24.95" customHeight="1" x14ac:dyDescent="0.25">
      <c r="A11" s="1" t="s">
        <v>36</v>
      </c>
      <c r="B11" s="1">
        <v>4839</v>
      </c>
      <c r="C11" s="5">
        <v>43254</v>
      </c>
      <c r="E11" s="3" t="s">
        <v>71</v>
      </c>
      <c r="F11" s="3" t="s">
        <v>1174</v>
      </c>
      <c r="G11" s="3" t="s">
        <v>33</v>
      </c>
      <c r="H11" s="3" t="s">
        <v>1319</v>
      </c>
      <c r="I11" s="4">
        <v>43242</v>
      </c>
      <c r="J11" s="3" t="s">
        <v>43</v>
      </c>
      <c r="L11" s="3" t="s">
        <v>39</v>
      </c>
      <c r="M11" s="3" t="s">
        <v>39</v>
      </c>
      <c r="N11" s="1">
        <v>34049039</v>
      </c>
      <c r="O11" s="3" t="s">
        <v>442</v>
      </c>
      <c r="P11" s="3" t="s">
        <v>442</v>
      </c>
      <c r="Q11" s="3" t="s">
        <v>1320</v>
      </c>
      <c r="V11" s="6">
        <v>43221</v>
      </c>
      <c r="W11" s="6">
        <v>45017</v>
      </c>
      <c r="X11" s="3">
        <v>60</v>
      </c>
      <c r="Y11" s="3">
        <v>0</v>
      </c>
      <c r="Z11" s="3">
        <v>750</v>
      </c>
      <c r="AA11" s="3" t="s">
        <v>37</v>
      </c>
      <c r="AB11" s="3">
        <v>3.29</v>
      </c>
      <c r="AC11" s="1">
        <f t="shared" si="2"/>
        <v>2467.5</v>
      </c>
      <c r="AD11" s="1" t="s">
        <v>34</v>
      </c>
      <c r="AE11" s="1">
        <v>0</v>
      </c>
      <c r="AF11" s="1">
        <f t="shared" si="1"/>
        <v>750</v>
      </c>
    </row>
    <row r="12" spans="1:33" ht="24.95" customHeight="1" x14ac:dyDescent="0.25">
      <c r="A12" s="1" t="s">
        <v>36</v>
      </c>
      <c r="B12" s="1">
        <v>4839</v>
      </c>
      <c r="C12" s="5">
        <v>43254</v>
      </c>
      <c r="E12" s="3" t="s">
        <v>427</v>
      </c>
      <c r="F12" s="3" t="s">
        <v>1174</v>
      </c>
      <c r="G12" s="3" t="s">
        <v>33</v>
      </c>
      <c r="H12" s="3" t="s">
        <v>1319</v>
      </c>
      <c r="I12" s="4">
        <v>43242</v>
      </c>
      <c r="J12" s="3" t="s">
        <v>43</v>
      </c>
      <c r="L12" s="3" t="s">
        <v>39</v>
      </c>
      <c r="M12" s="3" t="s">
        <v>39</v>
      </c>
      <c r="N12" s="1">
        <v>39121190</v>
      </c>
      <c r="O12" s="3" t="s">
        <v>75</v>
      </c>
      <c r="P12" s="3" t="s">
        <v>75</v>
      </c>
      <c r="Q12" s="3" t="s">
        <v>1321</v>
      </c>
      <c r="V12" s="6">
        <v>43221</v>
      </c>
      <c r="W12" s="6">
        <v>44682</v>
      </c>
      <c r="X12" s="3">
        <v>49</v>
      </c>
      <c r="Y12" s="3">
        <v>0</v>
      </c>
      <c r="Z12" s="3">
        <v>200</v>
      </c>
      <c r="AA12" s="3" t="s">
        <v>37</v>
      </c>
      <c r="AB12" s="3">
        <v>7</v>
      </c>
      <c r="AC12" s="1">
        <f t="shared" si="2"/>
        <v>1400</v>
      </c>
      <c r="AD12" s="1" t="s">
        <v>34</v>
      </c>
      <c r="AE12" s="1">
        <v>0</v>
      </c>
      <c r="AF12" s="1">
        <f t="shared" si="1"/>
        <v>200</v>
      </c>
    </row>
    <row r="13" spans="1:33" ht="24.95" customHeight="1" x14ac:dyDescent="0.25">
      <c r="A13" s="1" t="s">
        <v>36</v>
      </c>
      <c r="B13" s="1">
        <v>4839</v>
      </c>
      <c r="C13" s="5">
        <v>43254</v>
      </c>
      <c r="E13" s="3" t="s">
        <v>582</v>
      </c>
      <c r="F13" s="3" t="s">
        <v>1174</v>
      </c>
      <c r="G13" s="3" t="s">
        <v>33</v>
      </c>
      <c r="H13" s="3" t="s">
        <v>1319</v>
      </c>
      <c r="I13" s="4">
        <v>43242</v>
      </c>
      <c r="J13" s="3" t="s">
        <v>43</v>
      </c>
      <c r="L13" s="3" t="s">
        <v>39</v>
      </c>
      <c r="M13" s="3" t="s">
        <v>39</v>
      </c>
      <c r="N13" s="1">
        <v>32041200</v>
      </c>
      <c r="O13" s="3" t="s">
        <v>584</v>
      </c>
      <c r="P13" s="3" t="s">
        <v>584</v>
      </c>
      <c r="Q13" s="3" t="s">
        <v>1259</v>
      </c>
      <c r="V13" s="6">
        <v>43160</v>
      </c>
      <c r="W13" s="6">
        <v>43891</v>
      </c>
      <c r="X13" s="3">
        <v>25</v>
      </c>
      <c r="Y13" s="3">
        <v>0</v>
      </c>
      <c r="Z13" s="3">
        <v>70</v>
      </c>
      <c r="AA13" s="3" t="s">
        <v>37</v>
      </c>
      <c r="AB13" s="3">
        <v>2.5499999999999998</v>
      </c>
      <c r="AC13" s="1">
        <f t="shared" si="2"/>
        <v>178.5</v>
      </c>
      <c r="AD13" s="1" t="s">
        <v>34</v>
      </c>
      <c r="AE13" s="1">
        <v>0</v>
      </c>
      <c r="AF13" s="1">
        <f t="shared" si="1"/>
        <v>70</v>
      </c>
    </row>
    <row r="14" spans="1:33" ht="24.95" customHeight="1" x14ac:dyDescent="0.25">
      <c r="A14" s="1" t="s">
        <v>36</v>
      </c>
      <c r="B14" s="1">
        <v>4839</v>
      </c>
      <c r="C14" s="5">
        <v>43254</v>
      </c>
      <c r="E14" s="3" t="s">
        <v>402</v>
      </c>
      <c r="F14" s="3" t="s">
        <v>1174</v>
      </c>
      <c r="G14" s="3" t="s">
        <v>33</v>
      </c>
      <c r="H14" s="3" t="s">
        <v>1319</v>
      </c>
      <c r="I14" s="4">
        <v>43242</v>
      </c>
      <c r="J14" s="3" t="s">
        <v>43</v>
      </c>
      <c r="L14" s="3" t="s">
        <v>39</v>
      </c>
      <c r="M14" s="3" t="s">
        <v>39</v>
      </c>
      <c r="N14" s="1">
        <v>29152200</v>
      </c>
      <c r="O14" s="3" t="s">
        <v>1322</v>
      </c>
      <c r="P14" s="3" t="s">
        <v>1322</v>
      </c>
      <c r="Q14" s="3" t="s">
        <v>1323</v>
      </c>
      <c r="V14" s="6">
        <v>43009</v>
      </c>
      <c r="W14" s="6">
        <v>44805</v>
      </c>
      <c r="X14" s="3">
        <v>60</v>
      </c>
      <c r="Y14" s="3">
        <v>0</v>
      </c>
      <c r="Z14" s="3">
        <v>50</v>
      </c>
      <c r="AA14" s="3" t="s">
        <v>37</v>
      </c>
      <c r="AB14" s="3">
        <v>3.25</v>
      </c>
      <c r="AC14" s="1">
        <f t="shared" si="2"/>
        <v>162.5</v>
      </c>
      <c r="AD14" s="1" t="s">
        <v>34</v>
      </c>
      <c r="AE14" s="1">
        <v>0</v>
      </c>
      <c r="AF14" s="1">
        <f t="shared" si="1"/>
        <v>50</v>
      </c>
    </row>
    <row r="15" spans="1:33" ht="24.95" customHeight="1" x14ac:dyDescent="0.25">
      <c r="A15" s="1" t="s">
        <v>36</v>
      </c>
      <c r="B15" s="1">
        <v>4839</v>
      </c>
      <c r="C15" s="5">
        <v>43254</v>
      </c>
      <c r="E15" s="3" t="s">
        <v>1324</v>
      </c>
      <c r="F15" s="3" t="s">
        <v>1174</v>
      </c>
      <c r="G15" s="3" t="s">
        <v>33</v>
      </c>
      <c r="H15" s="3" t="s">
        <v>1319</v>
      </c>
      <c r="I15" s="4">
        <v>43242</v>
      </c>
      <c r="J15" s="3" t="s">
        <v>43</v>
      </c>
      <c r="L15" s="3" t="s">
        <v>39</v>
      </c>
      <c r="M15" s="3" t="s">
        <v>39</v>
      </c>
      <c r="N15" s="1">
        <v>29163140</v>
      </c>
      <c r="O15" s="3" t="s">
        <v>1325</v>
      </c>
      <c r="P15" s="3" t="s">
        <v>1325</v>
      </c>
      <c r="Q15" s="3" t="s">
        <v>1326</v>
      </c>
      <c r="V15" s="6">
        <v>43221</v>
      </c>
      <c r="W15" s="6">
        <v>45017</v>
      </c>
      <c r="X15" s="3">
        <v>60</v>
      </c>
      <c r="Y15" s="3">
        <v>0</v>
      </c>
      <c r="Z15" s="3">
        <v>25</v>
      </c>
      <c r="AA15" s="3" t="s">
        <v>37</v>
      </c>
      <c r="AB15" s="3">
        <v>3.55</v>
      </c>
      <c r="AC15" s="1">
        <f t="shared" si="2"/>
        <v>88.75</v>
      </c>
      <c r="AD15" s="1" t="s">
        <v>34</v>
      </c>
      <c r="AE15" s="1">
        <v>0</v>
      </c>
      <c r="AF15" s="1">
        <f t="shared" ref="AF15:AF45" si="3">Z15</f>
        <v>25</v>
      </c>
    </row>
    <row r="16" spans="1:33" ht="24.95" customHeight="1" x14ac:dyDescent="0.25">
      <c r="A16" s="1" t="s">
        <v>36</v>
      </c>
      <c r="B16" s="1">
        <v>4839</v>
      </c>
      <c r="C16" s="5">
        <v>43254</v>
      </c>
      <c r="E16" s="3" t="s">
        <v>80</v>
      </c>
      <c r="F16" s="3" t="s">
        <v>1174</v>
      </c>
      <c r="G16" s="3" t="s">
        <v>33</v>
      </c>
      <c r="H16" s="3" t="s">
        <v>1319</v>
      </c>
      <c r="I16" s="4">
        <v>43242</v>
      </c>
      <c r="J16" s="3" t="s">
        <v>43</v>
      </c>
      <c r="L16" s="3" t="s">
        <v>39</v>
      </c>
      <c r="M16" s="3" t="s">
        <v>39</v>
      </c>
      <c r="N16" s="1">
        <v>29093090</v>
      </c>
      <c r="O16" s="3" t="s">
        <v>1327</v>
      </c>
      <c r="P16" s="3" t="s">
        <v>1327</v>
      </c>
      <c r="Q16" s="3" t="s">
        <v>1328</v>
      </c>
      <c r="V16" s="6">
        <v>43132</v>
      </c>
      <c r="W16" s="6">
        <v>44927</v>
      </c>
      <c r="X16" s="3">
        <v>60</v>
      </c>
      <c r="Y16" s="3">
        <v>0</v>
      </c>
      <c r="Z16" s="3">
        <v>10</v>
      </c>
      <c r="AA16" s="3" t="s">
        <v>37</v>
      </c>
      <c r="AB16" s="3">
        <v>18</v>
      </c>
      <c r="AC16" s="1">
        <f t="shared" si="2"/>
        <v>180</v>
      </c>
      <c r="AD16" s="1" t="s">
        <v>34</v>
      </c>
      <c r="AE16" s="1">
        <v>0</v>
      </c>
      <c r="AF16" s="1">
        <f t="shared" si="3"/>
        <v>10</v>
      </c>
    </row>
    <row r="17" spans="1:32" ht="24.95" customHeight="1" x14ac:dyDescent="0.25">
      <c r="A17" s="1" t="s">
        <v>36</v>
      </c>
      <c r="B17" s="1">
        <v>4840</v>
      </c>
      <c r="C17" s="5">
        <v>43254</v>
      </c>
      <c r="E17" s="3" t="s">
        <v>828</v>
      </c>
      <c r="F17" s="3" t="s">
        <v>942</v>
      </c>
      <c r="G17" s="3" t="s">
        <v>126</v>
      </c>
      <c r="H17" s="3" t="s">
        <v>1329</v>
      </c>
      <c r="I17" s="4">
        <v>43208</v>
      </c>
      <c r="J17" s="3" t="s">
        <v>43</v>
      </c>
      <c r="L17" s="3" t="s">
        <v>39</v>
      </c>
      <c r="M17" s="3" t="s">
        <v>39</v>
      </c>
      <c r="N17" s="1">
        <v>28362090</v>
      </c>
      <c r="O17" s="3" t="s">
        <v>150</v>
      </c>
      <c r="P17" s="3" t="s">
        <v>150</v>
      </c>
      <c r="Q17" s="3">
        <v>180307</v>
      </c>
      <c r="V17" s="6">
        <v>43160</v>
      </c>
      <c r="W17" s="6">
        <v>43891</v>
      </c>
      <c r="X17" s="3">
        <v>25</v>
      </c>
      <c r="Y17" s="3">
        <v>0</v>
      </c>
      <c r="Z17" s="3">
        <v>25000</v>
      </c>
      <c r="AA17" s="3" t="s">
        <v>37</v>
      </c>
      <c r="AB17" s="3">
        <v>0.59</v>
      </c>
      <c r="AC17" s="1">
        <f t="shared" si="2"/>
        <v>14750</v>
      </c>
      <c r="AD17" s="1" t="s">
        <v>34</v>
      </c>
      <c r="AE17" s="1">
        <v>0</v>
      </c>
      <c r="AF17" s="1">
        <f t="shared" si="3"/>
        <v>25000</v>
      </c>
    </row>
    <row r="18" spans="1:32" ht="24.95" customHeight="1" x14ac:dyDescent="0.25">
      <c r="A18" s="1" t="s">
        <v>36</v>
      </c>
      <c r="B18" s="1">
        <v>4984</v>
      </c>
      <c r="C18" s="5">
        <v>43257</v>
      </c>
      <c r="E18" s="3" t="s">
        <v>1330</v>
      </c>
      <c r="F18" s="3" t="s">
        <v>1331</v>
      </c>
      <c r="G18" s="3" t="s">
        <v>168</v>
      </c>
      <c r="H18" s="3" t="s">
        <v>1332</v>
      </c>
      <c r="I18" s="4">
        <v>43255</v>
      </c>
      <c r="J18" s="3" t="s">
        <v>59</v>
      </c>
      <c r="L18" s="3" t="s">
        <v>35</v>
      </c>
      <c r="N18" s="1">
        <v>29372300</v>
      </c>
      <c r="O18" s="3" t="s">
        <v>1333</v>
      </c>
      <c r="P18" s="3" t="s">
        <v>1333</v>
      </c>
      <c r="Q18" s="3" t="s">
        <v>1334</v>
      </c>
      <c r="V18" s="6">
        <v>43070</v>
      </c>
      <c r="W18" s="6">
        <v>44896</v>
      </c>
      <c r="X18" s="3">
        <v>61</v>
      </c>
      <c r="Y18" s="3">
        <v>0</v>
      </c>
      <c r="Z18" s="3">
        <v>1000</v>
      </c>
      <c r="AA18" s="3" t="s">
        <v>37</v>
      </c>
      <c r="AB18" s="3">
        <v>68</v>
      </c>
      <c r="AC18" s="1">
        <f t="shared" si="2"/>
        <v>68000</v>
      </c>
      <c r="AD18" s="1" t="s">
        <v>49</v>
      </c>
      <c r="AE18" s="1">
        <v>0</v>
      </c>
      <c r="AF18" s="1">
        <f t="shared" si="3"/>
        <v>1000</v>
      </c>
    </row>
    <row r="19" spans="1:32" ht="24.95" customHeight="1" x14ac:dyDescent="0.25">
      <c r="A19" s="1" t="s">
        <v>36</v>
      </c>
      <c r="B19" s="1">
        <v>4985</v>
      </c>
      <c r="C19" s="5">
        <v>43257</v>
      </c>
      <c r="E19" s="3" t="s">
        <v>1335</v>
      </c>
      <c r="F19" s="3" t="s">
        <v>1336</v>
      </c>
      <c r="G19" s="3" t="s">
        <v>455</v>
      </c>
      <c r="H19" s="3">
        <v>1033878</v>
      </c>
      <c r="I19" s="4">
        <v>43250</v>
      </c>
      <c r="J19" s="3" t="s">
        <v>59</v>
      </c>
      <c r="L19" s="3" t="s">
        <v>35</v>
      </c>
      <c r="N19" s="1">
        <v>29372300</v>
      </c>
      <c r="O19" s="3" t="s">
        <v>1337</v>
      </c>
      <c r="P19" s="3" t="s">
        <v>1337</v>
      </c>
      <c r="Q19" s="3" t="s">
        <v>1338</v>
      </c>
      <c r="V19" s="6">
        <v>42948</v>
      </c>
      <c r="W19" s="6">
        <v>44774</v>
      </c>
      <c r="X19" s="3">
        <v>61</v>
      </c>
      <c r="Y19" s="3">
        <v>0</v>
      </c>
      <c r="Z19" s="3">
        <v>4</v>
      </c>
      <c r="AA19" s="3" t="s">
        <v>37</v>
      </c>
      <c r="AB19" s="3">
        <v>70</v>
      </c>
      <c r="AC19" s="1">
        <f t="shared" si="2"/>
        <v>280</v>
      </c>
      <c r="AD19" s="1" t="s">
        <v>49</v>
      </c>
      <c r="AE19" s="1">
        <v>0</v>
      </c>
      <c r="AF19" s="1">
        <f t="shared" si="3"/>
        <v>4</v>
      </c>
    </row>
    <row r="20" spans="1:32" ht="24.95" customHeight="1" x14ac:dyDescent="0.25">
      <c r="A20" s="1" t="s">
        <v>36</v>
      </c>
      <c r="B20" s="1">
        <v>4986</v>
      </c>
      <c r="C20" s="5">
        <v>43257</v>
      </c>
      <c r="E20" s="3" t="s">
        <v>1104</v>
      </c>
      <c r="F20" s="3" t="s">
        <v>536</v>
      </c>
      <c r="G20" s="3" t="s">
        <v>455</v>
      </c>
      <c r="H20" s="3" t="s">
        <v>1339</v>
      </c>
      <c r="I20" s="4">
        <v>43251</v>
      </c>
      <c r="J20" s="3" t="s">
        <v>59</v>
      </c>
      <c r="L20" s="3" t="s">
        <v>35</v>
      </c>
      <c r="N20" s="1">
        <v>29339980</v>
      </c>
      <c r="O20" s="3" t="s">
        <v>538</v>
      </c>
      <c r="P20" s="3" t="s">
        <v>538</v>
      </c>
      <c r="Q20" s="3" t="s">
        <v>1106</v>
      </c>
      <c r="V20" s="6">
        <v>43101</v>
      </c>
      <c r="W20" s="6">
        <v>44562</v>
      </c>
      <c r="X20" s="3">
        <v>49</v>
      </c>
      <c r="Y20" s="3">
        <v>0</v>
      </c>
      <c r="Z20" s="3">
        <v>10</v>
      </c>
      <c r="AA20" s="3" t="s">
        <v>37</v>
      </c>
      <c r="AB20" s="3">
        <v>1376.29</v>
      </c>
      <c r="AC20" s="1">
        <f t="shared" si="2"/>
        <v>13762.9</v>
      </c>
      <c r="AD20" s="1" t="s">
        <v>49</v>
      </c>
      <c r="AE20" s="1">
        <v>0</v>
      </c>
      <c r="AF20" s="1">
        <f t="shared" si="3"/>
        <v>10</v>
      </c>
    </row>
    <row r="21" spans="1:32" ht="24.95" customHeight="1" x14ac:dyDescent="0.25">
      <c r="A21" s="1" t="s">
        <v>36</v>
      </c>
      <c r="B21" s="1">
        <v>4987</v>
      </c>
      <c r="C21" s="5">
        <v>43257</v>
      </c>
      <c r="E21" s="3" t="s">
        <v>1340</v>
      </c>
      <c r="F21" s="3" t="s">
        <v>1340</v>
      </c>
      <c r="G21" s="3" t="s">
        <v>177</v>
      </c>
      <c r="H21" s="3">
        <v>17336</v>
      </c>
      <c r="I21" s="4">
        <v>43256</v>
      </c>
      <c r="J21" s="3" t="s">
        <v>43</v>
      </c>
      <c r="L21" s="3" t="s">
        <v>39</v>
      </c>
      <c r="M21" s="3" t="s">
        <v>39</v>
      </c>
      <c r="N21" s="1">
        <v>29391100</v>
      </c>
      <c r="O21" s="3" t="s">
        <v>178</v>
      </c>
      <c r="P21" s="3" t="s">
        <v>178</v>
      </c>
      <c r="Q21" s="3" t="s">
        <v>1341</v>
      </c>
      <c r="V21" s="6">
        <v>43191</v>
      </c>
      <c r="W21" s="6">
        <v>45017</v>
      </c>
      <c r="X21" s="3">
        <v>61</v>
      </c>
      <c r="Y21" s="3">
        <v>0</v>
      </c>
      <c r="Z21" s="3">
        <v>800</v>
      </c>
      <c r="AA21" s="3" t="s">
        <v>37</v>
      </c>
      <c r="AB21" s="3">
        <v>305</v>
      </c>
      <c r="AC21" s="1">
        <f t="shared" si="2"/>
        <v>244000</v>
      </c>
      <c r="AD21" s="1" t="s">
        <v>34</v>
      </c>
      <c r="AE21" s="1">
        <v>0</v>
      </c>
      <c r="AF21" s="1">
        <f t="shared" si="3"/>
        <v>800</v>
      </c>
    </row>
    <row r="22" spans="1:32" ht="24.95" customHeight="1" x14ac:dyDescent="0.25">
      <c r="A22" s="1" t="s">
        <v>36</v>
      </c>
      <c r="B22" s="1">
        <v>5025</v>
      </c>
      <c r="C22" s="5">
        <v>43258</v>
      </c>
      <c r="E22" s="3" t="s">
        <v>1342</v>
      </c>
      <c r="F22" s="3" t="s">
        <v>1342</v>
      </c>
      <c r="G22" s="3" t="s">
        <v>33</v>
      </c>
      <c r="H22" s="3" t="s">
        <v>1343</v>
      </c>
      <c r="I22" s="4">
        <v>43255</v>
      </c>
      <c r="J22" s="3" t="s">
        <v>59</v>
      </c>
      <c r="L22" s="3" t="s">
        <v>35</v>
      </c>
      <c r="N22" s="1">
        <v>29420090</v>
      </c>
      <c r="O22" s="3" t="s">
        <v>65</v>
      </c>
      <c r="P22" s="3" t="s">
        <v>65</v>
      </c>
      <c r="Q22" s="3" t="s">
        <v>1344</v>
      </c>
      <c r="V22" s="6">
        <v>43221</v>
      </c>
      <c r="W22" s="6">
        <v>45047</v>
      </c>
      <c r="X22" s="3">
        <v>61</v>
      </c>
      <c r="Y22" s="3">
        <v>0</v>
      </c>
      <c r="Z22" s="3">
        <v>20</v>
      </c>
      <c r="AA22" s="3" t="s">
        <v>37</v>
      </c>
      <c r="AB22" s="3">
        <v>56</v>
      </c>
      <c r="AC22" s="1">
        <f t="shared" si="2"/>
        <v>1120</v>
      </c>
      <c r="AD22" s="1" t="s">
        <v>34</v>
      </c>
      <c r="AE22" s="1">
        <v>0</v>
      </c>
      <c r="AF22" s="1">
        <f t="shared" si="3"/>
        <v>20</v>
      </c>
    </row>
    <row r="23" spans="1:32" ht="24.95" customHeight="1" x14ac:dyDescent="0.25">
      <c r="A23" s="1" t="s">
        <v>36</v>
      </c>
      <c r="B23" s="1">
        <v>5128</v>
      </c>
      <c r="C23" s="5">
        <v>43262</v>
      </c>
      <c r="E23" s="3" t="s">
        <v>502</v>
      </c>
      <c r="F23" s="3" t="s">
        <v>502</v>
      </c>
      <c r="G23" s="3" t="s">
        <v>33</v>
      </c>
      <c r="H23" s="3">
        <v>1201200105</v>
      </c>
      <c r="I23" s="4">
        <v>43257</v>
      </c>
      <c r="J23" s="3" t="s">
        <v>59</v>
      </c>
      <c r="L23" s="3" t="s">
        <v>35</v>
      </c>
      <c r="N23" s="1">
        <v>29419090</v>
      </c>
      <c r="O23" s="3" t="s">
        <v>209</v>
      </c>
      <c r="P23" s="3" t="s">
        <v>209</v>
      </c>
      <c r="Q23" s="3" t="s">
        <v>1345</v>
      </c>
      <c r="V23" s="6">
        <v>43221</v>
      </c>
      <c r="W23" s="6">
        <v>44287</v>
      </c>
      <c r="X23" s="3">
        <v>36</v>
      </c>
      <c r="Y23" s="3">
        <v>0</v>
      </c>
      <c r="Z23" s="3">
        <v>500</v>
      </c>
      <c r="AA23" s="3" t="s">
        <v>37</v>
      </c>
      <c r="AB23" s="3">
        <v>161</v>
      </c>
      <c r="AC23" s="1">
        <f t="shared" si="2"/>
        <v>80500</v>
      </c>
      <c r="AD23" s="1" t="s">
        <v>34</v>
      </c>
      <c r="AE23" s="1">
        <v>0</v>
      </c>
      <c r="AF23" s="1">
        <f t="shared" si="3"/>
        <v>500</v>
      </c>
    </row>
    <row r="24" spans="1:32" ht="24.95" customHeight="1" x14ac:dyDescent="0.25">
      <c r="A24" s="1" t="s">
        <v>36</v>
      </c>
      <c r="B24" s="1">
        <v>5191</v>
      </c>
      <c r="C24" s="5">
        <v>43264</v>
      </c>
      <c r="E24" s="3" t="s">
        <v>273</v>
      </c>
      <c r="F24" s="3" t="s">
        <v>273</v>
      </c>
      <c r="G24" s="3" t="s">
        <v>33</v>
      </c>
      <c r="H24" s="3" t="s">
        <v>1346</v>
      </c>
      <c r="I24" s="4">
        <v>43259</v>
      </c>
      <c r="J24" s="3" t="s">
        <v>59</v>
      </c>
      <c r="L24" s="3" t="s">
        <v>35</v>
      </c>
      <c r="N24" s="1">
        <v>29420090</v>
      </c>
      <c r="O24" s="3" t="s">
        <v>1203</v>
      </c>
      <c r="P24" s="3" t="s">
        <v>1203</v>
      </c>
      <c r="Q24" s="3" t="s">
        <v>1347</v>
      </c>
      <c r="V24" s="6">
        <v>43160</v>
      </c>
      <c r="W24" s="6">
        <v>44228</v>
      </c>
      <c r="X24" s="3">
        <v>36</v>
      </c>
      <c r="Y24" s="3">
        <v>0</v>
      </c>
      <c r="Z24" s="3">
        <v>2.5</v>
      </c>
      <c r="AA24" s="3" t="s">
        <v>37</v>
      </c>
      <c r="AB24" s="3">
        <v>1200</v>
      </c>
      <c r="AC24" s="1">
        <f t="shared" si="2"/>
        <v>3000</v>
      </c>
      <c r="AD24" s="1" t="s">
        <v>34</v>
      </c>
      <c r="AE24" s="1">
        <v>0</v>
      </c>
      <c r="AF24" s="1">
        <f t="shared" si="3"/>
        <v>2.5</v>
      </c>
    </row>
    <row r="25" spans="1:32" ht="24.95" customHeight="1" x14ac:dyDescent="0.25">
      <c r="A25" s="1" t="s">
        <v>36</v>
      </c>
      <c r="B25" s="1">
        <v>5193</v>
      </c>
      <c r="C25" s="5">
        <v>43264</v>
      </c>
      <c r="E25" s="3" t="s">
        <v>1348</v>
      </c>
      <c r="F25" s="3" t="s">
        <v>1348</v>
      </c>
      <c r="G25" s="3" t="s">
        <v>33</v>
      </c>
      <c r="H25" s="3" t="s">
        <v>1349</v>
      </c>
      <c r="I25" s="4">
        <v>43239</v>
      </c>
      <c r="J25" s="3" t="s">
        <v>43</v>
      </c>
      <c r="L25" s="3" t="s">
        <v>39</v>
      </c>
      <c r="M25" s="3" t="s">
        <v>39</v>
      </c>
      <c r="O25" s="3" t="s">
        <v>410</v>
      </c>
      <c r="P25" s="3" t="s">
        <v>410</v>
      </c>
      <c r="Q25" s="3" t="s">
        <v>1350</v>
      </c>
      <c r="V25" s="6">
        <v>43221</v>
      </c>
      <c r="W25" s="6">
        <v>45017</v>
      </c>
      <c r="X25" s="3">
        <v>60</v>
      </c>
      <c r="Y25" s="3">
        <v>0</v>
      </c>
      <c r="Z25" s="3">
        <v>2000</v>
      </c>
      <c r="AA25" s="3" t="s">
        <v>37</v>
      </c>
      <c r="AB25" s="3">
        <v>1.724</v>
      </c>
      <c r="AC25" s="1">
        <f t="shared" si="2"/>
        <v>3448</v>
      </c>
      <c r="AD25" s="1" t="s">
        <v>34</v>
      </c>
      <c r="AE25" s="1">
        <v>0</v>
      </c>
      <c r="AF25" s="1">
        <f t="shared" si="3"/>
        <v>2000</v>
      </c>
    </row>
    <row r="26" spans="1:32" ht="24.95" customHeight="1" x14ac:dyDescent="0.25">
      <c r="A26" s="1" t="s">
        <v>36</v>
      </c>
      <c r="B26" s="1">
        <v>5194</v>
      </c>
      <c r="C26" s="5">
        <v>43264</v>
      </c>
      <c r="E26" s="3" t="s">
        <v>1351</v>
      </c>
      <c r="F26" s="3" t="s">
        <v>1351</v>
      </c>
      <c r="G26" s="3" t="s">
        <v>33</v>
      </c>
      <c r="H26" s="3" t="s">
        <v>1352</v>
      </c>
      <c r="I26" s="4">
        <v>43258</v>
      </c>
      <c r="J26" s="3" t="s">
        <v>43</v>
      </c>
      <c r="L26" s="3" t="s">
        <v>39</v>
      </c>
      <c r="M26" s="3" t="s">
        <v>39</v>
      </c>
      <c r="N26" s="1">
        <v>27101990</v>
      </c>
      <c r="O26" s="3" t="s">
        <v>1353</v>
      </c>
      <c r="P26" s="3" t="s">
        <v>1353</v>
      </c>
      <c r="Q26" s="3" t="s">
        <v>1354</v>
      </c>
      <c r="V26" s="6">
        <v>43160</v>
      </c>
      <c r="W26" s="6">
        <v>43891</v>
      </c>
      <c r="X26" s="3">
        <v>25</v>
      </c>
      <c r="Y26" s="3">
        <v>0</v>
      </c>
      <c r="Z26" s="3">
        <v>1038</v>
      </c>
      <c r="AA26" s="3" t="s">
        <v>37</v>
      </c>
      <c r="AB26" s="3">
        <v>1.1499999999999999</v>
      </c>
      <c r="AC26" s="1">
        <f t="shared" si="2"/>
        <v>1193.6999999999998</v>
      </c>
      <c r="AD26" s="1" t="s">
        <v>34</v>
      </c>
      <c r="AE26" s="1">
        <v>0</v>
      </c>
      <c r="AF26" s="1">
        <f t="shared" si="3"/>
        <v>1038</v>
      </c>
    </row>
    <row r="27" spans="1:32" ht="24.95" customHeight="1" x14ac:dyDescent="0.25">
      <c r="A27" s="1" t="s">
        <v>36</v>
      </c>
      <c r="B27" s="1">
        <v>5391</v>
      </c>
      <c r="C27" s="5">
        <v>43272</v>
      </c>
      <c r="E27" s="3" t="s">
        <v>1355</v>
      </c>
      <c r="F27" s="3" t="s">
        <v>1355</v>
      </c>
      <c r="G27" s="3" t="s">
        <v>33</v>
      </c>
      <c r="H27" s="3" t="s">
        <v>1356</v>
      </c>
      <c r="I27" s="4">
        <v>43259</v>
      </c>
      <c r="J27" s="3" t="s">
        <v>59</v>
      </c>
      <c r="L27" s="3" t="s">
        <v>35</v>
      </c>
      <c r="N27" s="1">
        <v>29362940</v>
      </c>
      <c r="O27" s="3" t="s">
        <v>1357</v>
      </c>
      <c r="P27" s="3" t="s">
        <v>1357</v>
      </c>
      <c r="Q27" s="3" t="s">
        <v>1358</v>
      </c>
      <c r="V27" s="6">
        <v>43252</v>
      </c>
      <c r="W27" s="6">
        <v>44317</v>
      </c>
      <c r="X27" s="3">
        <v>36</v>
      </c>
      <c r="Y27" s="3">
        <v>0</v>
      </c>
      <c r="Z27" s="3">
        <v>1</v>
      </c>
      <c r="AA27" s="3" t="s">
        <v>37</v>
      </c>
      <c r="AB27" s="3">
        <v>3000</v>
      </c>
      <c r="AC27" s="1">
        <f t="shared" si="2"/>
        <v>3000</v>
      </c>
      <c r="AD27" s="1" t="s">
        <v>34</v>
      </c>
      <c r="AE27" s="1">
        <v>0</v>
      </c>
      <c r="AF27" s="1">
        <f t="shared" si="3"/>
        <v>1</v>
      </c>
    </row>
    <row r="28" spans="1:32" ht="24.95" customHeight="1" x14ac:dyDescent="0.25">
      <c r="A28" s="1" t="s">
        <v>36</v>
      </c>
      <c r="B28" s="1">
        <v>5392</v>
      </c>
      <c r="C28" s="5">
        <v>43272</v>
      </c>
      <c r="E28" s="3" t="s">
        <v>727</v>
      </c>
      <c r="F28" s="3" t="s">
        <v>727</v>
      </c>
      <c r="G28" s="3" t="s">
        <v>33</v>
      </c>
      <c r="H28" s="3">
        <v>970001585</v>
      </c>
      <c r="I28" s="4">
        <v>43243</v>
      </c>
      <c r="J28" s="3" t="s">
        <v>59</v>
      </c>
      <c r="L28" s="3" t="s">
        <v>35</v>
      </c>
      <c r="N28" s="1">
        <v>29415000</v>
      </c>
      <c r="O28" s="3" t="s">
        <v>728</v>
      </c>
      <c r="P28" s="3" t="s">
        <v>728</v>
      </c>
      <c r="Q28" s="3" t="s">
        <v>1307</v>
      </c>
      <c r="V28" s="6">
        <v>43160</v>
      </c>
      <c r="W28" s="6">
        <v>44958</v>
      </c>
      <c r="X28" s="3">
        <v>60</v>
      </c>
      <c r="Y28" s="3">
        <v>0</v>
      </c>
      <c r="Z28" s="3">
        <v>80</v>
      </c>
      <c r="AA28" s="3" t="s">
        <v>37</v>
      </c>
      <c r="AB28" s="3">
        <v>230</v>
      </c>
      <c r="AC28" s="1">
        <f t="shared" si="2"/>
        <v>18400</v>
      </c>
      <c r="AD28" s="1" t="s">
        <v>34</v>
      </c>
      <c r="AE28" s="1">
        <v>0</v>
      </c>
      <c r="AF28" s="1">
        <f t="shared" si="3"/>
        <v>80</v>
      </c>
    </row>
    <row r="29" spans="1:32" ht="24.95" customHeight="1" x14ac:dyDescent="0.25">
      <c r="A29" s="1" t="s">
        <v>36</v>
      </c>
      <c r="B29" s="1">
        <v>5393</v>
      </c>
      <c r="C29" s="5">
        <v>43272</v>
      </c>
      <c r="E29" s="3" t="s">
        <v>828</v>
      </c>
      <c r="F29" s="3" t="s">
        <v>942</v>
      </c>
      <c r="G29" s="3" t="s">
        <v>126</v>
      </c>
      <c r="H29" s="3" t="s">
        <v>1359</v>
      </c>
      <c r="I29" s="4">
        <v>43231</v>
      </c>
      <c r="J29" s="3" t="s">
        <v>43</v>
      </c>
      <c r="L29" s="3" t="s">
        <v>39</v>
      </c>
      <c r="M29" s="3" t="s">
        <v>39</v>
      </c>
      <c r="N29" s="1">
        <v>28362090</v>
      </c>
      <c r="O29" s="3" t="s">
        <v>150</v>
      </c>
      <c r="P29" s="3" t="s">
        <v>150</v>
      </c>
      <c r="Q29" s="3">
        <v>180418</v>
      </c>
      <c r="V29" s="6">
        <v>43191</v>
      </c>
      <c r="W29" s="6">
        <v>43922</v>
      </c>
      <c r="X29" s="3">
        <v>25</v>
      </c>
      <c r="Y29" s="3">
        <v>0</v>
      </c>
      <c r="Z29" s="3">
        <v>25000</v>
      </c>
      <c r="AA29" s="3" t="s">
        <v>37</v>
      </c>
      <c r="AB29" s="3">
        <v>0.62</v>
      </c>
      <c r="AC29" s="1">
        <f t="shared" si="2"/>
        <v>15500</v>
      </c>
      <c r="AD29" s="1" t="s">
        <v>34</v>
      </c>
      <c r="AE29" s="1">
        <v>0</v>
      </c>
      <c r="AF29" s="1">
        <f t="shared" si="3"/>
        <v>25000</v>
      </c>
    </row>
    <row r="30" spans="1:32" ht="24.95" customHeight="1" x14ac:dyDescent="0.25">
      <c r="A30" s="1" t="s">
        <v>36</v>
      </c>
      <c r="B30" s="1">
        <v>5563</v>
      </c>
      <c r="C30" s="5">
        <v>43276</v>
      </c>
      <c r="E30" s="3" t="s">
        <v>1340</v>
      </c>
      <c r="F30" s="3" t="s">
        <v>1340</v>
      </c>
      <c r="G30" s="3" t="s">
        <v>177</v>
      </c>
      <c r="H30" s="3">
        <v>17337</v>
      </c>
      <c r="I30" s="4">
        <v>43270</v>
      </c>
      <c r="J30" s="3" t="s">
        <v>43</v>
      </c>
      <c r="L30" s="3" t="s">
        <v>39</v>
      </c>
      <c r="M30" s="3" t="s">
        <v>39</v>
      </c>
      <c r="N30" s="1">
        <v>29391100</v>
      </c>
      <c r="O30" s="3" t="s">
        <v>178</v>
      </c>
      <c r="P30" s="3" t="s">
        <v>178</v>
      </c>
      <c r="Q30" s="3" t="s">
        <v>1360</v>
      </c>
      <c r="V30" s="6">
        <v>43191</v>
      </c>
      <c r="W30" s="6">
        <v>45017</v>
      </c>
      <c r="X30" s="3">
        <v>61</v>
      </c>
      <c r="Y30" s="3">
        <v>0</v>
      </c>
      <c r="Z30" s="3">
        <v>700</v>
      </c>
      <c r="AA30" s="3" t="s">
        <v>37</v>
      </c>
      <c r="AB30" s="3">
        <v>305</v>
      </c>
      <c r="AC30" s="1">
        <f t="shared" si="2"/>
        <v>213500</v>
      </c>
      <c r="AD30" s="1" t="s">
        <v>34</v>
      </c>
      <c r="AE30" s="1">
        <v>0</v>
      </c>
      <c r="AF30" s="1">
        <f t="shared" si="3"/>
        <v>700</v>
      </c>
    </row>
    <row r="31" spans="1:32" ht="24.95" customHeight="1" x14ac:dyDescent="0.25">
      <c r="A31" s="1" t="s">
        <v>36</v>
      </c>
      <c r="B31" s="1">
        <v>5564</v>
      </c>
      <c r="C31" s="5">
        <v>43276</v>
      </c>
      <c r="E31" s="3" t="s">
        <v>620</v>
      </c>
      <c r="F31" s="3" t="s">
        <v>620</v>
      </c>
      <c r="G31" s="3" t="s">
        <v>33</v>
      </c>
      <c r="H31" s="3">
        <v>930504874</v>
      </c>
      <c r="I31" s="4">
        <v>43262</v>
      </c>
      <c r="J31" s="3" t="s">
        <v>1226</v>
      </c>
      <c r="L31" s="3" t="s">
        <v>39</v>
      </c>
      <c r="M31" s="3" t="s">
        <v>39</v>
      </c>
      <c r="N31" s="1">
        <v>96020010</v>
      </c>
      <c r="O31" s="3" t="s">
        <v>621</v>
      </c>
      <c r="P31" s="3" t="s">
        <v>621</v>
      </c>
      <c r="Q31" s="3">
        <v>1150030832</v>
      </c>
      <c r="V31" s="6">
        <v>43221</v>
      </c>
      <c r="W31" s="6">
        <v>45017</v>
      </c>
      <c r="X31" s="3">
        <v>60</v>
      </c>
      <c r="Y31" s="3">
        <v>0</v>
      </c>
      <c r="Z31" s="3">
        <v>1125000</v>
      </c>
      <c r="AA31" s="3" t="s">
        <v>574</v>
      </c>
      <c r="AB31" s="3">
        <v>2.7299999999999998E-3</v>
      </c>
      <c r="AC31" s="1">
        <f t="shared" si="2"/>
        <v>3071.2499999999995</v>
      </c>
      <c r="AD31" s="1" t="s">
        <v>34</v>
      </c>
      <c r="AE31" s="1">
        <v>0</v>
      </c>
      <c r="AF31" s="1">
        <f t="shared" si="3"/>
        <v>1125000</v>
      </c>
    </row>
    <row r="32" spans="1:32" ht="24.95" customHeight="1" x14ac:dyDescent="0.25">
      <c r="A32" s="1" t="s">
        <v>36</v>
      </c>
      <c r="B32" s="1">
        <v>5564</v>
      </c>
      <c r="C32" s="5">
        <v>43276</v>
      </c>
      <c r="E32" s="3" t="s">
        <v>620</v>
      </c>
      <c r="F32" s="3" t="s">
        <v>620</v>
      </c>
      <c r="G32" s="3" t="s">
        <v>33</v>
      </c>
      <c r="H32" s="3">
        <v>930504874</v>
      </c>
      <c r="I32" s="4">
        <v>43262</v>
      </c>
      <c r="J32" s="3" t="s">
        <v>1226</v>
      </c>
      <c r="L32" s="3" t="s">
        <v>39</v>
      </c>
      <c r="M32" s="3" t="s">
        <v>39</v>
      </c>
      <c r="N32" s="1">
        <v>96020010</v>
      </c>
      <c r="O32" s="3" t="s">
        <v>621</v>
      </c>
      <c r="P32" s="3" t="s">
        <v>621</v>
      </c>
      <c r="Q32" s="3">
        <v>1150030759</v>
      </c>
      <c r="V32" s="6">
        <v>43221</v>
      </c>
      <c r="W32" s="6">
        <v>45017</v>
      </c>
      <c r="X32" s="3">
        <v>60</v>
      </c>
      <c r="Y32" s="3">
        <v>0</v>
      </c>
      <c r="Z32" s="3">
        <v>700000</v>
      </c>
      <c r="AA32" s="3" t="s">
        <v>574</v>
      </c>
      <c r="AB32" s="3">
        <v>2.8800000000000002E-3</v>
      </c>
      <c r="AC32" s="1">
        <f t="shared" si="2"/>
        <v>2016.0000000000002</v>
      </c>
      <c r="AD32" s="1" t="s">
        <v>34</v>
      </c>
      <c r="AE32" s="1">
        <v>0</v>
      </c>
      <c r="AF32" s="1">
        <f t="shared" si="3"/>
        <v>700000</v>
      </c>
    </row>
    <row r="33" spans="1:32" ht="24.95" customHeight="1" x14ac:dyDescent="0.25">
      <c r="A33" s="1" t="s">
        <v>36</v>
      </c>
      <c r="B33" s="1">
        <v>5564</v>
      </c>
      <c r="C33" s="5">
        <v>43276</v>
      </c>
      <c r="E33" s="3" t="s">
        <v>620</v>
      </c>
      <c r="F33" s="3" t="s">
        <v>620</v>
      </c>
      <c r="G33" s="3" t="s">
        <v>33</v>
      </c>
      <c r="H33" s="3">
        <v>930504874</v>
      </c>
      <c r="I33" s="4">
        <v>43262</v>
      </c>
      <c r="J33" s="3" t="s">
        <v>1226</v>
      </c>
      <c r="L33" s="3" t="s">
        <v>39</v>
      </c>
      <c r="M33" s="3" t="s">
        <v>39</v>
      </c>
      <c r="N33" s="1">
        <v>96020010</v>
      </c>
      <c r="O33" s="3" t="s">
        <v>621</v>
      </c>
      <c r="P33" s="3" t="s">
        <v>621</v>
      </c>
      <c r="Q33" s="3">
        <v>1150030717</v>
      </c>
      <c r="V33" s="6">
        <v>43221</v>
      </c>
      <c r="W33" s="6">
        <v>45017</v>
      </c>
      <c r="X33" s="3">
        <v>60</v>
      </c>
      <c r="Y33" s="3">
        <v>0</v>
      </c>
      <c r="Z33" s="3">
        <v>1575000</v>
      </c>
      <c r="AA33" s="3" t="s">
        <v>574</v>
      </c>
      <c r="AB33" s="3">
        <v>2.7799999999999999E-3</v>
      </c>
      <c r="AC33" s="1">
        <f t="shared" si="2"/>
        <v>4378.5</v>
      </c>
      <c r="AD33" s="1" t="s">
        <v>34</v>
      </c>
      <c r="AE33" s="1">
        <v>0</v>
      </c>
      <c r="AF33" s="1">
        <f t="shared" si="3"/>
        <v>1575000</v>
      </c>
    </row>
    <row r="34" spans="1:32" ht="24.95" customHeight="1" x14ac:dyDescent="0.25">
      <c r="A34" s="1" t="s">
        <v>36</v>
      </c>
      <c r="B34" s="1">
        <v>5564</v>
      </c>
      <c r="C34" s="5">
        <v>43276</v>
      </c>
      <c r="E34" s="3" t="s">
        <v>620</v>
      </c>
      <c r="F34" s="3" t="s">
        <v>620</v>
      </c>
      <c r="G34" s="3" t="s">
        <v>33</v>
      </c>
      <c r="H34" s="3">
        <v>930504874</v>
      </c>
      <c r="I34" s="4">
        <v>43262</v>
      </c>
      <c r="J34" s="3" t="s">
        <v>1226</v>
      </c>
      <c r="L34" s="3" t="s">
        <v>39</v>
      </c>
      <c r="M34" s="3" t="s">
        <v>39</v>
      </c>
      <c r="N34" s="1">
        <v>96020010</v>
      </c>
      <c r="O34" s="3" t="s">
        <v>621</v>
      </c>
      <c r="P34" s="3" t="s">
        <v>621</v>
      </c>
      <c r="Q34" s="3">
        <v>1150030833</v>
      </c>
      <c r="V34" s="6">
        <v>43221</v>
      </c>
      <c r="W34" s="6">
        <v>45017</v>
      </c>
      <c r="X34" s="3">
        <v>60</v>
      </c>
      <c r="Y34" s="3">
        <v>0</v>
      </c>
      <c r="Z34" s="3">
        <v>450000</v>
      </c>
      <c r="AA34" s="3" t="s">
        <v>574</v>
      </c>
      <c r="AB34" s="3">
        <v>2.7299999999999998E-3</v>
      </c>
      <c r="AC34" s="1">
        <f t="shared" si="2"/>
        <v>1228.5</v>
      </c>
      <c r="AD34" s="1" t="s">
        <v>34</v>
      </c>
      <c r="AE34" s="1">
        <v>0</v>
      </c>
      <c r="AF34" s="1">
        <f t="shared" si="3"/>
        <v>450000</v>
      </c>
    </row>
    <row r="35" spans="1:32" ht="24.95" customHeight="1" x14ac:dyDescent="0.25">
      <c r="A35" s="1" t="s">
        <v>36</v>
      </c>
      <c r="B35" s="1">
        <v>5564</v>
      </c>
      <c r="C35" s="5">
        <v>43276</v>
      </c>
      <c r="E35" s="3" t="s">
        <v>620</v>
      </c>
      <c r="F35" s="3" t="s">
        <v>620</v>
      </c>
      <c r="G35" s="3" t="s">
        <v>33</v>
      </c>
      <c r="H35" s="3">
        <v>930504874</v>
      </c>
      <c r="I35" s="4">
        <v>43262</v>
      </c>
      <c r="J35" s="3" t="s">
        <v>1226</v>
      </c>
      <c r="L35" s="3" t="s">
        <v>39</v>
      </c>
      <c r="M35" s="3" t="s">
        <v>39</v>
      </c>
      <c r="N35" s="1">
        <v>96020010</v>
      </c>
      <c r="O35" s="3" t="s">
        <v>621</v>
      </c>
      <c r="P35" s="3" t="s">
        <v>621</v>
      </c>
      <c r="Q35" s="3">
        <v>1150030758</v>
      </c>
      <c r="V35" s="6">
        <v>43221</v>
      </c>
      <c r="W35" s="6">
        <v>45017</v>
      </c>
      <c r="X35" s="3">
        <v>60</v>
      </c>
      <c r="Y35" s="3">
        <v>0</v>
      </c>
      <c r="Z35" s="3">
        <v>500000</v>
      </c>
      <c r="AA35" s="3" t="s">
        <v>574</v>
      </c>
      <c r="AB35" s="3">
        <v>2.8800000000000002E-3</v>
      </c>
      <c r="AC35" s="1">
        <f t="shared" si="2"/>
        <v>1440</v>
      </c>
      <c r="AD35" s="1" t="s">
        <v>34</v>
      </c>
      <c r="AE35" s="1">
        <v>0</v>
      </c>
      <c r="AF35" s="1">
        <f t="shared" si="3"/>
        <v>500000</v>
      </c>
    </row>
    <row r="36" spans="1:32" ht="24.95" customHeight="1" x14ac:dyDescent="0.25">
      <c r="A36" s="1" t="s">
        <v>36</v>
      </c>
      <c r="B36" s="1">
        <v>5564</v>
      </c>
      <c r="C36" s="5">
        <v>43276</v>
      </c>
      <c r="E36" s="3" t="s">
        <v>620</v>
      </c>
      <c r="F36" s="3" t="s">
        <v>620</v>
      </c>
      <c r="G36" s="3" t="s">
        <v>33</v>
      </c>
      <c r="H36" s="3">
        <v>930504874</v>
      </c>
      <c r="I36" s="4">
        <v>43262</v>
      </c>
      <c r="J36" s="3" t="s">
        <v>1226</v>
      </c>
      <c r="L36" s="3" t="s">
        <v>39</v>
      </c>
      <c r="M36" s="3" t="s">
        <v>39</v>
      </c>
      <c r="N36" s="1">
        <v>96020010</v>
      </c>
      <c r="O36" s="3" t="s">
        <v>621</v>
      </c>
      <c r="P36" s="3" t="s">
        <v>621</v>
      </c>
      <c r="Q36" s="3">
        <v>1150030505</v>
      </c>
      <c r="V36" s="6">
        <v>43221</v>
      </c>
      <c r="W36" s="6">
        <v>45017</v>
      </c>
      <c r="X36" s="3">
        <v>60</v>
      </c>
      <c r="Y36" s="3">
        <v>0</v>
      </c>
      <c r="Z36" s="3">
        <v>500000</v>
      </c>
      <c r="AA36" s="3" t="s">
        <v>574</v>
      </c>
      <c r="AB36" s="3">
        <v>2.8300000000000001E-3</v>
      </c>
      <c r="AC36" s="1">
        <f t="shared" si="2"/>
        <v>1415</v>
      </c>
      <c r="AD36" s="1" t="s">
        <v>34</v>
      </c>
      <c r="AE36" s="1">
        <v>0</v>
      </c>
      <c r="AF36" s="1">
        <f t="shared" si="3"/>
        <v>500000</v>
      </c>
    </row>
    <row r="37" spans="1:32" ht="24.95" customHeight="1" x14ac:dyDescent="0.25">
      <c r="A37" s="1" t="s">
        <v>36</v>
      </c>
      <c r="B37" s="1">
        <v>5564</v>
      </c>
      <c r="C37" s="5">
        <v>43276</v>
      </c>
      <c r="E37" s="3" t="s">
        <v>620</v>
      </c>
      <c r="F37" s="3" t="s">
        <v>620</v>
      </c>
      <c r="G37" s="3" t="s">
        <v>33</v>
      </c>
      <c r="H37" s="3">
        <v>930504874</v>
      </c>
      <c r="I37" s="4">
        <v>43262</v>
      </c>
      <c r="J37" s="3" t="s">
        <v>1226</v>
      </c>
      <c r="L37" s="3" t="s">
        <v>39</v>
      </c>
      <c r="M37" s="3" t="s">
        <v>39</v>
      </c>
      <c r="N37" s="1">
        <v>96020010</v>
      </c>
      <c r="O37" s="3" t="s">
        <v>621</v>
      </c>
      <c r="P37" s="3" t="s">
        <v>621</v>
      </c>
      <c r="Q37" s="3">
        <v>115001150</v>
      </c>
      <c r="V37" s="6">
        <v>43252</v>
      </c>
      <c r="W37" s="6">
        <v>45047</v>
      </c>
      <c r="X37" s="3">
        <v>60</v>
      </c>
      <c r="Y37" s="3">
        <v>0</v>
      </c>
      <c r="Z37" s="3">
        <v>4025000</v>
      </c>
      <c r="AA37" s="3" t="s">
        <v>574</v>
      </c>
      <c r="AB37" s="3">
        <v>2.7799999999999999E-3</v>
      </c>
      <c r="AC37" s="1">
        <f t="shared" si="2"/>
        <v>11189.5</v>
      </c>
      <c r="AD37" s="1" t="s">
        <v>34</v>
      </c>
      <c r="AE37" s="1">
        <v>0</v>
      </c>
      <c r="AF37" s="1">
        <f t="shared" si="3"/>
        <v>4025000</v>
      </c>
    </row>
    <row r="38" spans="1:32" ht="24.95" customHeight="1" x14ac:dyDescent="0.25">
      <c r="A38" s="1" t="s">
        <v>36</v>
      </c>
      <c r="B38" s="1">
        <v>5565</v>
      </c>
      <c r="C38" s="5">
        <v>43276</v>
      </c>
      <c r="E38" s="3" t="s">
        <v>863</v>
      </c>
      <c r="F38" s="3" t="s">
        <v>942</v>
      </c>
      <c r="G38" s="3" t="s">
        <v>126</v>
      </c>
      <c r="H38" s="3" t="s">
        <v>1361</v>
      </c>
      <c r="I38" s="4">
        <v>43266</v>
      </c>
      <c r="J38" s="3" t="s">
        <v>43</v>
      </c>
      <c r="L38" s="3" t="s">
        <v>39</v>
      </c>
      <c r="M38" s="3" t="s">
        <v>39</v>
      </c>
      <c r="N38" s="1">
        <v>29242990</v>
      </c>
      <c r="O38" s="3" t="s">
        <v>380</v>
      </c>
      <c r="P38" s="3" t="s">
        <v>380</v>
      </c>
      <c r="Q38" s="3">
        <v>18051701</v>
      </c>
      <c r="V38" s="6">
        <v>43221</v>
      </c>
      <c r="W38" s="6">
        <v>43952</v>
      </c>
      <c r="X38" s="3">
        <v>25</v>
      </c>
      <c r="Y38" s="3">
        <v>0</v>
      </c>
      <c r="Z38" s="3">
        <v>200</v>
      </c>
      <c r="AA38" s="3" t="s">
        <v>37</v>
      </c>
      <c r="AB38" s="3">
        <v>18.5</v>
      </c>
      <c r="AC38" s="1">
        <f t="shared" si="2"/>
        <v>3700</v>
      </c>
      <c r="AD38" s="1" t="s">
        <v>34</v>
      </c>
      <c r="AE38" s="1">
        <v>0</v>
      </c>
      <c r="AF38" s="1">
        <f t="shared" si="3"/>
        <v>200</v>
      </c>
    </row>
    <row r="39" spans="1:32" ht="24.95" customHeight="1" x14ac:dyDescent="0.25">
      <c r="A39" s="1" t="s">
        <v>36</v>
      </c>
      <c r="B39" s="1">
        <v>5653</v>
      </c>
      <c r="C39" s="5">
        <v>43277</v>
      </c>
      <c r="E39" s="3" t="s">
        <v>449</v>
      </c>
      <c r="F39" s="3" t="s">
        <v>390</v>
      </c>
      <c r="G39" s="3" t="s">
        <v>33</v>
      </c>
      <c r="H39" s="3" t="s">
        <v>1362</v>
      </c>
      <c r="I39" s="4">
        <v>43262</v>
      </c>
      <c r="J39" s="3" t="s">
        <v>43</v>
      </c>
      <c r="L39" s="3" t="s">
        <v>39</v>
      </c>
      <c r="M39" s="3" t="s">
        <v>39</v>
      </c>
      <c r="N39" s="1">
        <v>29182990</v>
      </c>
      <c r="O39" s="3" t="s">
        <v>1363</v>
      </c>
      <c r="P39" s="3" t="s">
        <v>1363</v>
      </c>
      <c r="Q39" s="3" t="s">
        <v>1364</v>
      </c>
      <c r="V39" s="6">
        <v>43221</v>
      </c>
      <c r="W39" s="6">
        <v>45017</v>
      </c>
      <c r="X39" s="3">
        <v>60</v>
      </c>
      <c r="Y39" s="3">
        <v>0</v>
      </c>
      <c r="Z39" s="3">
        <v>50</v>
      </c>
      <c r="AA39" s="3" t="s">
        <v>37</v>
      </c>
      <c r="AB39" s="3">
        <v>9</v>
      </c>
      <c r="AC39" s="1">
        <f t="shared" si="2"/>
        <v>450</v>
      </c>
      <c r="AD39" s="1" t="s">
        <v>34</v>
      </c>
      <c r="AE39" s="1">
        <v>0</v>
      </c>
      <c r="AF39" s="1">
        <f t="shared" si="3"/>
        <v>50</v>
      </c>
    </row>
    <row r="40" spans="1:32" ht="24.95" customHeight="1" x14ac:dyDescent="0.25">
      <c r="A40" s="1" t="s">
        <v>36</v>
      </c>
      <c r="B40" s="1">
        <v>5653</v>
      </c>
      <c r="C40" s="5">
        <v>43277</v>
      </c>
      <c r="E40" s="3" t="s">
        <v>449</v>
      </c>
      <c r="F40" s="3" t="s">
        <v>390</v>
      </c>
      <c r="G40" s="3" t="s">
        <v>33</v>
      </c>
      <c r="H40" s="3" t="s">
        <v>1362</v>
      </c>
      <c r="I40" s="4">
        <v>43262</v>
      </c>
      <c r="J40" s="3" t="s">
        <v>43</v>
      </c>
      <c r="L40" s="3" t="s">
        <v>39</v>
      </c>
      <c r="M40" s="3" t="s">
        <v>39</v>
      </c>
      <c r="N40" s="1">
        <v>29157090</v>
      </c>
      <c r="O40" s="3" t="s">
        <v>67</v>
      </c>
      <c r="P40" s="3" t="s">
        <v>67</v>
      </c>
      <c r="Q40" s="3" t="s">
        <v>1365</v>
      </c>
      <c r="V40" s="6">
        <v>43221</v>
      </c>
      <c r="W40" s="6">
        <v>45017</v>
      </c>
      <c r="X40" s="3">
        <v>60</v>
      </c>
      <c r="Y40" s="3">
        <v>0</v>
      </c>
      <c r="Z40" s="3">
        <v>200</v>
      </c>
      <c r="AA40" s="3" t="s">
        <v>37</v>
      </c>
      <c r="AB40" s="3">
        <v>3.05</v>
      </c>
      <c r="AC40" s="1">
        <f t="shared" si="2"/>
        <v>610</v>
      </c>
      <c r="AD40" s="1" t="s">
        <v>34</v>
      </c>
      <c r="AE40" s="1">
        <v>0</v>
      </c>
      <c r="AF40" s="1">
        <f t="shared" si="3"/>
        <v>200</v>
      </c>
    </row>
    <row r="41" spans="1:32" ht="24.95" customHeight="1" x14ac:dyDescent="0.25">
      <c r="A41" s="1" t="s">
        <v>36</v>
      </c>
      <c r="B41" s="1">
        <v>5653</v>
      </c>
      <c r="C41" s="5">
        <v>43277</v>
      </c>
      <c r="E41" s="3" t="s">
        <v>449</v>
      </c>
      <c r="F41" s="3" t="s">
        <v>390</v>
      </c>
      <c r="G41" s="3" t="s">
        <v>33</v>
      </c>
      <c r="H41" s="3" t="s">
        <v>1362</v>
      </c>
      <c r="I41" s="4">
        <v>43262</v>
      </c>
      <c r="J41" s="3" t="s">
        <v>43</v>
      </c>
      <c r="L41" s="3" t="s">
        <v>39</v>
      </c>
      <c r="M41" s="3" t="s">
        <v>39</v>
      </c>
      <c r="N41" s="1">
        <v>34021300</v>
      </c>
      <c r="O41" s="3" t="s">
        <v>782</v>
      </c>
      <c r="P41" s="3" t="s">
        <v>782</v>
      </c>
      <c r="Q41" s="3">
        <v>713</v>
      </c>
      <c r="V41" s="6">
        <v>43160</v>
      </c>
      <c r="W41" s="6">
        <v>44256</v>
      </c>
      <c r="X41" s="3">
        <v>37</v>
      </c>
      <c r="Y41" s="3">
        <v>0</v>
      </c>
      <c r="Z41" s="3">
        <v>50</v>
      </c>
      <c r="AA41" s="3" t="s">
        <v>37</v>
      </c>
      <c r="AB41" s="3">
        <v>4.3</v>
      </c>
      <c r="AC41" s="1">
        <f t="shared" si="2"/>
        <v>215</v>
      </c>
      <c r="AD41" s="1" t="s">
        <v>34</v>
      </c>
      <c r="AE41" s="1">
        <v>0</v>
      </c>
      <c r="AF41" s="1">
        <f t="shared" si="3"/>
        <v>50</v>
      </c>
    </row>
    <row r="42" spans="1:32" ht="24.95" customHeight="1" x14ac:dyDescent="0.25">
      <c r="A42" s="1" t="s">
        <v>36</v>
      </c>
      <c r="B42" s="1">
        <v>5653</v>
      </c>
      <c r="C42" s="5">
        <v>43277</v>
      </c>
      <c r="E42" s="3" t="s">
        <v>449</v>
      </c>
      <c r="F42" s="3" t="s">
        <v>390</v>
      </c>
      <c r="G42" s="3" t="s">
        <v>33</v>
      </c>
      <c r="H42" s="3" t="s">
        <v>1362</v>
      </c>
      <c r="I42" s="4">
        <v>43262</v>
      </c>
      <c r="J42" s="3" t="s">
        <v>43</v>
      </c>
      <c r="L42" s="3" t="s">
        <v>39</v>
      </c>
      <c r="M42" s="3" t="s">
        <v>39</v>
      </c>
      <c r="N42" s="1">
        <v>29420090</v>
      </c>
      <c r="O42" s="3" t="s">
        <v>51</v>
      </c>
      <c r="P42" s="3" t="s">
        <v>51</v>
      </c>
      <c r="Q42" s="3" t="s">
        <v>1366</v>
      </c>
      <c r="V42" s="6">
        <v>43221</v>
      </c>
      <c r="W42" s="6">
        <v>44682</v>
      </c>
      <c r="X42" s="3">
        <v>49</v>
      </c>
      <c r="Y42" s="3">
        <v>0</v>
      </c>
      <c r="Z42" s="3">
        <v>100</v>
      </c>
      <c r="AA42" s="3" t="s">
        <v>37</v>
      </c>
      <c r="AB42" s="3">
        <v>5.05</v>
      </c>
      <c r="AC42" s="1">
        <f t="shared" si="2"/>
        <v>505</v>
      </c>
      <c r="AD42" s="1" t="s">
        <v>34</v>
      </c>
      <c r="AE42" s="1">
        <v>0</v>
      </c>
      <c r="AF42" s="1">
        <f t="shared" si="3"/>
        <v>100</v>
      </c>
    </row>
    <row r="43" spans="1:32" ht="24.95" customHeight="1" x14ac:dyDescent="0.25">
      <c r="A43" s="1" t="s">
        <v>36</v>
      </c>
      <c r="B43" s="1">
        <v>5654</v>
      </c>
      <c r="C43" s="5">
        <v>43277</v>
      </c>
      <c r="E43" s="3" t="s">
        <v>1367</v>
      </c>
      <c r="F43" s="3" t="s">
        <v>554</v>
      </c>
      <c r="G43" s="3" t="s">
        <v>33</v>
      </c>
      <c r="H43" s="3" t="s">
        <v>1368</v>
      </c>
      <c r="I43" s="4">
        <v>43245</v>
      </c>
      <c r="J43" s="3" t="s">
        <v>43</v>
      </c>
      <c r="L43" s="3" t="s">
        <v>39</v>
      </c>
      <c r="M43" s="3" t="s">
        <v>39</v>
      </c>
      <c r="N43" s="1">
        <v>25262000</v>
      </c>
      <c r="O43" s="3" t="s">
        <v>1369</v>
      </c>
      <c r="P43" s="3" t="s">
        <v>715</v>
      </c>
      <c r="Q43" s="3" t="s">
        <v>1370</v>
      </c>
      <c r="V43" s="6">
        <v>43040</v>
      </c>
      <c r="W43" s="6">
        <v>44136</v>
      </c>
      <c r="X43" s="3">
        <v>37</v>
      </c>
      <c r="Y43" s="3">
        <v>0</v>
      </c>
      <c r="Z43" s="3">
        <v>500</v>
      </c>
      <c r="AA43" s="3" t="s">
        <v>37</v>
      </c>
      <c r="AB43" s="3">
        <v>2.86</v>
      </c>
      <c r="AC43" s="1">
        <f t="shared" si="2"/>
        <v>1430</v>
      </c>
      <c r="AD43" s="1" t="s">
        <v>34</v>
      </c>
      <c r="AE43" s="1">
        <v>0</v>
      </c>
      <c r="AF43" s="1">
        <f t="shared" si="3"/>
        <v>500</v>
      </c>
    </row>
    <row r="44" spans="1:32" ht="24.95" customHeight="1" x14ac:dyDescent="0.25">
      <c r="A44" s="1" t="s">
        <v>36</v>
      </c>
      <c r="B44" s="1">
        <v>5776</v>
      </c>
      <c r="C44" s="5">
        <v>43279</v>
      </c>
      <c r="E44" s="3" t="s">
        <v>202</v>
      </c>
      <c r="F44" s="3" t="s">
        <v>202</v>
      </c>
      <c r="G44" s="3" t="s">
        <v>33</v>
      </c>
      <c r="H44" s="3" t="s">
        <v>1371</v>
      </c>
      <c r="I44" s="4">
        <v>43273</v>
      </c>
      <c r="J44" s="3" t="s">
        <v>59</v>
      </c>
      <c r="L44" s="3" t="s">
        <v>35</v>
      </c>
      <c r="N44" s="1">
        <v>29419090</v>
      </c>
      <c r="O44" s="3" t="s">
        <v>1372</v>
      </c>
      <c r="P44" s="3" t="s">
        <v>1372</v>
      </c>
      <c r="Q44" s="3">
        <v>180120495</v>
      </c>
      <c r="V44" s="6">
        <v>43221</v>
      </c>
      <c r="W44" s="6">
        <v>44317</v>
      </c>
      <c r="X44" s="3">
        <v>37</v>
      </c>
      <c r="Y44" s="3">
        <v>0</v>
      </c>
      <c r="Z44" s="3">
        <v>500</v>
      </c>
      <c r="AA44" s="3" t="s">
        <v>37</v>
      </c>
      <c r="AB44" s="3">
        <v>130</v>
      </c>
      <c r="AC44" s="1">
        <f t="shared" si="2"/>
        <v>65000</v>
      </c>
      <c r="AD44" s="1" t="s">
        <v>34</v>
      </c>
      <c r="AE44" s="1">
        <v>0</v>
      </c>
      <c r="AF44" s="1">
        <f t="shared" si="3"/>
        <v>500</v>
      </c>
    </row>
    <row r="45" spans="1:32" ht="24.95" customHeight="1" x14ac:dyDescent="0.25">
      <c r="A45" s="1" t="s">
        <v>36</v>
      </c>
      <c r="B45" s="1">
        <v>5851</v>
      </c>
      <c r="C45" s="5">
        <v>43288</v>
      </c>
      <c r="E45" s="3" t="s">
        <v>381</v>
      </c>
      <c r="F45" s="3" t="s">
        <v>381</v>
      </c>
      <c r="G45" s="3" t="s">
        <v>33</v>
      </c>
      <c r="H45" s="3" t="s">
        <v>1373</v>
      </c>
      <c r="I45" s="4">
        <v>43281</v>
      </c>
      <c r="J45" s="3" t="s">
        <v>59</v>
      </c>
      <c r="L45" s="3" t="s">
        <v>35</v>
      </c>
      <c r="N45" s="1">
        <v>29420090</v>
      </c>
      <c r="O45" s="3" t="s">
        <v>383</v>
      </c>
      <c r="P45" s="3" t="s">
        <v>383</v>
      </c>
      <c r="Q45" s="3" t="s">
        <v>1374</v>
      </c>
      <c r="V45" s="6">
        <v>43101</v>
      </c>
      <c r="W45" s="6">
        <v>44896</v>
      </c>
      <c r="X45" s="3">
        <v>60</v>
      </c>
      <c r="Y45" s="3">
        <v>0</v>
      </c>
      <c r="Z45" s="3">
        <v>125</v>
      </c>
      <c r="AA45" s="3" t="s">
        <v>37</v>
      </c>
      <c r="AB45" s="3">
        <v>48</v>
      </c>
      <c r="AC45" s="1">
        <f t="shared" si="2"/>
        <v>6000</v>
      </c>
      <c r="AD45" s="1" t="s">
        <v>34</v>
      </c>
      <c r="AE45" s="1">
        <v>0</v>
      </c>
      <c r="AF45" s="1">
        <f t="shared" si="3"/>
        <v>125</v>
      </c>
    </row>
    <row r="46" spans="1:32" ht="24.95" customHeight="1" x14ac:dyDescent="0.25"/>
    <row r="47" spans="1:32" ht="24.95" customHeight="1" x14ac:dyDescent="0.25"/>
    <row r="48" spans="1:32" ht="24.95" customHeight="1" x14ac:dyDescent="0.25"/>
    <row r="49" ht="24.95" customHeight="1" x14ac:dyDescent="0.25"/>
    <row r="50" ht="24.95" customHeight="1" x14ac:dyDescent="0.25"/>
    <row r="51" ht="24.95" customHeight="1" x14ac:dyDescent="0.25"/>
    <row r="52" ht="24.95" customHeight="1" x14ac:dyDescent="0.25"/>
    <row r="53" ht="24.95" customHeight="1" x14ac:dyDescent="0.25"/>
    <row r="54" ht="24.95" customHeight="1" x14ac:dyDescent="0.25"/>
    <row r="55" ht="24.95" customHeight="1" x14ac:dyDescent="0.25"/>
    <row r="56" ht="24.95" customHeight="1" x14ac:dyDescent="0.25"/>
    <row r="57" ht="24.95" customHeight="1" x14ac:dyDescent="0.25"/>
    <row r="58" ht="24.95" customHeight="1" x14ac:dyDescent="0.25"/>
    <row r="59" ht="24.95" customHeight="1" x14ac:dyDescent="0.25"/>
    <row r="60" ht="24.95" customHeight="1" x14ac:dyDescent="0.25"/>
    <row r="61" ht="24.95" customHeight="1" x14ac:dyDescent="0.25"/>
    <row r="62" ht="24.95" customHeight="1" x14ac:dyDescent="0.25"/>
    <row r="63" ht="24.95" customHeight="1" x14ac:dyDescent="0.25"/>
    <row r="64" ht="24.95" customHeight="1" x14ac:dyDescent="0.25"/>
    <row r="65" ht="24.95" customHeight="1" x14ac:dyDescent="0.25"/>
    <row r="66" ht="24.95" customHeight="1" x14ac:dyDescent="0.25"/>
    <row r="67" ht="24.95" customHeight="1" x14ac:dyDescent="0.25"/>
    <row r="68" ht="24.95" customHeight="1" x14ac:dyDescent="0.25"/>
    <row r="69" ht="24.95" customHeight="1" x14ac:dyDescent="0.25"/>
    <row r="70" ht="24.95" customHeight="1" x14ac:dyDescent="0.25"/>
    <row r="71" ht="24.95" customHeight="1" x14ac:dyDescent="0.25"/>
    <row r="72" ht="24.95" customHeight="1" x14ac:dyDescent="0.25"/>
    <row r="73" ht="24.95" customHeight="1" x14ac:dyDescent="0.25"/>
    <row r="74" ht="24.95" customHeight="1" x14ac:dyDescent="0.25"/>
    <row r="75" ht="24.95" customHeight="1" x14ac:dyDescent="0.25"/>
    <row r="76" ht="24.95" customHeight="1" x14ac:dyDescent="0.25"/>
    <row r="77" ht="24.95" customHeight="1" x14ac:dyDescent="0.25"/>
    <row r="78" ht="24.95" customHeight="1" x14ac:dyDescent="0.25"/>
    <row r="79" ht="24.95" customHeight="1" x14ac:dyDescent="0.25"/>
    <row r="80" ht="24.95" customHeight="1" x14ac:dyDescent="0.25"/>
    <row r="81" ht="24.95" customHeight="1" x14ac:dyDescent="0.25"/>
    <row r="82" ht="24.95" customHeight="1" x14ac:dyDescent="0.25"/>
    <row r="83" ht="24.95" customHeight="1" x14ac:dyDescent="0.25"/>
    <row r="84" ht="24.95" customHeight="1" x14ac:dyDescent="0.25"/>
    <row r="85" ht="24.95" customHeight="1" x14ac:dyDescent="0.25"/>
    <row r="86" ht="24.95" customHeight="1" x14ac:dyDescent="0.25"/>
    <row r="87" ht="24.95" customHeight="1" x14ac:dyDescent="0.25"/>
    <row r="88" ht="24.95" customHeight="1" x14ac:dyDescent="0.25"/>
    <row r="89" ht="24.95" customHeight="1" x14ac:dyDescent="0.25"/>
    <row r="90" ht="24.95" customHeight="1" x14ac:dyDescent="0.25"/>
    <row r="91" ht="24.95" customHeight="1" x14ac:dyDescent="0.25"/>
    <row r="92" ht="24.95" customHeight="1" x14ac:dyDescent="0.25"/>
    <row r="93" ht="24.95" customHeight="1" x14ac:dyDescent="0.25"/>
    <row r="94" ht="24.95" customHeight="1" x14ac:dyDescent="0.25"/>
    <row r="95" ht="24.95" customHeight="1" x14ac:dyDescent="0.25"/>
    <row r="96" ht="24.95" customHeight="1" x14ac:dyDescent="0.25"/>
    <row r="97" ht="24.95" customHeight="1" x14ac:dyDescent="0.25"/>
    <row r="98" ht="24.95" customHeight="1" x14ac:dyDescent="0.25"/>
    <row r="99" ht="24.95" customHeight="1" x14ac:dyDescent="0.25"/>
    <row r="100" ht="24.95" customHeight="1" x14ac:dyDescent="0.25"/>
    <row r="101" ht="24.95" customHeight="1" x14ac:dyDescent="0.25"/>
    <row r="102" ht="24.95" customHeight="1" x14ac:dyDescent="0.25"/>
    <row r="103" ht="24.95" customHeight="1" x14ac:dyDescent="0.25"/>
    <row r="104" ht="24.95" customHeight="1" x14ac:dyDescent="0.25"/>
    <row r="105" ht="24.95" customHeight="1" x14ac:dyDescent="0.25"/>
    <row r="106" ht="24.95" customHeight="1" x14ac:dyDescent="0.25"/>
    <row r="107" ht="24.95" customHeight="1" x14ac:dyDescent="0.25"/>
    <row r="108" ht="24.95" customHeight="1" x14ac:dyDescent="0.25"/>
    <row r="109" ht="24.95" customHeight="1" x14ac:dyDescent="0.25"/>
    <row r="110" ht="24.95" customHeight="1" x14ac:dyDescent="0.25"/>
    <row r="111" ht="24.95" customHeight="1" x14ac:dyDescent="0.25"/>
    <row r="112" ht="24.95" customHeight="1" x14ac:dyDescent="0.25"/>
    <row r="113" ht="24.95" customHeight="1" x14ac:dyDescent="0.25"/>
    <row r="114" ht="24.95" customHeight="1" x14ac:dyDescent="0.25"/>
    <row r="115" ht="24.95" customHeight="1" x14ac:dyDescent="0.25"/>
    <row r="116" ht="24.95" customHeight="1" x14ac:dyDescent="0.25"/>
    <row r="117" ht="24.95" customHeight="1" x14ac:dyDescent="0.25"/>
    <row r="118" ht="24.95" customHeight="1" x14ac:dyDescent="0.25"/>
    <row r="119" ht="24.95" customHeight="1" x14ac:dyDescent="0.25"/>
    <row r="120" ht="24.95" customHeight="1" x14ac:dyDescent="0.25"/>
    <row r="121" ht="24.95" customHeight="1" x14ac:dyDescent="0.25"/>
    <row r="122" ht="24.95" customHeight="1" x14ac:dyDescent="0.25"/>
    <row r="123" ht="24.95" customHeight="1" x14ac:dyDescent="0.25"/>
    <row r="124" ht="24.95" customHeight="1" x14ac:dyDescent="0.25"/>
    <row r="125" ht="24.95" customHeight="1" x14ac:dyDescent="0.25"/>
    <row r="126" ht="24.95" customHeight="1" x14ac:dyDescent="0.25"/>
    <row r="127" ht="24.95" customHeight="1" x14ac:dyDescent="0.25"/>
    <row r="128" ht="24.95" customHeight="1" x14ac:dyDescent="0.25"/>
    <row r="129" ht="24.95" customHeight="1" x14ac:dyDescent="0.25"/>
    <row r="130" ht="24.95" customHeight="1" x14ac:dyDescent="0.25"/>
    <row r="131" ht="24.95" customHeight="1" x14ac:dyDescent="0.25"/>
    <row r="132" ht="24.95" customHeight="1" x14ac:dyDescent="0.25"/>
    <row r="133" ht="24.95" customHeight="1" x14ac:dyDescent="0.25"/>
    <row r="134" ht="24.95" customHeight="1" x14ac:dyDescent="0.25"/>
    <row r="135" ht="24.95" customHeight="1" x14ac:dyDescent="0.25"/>
    <row r="136" ht="24.95" customHeight="1" x14ac:dyDescent="0.25"/>
    <row r="137" ht="24.95" customHeight="1" x14ac:dyDescent="0.25"/>
    <row r="138" ht="24.95" customHeight="1" x14ac:dyDescent="0.25"/>
    <row r="139" ht="24.95" customHeight="1" x14ac:dyDescent="0.25"/>
    <row r="140" ht="24.95" customHeight="1" x14ac:dyDescent="0.25"/>
    <row r="141" ht="24.95" customHeight="1" x14ac:dyDescent="0.25"/>
    <row r="142" ht="24.95" customHeight="1" x14ac:dyDescent="0.25"/>
    <row r="143" ht="24.95" customHeight="1" x14ac:dyDescent="0.25"/>
    <row r="144" ht="24.95" customHeight="1" x14ac:dyDescent="0.25"/>
    <row r="145" ht="24.95" customHeight="1" x14ac:dyDescent="0.25"/>
    <row r="146" ht="24.95" customHeight="1" x14ac:dyDescent="0.25"/>
    <row r="147" ht="24.95" customHeight="1" x14ac:dyDescent="0.25"/>
    <row r="148" ht="24.95" customHeight="1" x14ac:dyDescent="0.25"/>
    <row r="149" ht="24.95" customHeight="1" x14ac:dyDescent="0.25"/>
    <row r="150" ht="24.95" customHeight="1" x14ac:dyDescent="0.25"/>
    <row r="151" ht="24.95" customHeight="1" x14ac:dyDescent="0.25"/>
    <row r="152" ht="24.95" customHeight="1" x14ac:dyDescent="0.25"/>
    <row r="153" ht="24.95" customHeight="1" x14ac:dyDescent="0.25"/>
    <row r="154" ht="24.95" customHeight="1" x14ac:dyDescent="0.25"/>
    <row r="155" ht="24.95" customHeight="1" x14ac:dyDescent="0.25"/>
    <row r="156" ht="24.95" customHeight="1" x14ac:dyDescent="0.25"/>
    <row r="157" ht="24.95" customHeight="1" x14ac:dyDescent="0.25"/>
    <row r="158" ht="24.95" customHeight="1" x14ac:dyDescent="0.25"/>
    <row r="159" ht="24.95" customHeight="1" x14ac:dyDescent="0.25"/>
    <row r="160" ht="24.95" customHeight="1" x14ac:dyDescent="0.25"/>
    <row r="161" ht="24.95" customHeight="1" x14ac:dyDescent="0.25"/>
    <row r="162" ht="24.95" customHeight="1" x14ac:dyDescent="0.25"/>
    <row r="163" ht="24.95" customHeight="1" x14ac:dyDescent="0.25"/>
    <row r="164" ht="24.95" customHeight="1" x14ac:dyDescent="0.25"/>
    <row r="165" ht="24.95" customHeight="1" x14ac:dyDescent="0.25"/>
    <row r="166" ht="24.95" customHeight="1" x14ac:dyDescent="0.25"/>
    <row r="167" ht="24.95" customHeight="1" x14ac:dyDescent="0.25"/>
    <row r="168" ht="24.95" customHeight="1" x14ac:dyDescent="0.25"/>
    <row r="169" ht="24.95" customHeight="1" x14ac:dyDescent="0.25"/>
    <row r="170" ht="24.95" customHeight="1" x14ac:dyDescent="0.25"/>
    <row r="171" ht="24.95" customHeight="1" x14ac:dyDescent="0.25"/>
    <row r="172" ht="24.95" customHeight="1" x14ac:dyDescent="0.25"/>
    <row r="173" ht="24.95" customHeight="1" x14ac:dyDescent="0.25"/>
    <row r="174" ht="24.95" customHeight="1" x14ac:dyDescent="0.25"/>
    <row r="175" ht="24.95" customHeight="1" x14ac:dyDescent="0.25"/>
    <row r="176" ht="24.95" customHeight="1" x14ac:dyDescent="0.25"/>
    <row r="177" ht="24.95" customHeight="1" x14ac:dyDescent="0.25"/>
    <row r="178" ht="24.95" customHeight="1" x14ac:dyDescent="0.25"/>
    <row r="1048287" spans="32:32" x14ac:dyDescent="0.25">
      <c r="AF1048287" s="1">
        <f t="shared" ref="AF1048287" si="4">Z1048287</f>
        <v>0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G1048340"/>
  <sheetViews>
    <sheetView zoomScaleNormal="100" workbookViewId="0">
      <pane ySplit="2" topLeftCell="A3" activePane="bottomLeft" state="frozen"/>
      <selection pane="bottomLeft"/>
    </sheetView>
  </sheetViews>
  <sheetFormatPr defaultRowHeight="12" x14ac:dyDescent="0.25"/>
  <cols>
    <col min="1" max="1" width="3.85546875" style="1" bestFit="1" customWidth="1"/>
    <col min="2" max="2" width="5.28515625" style="1" bestFit="1" customWidth="1"/>
    <col min="3" max="3" width="9.42578125" style="1" bestFit="1" customWidth="1"/>
    <col min="4" max="4" width="3.28515625" style="3" bestFit="1" customWidth="1"/>
    <col min="5" max="5" width="35" style="3" customWidth="1"/>
    <col min="6" max="6" width="36.5703125" style="3" customWidth="1"/>
    <col min="7" max="7" width="11.7109375" style="3" customWidth="1"/>
    <col min="8" max="8" width="20.28515625" style="3" customWidth="1"/>
    <col min="9" max="9" width="10.42578125" style="3" bestFit="1" customWidth="1"/>
    <col min="10" max="10" width="33.140625" style="3" bestFit="1" customWidth="1"/>
    <col min="11" max="11" width="10.42578125" style="3" bestFit="1" customWidth="1"/>
    <col min="12" max="12" width="4.42578125" style="3" bestFit="1" customWidth="1"/>
    <col min="13" max="13" width="7.85546875" style="3" bestFit="1" customWidth="1"/>
    <col min="14" max="14" width="8.7109375" style="1" bestFit="1" customWidth="1"/>
    <col min="15" max="16" width="35.28515625" style="3" customWidth="1"/>
    <col min="17" max="17" width="29.42578125" style="3" customWidth="1"/>
    <col min="18" max="18" width="6.140625" style="3" bestFit="1" customWidth="1"/>
    <col min="19" max="19" width="9.85546875" style="3" bestFit="1" customWidth="1"/>
    <col min="20" max="21" width="6.42578125" style="3" bestFit="1" customWidth="1"/>
    <col min="22" max="22" width="6.85546875" style="3" bestFit="1" customWidth="1"/>
    <col min="23" max="23" width="7" style="3" bestFit="1" customWidth="1"/>
    <col min="24" max="24" width="3.5703125" style="3" bestFit="1" customWidth="1"/>
    <col min="25" max="25" width="5.42578125" style="3" bestFit="1" customWidth="1"/>
    <col min="26" max="26" width="10" style="3" bestFit="1" customWidth="1"/>
    <col min="27" max="27" width="7" style="3" bestFit="1" customWidth="1"/>
    <col min="28" max="28" width="8.28515625" style="3" bestFit="1" customWidth="1"/>
    <col min="29" max="29" width="9" style="1" bestFit="1" customWidth="1"/>
    <col min="30" max="30" width="4.140625" style="1" bestFit="1" customWidth="1"/>
    <col min="31" max="31" width="3.28515625" style="1" bestFit="1" customWidth="1"/>
    <col min="32" max="32" width="10" style="1" bestFit="1" customWidth="1"/>
    <col min="33" max="33" width="7.85546875" style="1" bestFit="1" customWidth="1"/>
    <col min="34" max="16384" width="9.140625" style="1"/>
  </cols>
  <sheetData>
    <row r="1" spans="1:33" ht="50.1" customHeight="1" x14ac:dyDescent="0.25">
      <c r="A1" s="33" t="s">
        <v>5</v>
      </c>
      <c r="B1" s="33" t="s">
        <v>6</v>
      </c>
      <c r="C1" s="33" t="s">
        <v>4</v>
      </c>
      <c r="D1" s="33" t="s">
        <v>7</v>
      </c>
      <c r="E1" s="33" t="s">
        <v>8</v>
      </c>
      <c r="F1" s="33" t="s">
        <v>9</v>
      </c>
      <c r="G1" s="33" t="s">
        <v>10</v>
      </c>
      <c r="H1" s="33" t="s">
        <v>11</v>
      </c>
      <c r="I1" s="33" t="s">
        <v>3</v>
      </c>
      <c r="J1" s="33" t="s">
        <v>12</v>
      </c>
      <c r="K1" s="33" t="s">
        <v>13</v>
      </c>
      <c r="L1" s="33" t="s">
        <v>14</v>
      </c>
      <c r="M1" s="33" t="s">
        <v>15</v>
      </c>
      <c r="N1" s="33" t="s">
        <v>16</v>
      </c>
      <c r="O1" s="33" t="s">
        <v>17</v>
      </c>
      <c r="P1" s="33" t="s">
        <v>18</v>
      </c>
      <c r="Q1" s="33" t="s">
        <v>19</v>
      </c>
      <c r="R1" s="33" t="s">
        <v>20</v>
      </c>
      <c r="S1" s="33" t="s">
        <v>21</v>
      </c>
      <c r="T1" s="33" t="s">
        <v>22</v>
      </c>
      <c r="U1" s="33" t="s">
        <v>23</v>
      </c>
      <c r="V1" s="33" t="s">
        <v>24</v>
      </c>
      <c r="W1" s="33" t="s">
        <v>25</v>
      </c>
      <c r="X1" s="33" t="s">
        <v>26</v>
      </c>
      <c r="Y1" s="33" t="s">
        <v>27</v>
      </c>
      <c r="Z1" s="33" t="s">
        <v>28</v>
      </c>
      <c r="AA1" s="33" t="s">
        <v>29</v>
      </c>
      <c r="AB1" s="33" t="s">
        <v>0</v>
      </c>
      <c r="AC1" s="33" t="s">
        <v>30</v>
      </c>
      <c r="AD1" s="33" t="s">
        <v>1</v>
      </c>
      <c r="AE1" s="33" t="s">
        <v>31</v>
      </c>
      <c r="AF1" s="33" t="s">
        <v>32</v>
      </c>
      <c r="AG1" s="33" t="s">
        <v>2</v>
      </c>
    </row>
    <row r="2" spans="1:33" s="56" customFormat="1" ht="24.95" customHeight="1" x14ac:dyDescent="0.25">
      <c r="A2" s="51" t="s">
        <v>36</v>
      </c>
      <c r="B2" s="51">
        <v>3835</v>
      </c>
      <c r="C2" s="52">
        <v>43222</v>
      </c>
      <c r="D2" s="53"/>
      <c r="E2" s="53" t="s">
        <v>823</v>
      </c>
      <c r="F2" s="53" t="s">
        <v>823</v>
      </c>
      <c r="G2" s="53" t="s">
        <v>33</v>
      </c>
      <c r="H2" s="53" t="s">
        <v>1216</v>
      </c>
      <c r="I2" s="54">
        <v>43204</v>
      </c>
      <c r="J2" s="53" t="s">
        <v>43</v>
      </c>
      <c r="K2" s="53"/>
      <c r="L2" s="53" t="s">
        <v>39</v>
      </c>
      <c r="M2" s="53" t="s">
        <v>39</v>
      </c>
      <c r="N2" s="51">
        <v>34042000</v>
      </c>
      <c r="O2" s="53" t="s">
        <v>1217</v>
      </c>
      <c r="P2" s="53" t="s">
        <v>1217</v>
      </c>
      <c r="Q2" s="53">
        <v>604</v>
      </c>
      <c r="R2" s="53"/>
      <c r="S2" s="53"/>
      <c r="T2" s="53"/>
      <c r="U2" s="53"/>
      <c r="V2" s="55">
        <v>43132</v>
      </c>
      <c r="W2" s="55">
        <v>44228</v>
      </c>
      <c r="X2" s="53">
        <v>37</v>
      </c>
      <c r="Y2" s="53">
        <v>0</v>
      </c>
      <c r="Z2" s="53">
        <v>690</v>
      </c>
      <c r="AA2" s="53" t="s">
        <v>37</v>
      </c>
      <c r="AB2" s="53">
        <v>2.5</v>
      </c>
      <c r="AC2" s="51">
        <f t="shared" ref="AC2:AC52" si="0">Z2*AB2</f>
        <v>1725</v>
      </c>
      <c r="AD2" s="51" t="s">
        <v>34</v>
      </c>
      <c r="AE2" s="51">
        <v>0</v>
      </c>
      <c r="AF2" s="51">
        <f t="shared" ref="AF2" si="1">Z2</f>
        <v>690</v>
      </c>
      <c r="AG2" s="51"/>
    </row>
    <row r="3" spans="1:33" ht="24.95" customHeight="1" x14ac:dyDescent="0.25">
      <c r="A3" s="1" t="s">
        <v>36</v>
      </c>
      <c r="B3" s="1">
        <v>3836</v>
      </c>
      <c r="C3" s="5">
        <v>43222</v>
      </c>
      <c r="E3" s="3" t="s">
        <v>273</v>
      </c>
      <c r="F3" s="3" t="s">
        <v>273</v>
      </c>
      <c r="G3" s="3" t="s">
        <v>33</v>
      </c>
      <c r="H3" s="3" t="s">
        <v>1214</v>
      </c>
      <c r="I3" s="4">
        <v>43217</v>
      </c>
      <c r="J3" s="3" t="s">
        <v>59</v>
      </c>
      <c r="L3" s="3" t="s">
        <v>35</v>
      </c>
      <c r="N3" s="1">
        <v>29420090</v>
      </c>
      <c r="O3" s="3" t="s">
        <v>332</v>
      </c>
      <c r="P3" s="3" t="s">
        <v>332</v>
      </c>
      <c r="Q3" s="3" t="s">
        <v>1215</v>
      </c>
      <c r="V3" s="6">
        <v>43191</v>
      </c>
      <c r="W3" s="6">
        <v>44256</v>
      </c>
      <c r="X3" s="3">
        <v>36</v>
      </c>
      <c r="Y3" s="3">
        <v>0</v>
      </c>
      <c r="Z3" s="3">
        <v>5</v>
      </c>
      <c r="AA3" s="3" t="s">
        <v>37</v>
      </c>
      <c r="AB3" s="3">
        <v>1250</v>
      </c>
      <c r="AC3" s="1">
        <f t="shared" si="0"/>
        <v>6250</v>
      </c>
      <c r="AD3" s="1" t="s">
        <v>34</v>
      </c>
      <c r="AE3" s="1">
        <v>0</v>
      </c>
      <c r="AF3" s="1">
        <f t="shared" ref="AF3:AF52" si="2">Z3</f>
        <v>5</v>
      </c>
    </row>
    <row r="4" spans="1:33" ht="24.95" customHeight="1" x14ac:dyDescent="0.25">
      <c r="A4" s="1" t="s">
        <v>36</v>
      </c>
      <c r="B4" s="1">
        <v>3837</v>
      </c>
      <c r="C4" s="5">
        <v>43222</v>
      </c>
      <c r="E4" s="3" t="s">
        <v>907</v>
      </c>
      <c r="F4" s="3" t="s">
        <v>554</v>
      </c>
      <c r="G4" s="3" t="s">
        <v>33</v>
      </c>
      <c r="H4" s="3" t="s">
        <v>1218</v>
      </c>
      <c r="I4" s="4">
        <v>43190</v>
      </c>
      <c r="J4" s="3" t="s">
        <v>43</v>
      </c>
      <c r="L4" s="3" t="s">
        <v>39</v>
      </c>
      <c r="M4" s="3" t="s">
        <v>39</v>
      </c>
      <c r="N4" s="1">
        <v>39129090</v>
      </c>
      <c r="O4" s="3" t="s">
        <v>1219</v>
      </c>
      <c r="P4" s="3" t="s">
        <v>1220</v>
      </c>
      <c r="Q4" s="3" t="s">
        <v>320</v>
      </c>
      <c r="V4" s="6">
        <v>42705</v>
      </c>
      <c r="W4" s="6">
        <v>44166</v>
      </c>
      <c r="X4" s="3">
        <v>49</v>
      </c>
      <c r="Y4" s="3">
        <v>0</v>
      </c>
      <c r="Z4" s="3">
        <v>500</v>
      </c>
      <c r="AA4" s="3" t="s">
        <v>37</v>
      </c>
      <c r="AB4" s="3">
        <v>7.15</v>
      </c>
      <c r="AC4" s="1">
        <f t="shared" si="0"/>
        <v>3575</v>
      </c>
      <c r="AD4" s="1" t="s">
        <v>34</v>
      </c>
      <c r="AE4" s="1">
        <v>0</v>
      </c>
      <c r="AF4" s="1">
        <f t="shared" si="2"/>
        <v>500</v>
      </c>
    </row>
    <row r="5" spans="1:33" ht="24.95" customHeight="1" x14ac:dyDescent="0.25">
      <c r="A5" s="1" t="s">
        <v>36</v>
      </c>
      <c r="B5" s="1">
        <v>3838</v>
      </c>
      <c r="C5" s="5">
        <v>43222</v>
      </c>
      <c r="E5" s="3" t="s">
        <v>907</v>
      </c>
      <c r="F5" s="3" t="s">
        <v>554</v>
      </c>
      <c r="G5" s="3" t="s">
        <v>33</v>
      </c>
      <c r="H5" s="3" t="s">
        <v>1221</v>
      </c>
      <c r="I5" s="4">
        <v>43190</v>
      </c>
      <c r="J5" s="3" t="s">
        <v>43</v>
      </c>
      <c r="L5" s="3" t="s">
        <v>39</v>
      </c>
      <c r="M5" s="3" t="s">
        <v>39</v>
      </c>
      <c r="N5" s="1">
        <v>39129090</v>
      </c>
      <c r="O5" s="3" t="s">
        <v>1222</v>
      </c>
      <c r="P5" s="3" t="s">
        <v>1220</v>
      </c>
      <c r="Q5" s="3" t="s">
        <v>317</v>
      </c>
      <c r="V5" s="6">
        <v>43101</v>
      </c>
      <c r="W5" s="6">
        <v>44562</v>
      </c>
      <c r="X5" s="3">
        <v>49</v>
      </c>
      <c r="Y5" s="3">
        <v>0</v>
      </c>
      <c r="Z5" s="3">
        <v>250</v>
      </c>
      <c r="AA5" s="3" t="s">
        <v>37</v>
      </c>
      <c r="AB5" s="3">
        <v>7.35</v>
      </c>
      <c r="AC5" s="1">
        <f t="shared" si="0"/>
        <v>1837.5</v>
      </c>
      <c r="AD5" s="1" t="s">
        <v>34</v>
      </c>
      <c r="AE5" s="1">
        <v>0</v>
      </c>
      <c r="AF5" s="1">
        <f t="shared" si="2"/>
        <v>250</v>
      </c>
    </row>
    <row r="6" spans="1:33" ht="24.95" customHeight="1" x14ac:dyDescent="0.25">
      <c r="A6" s="1" t="s">
        <v>36</v>
      </c>
      <c r="B6" s="1">
        <v>3839</v>
      </c>
      <c r="C6" s="5">
        <v>43222</v>
      </c>
      <c r="E6" s="3" t="s">
        <v>1094</v>
      </c>
      <c r="F6" s="3" t="s">
        <v>554</v>
      </c>
      <c r="G6" s="3" t="s">
        <v>33</v>
      </c>
      <c r="H6" s="3" t="s">
        <v>1223</v>
      </c>
      <c r="I6" s="4">
        <v>43190</v>
      </c>
      <c r="J6" s="3" t="s">
        <v>43</v>
      </c>
      <c r="L6" s="3" t="s">
        <v>39</v>
      </c>
      <c r="M6" s="3" t="s">
        <v>39</v>
      </c>
      <c r="N6" s="1">
        <v>11081200</v>
      </c>
      <c r="O6" s="3" t="s">
        <v>1224</v>
      </c>
      <c r="P6" s="3" t="s">
        <v>1224</v>
      </c>
      <c r="Q6" s="3" t="s">
        <v>556</v>
      </c>
      <c r="V6" s="6">
        <v>43070</v>
      </c>
      <c r="W6" s="6">
        <v>44896</v>
      </c>
      <c r="X6" s="3">
        <v>61</v>
      </c>
      <c r="Y6" s="3">
        <v>0</v>
      </c>
      <c r="Z6" s="3">
        <v>1000</v>
      </c>
      <c r="AA6" s="3" t="s">
        <v>37</v>
      </c>
      <c r="AB6" s="3">
        <v>1.65</v>
      </c>
      <c r="AC6" s="1">
        <f t="shared" si="0"/>
        <v>1650</v>
      </c>
      <c r="AD6" s="1" t="s">
        <v>34</v>
      </c>
      <c r="AE6" s="1">
        <v>0</v>
      </c>
      <c r="AF6" s="1">
        <f t="shared" si="2"/>
        <v>1000</v>
      </c>
    </row>
    <row r="7" spans="1:33" ht="24.95" customHeight="1" x14ac:dyDescent="0.25">
      <c r="A7" s="1" t="s">
        <v>36</v>
      </c>
      <c r="B7" s="1">
        <v>3840</v>
      </c>
      <c r="C7" s="5">
        <v>43222</v>
      </c>
      <c r="E7" s="3" t="s">
        <v>795</v>
      </c>
      <c r="F7" s="3" t="s">
        <v>795</v>
      </c>
      <c r="G7" s="3" t="s">
        <v>475</v>
      </c>
      <c r="H7" s="3" t="s">
        <v>1225</v>
      </c>
      <c r="I7" s="4">
        <v>43220</v>
      </c>
      <c r="J7" s="3" t="s">
        <v>1226</v>
      </c>
      <c r="L7" s="3" t="s">
        <v>39</v>
      </c>
      <c r="M7" s="3" t="s">
        <v>39</v>
      </c>
      <c r="N7" s="1">
        <v>30039000</v>
      </c>
      <c r="O7" s="3" t="s">
        <v>1227</v>
      </c>
      <c r="P7" s="3" t="s">
        <v>1227</v>
      </c>
      <c r="Q7" s="29" t="s">
        <v>1228</v>
      </c>
      <c r="V7" s="6"/>
      <c r="W7" s="6">
        <v>43282</v>
      </c>
      <c r="Y7" s="3">
        <v>0</v>
      </c>
      <c r="Z7" s="3">
        <v>93069</v>
      </c>
      <c r="AA7" s="3" t="s">
        <v>855</v>
      </c>
      <c r="AB7" s="3">
        <v>2.9899999999999999E-2</v>
      </c>
      <c r="AC7" s="40">
        <f t="shared" si="0"/>
        <v>2782.7631000000001</v>
      </c>
      <c r="AD7" s="1" t="s">
        <v>49</v>
      </c>
      <c r="AE7" s="1">
        <v>0</v>
      </c>
      <c r="AF7" s="1">
        <f t="shared" si="2"/>
        <v>93069</v>
      </c>
    </row>
    <row r="8" spans="1:33" ht="24.95" customHeight="1" x14ac:dyDescent="0.25">
      <c r="A8" s="1" t="s">
        <v>36</v>
      </c>
      <c r="B8" s="1">
        <v>3840</v>
      </c>
      <c r="C8" s="5">
        <v>43222</v>
      </c>
      <c r="E8" s="3" t="s">
        <v>795</v>
      </c>
      <c r="F8" s="3" t="s">
        <v>795</v>
      </c>
      <c r="G8" s="3" t="s">
        <v>475</v>
      </c>
      <c r="H8" s="3" t="s">
        <v>1225</v>
      </c>
      <c r="I8" s="4">
        <v>43220</v>
      </c>
      <c r="J8" s="3" t="s">
        <v>1226</v>
      </c>
      <c r="L8" s="3" t="s">
        <v>39</v>
      </c>
      <c r="M8" s="3" t="s">
        <v>39</v>
      </c>
      <c r="N8" s="1">
        <v>30039000</v>
      </c>
      <c r="O8" s="3" t="s">
        <v>1227</v>
      </c>
      <c r="P8" s="3" t="s">
        <v>1227</v>
      </c>
      <c r="Q8" s="29" t="s">
        <v>1229</v>
      </c>
      <c r="W8" s="6">
        <v>43282</v>
      </c>
      <c r="Y8" s="3">
        <v>0</v>
      </c>
      <c r="Z8" s="3">
        <v>92752</v>
      </c>
      <c r="AA8" s="3" t="s">
        <v>855</v>
      </c>
      <c r="AB8" s="3">
        <v>2.9899999999999999E-2</v>
      </c>
      <c r="AC8" s="40">
        <f t="shared" si="0"/>
        <v>2773.2847999999999</v>
      </c>
      <c r="AD8" s="1" t="s">
        <v>49</v>
      </c>
      <c r="AE8" s="1">
        <v>0</v>
      </c>
      <c r="AF8" s="1">
        <f t="shared" si="2"/>
        <v>92752</v>
      </c>
    </row>
    <row r="9" spans="1:33" ht="24.95" customHeight="1" x14ac:dyDescent="0.25">
      <c r="A9" s="1" t="s">
        <v>36</v>
      </c>
      <c r="B9" s="1">
        <v>3840</v>
      </c>
      <c r="C9" s="5">
        <v>43222</v>
      </c>
      <c r="E9" s="3" t="s">
        <v>795</v>
      </c>
      <c r="F9" s="3" t="s">
        <v>795</v>
      </c>
      <c r="G9" s="3" t="s">
        <v>475</v>
      </c>
      <c r="H9" s="3" t="s">
        <v>1225</v>
      </c>
      <c r="I9" s="4">
        <v>43220</v>
      </c>
      <c r="J9" s="3" t="s">
        <v>1226</v>
      </c>
      <c r="L9" s="3" t="s">
        <v>39</v>
      </c>
      <c r="M9" s="3" t="s">
        <v>39</v>
      </c>
      <c r="N9" s="1">
        <v>30039000</v>
      </c>
      <c r="O9" s="3" t="s">
        <v>1227</v>
      </c>
      <c r="P9" s="3" t="s">
        <v>1227</v>
      </c>
      <c r="Q9" s="29" t="s">
        <v>1230</v>
      </c>
      <c r="W9" s="6">
        <v>43282</v>
      </c>
      <c r="Y9" s="3">
        <v>0</v>
      </c>
      <c r="Z9" s="3">
        <v>92222</v>
      </c>
      <c r="AA9" s="3" t="s">
        <v>855</v>
      </c>
      <c r="AB9" s="3">
        <v>2.9899999999999999E-2</v>
      </c>
      <c r="AC9" s="40">
        <f t="shared" si="0"/>
        <v>2757.4378000000002</v>
      </c>
      <c r="AD9" s="1" t="s">
        <v>49</v>
      </c>
      <c r="AE9" s="1">
        <v>0</v>
      </c>
      <c r="AF9" s="1">
        <f t="shared" si="2"/>
        <v>92222</v>
      </c>
    </row>
    <row r="10" spans="1:33" ht="24.95" customHeight="1" x14ac:dyDescent="0.25">
      <c r="A10" s="1" t="s">
        <v>36</v>
      </c>
      <c r="B10" s="1">
        <v>3840</v>
      </c>
      <c r="C10" s="5">
        <v>43222</v>
      </c>
      <c r="E10" s="3" t="s">
        <v>795</v>
      </c>
      <c r="F10" s="3" t="s">
        <v>795</v>
      </c>
      <c r="G10" s="3" t="s">
        <v>475</v>
      </c>
      <c r="H10" s="3" t="s">
        <v>1225</v>
      </c>
      <c r="I10" s="4">
        <v>43220</v>
      </c>
      <c r="J10" s="3" t="s">
        <v>1226</v>
      </c>
      <c r="L10" s="3" t="s">
        <v>39</v>
      </c>
      <c r="M10" s="3" t="s">
        <v>39</v>
      </c>
      <c r="N10" s="1">
        <v>30039000</v>
      </c>
      <c r="O10" s="3" t="s">
        <v>1227</v>
      </c>
      <c r="P10" s="3" t="s">
        <v>1227</v>
      </c>
      <c r="Q10" s="29" t="s">
        <v>1231</v>
      </c>
      <c r="W10" s="6">
        <v>43282</v>
      </c>
      <c r="Y10" s="3">
        <v>0</v>
      </c>
      <c r="Z10" s="3">
        <v>93812</v>
      </c>
      <c r="AA10" s="3" t="s">
        <v>855</v>
      </c>
      <c r="AB10" s="3">
        <v>2.9899999999999999E-2</v>
      </c>
      <c r="AC10" s="40">
        <f t="shared" si="0"/>
        <v>2804.9787999999999</v>
      </c>
      <c r="AD10" s="1" t="s">
        <v>49</v>
      </c>
      <c r="AE10" s="1">
        <v>0</v>
      </c>
      <c r="AF10" s="1">
        <f t="shared" si="2"/>
        <v>93812</v>
      </c>
    </row>
    <row r="11" spans="1:33" ht="24.95" customHeight="1" x14ac:dyDescent="0.25">
      <c r="A11" s="1" t="s">
        <v>36</v>
      </c>
      <c r="B11" s="1">
        <v>3840</v>
      </c>
      <c r="C11" s="5">
        <v>43222</v>
      </c>
      <c r="E11" s="3" t="s">
        <v>795</v>
      </c>
      <c r="F11" s="3" t="s">
        <v>795</v>
      </c>
      <c r="G11" s="3" t="s">
        <v>475</v>
      </c>
      <c r="H11" s="3" t="s">
        <v>1225</v>
      </c>
      <c r="I11" s="4">
        <v>43220</v>
      </c>
      <c r="J11" s="3" t="s">
        <v>1226</v>
      </c>
      <c r="L11" s="3" t="s">
        <v>39</v>
      </c>
      <c r="M11" s="3" t="s">
        <v>39</v>
      </c>
      <c r="N11" s="1">
        <v>30039000</v>
      </c>
      <c r="O11" s="3" t="s">
        <v>1227</v>
      </c>
      <c r="P11" s="3" t="s">
        <v>1227</v>
      </c>
      <c r="Q11" s="29" t="s">
        <v>1232</v>
      </c>
      <c r="W11" s="6">
        <v>43282</v>
      </c>
      <c r="Y11" s="3">
        <v>0</v>
      </c>
      <c r="Z11" s="3">
        <v>87853</v>
      </c>
      <c r="AA11" s="3" t="s">
        <v>855</v>
      </c>
      <c r="AB11" s="3">
        <v>2.9899999999999999E-2</v>
      </c>
      <c r="AC11" s="40">
        <f t="shared" si="0"/>
        <v>2626.8047000000001</v>
      </c>
      <c r="AD11" s="1" t="s">
        <v>49</v>
      </c>
      <c r="AE11" s="1">
        <v>0</v>
      </c>
      <c r="AF11" s="1">
        <f t="shared" si="2"/>
        <v>87853</v>
      </c>
    </row>
    <row r="12" spans="1:33" ht="24.95" customHeight="1" x14ac:dyDescent="0.25">
      <c r="A12" s="1" t="s">
        <v>36</v>
      </c>
      <c r="B12" s="1">
        <v>3840</v>
      </c>
      <c r="C12" s="5">
        <v>43222</v>
      </c>
      <c r="E12" s="3" t="s">
        <v>795</v>
      </c>
      <c r="F12" s="3" t="s">
        <v>795</v>
      </c>
      <c r="G12" s="3" t="s">
        <v>475</v>
      </c>
      <c r="H12" s="3" t="s">
        <v>1225</v>
      </c>
      <c r="I12" s="4">
        <v>43220</v>
      </c>
      <c r="J12" s="3" t="s">
        <v>1226</v>
      </c>
      <c r="L12" s="3" t="s">
        <v>39</v>
      </c>
      <c r="M12" s="3" t="s">
        <v>39</v>
      </c>
      <c r="N12" s="1">
        <v>30039000</v>
      </c>
      <c r="O12" s="3" t="s">
        <v>804</v>
      </c>
      <c r="P12" s="3" t="s">
        <v>804</v>
      </c>
      <c r="Q12" s="29" t="s">
        <v>1233</v>
      </c>
      <c r="W12" s="6">
        <v>43282</v>
      </c>
      <c r="Y12" s="3">
        <v>0</v>
      </c>
      <c r="Z12" s="3">
        <v>95125</v>
      </c>
      <c r="AA12" s="3" t="s">
        <v>855</v>
      </c>
      <c r="AB12" s="3">
        <v>3.9300000000000002E-2</v>
      </c>
      <c r="AC12" s="40">
        <f t="shared" si="0"/>
        <v>3738.4125000000004</v>
      </c>
      <c r="AD12" s="1" t="s">
        <v>49</v>
      </c>
      <c r="AE12" s="1">
        <v>0</v>
      </c>
      <c r="AF12" s="1">
        <f t="shared" si="2"/>
        <v>95125</v>
      </c>
    </row>
    <row r="13" spans="1:33" ht="24.95" customHeight="1" x14ac:dyDescent="0.25">
      <c r="A13" s="1" t="s">
        <v>36</v>
      </c>
      <c r="B13" s="1">
        <v>3840</v>
      </c>
      <c r="C13" s="5">
        <v>43222</v>
      </c>
      <c r="E13" s="3" t="s">
        <v>795</v>
      </c>
      <c r="F13" s="3" t="s">
        <v>795</v>
      </c>
      <c r="G13" s="3" t="s">
        <v>475</v>
      </c>
      <c r="H13" s="3" t="s">
        <v>1225</v>
      </c>
      <c r="I13" s="4">
        <v>43220</v>
      </c>
      <c r="J13" s="3" t="s">
        <v>1226</v>
      </c>
      <c r="L13" s="3" t="s">
        <v>39</v>
      </c>
      <c r="M13" s="3" t="s">
        <v>39</v>
      </c>
      <c r="N13" s="1">
        <v>30039000</v>
      </c>
      <c r="O13" s="3" t="s">
        <v>804</v>
      </c>
      <c r="P13" s="3" t="s">
        <v>804</v>
      </c>
      <c r="Q13" s="29" t="s">
        <v>1234</v>
      </c>
      <c r="W13" s="6">
        <v>43282</v>
      </c>
      <c r="Y13" s="3">
        <v>0</v>
      </c>
      <c r="Z13" s="3">
        <v>92115</v>
      </c>
      <c r="AA13" s="3" t="s">
        <v>855</v>
      </c>
      <c r="AB13" s="3">
        <v>3.9300000000000002E-2</v>
      </c>
      <c r="AC13" s="40">
        <f t="shared" si="0"/>
        <v>3620.1195000000002</v>
      </c>
      <c r="AD13" s="1" t="s">
        <v>49</v>
      </c>
      <c r="AE13" s="1">
        <v>0</v>
      </c>
      <c r="AF13" s="1">
        <f t="shared" si="2"/>
        <v>92115</v>
      </c>
    </row>
    <row r="14" spans="1:33" ht="24.95" customHeight="1" x14ac:dyDescent="0.25">
      <c r="A14" s="1" t="s">
        <v>36</v>
      </c>
      <c r="B14" s="1">
        <v>3840</v>
      </c>
      <c r="C14" s="5">
        <v>43222</v>
      </c>
      <c r="E14" s="3" t="s">
        <v>795</v>
      </c>
      <c r="F14" s="3" t="s">
        <v>795</v>
      </c>
      <c r="G14" s="3" t="s">
        <v>475</v>
      </c>
      <c r="H14" s="3" t="s">
        <v>1225</v>
      </c>
      <c r="I14" s="4">
        <v>43220</v>
      </c>
      <c r="J14" s="3" t="s">
        <v>1226</v>
      </c>
      <c r="L14" s="3" t="s">
        <v>39</v>
      </c>
      <c r="M14" s="3" t="s">
        <v>39</v>
      </c>
      <c r="N14" s="1">
        <v>30039000</v>
      </c>
      <c r="O14" s="3" t="s">
        <v>804</v>
      </c>
      <c r="P14" s="3" t="s">
        <v>804</v>
      </c>
      <c r="Q14" s="29" t="s">
        <v>1235</v>
      </c>
      <c r="W14" s="6">
        <v>43282</v>
      </c>
      <c r="Y14" s="3">
        <v>0</v>
      </c>
      <c r="Z14" s="3">
        <v>95233</v>
      </c>
      <c r="AA14" s="3" t="s">
        <v>855</v>
      </c>
      <c r="AB14" s="3">
        <v>3.9300000000000002E-2</v>
      </c>
      <c r="AC14" s="40">
        <f t="shared" si="0"/>
        <v>3742.6569</v>
      </c>
      <c r="AD14" s="1" t="s">
        <v>49</v>
      </c>
      <c r="AE14" s="1">
        <v>0</v>
      </c>
      <c r="AF14" s="1">
        <f t="shared" si="2"/>
        <v>95233</v>
      </c>
    </row>
    <row r="15" spans="1:33" ht="24.95" customHeight="1" x14ac:dyDescent="0.25">
      <c r="A15" s="1" t="s">
        <v>36</v>
      </c>
      <c r="B15" s="1">
        <v>3840</v>
      </c>
      <c r="C15" s="5">
        <v>43222</v>
      </c>
      <c r="E15" s="3" t="s">
        <v>795</v>
      </c>
      <c r="F15" s="3" t="s">
        <v>795</v>
      </c>
      <c r="G15" s="3" t="s">
        <v>475</v>
      </c>
      <c r="H15" s="3" t="s">
        <v>1225</v>
      </c>
      <c r="I15" s="4">
        <v>43220</v>
      </c>
      <c r="J15" s="3" t="s">
        <v>1226</v>
      </c>
      <c r="L15" s="3" t="s">
        <v>39</v>
      </c>
      <c r="M15" s="3" t="s">
        <v>39</v>
      </c>
      <c r="N15" s="1">
        <v>30039000</v>
      </c>
      <c r="O15" s="3" t="s">
        <v>804</v>
      </c>
      <c r="P15" s="3" t="s">
        <v>804</v>
      </c>
      <c r="Q15" s="29" t="s">
        <v>1236</v>
      </c>
      <c r="W15" s="6">
        <v>43282</v>
      </c>
      <c r="Y15" s="3">
        <v>0</v>
      </c>
      <c r="Z15" s="3">
        <v>92479</v>
      </c>
      <c r="AA15" s="3" t="s">
        <v>855</v>
      </c>
      <c r="AB15" s="3">
        <v>3.9300000000000002E-2</v>
      </c>
      <c r="AC15" s="40">
        <f t="shared" si="0"/>
        <v>3634.4247</v>
      </c>
      <c r="AD15" s="1" t="s">
        <v>49</v>
      </c>
      <c r="AE15" s="1">
        <v>0</v>
      </c>
      <c r="AF15" s="1">
        <f t="shared" si="2"/>
        <v>92479</v>
      </c>
    </row>
    <row r="16" spans="1:33" ht="24.95" customHeight="1" x14ac:dyDescent="0.25">
      <c r="A16" s="1" t="s">
        <v>36</v>
      </c>
      <c r="B16" s="1">
        <v>3840</v>
      </c>
      <c r="C16" s="5">
        <v>43222</v>
      </c>
      <c r="E16" s="3" t="s">
        <v>795</v>
      </c>
      <c r="F16" s="3" t="s">
        <v>795</v>
      </c>
      <c r="G16" s="3" t="s">
        <v>475</v>
      </c>
      <c r="H16" s="3" t="s">
        <v>1225</v>
      </c>
      <c r="I16" s="4">
        <v>43220</v>
      </c>
      <c r="J16" s="3" t="s">
        <v>1226</v>
      </c>
      <c r="L16" s="3" t="s">
        <v>39</v>
      </c>
      <c r="M16" s="3" t="s">
        <v>39</v>
      </c>
      <c r="N16" s="1">
        <v>30039000</v>
      </c>
      <c r="O16" s="3" t="s">
        <v>804</v>
      </c>
      <c r="P16" s="3" t="s">
        <v>804</v>
      </c>
      <c r="Q16" s="29" t="s">
        <v>1237</v>
      </c>
      <c r="W16" s="6">
        <v>43282</v>
      </c>
      <c r="Y16" s="3">
        <v>0</v>
      </c>
      <c r="Z16" s="3">
        <v>95577</v>
      </c>
      <c r="AA16" s="3" t="s">
        <v>855</v>
      </c>
      <c r="AB16" s="3">
        <v>3.9300000000000002E-2</v>
      </c>
      <c r="AC16" s="40">
        <f t="shared" si="0"/>
        <v>3756.1761000000001</v>
      </c>
      <c r="AD16" s="1" t="s">
        <v>49</v>
      </c>
      <c r="AE16" s="1">
        <v>0</v>
      </c>
      <c r="AF16" s="1">
        <f t="shared" si="2"/>
        <v>95577</v>
      </c>
    </row>
    <row r="17" spans="1:32" ht="24.95" customHeight="1" x14ac:dyDescent="0.25">
      <c r="A17" s="1" t="s">
        <v>36</v>
      </c>
      <c r="B17" s="1">
        <v>3921</v>
      </c>
      <c r="C17" s="5">
        <v>43226</v>
      </c>
      <c r="E17" s="3" t="s">
        <v>950</v>
      </c>
      <c r="F17" s="3" t="s">
        <v>950</v>
      </c>
      <c r="G17" s="3" t="s">
        <v>119</v>
      </c>
      <c r="H17" s="3">
        <v>584154</v>
      </c>
      <c r="I17" s="4">
        <v>43217</v>
      </c>
      <c r="J17" s="3" t="s">
        <v>43</v>
      </c>
      <c r="L17" s="3" t="s">
        <v>39</v>
      </c>
      <c r="M17" s="3" t="s">
        <v>39</v>
      </c>
      <c r="N17" s="1">
        <v>32050000</v>
      </c>
      <c r="O17" s="3" t="s">
        <v>821</v>
      </c>
      <c r="P17" s="3" t="s">
        <v>821</v>
      </c>
      <c r="Q17" s="3" t="s">
        <v>1238</v>
      </c>
      <c r="V17" s="6">
        <v>43191</v>
      </c>
      <c r="W17" s="6">
        <v>43556</v>
      </c>
      <c r="X17" s="3">
        <v>13</v>
      </c>
      <c r="Y17" s="3">
        <v>0</v>
      </c>
      <c r="Z17" s="3">
        <v>25</v>
      </c>
      <c r="AA17" s="3" t="s">
        <v>37</v>
      </c>
      <c r="AB17" s="3">
        <v>45.77</v>
      </c>
      <c r="AC17" s="1">
        <f t="shared" si="0"/>
        <v>1144.25</v>
      </c>
      <c r="AD17" s="1" t="s">
        <v>49</v>
      </c>
      <c r="AE17" s="1">
        <v>0</v>
      </c>
      <c r="AF17" s="1">
        <f t="shared" si="2"/>
        <v>25</v>
      </c>
    </row>
    <row r="18" spans="1:32" ht="24.95" customHeight="1" x14ac:dyDescent="0.25">
      <c r="A18" s="1" t="s">
        <v>36</v>
      </c>
      <c r="B18" s="1">
        <v>3922</v>
      </c>
      <c r="C18" s="5">
        <v>43226</v>
      </c>
      <c r="E18" s="3" t="s">
        <v>950</v>
      </c>
      <c r="F18" s="3" t="s">
        <v>950</v>
      </c>
      <c r="G18" s="3" t="s">
        <v>119</v>
      </c>
      <c r="H18" s="3">
        <v>584167</v>
      </c>
      <c r="I18" s="4">
        <v>43217</v>
      </c>
      <c r="J18" s="3" t="s">
        <v>43</v>
      </c>
      <c r="L18" s="3" t="s">
        <v>39</v>
      </c>
      <c r="M18" s="3" t="s">
        <v>39</v>
      </c>
      <c r="N18" s="1">
        <v>32061900</v>
      </c>
      <c r="O18" s="3" t="s">
        <v>1239</v>
      </c>
      <c r="P18" s="3" t="s">
        <v>1239</v>
      </c>
      <c r="Q18" s="3" t="s">
        <v>1240</v>
      </c>
      <c r="V18" s="6">
        <v>43191</v>
      </c>
      <c r="W18" s="6">
        <v>43922</v>
      </c>
      <c r="X18" s="3">
        <v>25</v>
      </c>
      <c r="Y18" s="3">
        <v>0</v>
      </c>
      <c r="Z18" s="3">
        <v>200</v>
      </c>
      <c r="AA18" s="3" t="s">
        <v>37</v>
      </c>
      <c r="AB18" s="3">
        <v>19.7</v>
      </c>
      <c r="AC18" s="1">
        <f t="shared" si="0"/>
        <v>3940</v>
      </c>
      <c r="AD18" s="1" t="s">
        <v>49</v>
      </c>
      <c r="AE18" s="1">
        <v>0</v>
      </c>
      <c r="AF18" s="1">
        <f t="shared" si="2"/>
        <v>200</v>
      </c>
    </row>
    <row r="19" spans="1:32" ht="24.95" customHeight="1" x14ac:dyDescent="0.25">
      <c r="A19" s="1" t="s">
        <v>36</v>
      </c>
      <c r="B19" s="1">
        <v>4060</v>
      </c>
      <c r="C19" s="5">
        <v>43229</v>
      </c>
      <c r="E19" s="3" t="s">
        <v>202</v>
      </c>
      <c r="F19" s="3" t="s">
        <v>202</v>
      </c>
      <c r="G19" s="3" t="s">
        <v>33</v>
      </c>
      <c r="H19" s="3" t="s">
        <v>1250</v>
      </c>
      <c r="I19" s="4">
        <v>43220</v>
      </c>
      <c r="J19" s="3" t="s">
        <v>59</v>
      </c>
      <c r="L19" s="3" t="s">
        <v>35</v>
      </c>
      <c r="N19" s="1">
        <v>29419090</v>
      </c>
      <c r="O19" s="3" t="s">
        <v>370</v>
      </c>
      <c r="P19" s="3" t="s">
        <v>370</v>
      </c>
      <c r="Q19" s="3">
        <v>1801203426</v>
      </c>
      <c r="V19" s="6">
        <v>43191</v>
      </c>
      <c r="W19" s="6">
        <v>44287</v>
      </c>
      <c r="X19" s="3">
        <v>37</v>
      </c>
      <c r="Y19" s="3">
        <v>0</v>
      </c>
      <c r="Z19" s="3">
        <v>500</v>
      </c>
      <c r="AA19" s="3" t="s">
        <v>37</v>
      </c>
      <c r="AB19" s="3">
        <v>130</v>
      </c>
      <c r="AC19" s="1">
        <f t="shared" si="0"/>
        <v>65000</v>
      </c>
      <c r="AD19" s="1" t="s">
        <v>34</v>
      </c>
      <c r="AE19" s="1">
        <v>0</v>
      </c>
      <c r="AF19" s="1">
        <f t="shared" si="2"/>
        <v>500</v>
      </c>
    </row>
    <row r="20" spans="1:32" ht="24.95" customHeight="1" x14ac:dyDescent="0.25">
      <c r="A20" s="1" t="s">
        <v>36</v>
      </c>
      <c r="B20" s="1">
        <v>4061</v>
      </c>
      <c r="C20" s="5">
        <v>43229</v>
      </c>
      <c r="E20" s="3" t="s">
        <v>1241</v>
      </c>
      <c r="F20" s="3" t="s">
        <v>659</v>
      </c>
      <c r="G20" s="3" t="s">
        <v>33</v>
      </c>
      <c r="H20" s="3" t="s">
        <v>1242</v>
      </c>
      <c r="I20" s="4">
        <v>43224</v>
      </c>
      <c r="J20" s="3" t="s">
        <v>43</v>
      </c>
      <c r="L20" s="3" t="s">
        <v>39</v>
      </c>
      <c r="M20" s="3" t="s">
        <v>39</v>
      </c>
      <c r="N20" s="1">
        <v>29339900</v>
      </c>
      <c r="O20" s="3" t="s">
        <v>1243</v>
      </c>
      <c r="P20" s="3" t="s">
        <v>1243</v>
      </c>
      <c r="Q20" s="3" t="s">
        <v>1244</v>
      </c>
      <c r="V20" s="6">
        <v>43132</v>
      </c>
      <c r="W20" s="6">
        <v>43831</v>
      </c>
      <c r="X20" s="3">
        <v>24</v>
      </c>
      <c r="Y20" s="3">
        <v>0</v>
      </c>
      <c r="Z20" s="3">
        <v>100</v>
      </c>
      <c r="AA20" s="3" t="s">
        <v>37</v>
      </c>
      <c r="AB20" s="3">
        <v>625</v>
      </c>
      <c r="AC20" s="1">
        <f t="shared" si="0"/>
        <v>62500</v>
      </c>
      <c r="AD20" s="1" t="s">
        <v>34</v>
      </c>
      <c r="AE20" s="1">
        <v>0</v>
      </c>
      <c r="AF20" s="1">
        <f t="shared" si="2"/>
        <v>100</v>
      </c>
    </row>
    <row r="21" spans="1:32" ht="24.95" customHeight="1" x14ac:dyDescent="0.25">
      <c r="A21" s="1" t="s">
        <v>36</v>
      </c>
      <c r="B21" s="1">
        <v>4062</v>
      </c>
      <c r="C21" s="5">
        <v>43229</v>
      </c>
      <c r="E21" s="3" t="s">
        <v>988</v>
      </c>
      <c r="F21" s="3" t="s">
        <v>288</v>
      </c>
      <c r="G21" s="3" t="s">
        <v>33</v>
      </c>
      <c r="H21" s="3" t="s">
        <v>1245</v>
      </c>
      <c r="I21" s="4">
        <v>43204</v>
      </c>
      <c r="J21" s="3" t="s">
        <v>43</v>
      </c>
      <c r="L21" s="3" t="s">
        <v>39</v>
      </c>
      <c r="M21" s="3" t="s">
        <v>39</v>
      </c>
      <c r="N21" s="1">
        <v>25010090</v>
      </c>
      <c r="O21" s="3" t="s">
        <v>548</v>
      </c>
      <c r="P21" s="3" t="s">
        <v>548</v>
      </c>
      <c r="Q21" s="3">
        <v>6366</v>
      </c>
      <c r="V21" s="6">
        <v>43191</v>
      </c>
      <c r="W21" s="6">
        <v>44986</v>
      </c>
      <c r="X21" s="3">
        <v>60</v>
      </c>
      <c r="Y21" s="3">
        <v>0</v>
      </c>
      <c r="Z21" s="3">
        <v>400</v>
      </c>
      <c r="AA21" s="3" t="s">
        <v>37</v>
      </c>
      <c r="AB21" s="3">
        <v>2.37</v>
      </c>
      <c r="AC21" s="1">
        <f t="shared" si="0"/>
        <v>948</v>
      </c>
      <c r="AD21" s="1" t="s">
        <v>34</v>
      </c>
      <c r="AE21" s="1">
        <v>0</v>
      </c>
      <c r="AF21" s="1">
        <f t="shared" si="2"/>
        <v>400</v>
      </c>
    </row>
    <row r="22" spans="1:32" ht="24.95" customHeight="1" x14ac:dyDescent="0.25">
      <c r="A22" s="1" t="s">
        <v>36</v>
      </c>
      <c r="B22" s="1">
        <v>4063</v>
      </c>
      <c r="C22" s="5">
        <v>43229</v>
      </c>
      <c r="E22" s="3" t="s">
        <v>750</v>
      </c>
      <c r="F22" s="3" t="s">
        <v>554</v>
      </c>
      <c r="G22" s="3" t="s">
        <v>33</v>
      </c>
      <c r="H22" s="3" t="s">
        <v>1246</v>
      </c>
      <c r="I22" s="4">
        <v>43208</v>
      </c>
      <c r="J22" s="3" t="s">
        <v>43</v>
      </c>
      <c r="L22" s="3" t="s">
        <v>39</v>
      </c>
      <c r="M22" s="3" t="s">
        <v>39</v>
      </c>
      <c r="N22" s="1">
        <v>39139020</v>
      </c>
      <c r="O22" s="3" t="s">
        <v>752</v>
      </c>
      <c r="P22" s="3" t="s">
        <v>1247</v>
      </c>
      <c r="Q22" s="3" t="s">
        <v>753</v>
      </c>
      <c r="V22" s="6">
        <v>43040</v>
      </c>
      <c r="W22" s="6">
        <v>44136</v>
      </c>
      <c r="X22" s="3">
        <v>37</v>
      </c>
      <c r="Y22" s="3">
        <v>0</v>
      </c>
      <c r="Z22" s="3">
        <v>100</v>
      </c>
      <c r="AA22" s="3" t="s">
        <v>37</v>
      </c>
      <c r="AB22" s="3">
        <v>25.5</v>
      </c>
      <c r="AC22" s="1">
        <f t="shared" si="0"/>
        <v>2550</v>
      </c>
      <c r="AD22" s="1" t="s">
        <v>34</v>
      </c>
      <c r="AE22" s="1">
        <v>0</v>
      </c>
      <c r="AF22" s="1">
        <f t="shared" si="2"/>
        <v>100</v>
      </c>
    </row>
    <row r="23" spans="1:32" ht="24.95" customHeight="1" x14ac:dyDescent="0.25">
      <c r="A23" s="1" t="s">
        <v>36</v>
      </c>
      <c r="B23" s="1">
        <v>4063</v>
      </c>
      <c r="C23" s="5">
        <v>43229</v>
      </c>
      <c r="E23" s="3" t="s">
        <v>750</v>
      </c>
      <c r="F23" s="3" t="s">
        <v>554</v>
      </c>
      <c r="G23" s="3" t="s">
        <v>33</v>
      </c>
      <c r="H23" s="3" t="s">
        <v>1246</v>
      </c>
      <c r="I23" s="4">
        <v>43208</v>
      </c>
      <c r="J23" s="3" t="s">
        <v>43</v>
      </c>
      <c r="L23" s="3" t="s">
        <v>39</v>
      </c>
      <c r="M23" s="3" t="s">
        <v>39</v>
      </c>
      <c r="N23" s="1">
        <v>11081300</v>
      </c>
      <c r="O23" s="3" t="s">
        <v>1248</v>
      </c>
      <c r="P23" s="3" t="s">
        <v>1248</v>
      </c>
      <c r="Q23" s="3" t="s">
        <v>1249</v>
      </c>
      <c r="V23" s="6">
        <v>42675</v>
      </c>
      <c r="W23" s="6">
        <v>44501</v>
      </c>
      <c r="X23" s="3">
        <v>37</v>
      </c>
      <c r="Y23" s="3">
        <v>0</v>
      </c>
      <c r="Z23" s="3">
        <v>100</v>
      </c>
      <c r="AA23" s="3" t="s">
        <v>37</v>
      </c>
      <c r="AB23" s="3">
        <v>6.83</v>
      </c>
      <c r="AC23" s="1">
        <f t="shared" si="0"/>
        <v>683</v>
      </c>
      <c r="AD23" s="1" t="s">
        <v>34</v>
      </c>
      <c r="AE23" s="1">
        <v>0</v>
      </c>
      <c r="AF23" s="1">
        <f t="shared" si="2"/>
        <v>100</v>
      </c>
    </row>
    <row r="24" spans="1:32" ht="24.95" customHeight="1" x14ac:dyDescent="0.25">
      <c r="A24" s="1" t="s">
        <v>36</v>
      </c>
      <c r="B24" s="1">
        <v>4132</v>
      </c>
      <c r="C24" s="5">
        <v>43233</v>
      </c>
      <c r="E24" s="3" t="s">
        <v>727</v>
      </c>
      <c r="F24" s="3" t="s">
        <v>727</v>
      </c>
      <c r="G24" s="3" t="s">
        <v>33</v>
      </c>
      <c r="H24" s="3">
        <v>970001554</v>
      </c>
      <c r="I24" s="4">
        <v>43228</v>
      </c>
      <c r="J24" s="3" t="s">
        <v>59</v>
      </c>
      <c r="L24" s="3" t="s">
        <v>35</v>
      </c>
      <c r="N24" s="1">
        <v>29349900</v>
      </c>
      <c r="O24" s="3" t="s">
        <v>1251</v>
      </c>
      <c r="P24" s="3" t="s">
        <v>1251</v>
      </c>
      <c r="Q24" s="3" t="s">
        <v>1252</v>
      </c>
      <c r="V24" s="6">
        <v>43191</v>
      </c>
      <c r="W24" s="6">
        <v>43891</v>
      </c>
      <c r="X24" s="3">
        <v>24</v>
      </c>
      <c r="Y24" s="3">
        <v>0</v>
      </c>
      <c r="Z24" s="3">
        <v>3</v>
      </c>
      <c r="AA24" s="3" t="s">
        <v>37</v>
      </c>
      <c r="AB24" s="3">
        <v>1200</v>
      </c>
      <c r="AC24" s="1">
        <f t="shared" si="0"/>
        <v>3600</v>
      </c>
      <c r="AD24" s="1" t="s">
        <v>34</v>
      </c>
      <c r="AE24" s="1">
        <v>0</v>
      </c>
      <c r="AF24" s="1">
        <f t="shared" si="2"/>
        <v>3</v>
      </c>
    </row>
    <row r="25" spans="1:32" ht="24.95" customHeight="1" x14ac:dyDescent="0.25">
      <c r="A25" s="1" t="s">
        <v>36</v>
      </c>
      <c r="B25" s="1">
        <v>4220</v>
      </c>
      <c r="C25" s="5">
        <v>43235</v>
      </c>
      <c r="E25" s="3" t="s">
        <v>1253</v>
      </c>
      <c r="F25" s="3" t="s">
        <v>390</v>
      </c>
      <c r="G25" s="3" t="s">
        <v>33</v>
      </c>
      <c r="H25" s="3" t="s">
        <v>1254</v>
      </c>
      <c r="I25" s="4">
        <v>43207</v>
      </c>
      <c r="J25" s="3" t="s">
        <v>43</v>
      </c>
      <c r="L25" s="3" t="s">
        <v>39</v>
      </c>
      <c r="M25" s="3" t="s">
        <v>39</v>
      </c>
      <c r="N25" s="1">
        <v>29242990</v>
      </c>
      <c r="O25" s="3" t="s">
        <v>448</v>
      </c>
      <c r="P25" s="3" t="s">
        <v>448</v>
      </c>
      <c r="Q25" s="3">
        <v>1492</v>
      </c>
      <c r="V25" s="6">
        <v>43132</v>
      </c>
      <c r="W25" s="6">
        <v>44927</v>
      </c>
      <c r="X25" s="3">
        <v>60</v>
      </c>
      <c r="Y25" s="3">
        <v>0</v>
      </c>
      <c r="Z25" s="3">
        <v>25</v>
      </c>
      <c r="AA25" s="3" t="s">
        <v>37</v>
      </c>
      <c r="AB25" s="3">
        <v>23</v>
      </c>
      <c r="AC25" s="1">
        <f t="shared" si="0"/>
        <v>575</v>
      </c>
      <c r="AD25" s="1" t="s">
        <v>34</v>
      </c>
      <c r="AE25" s="1">
        <v>0</v>
      </c>
      <c r="AF25" s="1">
        <f t="shared" si="2"/>
        <v>25</v>
      </c>
    </row>
    <row r="26" spans="1:32" ht="24.95" customHeight="1" x14ac:dyDescent="0.25">
      <c r="A26" s="1" t="s">
        <v>36</v>
      </c>
      <c r="B26" s="1">
        <v>4220</v>
      </c>
      <c r="C26" s="5">
        <v>43235</v>
      </c>
      <c r="E26" s="3" t="s">
        <v>449</v>
      </c>
      <c r="F26" s="3" t="s">
        <v>390</v>
      </c>
      <c r="G26" s="3" t="s">
        <v>33</v>
      </c>
      <c r="H26" s="3" t="s">
        <v>1254</v>
      </c>
      <c r="I26" s="4">
        <v>43207</v>
      </c>
      <c r="J26" s="3" t="s">
        <v>43</v>
      </c>
      <c r="L26" s="3" t="s">
        <v>39</v>
      </c>
      <c r="M26" s="3" t="s">
        <v>39</v>
      </c>
      <c r="N26" s="1">
        <v>29182990</v>
      </c>
      <c r="O26" s="3" t="s">
        <v>681</v>
      </c>
      <c r="P26" s="3" t="s">
        <v>681</v>
      </c>
      <c r="Q26" s="3" t="s">
        <v>1255</v>
      </c>
      <c r="V26" s="6">
        <v>43160</v>
      </c>
      <c r="W26" s="6">
        <v>44958</v>
      </c>
      <c r="X26" s="3">
        <v>60</v>
      </c>
      <c r="Y26" s="3">
        <v>0</v>
      </c>
      <c r="Z26" s="3">
        <v>50</v>
      </c>
      <c r="AA26" s="3" t="s">
        <v>37</v>
      </c>
      <c r="AB26" s="3">
        <v>8.5</v>
      </c>
      <c r="AC26" s="1">
        <f t="shared" si="0"/>
        <v>425</v>
      </c>
      <c r="AD26" s="1" t="s">
        <v>34</v>
      </c>
      <c r="AE26" s="1">
        <v>0</v>
      </c>
      <c r="AF26" s="1">
        <f t="shared" si="2"/>
        <v>50</v>
      </c>
    </row>
    <row r="27" spans="1:32" ht="24.95" customHeight="1" x14ac:dyDescent="0.25">
      <c r="A27" s="1" t="s">
        <v>36</v>
      </c>
      <c r="B27" s="1">
        <v>4220</v>
      </c>
      <c r="C27" s="5">
        <v>43235</v>
      </c>
      <c r="E27" s="3" t="s">
        <v>449</v>
      </c>
      <c r="F27" s="3" t="s">
        <v>390</v>
      </c>
      <c r="G27" s="3" t="s">
        <v>33</v>
      </c>
      <c r="H27" s="3" t="s">
        <v>1254</v>
      </c>
      <c r="I27" s="4">
        <v>43207</v>
      </c>
      <c r="J27" s="3" t="s">
        <v>43</v>
      </c>
      <c r="L27" s="3" t="s">
        <v>39</v>
      </c>
      <c r="M27" s="3" t="s">
        <v>39</v>
      </c>
      <c r="N27" s="1">
        <v>29182990</v>
      </c>
      <c r="O27" s="3" t="s">
        <v>1256</v>
      </c>
      <c r="P27" s="3" t="s">
        <v>1256</v>
      </c>
      <c r="Q27" s="3" t="s">
        <v>1257</v>
      </c>
      <c r="V27" s="6">
        <v>43132</v>
      </c>
      <c r="W27" s="6">
        <v>44927</v>
      </c>
      <c r="X27" s="3">
        <v>60</v>
      </c>
      <c r="Y27" s="3">
        <v>0</v>
      </c>
      <c r="Z27" s="3">
        <v>50</v>
      </c>
      <c r="AA27" s="3" t="s">
        <v>37</v>
      </c>
      <c r="AB27" s="3">
        <v>11</v>
      </c>
      <c r="AC27" s="1">
        <f t="shared" si="0"/>
        <v>550</v>
      </c>
      <c r="AD27" s="1" t="s">
        <v>34</v>
      </c>
      <c r="AE27" s="1">
        <v>0</v>
      </c>
      <c r="AF27" s="1">
        <f t="shared" si="2"/>
        <v>50</v>
      </c>
    </row>
    <row r="28" spans="1:32" ht="24.95" customHeight="1" x14ac:dyDescent="0.25">
      <c r="A28" s="1" t="s">
        <v>36</v>
      </c>
      <c r="B28" s="1">
        <v>4220</v>
      </c>
      <c r="C28" s="5">
        <v>43235</v>
      </c>
      <c r="E28" s="3" t="s">
        <v>925</v>
      </c>
      <c r="F28" s="3" t="s">
        <v>390</v>
      </c>
      <c r="G28" s="3" t="s">
        <v>33</v>
      </c>
      <c r="H28" s="3" t="s">
        <v>1254</v>
      </c>
      <c r="I28" s="4">
        <v>43207</v>
      </c>
      <c r="J28" s="3" t="s">
        <v>43</v>
      </c>
      <c r="L28" s="3" t="s">
        <v>39</v>
      </c>
      <c r="M28" s="3" t="s">
        <v>39</v>
      </c>
      <c r="N28" s="1">
        <v>29157090</v>
      </c>
      <c r="O28" s="3" t="s">
        <v>67</v>
      </c>
      <c r="P28" s="3" t="s">
        <v>67</v>
      </c>
      <c r="Q28" s="3" t="s">
        <v>1258</v>
      </c>
      <c r="V28" s="6">
        <v>43160</v>
      </c>
      <c r="W28" s="6">
        <v>44958</v>
      </c>
      <c r="X28" s="3">
        <v>60</v>
      </c>
      <c r="Y28" s="3">
        <v>0</v>
      </c>
      <c r="Z28" s="3">
        <v>50</v>
      </c>
      <c r="AA28" s="3" t="s">
        <v>37</v>
      </c>
      <c r="AB28" s="3">
        <v>3.05</v>
      </c>
      <c r="AC28" s="1">
        <f t="shared" si="0"/>
        <v>152.5</v>
      </c>
      <c r="AD28" s="1" t="s">
        <v>34</v>
      </c>
      <c r="AE28" s="1">
        <v>0</v>
      </c>
      <c r="AF28" s="1">
        <f t="shared" si="2"/>
        <v>50</v>
      </c>
    </row>
    <row r="29" spans="1:32" ht="24.95" customHeight="1" x14ac:dyDescent="0.25">
      <c r="A29" s="1" t="s">
        <v>36</v>
      </c>
      <c r="B29" s="1">
        <v>4220</v>
      </c>
      <c r="C29" s="5">
        <v>43235</v>
      </c>
      <c r="E29" s="3" t="s">
        <v>52</v>
      </c>
      <c r="F29" s="3" t="s">
        <v>390</v>
      </c>
      <c r="G29" s="3" t="s">
        <v>33</v>
      </c>
      <c r="H29" s="3" t="s">
        <v>1254</v>
      </c>
      <c r="I29" s="4">
        <v>43207</v>
      </c>
      <c r="J29" s="3" t="s">
        <v>43</v>
      </c>
      <c r="L29" s="3" t="s">
        <v>39</v>
      </c>
      <c r="M29" s="3" t="s">
        <v>39</v>
      </c>
      <c r="N29" s="1">
        <v>29251100</v>
      </c>
      <c r="O29" s="3" t="s">
        <v>82</v>
      </c>
      <c r="P29" s="3" t="s">
        <v>82</v>
      </c>
      <c r="Q29" s="3">
        <v>27180402</v>
      </c>
      <c r="V29" s="6">
        <v>43191</v>
      </c>
      <c r="W29" s="6">
        <v>44986</v>
      </c>
      <c r="X29" s="3">
        <v>60</v>
      </c>
      <c r="Y29" s="3">
        <v>0</v>
      </c>
      <c r="Z29" s="3">
        <v>750</v>
      </c>
      <c r="AA29" s="3" t="s">
        <v>37</v>
      </c>
      <c r="AB29" s="3">
        <v>14</v>
      </c>
      <c r="AC29" s="1">
        <f t="shared" si="0"/>
        <v>10500</v>
      </c>
      <c r="AD29" s="1" t="s">
        <v>34</v>
      </c>
      <c r="AE29" s="1">
        <v>0</v>
      </c>
      <c r="AF29" s="1">
        <f t="shared" si="2"/>
        <v>750</v>
      </c>
    </row>
    <row r="30" spans="1:32" ht="24.95" customHeight="1" x14ac:dyDescent="0.25">
      <c r="A30" s="1" t="s">
        <v>36</v>
      </c>
      <c r="B30" s="1">
        <v>4220</v>
      </c>
      <c r="C30" s="5">
        <v>43235</v>
      </c>
      <c r="E30" s="3" t="s">
        <v>582</v>
      </c>
      <c r="F30" s="3" t="s">
        <v>390</v>
      </c>
      <c r="G30" s="3" t="s">
        <v>33</v>
      </c>
      <c r="H30" s="3" t="s">
        <v>1254</v>
      </c>
      <c r="I30" s="4">
        <v>43207</v>
      </c>
      <c r="J30" s="3" t="s">
        <v>43</v>
      </c>
      <c r="L30" s="3" t="s">
        <v>39</v>
      </c>
      <c r="M30" s="3" t="s">
        <v>39</v>
      </c>
      <c r="N30" s="1">
        <v>32041200</v>
      </c>
      <c r="O30" s="3" t="s">
        <v>1180</v>
      </c>
      <c r="P30" s="3" t="s">
        <v>1180</v>
      </c>
      <c r="Q30" s="3" t="s">
        <v>1259</v>
      </c>
      <c r="V30" s="6">
        <v>43160</v>
      </c>
      <c r="W30" s="6">
        <v>43891</v>
      </c>
      <c r="X30" s="3">
        <v>25</v>
      </c>
      <c r="Y30" s="3">
        <v>0</v>
      </c>
      <c r="Z30" s="3">
        <v>140</v>
      </c>
      <c r="AA30" s="3" t="s">
        <v>37</v>
      </c>
      <c r="AB30" s="3">
        <v>2.5499999999999998</v>
      </c>
      <c r="AC30" s="1">
        <f t="shared" si="0"/>
        <v>357</v>
      </c>
      <c r="AD30" s="1" t="s">
        <v>34</v>
      </c>
      <c r="AE30" s="1">
        <v>0</v>
      </c>
      <c r="AF30" s="1">
        <f t="shared" si="2"/>
        <v>140</v>
      </c>
    </row>
    <row r="31" spans="1:32" ht="24.95" customHeight="1" x14ac:dyDescent="0.25">
      <c r="A31" s="1" t="s">
        <v>36</v>
      </c>
      <c r="B31" s="1">
        <v>4220</v>
      </c>
      <c r="C31" s="5">
        <v>43235</v>
      </c>
      <c r="E31" s="3" t="s">
        <v>427</v>
      </c>
      <c r="F31" s="3" t="s">
        <v>390</v>
      </c>
      <c r="G31" s="3" t="s">
        <v>33</v>
      </c>
      <c r="H31" s="3" t="s">
        <v>1254</v>
      </c>
      <c r="I31" s="4">
        <v>43207</v>
      </c>
      <c r="J31" s="3" t="s">
        <v>43</v>
      </c>
      <c r="L31" s="3" t="s">
        <v>39</v>
      </c>
      <c r="M31" s="3" t="s">
        <v>39</v>
      </c>
      <c r="N31" s="1">
        <v>29420090</v>
      </c>
      <c r="O31" s="3" t="s">
        <v>51</v>
      </c>
      <c r="P31" s="3" t="s">
        <v>51</v>
      </c>
      <c r="Q31" s="3" t="s">
        <v>1260</v>
      </c>
      <c r="V31" s="6">
        <v>43132</v>
      </c>
      <c r="W31" s="6">
        <v>44593</v>
      </c>
      <c r="X31" s="3">
        <v>49</v>
      </c>
      <c r="Y31" s="3">
        <v>0</v>
      </c>
      <c r="Z31" s="3">
        <v>100</v>
      </c>
      <c r="AA31" s="3" t="s">
        <v>37</v>
      </c>
      <c r="AB31" s="3">
        <v>5.05</v>
      </c>
      <c r="AC31" s="1">
        <f t="shared" si="0"/>
        <v>505</v>
      </c>
      <c r="AD31" s="1" t="s">
        <v>34</v>
      </c>
      <c r="AE31" s="1">
        <v>0</v>
      </c>
      <c r="AF31" s="1">
        <f t="shared" si="2"/>
        <v>100</v>
      </c>
    </row>
    <row r="32" spans="1:32" ht="24.95" customHeight="1" x14ac:dyDescent="0.25">
      <c r="A32" s="1" t="s">
        <v>36</v>
      </c>
      <c r="B32" s="1">
        <v>4220</v>
      </c>
      <c r="C32" s="5">
        <v>43235</v>
      </c>
      <c r="E32" s="3" t="s">
        <v>1261</v>
      </c>
      <c r="F32" s="3" t="s">
        <v>390</v>
      </c>
      <c r="G32" s="3" t="s">
        <v>33</v>
      </c>
      <c r="H32" s="3" t="s">
        <v>1254</v>
      </c>
      <c r="I32" s="4">
        <v>43207</v>
      </c>
      <c r="J32" s="3" t="s">
        <v>43</v>
      </c>
      <c r="L32" s="3" t="s">
        <v>39</v>
      </c>
      <c r="M32" s="3" t="s">
        <v>39</v>
      </c>
      <c r="N32" s="1">
        <v>34042000</v>
      </c>
      <c r="O32" s="3" t="s">
        <v>1262</v>
      </c>
      <c r="P32" s="3" t="s">
        <v>1262</v>
      </c>
      <c r="Q32" s="3">
        <v>662</v>
      </c>
      <c r="V32" s="6">
        <v>43160</v>
      </c>
      <c r="W32" s="6">
        <v>44256</v>
      </c>
      <c r="X32" s="3">
        <v>37</v>
      </c>
      <c r="Y32" s="3">
        <v>0</v>
      </c>
      <c r="Z32" s="3">
        <v>200</v>
      </c>
      <c r="AA32" s="3" t="s">
        <v>37</v>
      </c>
      <c r="AB32" s="3">
        <v>6.65</v>
      </c>
      <c r="AC32" s="1">
        <f t="shared" si="0"/>
        <v>1330</v>
      </c>
      <c r="AD32" s="1" t="s">
        <v>34</v>
      </c>
      <c r="AE32" s="1">
        <v>0</v>
      </c>
      <c r="AF32" s="1">
        <f t="shared" si="2"/>
        <v>200</v>
      </c>
    </row>
    <row r="33" spans="1:32" ht="24.95" customHeight="1" x14ac:dyDescent="0.25">
      <c r="A33" s="1" t="s">
        <v>36</v>
      </c>
      <c r="B33" s="1">
        <v>4220</v>
      </c>
      <c r="C33" s="5">
        <v>43235</v>
      </c>
      <c r="E33" s="3" t="s">
        <v>73</v>
      </c>
      <c r="F33" s="3" t="s">
        <v>390</v>
      </c>
      <c r="G33" s="3" t="s">
        <v>33</v>
      </c>
      <c r="H33" s="3" t="s">
        <v>1254</v>
      </c>
      <c r="I33" s="4">
        <v>43207</v>
      </c>
      <c r="J33" s="3" t="s">
        <v>43</v>
      </c>
      <c r="L33" s="3" t="s">
        <v>39</v>
      </c>
      <c r="M33" s="3" t="s">
        <v>39</v>
      </c>
      <c r="N33" s="1">
        <v>29157020</v>
      </c>
      <c r="O33" s="3" t="s">
        <v>594</v>
      </c>
      <c r="P33" s="3" t="s">
        <v>595</v>
      </c>
      <c r="Q33" s="29" t="s">
        <v>1263</v>
      </c>
      <c r="V33" s="6">
        <v>43040</v>
      </c>
      <c r="W33" s="6">
        <v>43770</v>
      </c>
      <c r="X33" s="3">
        <v>25</v>
      </c>
      <c r="Y33" s="3">
        <v>0</v>
      </c>
      <c r="Z33" s="3">
        <v>100</v>
      </c>
      <c r="AA33" s="3" t="s">
        <v>37</v>
      </c>
      <c r="AB33" s="3">
        <v>10.15</v>
      </c>
      <c r="AC33" s="1">
        <f t="shared" si="0"/>
        <v>1015</v>
      </c>
      <c r="AD33" s="1" t="s">
        <v>34</v>
      </c>
      <c r="AE33" s="1">
        <v>0</v>
      </c>
      <c r="AF33" s="1">
        <f t="shared" si="2"/>
        <v>100</v>
      </c>
    </row>
    <row r="34" spans="1:32" ht="24.95" customHeight="1" x14ac:dyDescent="0.25">
      <c r="A34" s="1" t="s">
        <v>36</v>
      </c>
      <c r="B34" s="1">
        <v>4220</v>
      </c>
      <c r="C34" s="5">
        <v>43235</v>
      </c>
      <c r="E34" s="3" t="s">
        <v>1264</v>
      </c>
      <c r="F34" s="3" t="s">
        <v>390</v>
      </c>
      <c r="G34" s="3" t="s">
        <v>33</v>
      </c>
      <c r="H34" s="3" t="s">
        <v>1254</v>
      </c>
      <c r="I34" s="4">
        <v>43207</v>
      </c>
      <c r="J34" s="3" t="s">
        <v>43</v>
      </c>
      <c r="L34" s="3" t="s">
        <v>39</v>
      </c>
      <c r="M34" s="3" t="s">
        <v>39</v>
      </c>
      <c r="N34" s="1">
        <v>17021110</v>
      </c>
      <c r="O34" s="3" t="s">
        <v>140</v>
      </c>
      <c r="P34" s="3" t="s">
        <v>1265</v>
      </c>
      <c r="Q34" s="3" t="s">
        <v>1266</v>
      </c>
      <c r="V34" s="6">
        <v>42795</v>
      </c>
      <c r="W34" s="6">
        <v>43862</v>
      </c>
      <c r="X34" s="3">
        <v>36</v>
      </c>
      <c r="Y34" s="3">
        <v>0</v>
      </c>
      <c r="Z34" s="3">
        <v>225</v>
      </c>
      <c r="AA34" s="3" t="s">
        <v>37</v>
      </c>
      <c r="AB34" s="3">
        <v>4.5999999999999996</v>
      </c>
      <c r="AC34" s="1">
        <f t="shared" si="0"/>
        <v>1035</v>
      </c>
      <c r="AD34" s="1" t="s">
        <v>34</v>
      </c>
      <c r="AE34" s="1">
        <v>0</v>
      </c>
      <c r="AF34" s="1">
        <f t="shared" si="2"/>
        <v>225</v>
      </c>
    </row>
    <row r="35" spans="1:32" ht="24.95" customHeight="1" x14ac:dyDescent="0.25">
      <c r="A35" s="1" t="s">
        <v>36</v>
      </c>
      <c r="B35" s="1">
        <v>4220</v>
      </c>
      <c r="C35" s="5">
        <v>43235</v>
      </c>
      <c r="E35" s="3" t="s">
        <v>1267</v>
      </c>
      <c r="F35" s="3" t="s">
        <v>390</v>
      </c>
      <c r="G35" s="3" t="s">
        <v>33</v>
      </c>
      <c r="H35" s="3" t="s">
        <v>1254</v>
      </c>
      <c r="I35" s="4">
        <v>43207</v>
      </c>
      <c r="J35" s="3" t="s">
        <v>43</v>
      </c>
      <c r="L35" s="3" t="s">
        <v>39</v>
      </c>
      <c r="M35" s="3" t="s">
        <v>39</v>
      </c>
      <c r="N35" s="1">
        <v>17021190</v>
      </c>
      <c r="O35" s="3" t="s">
        <v>1268</v>
      </c>
      <c r="P35" s="3" t="s">
        <v>1268</v>
      </c>
      <c r="Q35" s="3" t="s">
        <v>1269</v>
      </c>
      <c r="V35" s="6">
        <v>43009</v>
      </c>
      <c r="W35" s="6">
        <v>43709</v>
      </c>
      <c r="X35" s="3">
        <v>24</v>
      </c>
      <c r="Y35" s="3">
        <v>0</v>
      </c>
      <c r="Z35" s="3">
        <v>50</v>
      </c>
      <c r="AA35" s="3" t="s">
        <v>37</v>
      </c>
      <c r="AB35" s="3">
        <v>10</v>
      </c>
      <c r="AC35" s="1">
        <f t="shared" si="0"/>
        <v>500</v>
      </c>
      <c r="AD35" s="1" t="s">
        <v>34</v>
      </c>
      <c r="AE35" s="1">
        <v>0</v>
      </c>
      <c r="AF35" s="1">
        <f t="shared" si="2"/>
        <v>50</v>
      </c>
    </row>
    <row r="36" spans="1:32" ht="24.95" customHeight="1" x14ac:dyDescent="0.25">
      <c r="A36" s="1" t="s">
        <v>36</v>
      </c>
      <c r="B36" s="1">
        <v>4277</v>
      </c>
      <c r="C36" s="5">
        <v>43237</v>
      </c>
      <c r="E36" s="3" t="s">
        <v>1270</v>
      </c>
      <c r="F36" s="3" t="s">
        <v>1270</v>
      </c>
      <c r="G36" s="3" t="s">
        <v>168</v>
      </c>
      <c r="H36" s="3">
        <v>943101897</v>
      </c>
      <c r="I36" s="4">
        <v>43235</v>
      </c>
      <c r="J36" s="3" t="s">
        <v>43</v>
      </c>
      <c r="L36" s="3" t="s">
        <v>39</v>
      </c>
      <c r="M36" s="3" t="s">
        <v>39</v>
      </c>
      <c r="N36" s="1">
        <v>39123920</v>
      </c>
      <c r="O36" s="3" t="s">
        <v>1271</v>
      </c>
      <c r="P36" s="3" t="s">
        <v>1271</v>
      </c>
      <c r="Q36" s="3">
        <v>188249</v>
      </c>
      <c r="V36" s="6">
        <v>43191</v>
      </c>
      <c r="W36" s="6">
        <v>44287</v>
      </c>
      <c r="X36" s="3">
        <v>37</v>
      </c>
      <c r="Y36" s="3">
        <v>0</v>
      </c>
      <c r="Z36" s="3">
        <v>45.36</v>
      </c>
      <c r="AA36" s="3" t="s">
        <v>37</v>
      </c>
      <c r="AB36" s="3">
        <v>57.2</v>
      </c>
      <c r="AC36" s="1">
        <f t="shared" si="0"/>
        <v>2594.5920000000001</v>
      </c>
      <c r="AD36" s="1" t="s">
        <v>49</v>
      </c>
      <c r="AE36" s="1">
        <v>0</v>
      </c>
      <c r="AF36" s="1">
        <f t="shared" si="2"/>
        <v>45.36</v>
      </c>
    </row>
    <row r="37" spans="1:32" ht="24.95" customHeight="1" x14ac:dyDescent="0.25">
      <c r="A37" s="1" t="s">
        <v>36</v>
      </c>
      <c r="B37" s="1">
        <v>4278</v>
      </c>
      <c r="C37" s="5">
        <v>43237</v>
      </c>
      <c r="E37" s="3" t="s">
        <v>1272</v>
      </c>
      <c r="F37" s="3" t="s">
        <v>1272</v>
      </c>
      <c r="G37" s="3" t="s">
        <v>48</v>
      </c>
      <c r="H37" s="3">
        <v>9003941260</v>
      </c>
      <c r="I37" s="4">
        <v>43220</v>
      </c>
      <c r="J37" s="3" t="s">
        <v>43</v>
      </c>
      <c r="L37" s="3" t="s">
        <v>39</v>
      </c>
      <c r="M37" s="3" t="s">
        <v>39</v>
      </c>
      <c r="N37" s="1">
        <v>17021100</v>
      </c>
      <c r="O37" s="3" t="s">
        <v>140</v>
      </c>
      <c r="P37" s="3" t="s">
        <v>711</v>
      </c>
      <c r="Q37" s="3" t="s">
        <v>1273</v>
      </c>
      <c r="V37" s="6">
        <v>43132</v>
      </c>
      <c r="W37" s="6">
        <v>44166</v>
      </c>
      <c r="X37" s="3">
        <v>23</v>
      </c>
      <c r="Y37" s="3">
        <v>0</v>
      </c>
      <c r="Z37" s="3">
        <v>3000</v>
      </c>
      <c r="AA37" s="3" t="s">
        <v>37</v>
      </c>
      <c r="AB37" s="3">
        <v>2.7</v>
      </c>
      <c r="AC37" s="1">
        <f t="shared" si="0"/>
        <v>8100.0000000000009</v>
      </c>
      <c r="AD37" s="1" t="s">
        <v>34</v>
      </c>
      <c r="AE37" s="1">
        <v>0</v>
      </c>
      <c r="AF37" s="1">
        <f t="shared" si="2"/>
        <v>3000</v>
      </c>
    </row>
    <row r="38" spans="1:32" ht="24.95" customHeight="1" x14ac:dyDescent="0.25">
      <c r="A38" s="1" t="s">
        <v>36</v>
      </c>
      <c r="B38" s="1">
        <v>4278</v>
      </c>
      <c r="C38" s="5">
        <v>43237</v>
      </c>
      <c r="E38" s="3" t="s">
        <v>1272</v>
      </c>
      <c r="F38" s="3" t="s">
        <v>1272</v>
      </c>
      <c r="G38" s="3" t="s">
        <v>48</v>
      </c>
      <c r="H38" s="3">
        <v>9003941260</v>
      </c>
      <c r="I38" s="4">
        <v>43220</v>
      </c>
      <c r="J38" s="3" t="s">
        <v>43</v>
      </c>
      <c r="L38" s="3" t="s">
        <v>39</v>
      </c>
      <c r="M38" s="3" t="s">
        <v>39</v>
      </c>
      <c r="N38" s="1">
        <v>17021100</v>
      </c>
      <c r="O38" s="3" t="s">
        <v>142</v>
      </c>
      <c r="P38" s="3" t="s">
        <v>711</v>
      </c>
      <c r="Q38" s="3" t="s">
        <v>143</v>
      </c>
      <c r="V38" s="6">
        <v>42856</v>
      </c>
      <c r="W38" s="6">
        <v>43922</v>
      </c>
      <c r="X38" s="3">
        <v>36</v>
      </c>
      <c r="Y38" s="3">
        <v>0</v>
      </c>
      <c r="Z38" s="3">
        <v>50</v>
      </c>
      <c r="AA38" s="3" t="s">
        <v>37</v>
      </c>
      <c r="AB38" s="3">
        <v>9.8000000000000007</v>
      </c>
      <c r="AC38" s="1">
        <f t="shared" si="0"/>
        <v>490.00000000000006</v>
      </c>
      <c r="AD38" s="1" t="s">
        <v>34</v>
      </c>
      <c r="AE38" s="1">
        <v>0</v>
      </c>
      <c r="AF38" s="1">
        <f t="shared" si="2"/>
        <v>50</v>
      </c>
    </row>
    <row r="39" spans="1:32" ht="24.95" customHeight="1" x14ac:dyDescent="0.25">
      <c r="A39" s="1" t="s">
        <v>36</v>
      </c>
      <c r="B39" s="1">
        <v>4356</v>
      </c>
      <c r="C39" s="5">
        <v>43240</v>
      </c>
      <c r="E39" s="3" t="s">
        <v>1274</v>
      </c>
      <c r="F39" s="3" t="s">
        <v>1274</v>
      </c>
      <c r="G39" s="3" t="s">
        <v>177</v>
      </c>
      <c r="H39" s="3">
        <v>17295</v>
      </c>
      <c r="I39" s="4">
        <v>43228</v>
      </c>
      <c r="J39" s="3" t="s">
        <v>43</v>
      </c>
      <c r="L39" s="3" t="s">
        <v>39</v>
      </c>
      <c r="M39" s="3" t="s">
        <v>39</v>
      </c>
      <c r="N39" s="1">
        <v>29391100</v>
      </c>
      <c r="O39" s="3" t="s">
        <v>178</v>
      </c>
      <c r="P39" s="3" t="s">
        <v>178</v>
      </c>
      <c r="Q39" s="3" t="s">
        <v>1275</v>
      </c>
      <c r="V39" s="6">
        <v>43160</v>
      </c>
      <c r="W39" s="6">
        <v>44986</v>
      </c>
      <c r="X39" s="3">
        <v>61</v>
      </c>
      <c r="Y39" s="3">
        <v>0</v>
      </c>
      <c r="Z39" s="3">
        <v>800</v>
      </c>
      <c r="AA39" s="3" t="s">
        <v>37</v>
      </c>
      <c r="AB39" s="3">
        <v>305</v>
      </c>
      <c r="AC39" s="1">
        <f t="shared" si="0"/>
        <v>244000</v>
      </c>
      <c r="AD39" s="1" t="s">
        <v>34</v>
      </c>
      <c r="AE39" s="1">
        <v>0</v>
      </c>
      <c r="AF39" s="1">
        <f t="shared" si="2"/>
        <v>800</v>
      </c>
    </row>
    <row r="40" spans="1:32" ht="24.95" customHeight="1" x14ac:dyDescent="0.25">
      <c r="A40" s="1" t="s">
        <v>36</v>
      </c>
      <c r="B40" s="1">
        <v>4360</v>
      </c>
      <c r="C40" s="5">
        <v>43241</v>
      </c>
      <c r="E40" s="3" t="s">
        <v>1276</v>
      </c>
      <c r="F40" s="3" t="s">
        <v>390</v>
      </c>
      <c r="G40" s="3" t="s">
        <v>33</v>
      </c>
      <c r="H40" s="3" t="s">
        <v>1277</v>
      </c>
      <c r="I40" s="4">
        <v>43234</v>
      </c>
      <c r="J40" s="3" t="s">
        <v>43</v>
      </c>
      <c r="L40" s="3" t="s">
        <v>39</v>
      </c>
      <c r="M40" s="3" t="s">
        <v>39</v>
      </c>
      <c r="N40" s="1">
        <v>39123919</v>
      </c>
      <c r="O40" s="3" t="s">
        <v>1278</v>
      </c>
      <c r="P40" s="3" t="s">
        <v>1278</v>
      </c>
      <c r="Q40" s="3">
        <v>177171</v>
      </c>
      <c r="V40" s="6">
        <v>43009</v>
      </c>
      <c r="W40" s="6">
        <v>44105</v>
      </c>
      <c r="X40" s="3">
        <v>37</v>
      </c>
      <c r="Y40" s="3">
        <v>0</v>
      </c>
      <c r="Z40" s="3">
        <v>45.36</v>
      </c>
      <c r="AA40" s="3" t="s">
        <v>37</v>
      </c>
      <c r="AB40" s="3">
        <v>64</v>
      </c>
      <c r="AC40" s="1">
        <f t="shared" si="0"/>
        <v>2903.04</v>
      </c>
      <c r="AD40" s="1" t="s">
        <v>34</v>
      </c>
      <c r="AE40" s="1">
        <v>0</v>
      </c>
      <c r="AF40" s="1">
        <f t="shared" si="2"/>
        <v>45.36</v>
      </c>
    </row>
    <row r="41" spans="1:32" ht="24.95" customHeight="1" x14ac:dyDescent="0.25">
      <c r="A41" s="1" t="s">
        <v>36</v>
      </c>
      <c r="B41" s="1">
        <v>4405</v>
      </c>
      <c r="C41" s="5">
        <v>43241</v>
      </c>
      <c r="E41" s="3" t="s">
        <v>1279</v>
      </c>
      <c r="F41" s="3" t="s">
        <v>1280</v>
      </c>
      <c r="G41" s="3" t="s">
        <v>33</v>
      </c>
      <c r="H41" s="3">
        <v>9510001414</v>
      </c>
      <c r="I41" s="4">
        <v>43237</v>
      </c>
      <c r="J41" s="3" t="s">
        <v>43</v>
      </c>
      <c r="L41" s="3" t="s">
        <v>39</v>
      </c>
      <c r="M41" s="3" t="s">
        <v>39</v>
      </c>
      <c r="N41" s="1">
        <v>29332900</v>
      </c>
      <c r="O41" s="3" t="s">
        <v>1281</v>
      </c>
      <c r="P41" s="3" t="s">
        <v>1281</v>
      </c>
      <c r="Q41" s="29" t="s">
        <v>1282</v>
      </c>
      <c r="V41" s="6">
        <v>43191</v>
      </c>
      <c r="W41" s="6">
        <v>44986</v>
      </c>
      <c r="X41" s="3">
        <v>60</v>
      </c>
      <c r="Y41" s="3">
        <v>0</v>
      </c>
      <c r="Z41" s="3">
        <v>10</v>
      </c>
      <c r="AA41" s="3" t="s">
        <v>37</v>
      </c>
      <c r="AB41" s="3">
        <v>70</v>
      </c>
      <c r="AC41" s="1">
        <f t="shared" si="0"/>
        <v>700</v>
      </c>
      <c r="AD41" s="1" t="s">
        <v>34</v>
      </c>
      <c r="AE41" s="1">
        <v>0</v>
      </c>
      <c r="AF41" s="1">
        <f t="shared" si="2"/>
        <v>10</v>
      </c>
    </row>
    <row r="42" spans="1:32" ht="24.95" customHeight="1" x14ac:dyDescent="0.25">
      <c r="A42" s="1" t="s">
        <v>36</v>
      </c>
      <c r="B42" s="1">
        <v>4406</v>
      </c>
      <c r="C42" s="5">
        <v>43241</v>
      </c>
      <c r="E42" s="3" t="s">
        <v>1283</v>
      </c>
      <c r="F42" s="3" t="s">
        <v>626</v>
      </c>
      <c r="G42" s="3" t="s">
        <v>168</v>
      </c>
      <c r="H42" s="3">
        <v>8431089033</v>
      </c>
      <c r="I42" s="4">
        <v>43235</v>
      </c>
      <c r="J42" s="3" t="s">
        <v>43</v>
      </c>
      <c r="L42" s="3" t="s">
        <v>39</v>
      </c>
      <c r="M42" s="3" t="s">
        <v>39</v>
      </c>
      <c r="N42" s="1">
        <v>29362400</v>
      </c>
      <c r="O42" s="3" t="s">
        <v>627</v>
      </c>
      <c r="P42" s="3" t="s">
        <v>627</v>
      </c>
      <c r="Q42" s="3" t="s">
        <v>1284</v>
      </c>
      <c r="V42" s="6">
        <v>43132</v>
      </c>
      <c r="W42" s="6">
        <v>44228</v>
      </c>
      <c r="X42" s="3">
        <v>37</v>
      </c>
      <c r="Y42" s="3">
        <v>0</v>
      </c>
      <c r="Z42" s="3">
        <v>280</v>
      </c>
      <c r="AA42" s="3" t="s">
        <v>37</v>
      </c>
      <c r="AB42" s="3">
        <v>24.93</v>
      </c>
      <c r="AC42" s="1">
        <f t="shared" si="0"/>
        <v>6980.4</v>
      </c>
      <c r="AD42" s="1" t="s">
        <v>49</v>
      </c>
      <c r="AE42" s="1">
        <v>0</v>
      </c>
      <c r="AF42" s="1">
        <f t="shared" si="2"/>
        <v>280</v>
      </c>
    </row>
    <row r="43" spans="1:32" ht="24.95" customHeight="1" x14ac:dyDescent="0.25">
      <c r="A43" s="1" t="s">
        <v>36</v>
      </c>
      <c r="B43" s="1">
        <v>4484</v>
      </c>
      <c r="C43" s="5">
        <v>43242</v>
      </c>
      <c r="E43" s="3" t="s">
        <v>865</v>
      </c>
      <c r="F43" s="3" t="s">
        <v>865</v>
      </c>
      <c r="G43" s="3" t="s">
        <v>867</v>
      </c>
      <c r="H43" s="3">
        <v>76003050</v>
      </c>
      <c r="I43" s="4">
        <v>43242</v>
      </c>
      <c r="J43" s="3" t="s">
        <v>59</v>
      </c>
      <c r="L43" s="3" t="s">
        <v>35</v>
      </c>
      <c r="N43" s="1">
        <v>30039000</v>
      </c>
      <c r="O43" s="3" t="s">
        <v>377</v>
      </c>
      <c r="P43" s="3" t="s">
        <v>377</v>
      </c>
      <c r="Q43" s="3" t="s">
        <v>1285</v>
      </c>
      <c r="V43" s="6">
        <v>43191</v>
      </c>
      <c r="W43" s="6">
        <v>44287</v>
      </c>
      <c r="X43" s="3">
        <v>37</v>
      </c>
      <c r="Y43" s="3">
        <v>0</v>
      </c>
      <c r="Z43" s="3">
        <v>20</v>
      </c>
      <c r="AA43" s="3" t="s">
        <v>37</v>
      </c>
      <c r="AB43" s="3">
        <v>755</v>
      </c>
      <c r="AC43" s="1">
        <f t="shared" si="0"/>
        <v>15100</v>
      </c>
      <c r="AD43" s="1" t="s">
        <v>34</v>
      </c>
      <c r="AE43" s="1">
        <v>0</v>
      </c>
      <c r="AF43" s="1">
        <f t="shared" si="2"/>
        <v>20</v>
      </c>
    </row>
    <row r="44" spans="1:32" ht="24.95" customHeight="1" x14ac:dyDescent="0.25">
      <c r="A44" s="1" t="s">
        <v>36</v>
      </c>
      <c r="B44" s="1">
        <v>4550</v>
      </c>
      <c r="C44" s="5">
        <v>43244</v>
      </c>
      <c r="E44" s="3" t="s">
        <v>766</v>
      </c>
      <c r="F44" s="3" t="s">
        <v>766</v>
      </c>
      <c r="G44" s="3" t="s">
        <v>194</v>
      </c>
      <c r="H44" s="3" t="s">
        <v>1286</v>
      </c>
      <c r="I44" s="4">
        <v>43242</v>
      </c>
      <c r="J44" s="3" t="s">
        <v>59</v>
      </c>
      <c r="L44" s="3" t="s">
        <v>35</v>
      </c>
      <c r="N44" s="1">
        <v>29372200</v>
      </c>
      <c r="O44" s="3" t="s">
        <v>768</v>
      </c>
      <c r="P44" s="3" t="s">
        <v>768</v>
      </c>
      <c r="Q44" s="3" t="s">
        <v>1287</v>
      </c>
      <c r="V44" s="6">
        <v>43132</v>
      </c>
      <c r="W44" s="6">
        <v>44927</v>
      </c>
      <c r="X44" s="3">
        <v>60</v>
      </c>
      <c r="Y44" s="3">
        <v>0</v>
      </c>
      <c r="Z44" s="3">
        <v>3</v>
      </c>
      <c r="AA44" s="3" t="s">
        <v>37</v>
      </c>
      <c r="AB44" s="3">
        <v>2200</v>
      </c>
      <c r="AC44" s="1">
        <f t="shared" si="0"/>
        <v>6600</v>
      </c>
      <c r="AD44" s="1" t="s">
        <v>34</v>
      </c>
      <c r="AE44" s="1">
        <v>0</v>
      </c>
      <c r="AF44" s="1">
        <f t="shared" si="2"/>
        <v>3</v>
      </c>
    </row>
    <row r="45" spans="1:32" ht="24.95" customHeight="1" x14ac:dyDescent="0.25">
      <c r="A45" s="1" t="s">
        <v>36</v>
      </c>
      <c r="B45" s="1">
        <v>4598</v>
      </c>
      <c r="C45" s="5">
        <v>43247</v>
      </c>
      <c r="E45" s="3" t="s">
        <v>1289</v>
      </c>
      <c r="F45" s="3" t="s">
        <v>616</v>
      </c>
      <c r="G45" s="3" t="s">
        <v>168</v>
      </c>
      <c r="H45" s="3" t="s">
        <v>1290</v>
      </c>
      <c r="I45" s="4">
        <v>43243</v>
      </c>
      <c r="J45" s="3" t="s">
        <v>59</v>
      </c>
      <c r="L45" s="3" t="s">
        <v>35</v>
      </c>
      <c r="O45" s="3" t="s">
        <v>1291</v>
      </c>
      <c r="P45" s="3" t="s">
        <v>1291</v>
      </c>
      <c r="Q45" s="3" t="s">
        <v>1292</v>
      </c>
      <c r="V45" s="6">
        <v>43191</v>
      </c>
      <c r="W45" s="6">
        <v>44287</v>
      </c>
      <c r="X45" s="3">
        <v>37</v>
      </c>
      <c r="Y45" s="3">
        <v>0</v>
      </c>
      <c r="Z45" s="3">
        <v>3</v>
      </c>
      <c r="AA45" s="3" t="s">
        <v>37</v>
      </c>
      <c r="AB45" s="3">
        <v>18000</v>
      </c>
      <c r="AC45" s="1">
        <f t="shared" si="0"/>
        <v>54000</v>
      </c>
      <c r="AD45" s="1" t="s">
        <v>34</v>
      </c>
      <c r="AE45" s="1">
        <v>0</v>
      </c>
      <c r="AF45" s="1">
        <f t="shared" si="2"/>
        <v>3</v>
      </c>
    </row>
    <row r="46" spans="1:32" ht="24.95" customHeight="1" x14ac:dyDescent="0.25">
      <c r="A46" s="1" t="s">
        <v>36</v>
      </c>
      <c r="B46" s="1">
        <v>4662</v>
      </c>
      <c r="C46" s="5">
        <v>43248</v>
      </c>
      <c r="E46" s="3" t="s">
        <v>351</v>
      </c>
      <c r="F46" s="3" t="s">
        <v>351</v>
      </c>
      <c r="G46" s="3" t="s">
        <v>33</v>
      </c>
      <c r="H46" s="3" t="s">
        <v>1293</v>
      </c>
      <c r="I46" s="4">
        <v>43215</v>
      </c>
      <c r="J46" s="3" t="s">
        <v>59</v>
      </c>
      <c r="L46" s="3" t="s">
        <v>35</v>
      </c>
      <c r="N46" s="1">
        <v>29420090</v>
      </c>
      <c r="O46" s="3" t="s">
        <v>353</v>
      </c>
      <c r="P46" s="3" t="s">
        <v>353</v>
      </c>
      <c r="Q46" s="3" t="s">
        <v>1294</v>
      </c>
      <c r="V46" s="6">
        <v>43191</v>
      </c>
      <c r="W46" s="6">
        <v>44986</v>
      </c>
      <c r="X46" s="3">
        <v>60</v>
      </c>
      <c r="Y46" s="3">
        <v>0</v>
      </c>
      <c r="Z46" s="3">
        <v>100</v>
      </c>
      <c r="AA46" s="3" t="s">
        <v>37</v>
      </c>
      <c r="AB46" s="3">
        <v>24</v>
      </c>
      <c r="AC46" s="1">
        <f t="shared" si="0"/>
        <v>2400</v>
      </c>
      <c r="AD46" s="1" t="s">
        <v>34</v>
      </c>
      <c r="AE46" s="1">
        <v>0</v>
      </c>
      <c r="AF46" s="1">
        <f t="shared" si="2"/>
        <v>100</v>
      </c>
    </row>
    <row r="47" spans="1:32" ht="24.95" customHeight="1" x14ac:dyDescent="0.25">
      <c r="A47" s="1" t="s">
        <v>36</v>
      </c>
      <c r="B47" s="1">
        <v>4663</v>
      </c>
      <c r="C47" s="5">
        <v>43248</v>
      </c>
      <c r="E47" s="3" t="s">
        <v>1094</v>
      </c>
      <c r="F47" s="3" t="s">
        <v>554</v>
      </c>
      <c r="G47" s="3" t="s">
        <v>33</v>
      </c>
      <c r="H47" s="3" t="s">
        <v>1295</v>
      </c>
      <c r="I47" s="4">
        <v>43225</v>
      </c>
      <c r="J47" s="3" t="s">
        <v>43</v>
      </c>
      <c r="L47" s="3" t="s">
        <v>39</v>
      </c>
      <c r="M47" s="3" t="s">
        <v>39</v>
      </c>
      <c r="N47" s="1">
        <v>38249990</v>
      </c>
      <c r="O47" s="3" t="s">
        <v>89</v>
      </c>
      <c r="P47" s="3" t="s">
        <v>1186</v>
      </c>
      <c r="Q47" s="3" t="s">
        <v>1296</v>
      </c>
      <c r="V47" s="6">
        <v>43160</v>
      </c>
      <c r="W47" s="6">
        <v>44986</v>
      </c>
      <c r="X47" s="3">
        <v>61</v>
      </c>
      <c r="Y47" s="3">
        <v>0</v>
      </c>
      <c r="Z47" s="3">
        <v>3300</v>
      </c>
      <c r="AA47" s="3" t="s">
        <v>37</v>
      </c>
      <c r="AB47" s="3">
        <v>2.57</v>
      </c>
      <c r="AC47" s="1">
        <f t="shared" si="0"/>
        <v>8481</v>
      </c>
      <c r="AD47" s="1" t="s">
        <v>34</v>
      </c>
      <c r="AE47" s="1">
        <v>0</v>
      </c>
      <c r="AF47" s="1">
        <f t="shared" si="2"/>
        <v>3300</v>
      </c>
    </row>
    <row r="48" spans="1:32" ht="24.95" customHeight="1" x14ac:dyDescent="0.25">
      <c r="A48" s="1" t="s">
        <v>36</v>
      </c>
      <c r="B48" s="1">
        <v>4667</v>
      </c>
      <c r="C48" s="5">
        <v>43248</v>
      </c>
      <c r="E48" s="3" t="s">
        <v>1045</v>
      </c>
      <c r="F48" s="3" t="s">
        <v>139</v>
      </c>
      <c r="G48" s="3" t="s">
        <v>48</v>
      </c>
      <c r="H48" s="3">
        <v>9004032233</v>
      </c>
      <c r="I48" s="4">
        <v>43246</v>
      </c>
      <c r="J48" s="3" t="s">
        <v>43</v>
      </c>
      <c r="L48" s="3" t="s">
        <v>39</v>
      </c>
      <c r="M48" s="3" t="s">
        <v>39</v>
      </c>
      <c r="N48" s="1">
        <v>17021100</v>
      </c>
      <c r="O48" s="3" t="s">
        <v>1297</v>
      </c>
      <c r="P48" s="3" t="s">
        <v>1046</v>
      </c>
      <c r="Q48" s="3" t="s">
        <v>1298</v>
      </c>
      <c r="V48" s="6">
        <v>43160</v>
      </c>
      <c r="W48" s="6">
        <v>43862</v>
      </c>
      <c r="X48" s="3">
        <v>24</v>
      </c>
      <c r="Y48" s="3">
        <v>0</v>
      </c>
      <c r="Z48" s="3">
        <v>50</v>
      </c>
      <c r="AA48" s="3" t="s">
        <v>37</v>
      </c>
      <c r="AB48" s="3">
        <v>14.9</v>
      </c>
      <c r="AC48" s="1">
        <f t="shared" si="0"/>
        <v>745</v>
      </c>
      <c r="AD48" s="1" t="s">
        <v>34</v>
      </c>
      <c r="AE48" s="1">
        <v>0</v>
      </c>
      <c r="AF48" s="1">
        <f t="shared" si="2"/>
        <v>50</v>
      </c>
    </row>
    <row r="49" spans="1:32" ht="24.95" customHeight="1" x14ac:dyDescent="0.25">
      <c r="A49" s="1" t="s">
        <v>36</v>
      </c>
      <c r="B49" s="1">
        <v>4667</v>
      </c>
      <c r="C49" s="5">
        <v>43248</v>
      </c>
      <c r="E49" s="3" t="s">
        <v>1045</v>
      </c>
      <c r="F49" s="3" t="s">
        <v>139</v>
      </c>
      <c r="G49" s="3" t="s">
        <v>48</v>
      </c>
      <c r="H49" s="3">
        <v>9004032233</v>
      </c>
      <c r="I49" s="4">
        <v>43246</v>
      </c>
      <c r="J49" s="3" t="s">
        <v>43</v>
      </c>
      <c r="L49" s="3" t="s">
        <v>39</v>
      </c>
      <c r="M49" s="3" t="s">
        <v>39</v>
      </c>
      <c r="N49" s="1">
        <v>17021100</v>
      </c>
      <c r="O49" s="3" t="s">
        <v>142</v>
      </c>
      <c r="P49" s="3" t="s">
        <v>711</v>
      </c>
      <c r="Q49" s="3" t="s">
        <v>1299</v>
      </c>
      <c r="V49" s="6">
        <v>43101</v>
      </c>
      <c r="W49" s="6">
        <v>44166</v>
      </c>
      <c r="X49" s="3">
        <v>36</v>
      </c>
      <c r="Y49" s="3">
        <v>0</v>
      </c>
      <c r="Z49" s="3">
        <v>50</v>
      </c>
      <c r="AA49" s="3" t="s">
        <v>37</v>
      </c>
      <c r="AB49" s="3">
        <v>8.4</v>
      </c>
      <c r="AC49" s="1">
        <f t="shared" si="0"/>
        <v>420</v>
      </c>
      <c r="AD49" s="1" t="s">
        <v>34</v>
      </c>
      <c r="AE49" s="1">
        <v>0</v>
      </c>
      <c r="AF49" s="1">
        <f t="shared" si="2"/>
        <v>50</v>
      </c>
    </row>
    <row r="50" spans="1:32" ht="24.95" customHeight="1" x14ac:dyDescent="0.25">
      <c r="A50" s="1" t="s">
        <v>36</v>
      </c>
      <c r="B50" s="1">
        <v>4668</v>
      </c>
      <c r="C50" s="5">
        <v>43248</v>
      </c>
      <c r="E50" s="3" t="s">
        <v>340</v>
      </c>
      <c r="F50" s="3" t="s">
        <v>340</v>
      </c>
      <c r="G50" s="3" t="s">
        <v>33</v>
      </c>
      <c r="H50" s="3" t="s">
        <v>1300</v>
      </c>
      <c r="I50" s="4">
        <v>43220</v>
      </c>
      <c r="J50" s="3" t="s">
        <v>43</v>
      </c>
      <c r="L50" s="3" t="s">
        <v>39</v>
      </c>
      <c r="M50" s="3" t="s">
        <v>39</v>
      </c>
      <c r="N50" s="1">
        <v>39123100</v>
      </c>
      <c r="O50" s="3" t="s">
        <v>1301</v>
      </c>
      <c r="P50" s="3" t="s">
        <v>1302</v>
      </c>
      <c r="Q50" s="3" t="s">
        <v>1303</v>
      </c>
      <c r="V50" s="6">
        <v>43040</v>
      </c>
      <c r="W50" s="6">
        <v>44136</v>
      </c>
      <c r="X50" s="3">
        <v>37</v>
      </c>
      <c r="Y50" s="3">
        <v>0</v>
      </c>
      <c r="Z50" s="3">
        <v>60</v>
      </c>
      <c r="AA50" s="3" t="s">
        <v>37</v>
      </c>
      <c r="AB50" s="3">
        <v>63</v>
      </c>
      <c r="AC50" s="1">
        <f t="shared" si="0"/>
        <v>3780</v>
      </c>
      <c r="AD50" s="1" t="s">
        <v>34</v>
      </c>
      <c r="AE50" s="1">
        <v>0</v>
      </c>
      <c r="AF50" s="1">
        <f t="shared" si="2"/>
        <v>60</v>
      </c>
    </row>
    <row r="51" spans="1:32" ht="24.95" customHeight="1" x14ac:dyDescent="0.25">
      <c r="A51" s="1" t="s">
        <v>36</v>
      </c>
      <c r="B51" s="1">
        <v>4669</v>
      </c>
      <c r="C51" s="5">
        <v>43248</v>
      </c>
      <c r="E51" s="3" t="s">
        <v>1094</v>
      </c>
      <c r="F51" s="3" t="s">
        <v>554</v>
      </c>
      <c r="G51" s="3" t="s">
        <v>33</v>
      </c>
      <c r="H51" s="3" t="s">
        <v>1304</v>
      </c>
      <c r="I51" s="4">
        <v>43220</v>
      </c>
      <c r="J51" s="3" t="s">
        <v>43</v>
      </c>
      <c r="L51" s="3" t="s">
        <v>39</v>
      </c>
      <c r="M51" s="3" t="s">
        <v>39</v>
      </c>
      <c r="N51" s="1">
        <v>29054300</v>
      </c>
      <c r="O51" s="3" t="s">
        <v>85</v>
      </c>
      <c r="P51" s="3" t="s">
        <v>1099</v>
      </c>
      <c r="Q51" s="3" t="s">
        <v>1305</v>
      </c>
      <c r="V51" s="6">
        <v>43101</v>
      </c>
      <c r="W51" s="6">
        <v>44927</v>
      </c>
      <c r="X51" s="3">
        <v>61</v>
      </c>
      <c r="Y51" s="3">
        <v>0</v>
      </c>
      <c r="Z51" s="3">
        <v>50</v>
      </c>
      <c r="AA51" s="3" t="s">
        <v>37</v>
      </c>
      <c r="AB51" s="3">
        <v>15</v>
      </c>
      <c r="AC51" s="1">
        <f t="shared" si="0"/>
        <v>750</v>
      </c>
      <c r="AD51" s="1" t="s">
        <v>34</v>
      </c>
      <c r="AE51" s="1">
        <v>0</v>
      </c>
      <c r="AF51" s="1">
        <f t="shared" si="2"/>
        <v>50</v>
      </c>
    </row>
    <row r="52" spans="1:32" ht="24.95" customHeight="1" x14ac:dyDescent="0.25">
      <c r="A52" s="1" t="s">
        <v>36</v>
      </c>
      <c r="B52" s="1">
        <v>4796</v>
      </c>
      <c r="C52" s="5">
        <v>43250</v>
      </c>
      <c r="E52" s="3" t="s">
        <v>950</v>
      </c>
      <c r="F52" s="3" t="s">
        <v>950</v>
      </c>
      <c r="G52" s="3" t="s">
        <v>119</v>
      </c>
      <c r="H52" s="3">
        <v>585631</v>
      </c>
      <c r="I52" s="4">
        <v>43245</v>
      </c>
      <c r="J52" s="3" t="s">
        <v>43</v>
      </c>
      <c r="L52" s="3" t="s">
        <v>39</v>
      </c>
      <c r="M52" s="3" t="s">
        <v>39</v>
      </c>
      <c r="N52" s="1">
        <v>32064970</v>
      </c>
      <c r="O52" s="3" t="s">
        <v>785</v>
      </c>
      <c r="P52" s="3" t="s">
        <v>785</v>
      </c>
      <c r="Q52" s="3" t="s">
        <v>1306</v>
      </c>
      <c r="V52" s="6">
        <v>43221</v>
      </c>
      <c r="W52" s="6">
        <v>43922</v>
      </c>
      <c r="X52" s="3">
        <v>24</v>
      </c>
      <c r="Y52" s="3">
        <v>0</v>
      </c>
      <c r="Z52" s="3">
        <v>10</v>
      </c>
      <c r="AA52" s="3" t="s">
        <v>37</v>
      </c>
      <c r="AB52" s="3">
        <v>42.09</v>
      </c>
      <c r="AC52" s="1">
        <f t="shared" si="0"/>
        <v>420.90000000000003</v>
      </c>
      <c r="AD52" s="1" t="s">
        <v>49</v>
      </c>
      <c r="AE52" s="1">
        <v>0</v>
      </c>
      <c r="AF52" s="1">
        <f t="shared" si="2"/>
        <v>10</v>
      </c>
    </row>
    <row r="53" spans="1:32" ht="24.95" customHeight="1" x14ac:dyDescent="0.25"/>
    <row r="54" spans="1:32" ht="24.95" customHeight="1" x14ac:dyDescent="0.25"/>
    <row r="55" spans="1:32" ht="24.95" customHeight="1" x14ac:dyDescent="0.25"/>
    <row r="56" spans="1:32" ht="24.95" customHeight="1" x14ac:dyDescent="0.25"/>
    <row r="57" spans="1:32" ht="24.95" customHeight="1" x14ac:dyDescent="0.25"/>
    <row r="58" spans="1:32" ht="24.95" customHeight="1" x14ac:dyDescent="0.25"/>
    <row r="59" spans="1:32" ht="24.95" customHeight="1" x14ac:dyDescent="0.25"/>
    <row r="60" spans="1:32" ht="24.95" customHeight="1" x14ac:dyDescent="0.25"/>
    <row r="61" spans="1:32" ht="24.95" customHeight="1" x14ac:dyDescent="0.25"/>
    <row r="62" spans="1:32" ht="24.95" customHeight="1" x14ac:dyDescent="0.25"/>
    <row r="63" spans="1:32" ht="24.95" customHeight="1" x14ac:dyDescent="0.25"/>
    <row r="64" spans="1:32" ht="24.95" customHeight="1" x14ac:dyDescent="0.25"/>
    <row r="65" ht="24.95" customHeight="1" x14ac:dyDescent="0.25"/>
    <row r="66" ht="24.95" customHeight="1" x14ac:dyDescent="0.25"/>
    <row r="67" ht="24.95" customHeight="1" x14ac:dyDescent="0.25"/>
    <row r="68" ht="24.95" customHeight="1" x14ac:dyDescent="0.25"/>
    <row r="69" ht="24.95" customHeight="1" x14ac:dyDescent="0.25"/>
    <row r="70" ht="24.95" customHeight="1" x14ac:dyDescent="0.25"/>
    <row r="71" ht="24.95" customHeight="1" x14ac:dyDescent="0.25"/>
    <row r="72" ht="24.95" customHeight="1" x14ac:dyDescent="0.25"/>
    <row r="73" ht="24.95" customHeight="1" x14ac:dyDescent="0.25"/>
    <row r="74" ht="24.95" customHeight="1" x14ac:dyDescent="0.25"/>
    <row r="75" ht="24.95" customHeight="1" x14ac:dyDescent="0.25"/>
    <row r="76" ht="24.95" customHeight="1" x14ac:dyDescent="0.25"/>
    <row r="77" ht="24.95" customHeight="1" x14ac:dyDescent="0.25"/>
    <row r="78" ht="24.95" customHeight="1" x14ac:dyDescent="0.25"/>
    <row r="79" ht="24.95" customHeight="1" x14ac:dyDescent="0.25"/>
    <row r="80" ht="24.95" customHeight="1" x14ac:dyDescent="0.25"/>
    <row r="81" ht="24.95" customHeight="1" x14ac:dyDescent="0.25"/>
    <row r="82" ht="24.95" customHeight="1" x14ac:dyDescent="0.25"/>
    <row r="83" ht="24.95" customHeight="1" x14ac:dyDescent="0.25"/>
    <row r="84" ht="24.95" customHeight="1" x14ac:dyDescent="0.25"/>
    <row r="85" ht="24.95" customHeight="1" x14ac:dyDescent="0.25"/>
    <row r="86" ht="24.95" customHeight="1" x14ac:dyDescent="0.25"/>
    <row r="87" ht="24.95" customHeight="1" x14ac:dyDescent="0.25"/>
    <row r="88" ht="24.95" customHeight="1" x14ac:dyDescent="0.25"/>
    <row r="89" ht="24.95" customHeight="1" x14ac:dyDescent="0.25"/>
    <row r="90" ht="24.95" customHeight="1" x14ac:dyDescent="0.25"/>
    <row r="91" ht="24.95" customHeight="1" x14ac:dyDescent="0.25"/>
    <row r="92" ht="24.95" customHeight="1" x14ac:dyDescent="0.25"/>
    <row r="93" ht="24.95" customHeight="1" x14ac:dyDescent="0.25"/>
    <row r="94" ht="24.95" customHeight="1" x14ac:dyDescent="0.25"/>
    <row r="95" ht="24.95" customHeight="1" x14ac:dyDescent="0.25"/>
    <row r="96" ht="24.95" customHeight="1" x14ac:dyDescent="0.25"/>
    <row r="97" ht="24.95" customHeight="1" x14ac:dyDescent="0.25"/>
    <row r="98" ht="24.95" customHeight="1" x14ac:dyDescent="0.25"/>
    <row r="99" ht="24.95" customHeight="1" x14ac:dyDescent="0.25"/>
    <row r="100" ht="24.95" customHeight="1" x14ac:dyDescent="0.25"/>
    <row r="101" ht="24.95" customHeight="1" x14ac:dyDescent="0.25"/>
    <row r="102" ht="24.95" customHeight="1" x14ac:dyDescent="0.25"/>
    <row r="103" ht="24.95" customHeight="1" x14ac:dyDescent="0.25"/>
    <row r="104" ht="24.95" customHeight="1" x14ac:dyDescent="0.25"/>
    <row r="105" ht="24.95" customHeight="1" x14ac:dyDescent="0.25"/>
    <row r="106" ht="24.95" customHeight="1" x14ac:dyDescent="0.25"/>
    <row r="107" ht="24.95" customHeight="1" x14ac:dyDescent="0.25"/>
    <row r="108" ht="24.95" customHeight="1" x14ac:dyDescent="0.25"/>
    <row r="109" ht="24.95" customHeight="1" x14ac:dyDescent="0.25"/>
    <row r="110" ht="24.95" customHeight="1" x14ac:dyDescent="0.25"/>
    <row r="111" ht="24.95" customHeight="1" x14ac:dyDescent="0.25"/>
    <row r="112" ht="24.95" customHeight="1" x14ac:dyDescent="0.25"/>
    <row r="113" ht="24.95" customHeight="1" x14ac:dyDescent="0.25"/>
    <row r="114" ht="24.95" customHeight="1" x14ac:dyDescent="0.25"/>
    <row r="115" ht="24.95" customHeight="1" x14ac:dyDescent="0.25"/>
    <row r="116" ht="24.95" customHeight="1" x14ac:dyDescent="0.25"/>
    <row r="117" ht="24.95" customHeight="1" x14ac:dyDescent="0.25"/>
    <row r="118" ht="24.95" customHeight="1" x14ac:dyDescent="0.25"/>
    <row r="119" ht="24.95" customHeight="1" x14ac:dyDescent="0.25"/>
    <row r="120" ht="24.95" customHeight="1" x14ac:dyDescent="0.25"/>
    <row r="121" ht="24.95" customHeight="1" x14ac:dyDescent="0.25"/>
    <row r="122" ht="24.95" customHeight="1" x14ac:dyDescent="0.25"/>
    <row r="123" ht="24.95" customHeight="1" x14ac:dyDescent="0.25"/>
    <row r="124" ht="24.95" customHeight="1" x14ac:dyDescent="0.25"/>
    <row r="125" ht="24.95" customHeight="1" x14ac:dyDescent="0.25"/>
    <row r="126" ht="24.95" customHeight="1" x14ac:dyDescent="0.25"/>
    <row r="127" ht="24.95" customHeight="1" x14ac:dyDescent="0.25"/>
    <row r="128" ht="24.95" customHeight="1" x14ac:dyDescent="0.25"/>
    <row r="129" ht="24.95" customHeight="1" x14ac:dyDescent="0.25"/>
    <row r="130" ht="24.95" customHeight="1" x14ac:dyDescent="0.25"/>
    <row r="131" ht="24.95" customHeight="1" x14ac:dyDescent="0.25"/>
    <row r="132" ht="24.95" customHeight="1" x14ac:dyDescent="0.25"/>
    <row r="133" ht="24.95" customHeight="1" x14ac:dyDescent="0.25"/>
    <row r="134" ht="24.95" customHeight="1" x14ac:dyDescent="0.25"/>
    <row r="135" ht="24.95" customHeight="1" x14ac:dyDescent="0.25"/>
    <row r="136" ht="24.95" customHeight="1" x14ac:dyDescent="0.25"/>
    <row r="137" ht="24.95" customHeight="1" x14ac:dyDescent="0.25"/>
    <row r="138" ht="24.95" customHeight="1" x14ac:dyDescent="0.25"/>
    <row r="139" ht="24.95" customHeight="1" x14ac:dyDescent="0.25"/>
    <row r="140" ht="24.95" customHeight="1" x14ac:dyDescent="0.25"/>
    <row r="141" ht="24.95" customHeight="1" x14ac:dyDescent="0.25"/>
    <row r="142" ht="24.95" customHeight="1" x14ac:dyDescent="0.25"/>
    <row r="143" ht="24.95" customHeight="1" x14ac:dyDescent="0.25"/>
    <row r="144" ht="24.95" customHeight="1" x14ac:dyDescent="0.25"/>
    <row r="145" ht="24.95" customHeight="1" x14ac:dyDescent="0.25"/>
    <row r="146" ht="24.95" customHeight="1" x14ac:dyDescent="0.25"/>
    <row r="147" ht="24.95" customHeight="1" x14ac:dyDescent="0.25"/>
    <row r="148" ht="24.95" customHeight="1" x14ac:dyDescent="0.25"/>
    <row r="149" ht="24.95" customHeight="1" x14ac:dyDescent="0.25"/>
    <row r="150" ht="24.95" customHeight="1" x14ac:dyDescent="0.25"/>
    <row r="151" ht="24.95" customHeight="1" x14ac:dyDescent="0.25"/>
    <row r="152" ht="24.95" customHeight="1" x14ac:dyDescent="0.25"/>
    <row r="153" ht="24.95" customHeight="1" x14ac:dyDescent="0.25"/>
    <row r="154" ht="24.95" customHeight="1" x14ac:dyDescent="0.25"/>
    <row r="155" ht="24.95" customHeight="1" x14ac:dyDescent="0.25"/>
    <row r="156" ht="24.95" customHeight="1" x14ac:dyDescent="0.25"/>
    <row r="157" ht="24.95" customHeight="1" x14ac:dyDescent="0.25"/>
    <row r="158" ht="24.95" customHeight="1" x14ac:dyDescent="0.25"/>
    <row r="159" ht="24.95" customHeight="1" x14ac:dyDescent="0.25"/>
    <row r="160" ht="24.95" customHeight="1" x14ac:dyDescent="0.25"/>
    <row r="161" ht="24.95" customHeight="1" x14ac:dyDescent="0.25"/>
    <row r="162" ht="24.95" customHeight="1" x14ac:dyDescent="0.25"/>
    <row r="163" ht="24.95" customHeight="1" x14ac:dyDescent="0.25"/>
    <row r="164" ht="24.95" customHeight="1" x14ac:dyDescent="0.25"/>
    <row r="165" ht="24.95" customHeight="1" x14ac:dyDescent="0.25"/>
    <row r="166" ht="24.95" customHeight="1" x14ac:dyDescent="0.25"/>
    <row r="167" ht="24.95" customHeight="1" x14ac:dyDescent="0.25"/>
    <row r="168" ht="24.95" customHeight="1" x14ac:dyDescent="0.25"/>
    <row r="169" ht="24.95" customHeight="1" x14ac:dyDescent="0.25"/>
    <row r="170" ht="24.95" customHeight="1" x14ac:dyDescent="0.25"/>
    <row r="171" ht="24.95" customHeight="1" x14ac:dyDescent="0.25"/>
    <row r="172" ht="24.95" customHeight="1" x14ac:dyDescent="0.25"/>
    <row r="173" ht="24.95" customHeight="1" x14ac:dyDescent="0.25"/>
    <row r="174" ht="24.95" customHeight="1" x14ac:dyDescent="0.25"/>
    <row r="175" ht="24.95" customHeight="1" x14ac:dyDescent="0.25"/>
    <row r="176" ht="24.95" customHeight="1" x14ac:dyDescent="0.25"/>
    <row r="177" ht="24.95" customHeight="1" x14ac:dyDescent="0.25"/>
    <row r="178" ht="24.95" customHeight="1" x14ac:dyDescent="0.25"/>
    <row r="1048340" spans="32:32" x14ac:dyDescent="0.25">
      <c r="AF1048340" s="1">
        <f t="shared" ref="AF1048340" si="3">Z1048340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Jan.19</vt:lpstr>
      <vt:lpstr>Dec.18</vt:lpstr>
      <vt:lpstr>Nov.18</vt:lpstr>
      <vt:lpstr>Oct.18</vt:lpstr>
      <vt:lpstr>Sept.18</vt:lpstr>
      <vt:lpstr>Aug.18</vt:lpstr>
      <vt:lpstr>Jul.18</vt:lpstr>
      <vt:lpstr>Jun.18</vt:lpstr>
      <vt:lpstr>May.18</vt:lpstr>
      <vt:lpstr>Apr.18</vt:lpstr>
      <vt:lpstr>Mar.18</vt:lpstr>
      <vt:lpstr>Feb.18</vt:lpstr>
      <vt:lpstr>Jan.2018</vt:lpstr>
      <vt:lpstr>Dec 2017</vt:lpstr>
      <vt:lpstr>Nov 2017</vt:lpstr>
      <vt:lpstr>Oct 2017</vt:lpstr>
      <vt:lpstr>Sep 2017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santoshn</dc:creator>
  <cp:lastModifiedBy>Kaushik</cp:lastModifiedBy>
  <cp:lastPrinted>2014-12-08T05:54:26Z</cp:lastPrinted>
  <dcterms:created xsi:type="dcterms:W3CDTF">2011-10-29T13:34:19Z</dcterms:created>
  <dcterms:modified xsi:type="dcterms:W3CDTF">2020-10-29T09:27:03Z</dcterms:modified>
</cp:coreProperties>
</file>