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201_{C92796E6-AB7F-44B1-803F-6076ADD0E6CA}" xr6:coauthVersionLast="47" xr6:coauthVersionMax="47" xr10:uidLastSave="{00000000-0000-0000-0000-000000000000}"/>
  <bookViews>
    <workbookView xWindow="-108" yWindow="-108" windowWidth="23256" windowHeight="12456" activeTab="2" xr2:uid="{F980212F-87E4-497A-8F50-9FC604A97F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14" i="2"/>
  <c r="D13" i="2"/>
  <c r="D12" i="2"/>
  <c r="G8" i="2"/>
  <c r="G6" i="2"/>
  <c r="G4" i="2"/>
  <c r="D6" i="2"/>
  <c r="D5" i="2"/>
  <c r="G2" i="2"/>
  <c r="D4" i="2"/>
  <c r="D3" i="2"/>
  <c r="D2" i="2"/>
  <c r="B27" i="1"/>
  <c r="B26" i="1"/>
  <c r="B24" i="1"/>
  <c r="D19" i="1"/>
  <c r="G12" i="1"/>
  <c r="G9" i="1"/>
  <c r="D17" i="1"/>
  <c r="G5" i="1"/>
  <c r="G2" i="1" a="1"/>
  <c r="G2" i="1" s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<sst xmlns="http://schemas.openxmlformats.org/spreadsheetml/2006/main" count="128" uniqueCount="84">
  <si>
    <t>Character</t>
  </si>
  <si>
    <t>Function</t>
  </si>
  <si>
    <t>John</t>
  </si>
  <si>
    <t>Jane</t>
  </si>
  <si>
    <t>Emily</t>
  </si>
  <si>
    <t>Michael</t>
  </si>
  <si>
    <t>Sarah</t>
  </si>
  <si>
    <t>Robert</t>
  </si>
  <si>
    <t>JeSSica</t>
  </si>
  <si>
    <t xml:space="preserve">        David      </t>
  </si>
  <si>
    <t>Lau`ra</t>
  </si>
  <si>
    <t xml:space="preserve">Doe      </t>
  </si>
  <si>
    <t>Smithi</t>
  </si>
  <si>
    <t>Jones</t>
  </si>
  <si>
    <t xml:space="preserve">Brown </t>
  </si>
  <si>
    <t>Davis</t>
  </si>
  <si>
    <t>Wilson</t>
  </si>
  <si>
    <t>Miller</t>
  </si>
  <si>
    <t>Taylor,Miller</t>
  </si>
  <si>
    <t>len</t>
  </si>
  <si>
    <t xml:space="preserve">John  </t>
  </si>
  <si>
    <t>left</t>
  </si>
  <si>
    <t>right</t>
  </si>
  <si>
    <t>mid</t>
  </si>
  <si>
    <t>upper</t>
  </si>
  <si>
    <t>lower</t>
  </si>
  <si>
    <t>proper</t>
  </si>
  <si>
    <t>trim</t>
  </si>
  <si>
    <t>clean</t>
  </si>
  <si>
    <t>concate</t>
  </si>
  <si>
    <t>Doe</t>
  </si>
  <si>
    <t>substitute</t>
  </si>
  <si>
    <t>Smithisarah</t>
  </si>
  <si>
    <t>replace</t>
  </si>
  <si>
    <t>search</t>
  </si>
  <si>
    <t>find</t>
  </si>
  <si>
    <t>repeate</t>
  </si>
  <si>
    <t>Wilson,Wilson,Wilson</t>
  </si>
  <si>
    <t>textsplit</t>
  </si>
  <si>
    <t>textjoin</t>
  </si>
  <si>
    <t>istext</t>
  </si>
  <si>
    <t>Miller2</t>
  </si>
  <si>
    <t>Wilson1,Wilson2,Wilson3</t>
  </si>
  <si>
    <t>textbefore</t>
  </si>
  <si>
    <t>textafter</t>
  </si>
  <si>
    <t>Exact</t>
  </si>
  <si>
    <t>miller</t>
  </si>
  <si>
    <t>Order Date</t>
  </si>
  <si>
    <t>Ship Date</t>
  </si>
  <si>
    <t>Formulas</t>
  </si>
  <si>
    <t>Day</t>
  </si>
  <si>
    <t>month</t>
  </si>
  <si>
    <t>year</t>
  </si>
  <si>
    <t>Date</t>
  </si>
  <si>
    <t>week</t>
  </si>
  <si>
    <t>weekday</t>
  </si>
  <si>
    <t>Now</t>
  </si>
  <si>
    <t>Today</t>
  </si>
  <si>
    <t>Time</t>
  </si>
  <si>
    <t>Hours</t>
  </si>
  <si>
    <t>min</t>
  </si>
  <si>
    <t>second</t>
  </si>
  <si>
    <t>networkday</t>
  </si>
  <si>
    <t>Row ID</t>
  </si>
  <si>
    <t>Category</t>
  </si>
  <si>
    <t>Sub-Category</t>
  </si>
  <si>
    <t>Sales</t>
  </si>
  <si>
    <t>Quantity</t>
  </si>
  <si>
    <t>Discount</t>
  </si>
  <si>
    <t>Profit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</si>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</sst>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[$-F400]h:mm:ss\ AM/PM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  <xf numFmtId="2" fontId="0" fillId="0" borderId="0" xfId="0" applyNumberFormat="1"/>
    <xf numFmtId="0" fontId="3" fillId="0" borderId="0" xfId="1" applyFont="1"/>
    <xf numFmtId="14" fontId="2" fillId="0" borderId="0" xfId="1" applyNumberFormat="1"/>
    <xf numFmtId="14" fontId="2" fillId="3" borderId="0" xfId="1" applyNumberFormat="1" applyFill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20" fontId="0" fillId="0" borderId="0" xfId="0" applyNumberFormat="1"/>
    <xf numFmtId="174" fontId="0" fillId="0" borderId="0" xfId="0" applyNumberFormat="1"/>
    <xf numFmtId="14" fontId="1" fillId="0" borderId="0" xfId="0" applyNumberFormat="1" applyFont="1"/>
    <xf numFmtId="0" fontId="3" fillId="2" borderId="1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  <xf numFmtId="0" fontId="2" fillId="4" borderId="1" xfId="1" applyNumberFormat="1" applyFont="1" applyFill="1" applyBorder="1" applyAlignment="1"/>
    <xf numFmtId="0" fontId="2" fillId="4" borderId="2" xfId="1" applyNumberFormat="1" applyFont="1" applyFill="1" applyBorder="1" applyAlignment="1"/>
    <xf numFmtId="0" fontId="2" fillId="4" borderId="3" xfId="1" applyNumberFormat="1" applyFont="1" applyFill="1" applyBorder="1" applyAlignment="1"/>
    <xf numFmtId="0" fontId="2" fillId="0" borderId="1" xfId="1" applyNumberFormat="1" applyFont="1" applyBorder="1" applyAlignment="1"/>
    <xf numFmtId="0" fontId="2" fillId="0" borderId="2" xfId="1" applyNumberFormat="1" applyFont="1" applyBorder="1" applyAlignment="1"/>
    <xf numFmtId="0" fontId="2" fillId="0" borderId="3" xfId="1" applyNumberFormat="1" applyFont="1" applyBorder="1" applyAlignment="1"/>
    <xf numFmtId="0" fontId="2" fillId="0" borderId="4" xfId="1" applyNumberFormat="1" applyFont="1" applyBorder="1" applyAlignment="1"/>
    <xf numFmtId="0" fontId="2" fillId="0" borderId="5" xfId="1" applyNumberFormat="1" applyFont="1" applyBorder="1" applyAlignment="1"/>
    <xf numFmtId="0" fontId="2" fillId="0" borderId="6" xfId="1" applyNumberFormat="1" applyFont="1" applyBorder="1" applyAlignment="1"/>
  </cellXfs>
  <cellStyles count="2">
    <cellStyle name="Normal" xfId="0" builtinId="0"/>
    <cellStyle name="Normal 2" xfId="1" xr:uid="{56A54038-7FCD-4B29-B82C-01544E7E9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1E6675E-4761-4992-8BD5-7DE5A10C26D8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en-IN"/>
        </a:p>
      </dgm:t>
    </dgm:pt>
    <dgm:pt modelId="{94C325EB-FD15-43D1-A706-E5BD7516B32F}">
      <dgm:prSet phldrT="[Text]" phldr="1"/>
      <dgm:spPr/>
      <dgm:t>
        <a:bodyPr/>
        <a:lstStyle/>
        <a:p>
          <a:endParaRPr lang="en-IN"/>
        </a:p>
      </dgm:t>
    </dgm:pt>
    <dgm:pt modelId="{ABDF9254-6766-4DA4-9ED2-601DDC86F6A1}" type="parTrans" cxnId="{D9B858AC-0AEE-434D-BEEE-406799422C86}">
      <dgm:prSet/>
      <dgm:spPr/>
      <dgm:t>
        <a:bodyPr/>
        <a:lstStyle/>
        <a:p>
          <a:endParaRPr lang="en-IN"/>
        </a:p>
      </dgm:t>
    </dgm:pt>
    <dgm:pt modelId="{A6EFE85D-69B3-4A63-97A2-E601B132DF73}" type="sibTrans" cxnId="{D9B858AC-0AEE-434D-BEEE-406799422C86}">
      <dgm:prSet/>
      <dgm:spPr/>
      <dgm:t>
        <a:bodyPr/>
        <a:lstStyle/>
        <a:p>
          <a:endParaRPr lang="en-IN"/>
        </a:p>
      </dgm:t>
    </dgm:pt>
    <dgm:pt modelId="{26A57A74-A211-4257-B62A-BFB524A34345}">
      <dgm:prSet phldrT="[Text]" phldr="1"/>
      <dgm:spPr/>
      <dgm:t>
        <a:bodyPr/>
        <a:lstStyle/>
        <a:p>
          <a:endParaRPr lang="en-IN"/>
        </a:p>
      </dgm:t>
    </dgm:pt>
    <dgm:pt modelId="{7F330B1A-A7D8-4CCE-9CB9-05BC56EB7102}" type="parTrans" cxnId="{1101FC51-1C5A-4E10-A958-1572366C396A}">
      <dgm:prSet/>
      <dgm:spPr/>
      <dgm:t>
        <a:bodyPr/>
        <a:lstStyle/>
        <a:p>
          <a:endParaRPr lang="en-IN"/>
        </a:p>
      </dgm:t>
    </dgm:pt>
    <dgm:pt modelId="{A3433768-4DA8-45CD-8FC3-E73F76FD9979}" type="sibTrans" cxnId="{1101FC51-1C5A-4E10-A958-1572366C396A}">
      <dgm:prSet/>
      <dgm:spPr/>
      <dgm:t>
        <a:bodyPr/>
        <a:lstStyle/>
        <a:p>
          <a:endParaRPr lang="en-IN"/>
        </a:p>
      </dgm:t>
    </dgm:pt>
    <dgm:pt modelId="{A17E1604-9368-47EA-9131-33C16F7879CA}">
      <dgm:prSet phldrT="[Text]" phldr="1"/>
      <dgm:spPr/>
      <dgm:t>
        <a:bodyPr/>
        <a:lstStyle/>
        <a:p>
          <a:endParaRPr lang="en-IN"/>
        </a:p>
      </dgm:t>
    </dgm:pt>
    <dgm:pt modelId="{8DA3E560-641C-44C2-A481-E270FC8DD525}" type="parTrans" cxnId="{978124B0-5845-40A4-9D7F-E5788252D14E}">
      <dgm:prSet/>
      <dgm:spPr/>
      <dgm:t>
        <a:bodyPr/>
        <a:lstStyle/>
        <a:p>
          <a:endParaRPr lang="en-IN"/>
        </a:p>
      </dgm:t>
    </dgm:pt>
    <dgm:pt modelId="{CEC188DD-E68A-4F86-883D-F6542C622D77}" type="sibTrans" cxnId="{978124B0-5845-40A4-9D7F-E5788252D14E}">
      <dgm:prSet/>
      <dgm:spPr/>
      <dgm:t>
        <a:bodyPr/>
        <a:lstStyle/>
        <a:p>
          <a:endParaRPr lang="en-IN"/>
        </a:p>
      </dgm:t>
    </dgm:pt>
    <dgm:pt modelId="{12F72312-237D-4352-8ABE-E03114C47F67}">
      <dgm:prSet phldrT="[Text]" phldr="1"/>
      <dgm:spPr/>
      <dgm:t>
        <a:bodyPr/>
        <a:lstStyle/>
        <a:p>
          <a:endParaRPr lang="en-IN"/>
        </a:p>
      </dgm:t>
    </dgm:pt>
    <dgm:pt modelId="{C7BB308F-4A26-46CE-B918-7D866982A531}" type="parTrans" cxnId="{C57019BD-F029-40D4-B36D-2DAE77223705}">
      <dgm:prSet/>
      <dgm:spPr/>
      <dgm:t>
        <a:bodyPr/>
        <a:lstStyle/>
        <a:p>
          <a:endParaRPr lang="en-IN"/>
        </a:p>
      </dgm:t>
    </dgm:pt>
    <dgm:pt modelId="{95EF7762-70B1-4D8B-B5B8-D5596DE3D82B}" type="sibTrans" cxnId="{C57019BD-F029-40D4-B36D-2DAE77223705}">
      <dgm:prSet/>
      <dgm:spPr/>
      <dgm:t>
        <a:bodyPr/>
        <a:lstStyle/>
        <a:p>
          <a:endParaRPr lang="en-IN"/>
        </a:p>
      </dgm:t>
    </dgm:pt>
    <dgm:pt modelId="{3F26D200-C0F5-456E-A158-D4B708988DAE}">
      <dgm:prSet phldrT="[Text]" phldr="1"/>
      <dgm:spPr/>
      <dgm:t>
        <a:bodyPr/>
        <a:lstStyle/>
        <a:p>
          <a:endParaRPr lang="en-IN"/>
        </a:p>
      </dgm:t>
    </dgm:pt>
    <dgm:pt modelId="{98DAFB7B-2698-4408-91B2-E0E47B9D8950}" type="parTrans" cxnId="{C6A813A4-B3DF-491A-9999-BBF21D688376}">
      <dgm:prSet/>
      <dgm:spPr/>
      <dgm:t>
        <a:bodyPr/>
        <a:lstStyle/>
        <a:p>
          <a:endParaRPr lang="en-IN"/>
        </a:p>
      </dgm:t>
    </dgm:pt>
    <dgm:pt modelId="{7AABA1DD-8A59-40F5-ADE5-7F0346819503}" type="sibTrans" cxnId="{C6A813A4-B3DF-491A-9999-BBF21D688376}">
      <dgm:prSet/>
      <dgm:spPr/>
      <dgm:t>
        <a:bodyPr/>
        <a:lstStyle/>
        <a:p>
          <a:endParaRPr lang="en-IN"/>
        </a:p>
      </dgm:t>
    </dgm:pt>
    <dgm:pt modelId="{81E6122C-3765-47A9-AF8C-060EF3A242A8}">
      <dgm:prSet phldrT="[Text]" phldr="1"/>
      <dgm:spPr/>
      <dgm:t>
        <a:bodyPr/>
        <a:lstStyle/>
        <a:p>
          <a:endParaRPr lang="en-IN"/>
        </a:p>
      </dgm:t>
    </dgm:pt>
    <dgm:pt modelId="{053652C0-B2B0-4664-A722-90D78953A3A0}" type="parTrans" cxnId="{FC99D0D7-3093-4625-B359-BE2B99A2743C}">
      <dgm:prSet/>
      <dgm:spPr/>
      <dgm:t>
        <a:bodyPr/>
        <a:lstStyle/>
        <a:p>
          <a:endParaRPr lang="en-IN"/>
        </a:p>
      </dgm:t>
    </dgm:pt>
    <dgm:pt modelId="{9700DDF8-9BBF-4B96-B06A-0716C2542434}" type="sibTrans" cxnId="{FC99D0D7-3093-4625-B359-BE2B99A2743C}">
      <dgm:prSet/>
      <dgm:spPr/>
      <dgm:t>
        <a:bodyPr/>
        <a:lstStyle/>
        <a:p>
          <a:endParaRPr lang="en-IN"/>
        </a:p>
      </dgm:t>
    </dgm:pt>
    <dgm:pt modelId="{39CB3B97-2BFB-428D-B78B-75D769EDE6E1}">
      <dgm:prSet phldrT="[Text]" phldr="1"/>
      <dgm:spPr/>
      <dgm:t>
        <a:bodyPr/>
        <a:lstStyle/>
        <a:p>
          <a:endParaRPr lang="en-IN"/>
        </a:p>
      </dgm:t>
    </dgm:pt>
    <dgm:pt modelId="{79853406-F6AA-4B4F-8624-32B79428D3A3}" type="parTrans" cxnId="{86CBB45D-0A7B-44E2-8D30-7E8F22B25D13}">
      <dgm:prSet/>
      <dgm:spPr/>
      <dgm:t>
        <a:bodyPr/>
        <a:lstStyle/>
        <a:p>
          <a:endParaRPr lang="en-IN"/>
        </a:p>
      </dgm:t>
    </dgm:pt>
    <dgm:pt modelId="{4B83CF7F-21BB-4A14-BC23-EDA29D15DE49}" type="sibTrans" cxnId="{86CBB45D-0A7B-44E2-8D30-7E8F22B25D13}">
      <dgm:prSet/>
      <dgm:spPr/>
      <dgm:t>
        <a:bodyPr/>
        <a:lstStyle/>
        <a:p>
          <a:endParaRPr lang="en-IN"/>
        </a:p>
      </dgm:t>
    </dgm:pt>
    <dgm:pt modelId="{860FFC77-34D1-42D0-8E87-EEE043C936EC}">
      <dgm:prSet phldrT="[Text]" phldr="1"/>
      <dgm:spPr/>
      <dgm:t>
        <a:bodyPr/>
        <a:lstStyle/>
        <a:p>
          <a:endParaRPr lang="en-IN"/>
        </a:p>
      </dgm:t>
    </dgm:pt>
    <dgm:pt modelId="{F7D97BAE-1727-4093-9BD4-702E1990557A}" type="parTrans" cxnId="{48E0482F-7242-4572-90AC-1611784A58E0}">
      <dgm:prSet/>
      <dgm:spPr/>
      <dgm:t>
        <a:bodyPr/>
        <a:lstStyle/>
        <a:p>
          <a:endParaRPr lang="en-IN"/>
        </a:p>
      </dgm:t>
    </dgm:pt>
    <dgm:pt modelId="{D6B366C2-46CF-4C00-A269-6C9D7DCB9A7F}" type="sibTrans" cxnId="{48E0482F-7242-4572-90AC-1611784A58E0}">
      <dgm:prSet/>
      <dgm:spPr/>
      <dgm:t>
        <a:bodyPr/>
        <a:lstStyle/>
        <a:p>
          <a:endParaRPr lang="en-IN"/>
        </a:p>
      </dgm:t>
    </dgm:pt>
    <dgm:pt modelId="{6F3A69ED-AC35-402B-B9B7-90B991B5F287}">
      <dgm:prSet phldrT="[Text]" phldr="1"/>
      <dgm:spPr/>
      <dgm:t>
        <a:bodyPr/>
        <a:lstStyle/>
        <a:p>
          <a:endParaRPr lang="en-IN"/>
        </a:p>
      </dgm:t>
    </dgm:pt>
    <dgm:pt modelId="{655195FD-CD2C-48F8-9749-CC98FB739BD6}" type="parTrans" cxnId="{E8C651D7-1316-4C36-A316-8F3FF04C1489}">
      <dgm:prSet/>
      <dgm:spPr/>
      <dgm:t>
        <a:bodyPr/>
        <a:lstStyle/>
        <a:p>
          <a:endParaRPr lang="en-IN"/>
        </a:p>
      </dgm:t>
    </dgm:pt>
    <dgm:pt modelId="{2558C59E-0C2B-434E-BB98-1A8F11203FFC}" type="sibTrans" cxnId="{E8C651D7-1316-4C36-A316-8F3FF04C1489}">
      <dgm:prSet/>
      <dgm:spPr/>
      <dgm:t>
        <a:bodyPr/>
        <a:lstStyle/>
        <a:p>
          <a:endParaRPr lang="en-IN"/>
        </a:p>
      </dgm:t>
    </dgm:pt>
    <dgm:pt modelId="{0CE24021-4554-40B6-B849-F922A4BE359B}" type="pres">
      <dgm:prSet presAssocID="{11E6675E-4761-4992-8BD5-7DE5A10C26D8}" presName="Name0" presStyleCnt="0">
        <dgm:presLayoutVars>
          <dgm:dir/>
          <dgm:animLvl val="lvl"/>
          <dgm:resizeHandles val="exact"/>
        </dgm:presLayoutVars>
      </dgm:prSet>
      <dgm:spPr/>
    </dgm:pt>
    <dgm:pt modelId="{53E3E5EF-64E2-4E9C-9EF6-C708CBC091BF}" type="pres">
      <dgm:prSet presAssocID="{94C325EB-FD15-43D1-A706-E5BD7516B32F}" presName="composite" presStyleCnt="0"/>
      <dgm:spPr/>
    </dgm:pt>
    <dgm:pt modelId="{E0B50464-BB42-43D7-9533-6995094897D1}" type="pres">
      <dgm:prSet presAssocID="{94C325EB-FD15-43D1-A706-E5BD7516B32F}" presName="parTx" presStyleLbl="alignNode1" presStyleIdx="0" presStyleCnt="3">
        <dgm:presLayoutVars>
          <dgm:chMax val="0"/>
          <dgm:chPref val="0"/>
          <dgm:bulletEnabled val="1"/>
        </dgm:presLayoutVars>
      </dgm:prSet>
      <dgm:spPr/>
    </dgm:pt>
    <dgm:pt modelId="{C7F81AF2-3309-4EB1-8989-0DFD265C7FA8}" type="pres">
      <dgm:prSet presAssocID="{94C325EB-FD15-43D1-A706-E5BD7516B32F}" presName="desTx" presStyleLbl="alignAccFollowNode1" presStyleIdx="0" presStyleCnt="3">
        <dgm:presLayoutVars>
          <dgm:bulletEnabled val="1"/>
        </dgm:presLayoutVars>
      </dgm:prSet>
      <dgm:spPr/>
    </dgm:pt>
    <dgm:pt modelId="{365F05C6-A750-44B5-AE30-86EFD4CC7B2C}" type="pres">
      <dgm:prSet presAssocID="{A6EFE85D-69B3-4A63-97A2-E601B132DF73}" presName="space" presStyleCnt="0"/>
      <dgm:spPr/>
    </dgm:pt>
    <dgm:pt modelId="{FAD1ACF3-4AB6-4276-9FAC-DD9D338165A2}" type="pres">
      <dgm:prSet presAssocID="{12F72312-237D-4352-8ABE-E03114C47F67}" presName="composite" presStyleCnt="0"/>
      <dgm:spPr/>
    </dgm:pt>
    <dgm:pt modelId="{93A3F691-73EA-47DF-9DBA-6415E8392F30}" type="pres">
      <dgm:prSet presAssocID="{12F72312-237D-4352-8ABE-E03114C47F67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</dgm:pt>
    <dgm:pt modelId="{7F117333-12A0-4BD1-9A0A-6D453D27472A}" type="pres">
      <dgm:prSet presAssocID="{12F72312-237D-4352-8ABE-E03114C47F67}" presName="desTx" presStyleLbl="alignAccFollowNode1" presStyleIdx="1" presStyleCnt="3">
        <dgm:presLayoutVars>
          <dgm:bulletEnabled val="1"/>
        </dgm:presLayoutVars>
      </dgm:prSet>
      <dgm:spPr/>
    </dgm:pt>
    <dgm:pt modelId="{BBB2EDFC-9AF6-4D41-A180-A5E480801A6D}" type="pres">
      <dgm:prSet presAssocID="{95EF7762-70B1-4D8B-B5B8-D5596DE3D82B}" presName="space" presStyleCnt="0"/>
      <dgm:spPr/>
    </dgm:pt>
    <dgm:pt modelId="{67A59C87-9C10-4D78-9A43-25198E93AB18}" type="pres">
      <dgm:prSet presAssocID="{39CB3B97-2BFB-428D-B78B-75D769EDE6E1}" presName="composite" presStyleCnt="0"/>
      <dgm:spPr/>
    </dgm:pt>
    <dgm:pt modelId="{60225B64-C5DB-4B71-8A9F-CFBC4475FCA1}" type="pres">
      <dgm:prSet presAssocID="{39CB3B97-2BFB-428D-B78B-75D769EDE6E1}" presName="parTx" presStyleLbl="alignNode1" presStyleIdx="2" presStyleCnt="3">
        <dgm:presLayoutVars>
          <dgm:chMax val="0"/>
          <dgm:chPref val="0"/>
          <dgm:bulletEnabled val="1"/>
        </dgm:presLayoutVars>
      </dgm:prSet>
      <dgm:spPr/>
    </dgm:pt>
    <dgm:pt modelId="{AD1BC5BF-2EF9-4D94-A66B-5AC5CE3FD02B}" type="pres">
      <dgm:prSet presAssocID="{39CB3B97-2BFB-428D-B78B-75D769EDE6E1}" presName="desTx" presStyleLbl="alignAccFollowNode1" presStyleIdx="2" presStyleCnt="3">
        <dgm:presLayoutVars>
          <dgm:bulletEnabled val="1"/>
        </dgm:presLayoutVars>
      </dgm:prSet>
      <dgm:spPr/>
    </dgm:pt>
  </dgm:ptLst>
  <dgm:cxnLst>
    <dgm:cxn modelId="{28663B0F-04E3-4D55-81AD-AD9038DFF7F1}" type="presOf" srcId="{860FFC77-34D1-42D0-8E87-EEE043C936EC}" destId="{AD1BC5BF-2EF9-4D94-A66B-5AC5CE3FD02B}" srcOrd="0" destOrd="0" presId="urn:microsoft.com/office/officeart/2005/8/layout/hList1"/>
    <dgm:cxn modelId="{48E0482F-7242-4572-90AC-1611784A58E0}" srcId="{39CB3B97-2BFB-428D-B78B-75D769EDE6E1}" destId="{860FFC77-34D1-42D0-8E87-EEE043C936EC}" srcOrd="0" destOrd="0" parTransId="{F7D97BAE-1727-4093-9BD4-702E1990557A}" sibTransId="{D6B366C2-46CF-4C00-A269-6C9D7DCB9A7F}"/>
    <dgm:cxn modelId="{E06D0E5C-0D32-4D98-AA72-AF206F5A1664}" type="presOf" srcId="{A17E1604-9368-47EA-9131-33C16F7879CA}" destId="{C7F81AF2-3309-4EB1-8989-0DFD265C7FA8}" srcOrd="0" destOrd="1" presId="urn:microsoft.com/office/officeart/2005/8/layout/hList1"/>
    <dgm:cxn modelId="{86CBB45D-0A7B-44E2-8D30-7E8F22B25D13}" srcId="{11E6675E-4761-4992-8BD5-7DE5A10C26D8}" destId="{39CB3B97-2BFB-428D-B78B-75D769EDE6E1}" srcOrd="2" destOrd="0" parTransId="{79853406-F6AA-4B4F-8624-32B79428D3A3}" sibTransId="{4B83CF7F-21BB-4A14-BC23-EDA29D15DE49}"/>
    <dgm:cxn modelId="{A074D064-5F09-471C-A390-135DC01AF618}" type="presOf" srcId="{39CB3B97-2BFB-428D-B78B-75D769EDE6E1}" destId="{60225B64-C5DB-4B71-8A9F-CFBC4475FCA1}" srcOrd="0" destOrd="0" presId="urn:microsoft.com/office/officeart/2005/8/layout/hList1"/>
    <dgm:cxn modelId="{25F9BE65-3B8F-476E-AE1A-98FC3B881261}" type="presOf" srcId="{26A57A74-A211-4257-B62A-BFB524A34345}" destId="{C7F81AF2-3309-4EB1-8989-0DFD265C7FA8}" srcOrd="0" destOrd="0" presId="urn:microsoft.com/office/officeart/2005/8/layout/hList1"/>
    <dgm:cxn modelId="{FB02E251-DE8D-4E8A-864C-599855798893}" type="presOf" srcId="{3F26D200-C0F5-456E-A158-D4B708988DAE}" destId="{7F117333-12A0-4BD1-9A0A-6D453D27472A}" srcOrd="0" destOrd="0" presId="urn:microsoft.com/office/officeart/2005/8/layout/hList1"/>
    <dgm:cxn modelId="{1101FC51-1C5A-4E10-A958-1572366C396A}" srcId="{94C325EB-FD15-43D1-A706-E5BD7516B32F}" destId="{26A57A74-A211-4257-B62A-BFB524A34345}" srcOrd="0" destOrd="0" parTransId="{7F330B1A-A7D8-4CCE-9CB9-05BC56EB7102}" sibTransId="{A3433768-4DA8-45CD-8FC3-E73F76FD9979}"/>
    <dgm:cxn modelId="{19F22296-7C44-4955-BC14-AA7A86FE2659}" type="presOf" srcId="{12F72312-237D-4352-8ABE-E03114C47F67}" destId="{93A3F691-73EA-47DF-9DBA-6415E8392F30}" srcOrd="0" destOrd="0" presId="urn:microsoft.com/office/officeart/2005/8/layout/hList1"/>
    <dgm:cxn modelId="{F4315698-BB68-4BDA-81EA-12E6251D7A68}" type="presOf" srcId="{81E6122C-3765-47A9-AF8C-060EF3A242A8}" destId="{7F117333-12A0-4BD1-9A0A-6D453D27472A}" srcOrd="0" destOrd="1" presId="urn:microsoft.com/office/officeart/2005/8/layout/hList1"/>
    <dgm:cxn modelId="{C6A813A4-B3DF-491A-9999-BBF21D688376}" srcId="{12F72312-237D-4352-8ABE-E03114C47F67}" destId="{3F26D200-C0F5-456E-A158-D4B708988DAE}" srcOrd="0" destOrd="0" parTransId="{98DAFB7B-2698-4408-91B2-E0E47B9D8950}" sibTransId="{7AABA1DD-8A59-40F5-ADE5-7F0346819503}"/>
    <dgm:cxn modelId="{D9B858AC-0AEE-434D-BEEE-406799422C86}" srcId="{11E6675E-4761-4992-8BD5-7DE5A10C26D8}" destId="{94C325EB-FD15-43D1-A706-E5BD7516B32F}" srcOrd="0" destOrd="0" parTransId="{ABDF9254-6766-4DA4-9ED2-601DDC86F6A1}" sibTransId="{A6EFE85D-69B3-4A63-97A2-E601B132DF73}"/>
    <dgm:cxn modelId="{978124B0-5845-40A4-9D7F-E5788252D14E}" srcId="{94C325EB-FD15-43D1-A706-E5BD7516B32F}" destId="{A17E1604-9368-47EA-9131-33C16F7879CA}" srcOrd="1" destOrd="0" parTransId="{8DA3E560-641C-44C2-A481-E270FC8DD525}" sibTransId="{CEC188DD-E68A-4F86-883D-F6542C622D77}"/>
    <dgm:cxn modelId="{C57019BD-F029-40D4-B36D-2DAE77223705}" srcId="{11E6675E-4761-4992-8BD5-7DE5A10C26D8}" destId="{12F72312-237D-4352-8ABE-E03114C47F67}" srcOrd="1" destOrd="0" parTransId="{C7BB308F-4A26-46CE-B918-7D866982A531}" sibTransId="{95EF7762-70B1-4D8B-B5B8-D5596DE3D82B}"/>
    <dgm:cxn modelId="{3DEFCECD-9506-492C-828C-6B81358CF685}" type="presOf" srcId="{11E6675E-4761-4992-8BD5-7DE5A10C26D8}" destId="{0CE24021-4554-40B6-B849-F922A4BE359B}" srcOrd="0" destOrd="0" presId="urn:microsoft.com/office/officeart/2005/8/layout/hList1"/>
    <dgm:cxn modelId="{E8C651D7-1316-4C36-A316-8F3FF04C1489}" srcId="{39CB3B97-2BFB-428D-B78B-75D769EDE6E1}" destId="{6F3A69ED-AC35-402B-B9B7-90B991B5F287}" srcOrd="1" destOrd="0" parTransId="{655195FD-CD2C-48F8-9749-CC98FB739BD6}" sibTransId="{2558C59E-0C2B-434E-BB98-1A8F11203FFC}"/>
    <dgm:cxn modelId="{FC99D0D7-3093-4625-B359-BE2B99A2743C}" srcId="{12F72312-237D-4352-8ABE-E03114C47F67}" destId="{81E6122C-3765-47A9-AF8C-060EF3A242A8}" srcOrd="1" destOrd="0" parTransId="{053652C0-B2B0-4664-A722-90D78953A3A0}" sibTransId="{9700DDF8-9BBF-4B96-B06A-0716C2542434}"/>
    <dgm:cxn modelId="{F9D2F5E0-BDA2-49CB-B53D-6D5DCB0F8877}" type="presOf" srcId="{6F3A69ED-AC35-402B-B9B7-90B991B5F287}" destId="{AD1BC5BF-2EF9-4D94-A66B-5AC5CE3FD02B}" srcOrd="0" destOrd="1" presId="urn:microsoft.com/office/officeart/2005/8/layout/hList1"/>
    <dgm:cxn modelId="{562A09FC-DE14-4DAB-955B-14A38BAFB1C2}" type="presOf" srcId="{94C325EB-FD15-43D1-A706-E5BD7516B32F}" destId="{E0B50464-BB42-43D7-9533-6995094897D1}" srcOrd="0" destOrd="0" presId="urn:microsoft.com/office/officeart/2005/8/layout/hList1"/>
    <dgm:cxn modelId="{E101B13D-0FC1-415A-9357-CDBBC371E0A9}" type="presParOf" srcId="{0CE24021-4554-40B6-B849-F922A4BE359B}" destId="{53E3E5EF-64E2-4E9C-9EF6-C708CBC091BF}" srcOrd="0" destOrd="0" presId="urn:microsoft.com/office/officeart/2005/8/layout/hList1"/>
    <dgm:cxn modelId="{C4DCEE3D-BDE7-4D36-80D7-8228143F82E4}" type="presParOf" srcId="{53E3E5EF-64E2-4E9C-9EF6-C708CBC091BF}" destId="{E0B50464-BB42-43D7-9533-6995094897D1}" srcOrd="0" destOrd="0" presId="urn:microsoft.com/office/officeart/2005/8/layout/hList1"/>
    <dgm:cxn modelId="{1FFB1B67-CF00-4FAD-BE4E-7156455415C6}" type="presParOf" srcId="{53E3E5EF-64E2-4E9C-9EF6-C708CBC091BF}" destId="{C7F81AF2-3309-4EB1-8989-0DFD265C7FA8}" srcOrd="1" destOrd="0" presId="urn:microsoft.com/office/officeart/2005/8/layout/hList1"/>
    <dgm:cxn modelId="{025556B6-7E3E-457A-9110-6613E5F8BD7B}" type="presParOf" srcId="{0CE24021-4554-40B6-B849-F922A4BE359B}" destId="{365F05C6-A750-44B5-AE30-86EFD4CC7B2C}" srcOrd="1" destOrd="0" presId="urn:microsoft.com/office/officeart/2005/8/layout/hList1"/>
    <dgm:cxn modelId="{FB8FB2E9-A82D-41EE-8DFF-ACC154100AD5}" type="presParOf" srcId="{0CE24021-4554-40B6-B849-F922A4BE359B}" destId="{FAD1ACF3-4AB6-4276-9FAC-DD9D338165A2}" srcOrd="2" destOrd="0" presId="urn:microsoft.com/office/officeart/2005/8/layout/hList1"/>
    <dgm:cxn modelId="{12AEC877-AD6B-4734-B500-938EA3739C78}" type="presParOf" srcId="{FAD1ACF3-4AB6-4276-9FAC-DD9D338165A2}" destId="{93A3F691-73EA-47DF-9DBA-6415E8392F30}" srcOrd="0" destOrd="0" presId="urn:microsoft.com/office/officeart/2005/8/layout/hList1"/>
    <dgm:cxn modelId="{01693E1D-BF39-4BEB-893B-9533A7371C41}" type="presParOf" srcId="{FAD1ACF3-4AB6-4276-9FAC-DD9D338165A2}" destId="{7F117333-12A0-4BD1-9A0A-6D453D27472A}" srcOrd="1" destOrd="0" presId="urn:microsoft.com/office/officeart/2005/8/layout/hList1"/>
    <dgm:cxn modelId="{F94D516E-04C0-4FD6-BBDC-83D9ABDAE9A7}" type="presParOf" srcId="{0CE24021-4554-40B6-B849-F922A4BE359B}" destId="{BBB2EDFC-9AF6-4D41-A180-A5E480801A6D}" srcOrd="3" destOrd="0" presId="urn:microsoft.com/office/officeart/2005/8/layout/hList1"/>
    <dgm:cxn modelId="{41E70315-00D7-4585-B643-3AC100D61969}" type="presParOf" srcId="{0CE24021-4554-40B6-B849-F922A4BE359B}" destId="{67A59C87-9C10-4D78-9A43-25198E93AB18}" srcOrd="4" destOrd="0" presId="urn:microsoft.com/office/officeart/2005/8/layout/hList1"/>
    <dgm:cxn modelId="{A8B3415E-B2F4-4CD4-B9FC-4D689681546A}" type="presParOf" srcId="{67A59C87-9C10-4D78-9A43-25198E93AB18}" destId="{60225B64-C5DB-4B71-8A9F-CFBC4475FCA1}" srcOrd="0" destOrd="0" presId="urn:microsoft.com/office/officeart/2005/8/layout/hList1"/>
    <dgm:cxn modelId="{8D18B7E4-0E21-4D31-B530-F66E3114DAAF}" type="presParOf" srcId="{67A59C87-9C10-4D78-9A43-25198E93AB18}" destId="{AD1BC5BF-2EF9-4D94-A66B-5AC5CE3FD02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0B50464-BB42-43D7-9533-6995094897D1}">
      <dsp:nvSpPr>
        <dsp:cNvPr id="0" name=""/>
        <dsp:cNvSpPr/>
      </dsp:nvSpPr>
      <dsp:spPr>
        <a:xfrm>
          <a:off x="1432" y="537401"/>
          <a:ext cx="1396855" cy="558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0" tIns="101600" rIns="177800" bIns="10160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500" kern="1200"/>
        </a:p>
      </dsp:txBody>
      <dsp:txXfrm>
        <a:off x="1432" y="537401"/>
        <a:ext cx="1396855" cy="558742"/>
      </dsp:txXfrm>
    </dsp:sp>
    <dsp:sp modelId="{C7F81AF2-3309-4EB1-8989-0DFD265C7FA8}">
      <dsp:nvSpPr>
        <dsp:cNvPr id="0" name=""/>
        <dsp:cNvSpPr/>
      </dsp:nvSpPr>
      <dsp:spPr>
        <a:xfrm>
          <a:off x="1432" y="1096144"/>
          <a:ext cx="1396855" cy="10980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0" tIns="133350" rIns="177800" bIns="200025" numCol="1" spcCol="1270" anchor="t" anchorCtr="0">
          <a:noAutofit/>
        </a:bodyPr>
        <a:lstStyle/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IN" sz="2500" kern="1200"/>
        </a:p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IN" sz="2500" kern="1200"/>
        </a:p>
      </dsp:txBody>
      <dsp:txXfrm>
        <a:off x="1432" y="1096144"/>
        <a:ext cx="1396855" cy="1098000"/>
      </dsp:txXfrm>
    </dsp:sp>
    <dsp:sp modelId="{93A3F691-73EA-47DF-9DBA-6415E8392F30}">
      <dsp:nvSpPr>
        <dsp:cNvPr id="0" name=""/>
        <dsp:cNvSpPr/>
      </dsp:nvSpPr>
      <dsp:spPr>
        <a:xfrm>
          <a:off x="1593847" y="537401"/>
          <a:ext cx="1396855" cy="558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0" tIns="101600" rIns="177800" bIns="10160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500" kern="1200"/>
        </a:p>
      </dsp:txBody>
      <dsp:txXfrm>
        <a:off x="1593847" y="537401"/>
        <a:ext cx="1396855" cy="558742"/>
      </dsp:txXfrm>
    </dsp:sp>
    <dsp:sp modelId="{7F117333-12A0-4BD1-9A0A-6D453D27472A}">
      <dsp:nvSpPr>
        <dsp:cNvPr id="0" name=""/>
        <dsp:cNvSpPr/>
      </dsp:nvSpPr>
      <dsp:spPr>
        <a:xfrm>
          <a:off x="1593847" y="1096144"/>
          <a:ext cx="1396855" cy="10980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0" tIns="133350" rIns="177800" bIns="200025" numCol="1" spcCol="1270" anchor="t" anchorCtr="0">
          <a:noAutofit/>
        </a:bodyPr>
        <a:lstStyle/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IN" sz="2500" kern="1200"/>
        </a:p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IN" sz="2500" kern="1200"/>
        </a:p>
      </dsp:txBody>
      <dsp:txXfrm>
        <a:off x="1593847" y="1096144"/>
        <a:ext cx="1396855" cy="1098000"/>
      </dsp:txXfrm>
    </dsp:sp>
    <dsp:sp modelId="{60225B64-C5DB-4B71-8A9F-CFBC4475FCA1}">
      <dsp:nvSpPr>
        <dsp:cNvPr id="0" name=""/>
        <dsp:cNvSpPr/>
      </dsp:nvSpPr>
      <dsp:spPr>
        <a:xfrm>
          <a:off x="3186262" y="537401"/>
          <a:ext cx="1396855" cy="558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0" tIns="101600" rIns="177800" bIns="10160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500" kern="1200"/>
        </a:p>
      </dsp:txBody>
      <dsp:txXfrm>
        <a:off x="3186262" y="537401"/>
        <a:ext cx="1396855" cy="558742"/>
      </dsp:txXfrm>
    </dsp:sp>
    <dsp:sp modelId="{AD1BC5BF-2EF9-4D94-A66B-5AC5CE3FD02B}">
      <dsp:nvSpPr>
        <dsp:cNvPr id="0" name=""/>
        <dsp:cNvSpPr/>
      </dsp:nvSpPr>
      <dsp:spPr>
        <a:xfrm>
          <a:off x="3186262" y="1096144"/>
          <a:ext cx="1396855" cy="10980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0" tIns="133350" rIns="177800" bIns="200025" numCol="1" spcCol="1270" anchor="t" anchorCtr="0">
          <a:noAutofit/>
        </a:bodyPr>
        <a:lstStyle/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IN" sz="2500" kern="1200"/>
        </a:p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IN" sz="2500" kern="1200"/>
        </a:p>
      </dsp:txBody>
      <dsp:txXfrm>
        <a:off x="3186262" y="1096144"/>
        <a:ext cx="1396855" cy="1098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1.xml"/><Relationship Id="rId3" Type="http://schemas.openxmlformats.org/officeDocument/2006/relationships/hyperlink" Target="https://www.wishesmsg.com/birthday-messages-wishes-for-everyone/#google_vignette" TargetMode="External"/><Relationship Id="rId7" Type="http://schemas.openxmlformats.org/officeDocument/2006/relationships/diagramLayout" Target="../diagrams/layout1.xml"/><Relationship Id="rId2" Type="http://schemas.openxmlformats.org/officeDocument/2006/relationships/hyperlink" Target="#Sheet1!A1"/><Relationship Id="rId1" Type="http://schemas.openxmlformats.org/officeDocument/2006/relationships/image" Target="../media/image2.png"/><Relationship Id="rId6" Type="http://schemas.openxmlformats.org/officeDocument/2006/relationships/diagramData" Target="../diagrams/data1.xml"/><Relationship Id="rId11" Type="http://schemas.openxmlformats.org/officeDocument/2006/relationships/image" Target="../media/image5.tmp"/><Relationship Id="rId5" Type="http://schemas.openxmlformats.org/officeDocument/2006/relationships/image" Target="../media/image4.svg"/><Relationship Id="rId10" Type="http://schemas.microsoft.com/office/2007/relationships/diagramDrawing" Target="../diagrams/drawing1.xml"/><Relationship Id="rId4" Type="http://schemas.openxmlformats.org/officeDocument/2006/relationships/image" Target="../media/image3.png"/><Relationship Id="rId9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18</xdr:row>
      <xdr:rowOff>129540</xdr:rowOff>
    </xdr:from>
    <xdr:to>
      <xdr:col>5</xdr:col>
      <xdr:colOff>535080</xdr:colOff>
      <xdr:row>27</xdr:row>
      <xdr:rowOff>146460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33398B-BAFB-2827-61ED-297B0CF8E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520" y="3695700"/>
          <a:ext cx="1800000" cy="1800000"/>
        </a:xfrm>
        <a:prstGeom prst="rect">
          <a:avLst/>
        </a:prstGeom>
      </xdr:spPr>
    </xdr:pic>
    <xdr:clientData/>
  </xdr:twoCellAnchor>
  <xdr:twoCellAnchor>
    <xdr:from>
      <xdr:col>9</xdr:col>
      <xdr:colOff>137160</xdr:colOff>
      <xdr:row>6</xdr:row>
      <xdr:rowOff>53340</xdr:rowOff>
    </xdr:from>
    <xdr:to>
      <xdr:col>11</xdr:col>
      <xdr:colOff>175260</xdr:colOff>
      <xdr:row>10</xdr:row>
      <xdr:rowOff>175260</xdr:rowOff>
    </xdr:to>
    <xdr:sp macro="" textlink="">
      <xdr:nvSpPr>
        <xdr:cNvPr id="4" name="Rectangle: Top Corners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980452-2B24-52ED-4DD0-D78B25AAC992}"/>
            </a:ext>
          </a:extLst>
        </xdr:cNvPr>
        <xdr:cNvSpPr/>
      </xdr:nvSpPr>
      <xdr:spPr>
        <a:xfrm>
          <a:off x="6819900" y="1242060"/>
          <a:ext cx="1379220" cy="914400"/>
        </a:xfrm>
        <a:prstGeom prst="snip2Same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601980</xdr:colOff>
      <xdr:row>13</xdr:row>
      <xdr:rowOff>129540</xdr:rowOff>
    </xdr:from>
    <xdr:to>
      <xdr:col>11</xdr:col>
      <xdr:colOff>0</xdr:colOff>
      <xdr:row>24</xdr:row>
      <xdr:rowOff>30480</xdr:rowOff>
    </xdr:to>
    <xdr:pic>
      <xdr:nvPicPr>
        <xdr:cNvPr id="6" name="Graphic 5" descr="Cake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588475-098C-3213-2870-7FC8C014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943600" y="2705100"/>
          <a:ext cx="2080260" cy="2080260"/>
        </a:xfrm>
        <a:prstGeom prst="rect">
          <a:avLst/>
        </a:prstGeom>
      </xdr:spPr>
    </xdr:pic>
    <xdr:clientData/>
  </xdr:twoCellAnchor>
  <xdr:twoCellAnchor>
    <xdr:from>
      <xdr:col>11</xdr:col>
      <xdr:colOff>179070</xdr:colOff>
      <xdr:row>12</xdr:row>
      <xdr:rowOff>0</xdr:rowOff>
    </xdr:from>
    <xdr:to>
      <xdr:col>18</xdr:col>
      <xdr:colOff>57150</xdr:colOff>
      <xdr:row>25</xdr:row>
      <xdr:rowOff>167640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46B1886-43E7-B90C-5327-C95CC1D4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 editAs="oneCell">
    <xdr:from>
      <xdr:col>0</xdr:col>
      <xdr:colOff>472441</xdr:colOff>
      <xdr:row>32</xdr:row>
      <xdr:rowOff>108721</xdr:rowOff>
    </xdr:from>
    <xdr:to>
      <xdr:col>7</xdr:col>
      <xdr:colOff>594361</xdr:colOff>
      <xdr:row>46</xdr:row>
      <xdr:rowOff>183187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2333A22-0D16-8211-7619-E5061DD2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1" y="6448561"/>
          <a:ext cx="5463540" cy="2848146"/>
        </a:xfrm>
        <a:prstGeom prst="rect">
          <a:avLst/>
        </a:prstGeom>
      </xdr:spPr>
    </xdr:pic>
    <xdr:clientData/>
  </xdr:twoCellAnchor>
  <xdr:oneCellAnchor>
    <xdr:from>
      <xdr:col>10</xdr:col>
      <xdr:colOff>137160</xdr:colOff>
      <xdr:row>28</xdr:row>
      <xdr:rowOff>190500</xdr:rowOff>
    </xdr:from>
    <xdr:ext cx="617157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C126C60-B949-BF33-B0C3-2CDEFA773B8F}"/>
            </a:ext>
          </a:extLst>
        </xdr:cNvPr>
        <xdr:cNvSpPr txBox="1"/>
      </xdr:nvSpPr>
      <xdr:spPr>
        <a:xfrm>
          <a:off x="7490460" y="5737860"/>
          <a:ext cx="617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kjasdfkj</a:t>
          </a:r>
        </a:p>
      </xdr:txBody>
    </xdr:sp>
    <xdr:clientData/>
  </xdr:oneCellAnchor>
  <xdr:oneCellAnchor>
    <xdr:from>
      <xdr:col>9</xdr:col>
      <xdr:colOff>131604</xdr:colOff>
      <xdr:row>37</xdr:row>
      <xdr:rowOff>190500</xdr:rowOff>
    </xdr:from>
    <xdr:ext cx="2001996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68FC3BE-8143-8C91-07FC-5728DAFCA2BA}"/>
                </a:ext>
              </a:extLst>
            </xdr:cNvPr>
            <xdr:cNvSpPr txBox="1"/>
          </xdr:nvSpPr>
          <xdr:spPr>
            <a:xfrm>
              <a:off x="6814344" y="7520940"/>
              <a:ext cx="2001996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I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68FC3BE-8143-8C91-07FC-5728DAFCA2BA}"/>
                </a:ext>
              </a:extLst>
            </xdr:cNvPr>
            <xdr:cNvSpPr txBox="1"/>
          </xdr:nvSpPr>
          <xdr:spPr>
            <a:xfrm>
              <a:off x="6814344" y="7520940"/>
              <a:ext cx="2001996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IN" sz="1100" i="0">
                  <a:latin typeface="Cambria Math" panose="02040503050406030204" pitchFamily="18" charset="0"/>
                </a:rPr>
                <a:t>𝑟^2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8</xdr:col>
      <xdr:colOff>605790</xdr:colOff>
      <xdr:row>43</xdr:row>
      <xdr:rowOff>99060</xdr:rowOff>
    </xdr:from>
    <xdr:ext cx="747641" cy="609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44AC742-BC74-A50E-70C8-48F02AF8F92F}"/>
                </a:ext>
              </a:extLst>
            </xdr:cNvPr>
            <xdr:cNvSpPr txBox="1"/>
          </xdr:nvSpPr>
          <xdr:spPr>
            <a:xfrm>
              <a:off x="6617970" y="8618220"/>
              <a:ext cx="747641" cy="609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IN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10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n-IN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IN" sz="110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44AC742-BC74-A50E-70C8-48F02AF8F92F}"/>
                </a:ext>
              </a:extLst>
            </xdr:cNvPr>
            <xdr:cNvSpPr txBox="1"/>
          </xdr:nvSpPr>
          <xdr:spPr>
            <a:xfrm>
              <a:off x="6617970" y="8618220"/>
              <a:ext cx="747641" cy="609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𝑦=𝑚𝑥+𝐶</a:t>
              </a:r>
              <a:endParaRPr lang="en-IN" sz="1100"/>
            </a:p>
          </xdr:txBody>
        </xdr:sp>
      </mc:Fallback>
    </mc:AlternateContent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9946-08EB-48E4-85CD-A748B0B84B3D}">
  <dimension ref="A1:M27"/>
  <sheetViews>
    <sheetView zoomScale="115" zoomScaleNormal="115" workbookViewId="0"/>
  </sheetViews>
  <sheetFormatPr defaultRowHeight="15.6" x14ac:dyDescent="0.3"/>
  <cols>
    <col min="1" max="1" width="21.19921875" customWidth="1"/>
    <col min="2" max="2" width="12.3984375" customWidth="1"/>
    <col min="3" max="3" width="10.3984375" customWidth="1"/>
    <col min="4" max="4" width="17.69921875" bestFit="1" customWidth="1"/>
    <col min="6" max="6" width="21.8984375" bestFit="1" customWidth="1"/>
    <col min="7" max="7" width="16.3984375" bestFit="1" customWidth="1"/>
    <col min="11" max="11" width="18.69921875" bestFit="1" customWidth="1"/>
  </cols>
  <sheetData>
    <row r="1" spans="1:13" x14ac:dyDescent="0.3">
      <c r="A1" s="1" t="s">
        <v>0</v>
      </c>
      <c r="B1" s="1" t="s">
        <v>0</v>
      </c>
      <c r="C1" s="1" t="s">
        <v>1</v>
      </c>
      <c r="F1" s="1" t="s">
        <v>0</v>
      </c>
      <c r="G1" s="1" t="s">
        <v>38</v>
      </c>
      <c r="K1" s="1" t="s">
        <v>0</v>
      </c>
    </row>
    <row r="2" spans="1:13" x14ac:dyDescent="0.3">
      <c r="A2" s="2" t="s">
        <v>20</v>
      </c>
      <c r="B2" s="3" t="s">
        <v>2</v>
      </c>
      <c r="C2" s="1" t="s">
        <v>19</v>
      </c>
      <c r="D2">
        <f>LEN(A2)</f>
        <v>6</v>
      </c>
      <c r="F2" t="s">
        <v>37</v>
      </c>
      <c r="G2" t="str" cm="1">
        <f t="array" ref="G2:I2">_xlfn.TEXTSPLIT(F2,",")</f>
        <v>Wilson</v>
      </c>
      <c r="H2" t="str">
        <v>Wilson</v>
      </c>
      <c r="I2" t="str">
        <v>Wilson</v>
      </c>
      <c r="K2" t="s">
        <v>16</v>
      </c>
      <c r="L2" t="s">
        <v>16</v>
      </c>
      <c r="M2" t="s">
        <v>16</v>
      </c>
    </row>
    <row r="3" spans="1:13" x14ac:dyDescent="0.3">
      <c r="A3" s="2" t="s">
        <v>3</v>
      </c>
      <c r="B3" s="3" t="s">
        <v>3</v>
      </c>
      <c r="C3" s="1" t="s">
        <v>21</v>
      </c>
      <c r="D3" t="str">
        <f>LEFT(A3,2)</f>
        <v>Ja</v>
      </c>
    </row>
    <row r="4" spans="1:13" x14ac:dyDescent="0.3">
      <c r="A4" s="2" t="s">
        <v>4</v>
      </c>
      <c r="B4" s="3" t="s">
        <v>4</v>
      </c>
      <c r="C4" s="1" t="s">
        <v>22</v>
      </c>
      <c r="D4" t="str">
        <f>RIGHT(A4,2)</f>
        <v>ly</v>
      </c>
      <c r="F4" s="3" t="s">
        <v>3</v>
      </c>
      <c r="G4" s="1" t="s">
        <v>39</v>
      </c>
    </row>
    <row r="5" spans="1:13" x14ac:dyDescent="0.3">
      <c r="A5" s="2" t="s">
        <v>5</v>
      </c>
      <c r="B5" s="3" t="s">
        <v>5</v>
      </c>
      <c r="C5" s="1" t="s">
        <v>23</v>
      </c>
      <c r="D5" t="str">
        <f>MID(A5,3,2)</f>
        <v>ch</v>
      </c>
      <c r="F5" s="3" t="s">
        <v>4</v>
      </c>
      <c r="G5" t="str">
        <f>_xlfn.TEXTJOIN("-", ,F4,F5,F6)</f>
        <v>Jane-Emily-Michael</v>
      </c>
    </row>
    <row r="6" spans="1:13" x14ac:dyDescent="0.3">
      <c r="A6" s="2" t="s">
        <v>6</v>
      </c>
      <c r="B6" s="3" t="s">
        <v>6</v>
      </c>
      <c r="C6" s="1" t="s">
        <v>24</v>
      </c>
      <c r="D6" t="str">
        <f>UPPER(A6)</f>
        <v>SARAH</v>
      </c>
      <c r="F6" s="3" t="s">
        <v>5</v>
      </c>
    </row>
    <row r="7" spans="1:13" x14ac:dyDescent="0.3">
      <c r="A7" s="2" t="s">
        <v>7</v>
      </c>
      <c r="B7" s="3" t="s">
        <v>7</v>
      </c>
      <c r="C7" s="1" t="s">
        <v>25</v>
      </c>
      <c r="D7" t="str">
        <f>LOWER(A7)</f>
        <v>robert</v>
      </c>
    </row>
    <row r="8" spans="1:13" x14ac:dyDescent="0.3">
      <c r="A8" s="2" t="s">
        <v>8</v>
      </c>
      <c r="B8" s="3" t="s">
        <v>8</v>
      </c>
      <c r="C8" s="1" t="s">
        <v>26</v>
      </c>
      <c r="D8" t="str">
        <f>PROPER(A8)</f>
        <v>Jessica</v>
      </c>
      <c r="G8" s="1" t="s">
        <v>43</v>
      </c>
    </row>
    <row r="9" spans="1:13" x14ac:dyDescent="0.3">
      <c r="A9" s="2" t="s">
        <v>9</v>
      </c>
      <c r="B9" s="3" t="s">
        <v>9</v>
      </c>
      <c r="C9" s="1" t="s">
        <v>27</v>
      </c>
      <c r="D9" t="str">
        <f>TRIM(A9)</f>
        <v>David</v>
      </c>
      <c r="F9" t="s">
        <v>42</v>
      </c>
      <c r="G9" t="str">
        <f>_xlfn.TEXTBEFORE(F9,",")</f>
        <v>Wilson1</v>
      </c>
    </row>
    <row r="10" spans="1:13" x14ac:dyDescent="0.3">
      <c r="A10" s="2" t="s">
        <v>10</v>
      </c>
      <c r="B10" s="3" t="s">
        <v>10</v>
      </c>
      <c r="C10" s="1" t="s">
        <v>28</v>
      </c>
      <c r="D10" t="str">
        <f>CLEAN(A10)</f>
        <v>Lau`ra</v>
      </c>
    </row>
    <row r="11" spans="1:13" x14ac:dyDescent="0.3">
      <c r="A11" s="2" t="s">
        <v>30</v>
      </c>
      <c r="B11" s="3" t="s">
        <v>11</v>
      </c>
      <c r="C11" s="1" t="s">
        <v>29</v>
      </c>
      <c r="D11" t="str">
        <f>_xlfn.CONCAT(A11," ",B11)</f>
        <v xml:space="preserve">Doe Doe      </v>
      </c>
      <c r="G11" s="1" t="s">
        <v>44</v>
      </c>
    </row>
    <row r="12" spans="1:13" x14ac:dyDescent="0.3">
      <c r="A12" s="2" t="s">
        <v>32</v>
      </c>
      <c r="B12" s="3" t="s">
        <v>12</v>
      </c>
      <c r="C12" s="1" t="s">
        <v>31</v>
      </c>
      <c r="D12" t="str">
        <f>SUBSTITUTE(A12,"th","TH")</f>
        <v>SmiTHisarah</v>
      </c>
      <c r="G12" t="str">
        <f>_xlfn.TEXTAFTER(F9,",")</f>
        <v>Wilson2,Wilson3</v>
      </c>
    </row>
    <row r="13" spans="1:13" x14ac:dyDescent="0.3">
      <c r="A13" s="2" t="s">
        <v>13</v>
      </c>
      <c r="B13" s="3" t="s">
        <v>13</v>
      </c>
      <c r="C13" s="1" t="s">
        <v>33</v>
      </c>
      <c r="D13" t="str">
        <f>REPLACE(A13,2,1,"OO")</f>
        <v>JOOnes</v>
      </c>
    </row>
    <row r="14" spans="1:13" x14ac:dyDescent="0.3">
      <c r="A14" s="2" t="s">
        <v>14</v>
      </c>
      <c r="B14" s="3" t="s">
        <v>14</v>
      </c>
      <c r="C14" s="1" t="s">
        <v>34</v>
      </c>
      <c r="D14">
        <f>SEARCH("O",A14,1)</f>
        <v>3</v>
      </c>
    </row>
    <row r="15" spans="1:13" x14ac:dyDescent="0.3">
      <c r="A15" s="2" t="s">
        <v>15</v>
      </c>
      <c r="B15" s="3" t="s">
        <v>15</v>
      </c>
      <c r="C15" s="1" t="s">
        <v>35</v>
      </c>
      <c r="D15">
        <f>FIND("a",A15,1)</f>
        <v>2</v>
      </c>
    </row>
    <row r="16" spans="1:13" x14ac:dyDescent="0.3">
      <c r="A16" s="2" t="s">
        <v>16</v>
      </c>
      <c r="B16" s="3" t="s">
        <v>16</v>
      </c>
      <c r="C16" s="1" t="s">
        <v>36</v>
      </c>
      <c r="D16" t="str">
        <f>REPT(A16,3)</f>
        <v>WilsonWilsonWilson</v>
      </c>
    </row>
    <row r="17" spans="1:4" x14ac:dyDescent="0.3">
      <c r="A17" s="2" t="s">
        <v>17</v>
      </c>
      <c r="B17" s="3" t="s">
        <v>17</v>
      </c>
      <c r="C17" s="1" t="s">
        <v>40</v>
      </c>
      <c r="D17" t="b">
        <f>ISTEXT(A17)</f>
        <v>1</v>
      </c>
    </row>
    <row r="18" spans="1:4" x14ac:dyDescent="0.3">
      <c r="A18" s="2" t="s">
        <v>18</v>
      </c>
      <c r="B18" s="3" t="s">
        <v>18</v>
      </c>
    </row>
    <row r="19" spans="1:4" x14ac:dyDescent="0.3">
      <c r="A19" s="2" t="s">
        <v>17</v>
      </c>
      <c r="B19" s="3" t="s">
        <v>41</v>
      </c>
      <c r="C19" s="1" t="s">
        <v>45</v>
      </c>
      <c r="D19" t="b">
        <f>EXACT(A19,B19)</f>
        <v>0</v>
      </c>
    </row>
    <row r="20" spans="1:4" x14ac:dyDescent="0.3">
      <c r="A20" s="2" t="s">
        <v>17</v>
      </c>
      <c r="B20" s="3" t="s">
        <v>17</v>
      </c>
    </row>
    <row r="24" spans="1:4" x14ac:dyDescent="0.3">
      <c r="A24" s="4">
        <v>918989899989</v>
      </c>
      <c r="B24" t="str">
        <f>LEFT(A24,2)</f>
        <v>91</v>
      </c>
    </row>
    <row r="26" spans="1:4" x14ac:dyDescent="0.3">
      <c r="A26" s="3" t="s">
        <v>46</v>
      </c>
      <c r="B26" t="str">
        <f>UPPER(LEFT(A26,1))</f>
        <v>M</v>
      </c>
    </row>
    <row r="27" spans="1:4" x14ac:dyDescent="0.3">
      <c r="B27" t="str">
        <f>PROPER(A26)</f>
        <v>Miller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6340-DCE9-4E6C-B3E1-982DCF93125B}">
  <dimension ref="A1:G14"/>
  <sheetViews>
    <sheetView topLeftCell="A4" zoomScale="145" zoomScaleNormal="145" workbookViewId="0">
      <selection activeCell="F13" sqref="F13"/>
    </sheetView>
  </sheetViews>
  <sheetFormatPr defaultRowHeight="15.6" x14ac:dyDescent="0.3"/>
  <cols>
    <col min="1" max="1" width="10.69921875" customWidth="1"/>
    <col min="2" max="2" width="11.09765625" customWidth="1"/>
    <col min="3" max="3" width="10.296875" bestFit="1" customWidth="1"/>
    <col min="7" max="7" width="15.3984375" bestFit="1" customWidth="1"/>
  </cols>
  <sheetData>
    <row r="1" spans="1:7" x14ac:dyDescent="0.3">
      <c r="A1" s="5" t="s">
        <v>47</v>
      </c>
      <c r="B1" s="5" t="s">
        <v>48</v>
      </c>
      <c r="C1" s="1" t="s">
        <v>49</v>
      </c>
      <c r="F1">
        <v>8</v>
      </c>
      <c r="G1" s="1" t="s">
        <v>53</v>
      </c>
    </row>
    <row r="2" spans="1:7" x14ac:dyDescent="0.3">
      <c r="A2" s="6">
        <v>42682</v>
      </c>
      <c r="B2" s="6">
        <v>42685</v>
      </c>
      <c r="C2" s="1" t="s">
        <v>50</v>
      </c>
      <c r="D2">
        <f>DAY(A2)</f>
        <v>8</v>
      </c>
      <c r="F2">
        <v>11</v>
      </c>
      <c r="G2" s="8">
        <f>DATE(F3,F2,F1)</f>
        <v>42682</v>
      </c>
    </row>
    <row r="3" spans="1:7" x14ac:dyDescent="0.3">
      <c r="A3" s="6">
        <v>42682</v>
      </c>
      <c r="B3" s="6">
        <v>42685</v>
      </c>
      <c r="C3" s="1" t="s">
        <v>51</v>
      </c>
      <c r="D3">
        <f>MONTH(A3)</f>
        <v>11</v>
      </c>
      <c r="F3">
        <v>2016</v>
      </c>
      <c r="G3" s="1" t="s">
        <v>56</v>
      </c>
    </row>
    <row r="4" spans="1:7" x14ac:dyDescent="0.3">
      <c r="A4" s="6">
        <v>42533</v>
      </c>
      <c r="B4" s="6">
        <v>42537</v>
      </c>
      <c r="C4" s="1" t="s">
        <v>52</v>
      </c>
      <c r="D4">
        <f>YEAR(A4)</f>
        <v>2016</v>
      </c>
      <c r="G4" s="9">
        <f ca="1">NOW()</f>
        <v>45587.812916550924</v>
      </c>
    </row>
    <row r="5" spans="1:7" x14ac:dyDescent="0.3">
      <c r="A5" s="6">
        <v>45587</v>
      </c>
      <c r="B5" s="6">
        <v>42295</v>
      </c>
      <c r="C5" s="1" t="s">
        <v>54</v>
      </c>
      <c r="D5">
        <f>WEEKNUM(A5)</f>
        <v>43</v>
      </c>
      <c r="G5" s="1" t="s">
        <v>57</v>
      </c>
    </row>
    <row r="6" spans="1:7" x14ac:dyDescent="0.3">
      <c r="A6" s="6">
        <v>45588</v>
      </c>
      <c r="B6" s="6">
        <v>42295</v>
      </c>
      <c r="C6" s="1" t="s">
        <v>55</v>
      </c>
      <c r="D6">
        <f>WEEKDAY(A6)</f>
        <v>4</v>
      </c>
      <c r="G6" s="8">
        <f ca="1">TODAY()</f>
        <v>45587</v>
      </c>
    </row>
    <row r="7" spans="1:7" x14ac:dyDescent="0.3">
      <c r="A7" s="6">
        <v>41799</v>
      </c>
      <c r="B7" s="6">
        <v>41804</v>
      </c>
      <c r="C7" s="1"/>
      <c r="F7">
        <v>11</v>
      </c>
      <c r="G7" s="1" t="s">
        <v>58</v>
      </c>
    </row>
    <row r="8" spans="1:7" x14ac:dyDescent="0.3">
      <c r="A8" s="6">
        <v>45566</v>
      </c>
      <c r="B8" s="6">
        <v>45596</v>
      </c>
      <c r="C8" s="1" t="s">
        <v>62</v>
      </c>
      <c r="D8">
        <f>NETWORKDAYS.INTL(A8,B8,1)</f>
        <v>23</v>
      </c>
      <c r="F8">
        <v>35</v>
      </c>
      <c r="G8" s="10">
        <f>TIME(F7,F8,F9)</f>
        <v>0.48326388888888888</v>
      </c>
    </row>
    <row r="9" spans="1:7" x14ac:dyDescent="0.3">
      <c r="A9" s="7">
        <v>45505</v>
      </c>
      <c r="B9" s="7">
        <v>45535</v>
      </c>
      <c r="C9" s="13">
        <v>45587</v>
      </c>
      <c r="D9">
        <f>NETWORKDAYS(A8,B8,C9)</f>
        <v>22</v>
      </c>
      <c r="F9">
        <v>54</v>
      </c>
    </row>
    <row r="10" spans="1:7" x14ac:dyDescent="0.3">
      <c r="A10" s="6">
        <v>41799</v>
      </c>
      <c r="B10" s="6">
        <v>41804</v>
      </c>
      <c r="C10" s="1"/>
    </row>
    <row r="11" spans="1:7" x14ac:dyDescent="0.3">
      <c r="A11" s="6">
        <v>41799</v>
      </c>
      <c r="B11" s="6">
        <v>41804</v>
      </c>
      <c r="C11" s="1"/>
    </row>
    <row r="12" spans="1:7" x14ac:dyDescent="0.3">
      <c r="A12" s="11">
        <v>0.48326388888888888</v>
      </c>
      <c r="C12" s="1" t="s">
        <v>59</v>
      </c>
      <c r="D12">
        <f>HOUR(A12)</f>
        <v>11</v>
      </c>
    </row>
    <row r="13" spans="1:7" x14ac:dyDescent="0.3">
      <c r="A13" s="12">
        <v>0.53109953703703705</v>
      </c>
      <c r="C13" s="1" t="s">
        <v>60</v>
      </c>
      <c r="D13" s="11">
        <f>MINUTE(A13)</f>
        <v>44</v>
      </c>
    </row>
    <row r="14" spans="1:7" x14ac:dyDescent="0.3">
      <c r="C14" s="1" t="s">
        <v>61</v>
      </c>
      <c r="D14">
        <f>SECOND(A13)</f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0972-1531-4030-A1D2-4A524B4F8146}">
  <dimension ref="A1:G21"/>
  <sheetViews>
    <sheetView tabSelected="1" zoomScale="85" zoomScaleNormal="85" workbookViewId="0">
      <selection activeCell="I27" sqref="I27"/>
    </sheetView>
  </sheetViews>
  <sheetFormatPr defaultRowHeight="15.6" x14ac:dyDescent="0.3"/>
  <cols>
    <col min="2" max="2" width="10" customWidth="1"/>
    <col min="3" max="3" width="13.8984375" customWidth="1"/>
    <col min="5" max="5" width="9.69921875" customWidth="1"/>
    <col min="6" max="6" width="10.09765625" customWidth="1"/>
  </cols>
  <sheetData>
    <row r="1" spans="1:7" x14ac:dyDescent="0.3">
      <c r="A1" s="14" t="s">
        <v>63</v>
      </c>
      <c r="B1" s="15" t="s">
        <v>64</v>
      </c>
      <c r="C1" s="15" t="s">
        <v>65</v>
      </c>
      <c r="D1" s="15" t="s">
        <v>66</v>
      </c>
      <c r="E1" s="15" t="s">
        <v>67</v>
      </c>
      <c r="F1" s="15" t="s">
        <v>68</v>
      </c>
      <c r="G1" s="16" t="s">
        <v>69</v>
      </c>
    </row>
    <row r="2" spans="1:7" x14ac:dyDescent="0.3">
      <c r="A2" s="17">
        <v>1</v>
      </c>
      <c r="B2" s="18" t="s">
        <v>70</v>
      </c>
      <c r="C2" s="18" t="s">
        <v>71</v>
      </c>
      <c r="D2" s="18">
        <v>261.95999999999998</v>
      </c>
      <c r="E2" s="18">
        <v>3</v>
      </c>
      <c r="F2" s="18">
        <v>0</v>
      </c>
      <c r="G2" s="19">
        <v>41.913600000000002</v>
      </c>
    </row>
    <row r="3" spans="1:7" x14ac:dyDescent="0.3">
      <c r="A3" s="20">
        <v>2</v>
      </c>
      <c r="B3" s="21" t="s">
        <v>70</v>
      </c>
      <c r="C3" s="21" t="s">
        <v>72</v>
      </c>
      <c r="D3" s="21">
        <v>731.93999999999994</v>
      </c>
      <c r="E3" s="21">
        <v>4</v>
      </c>
      <c r="F3" s="21">
        <v>0</v>
      </c>
      <c r="G3" s="22">
        <v>219.58199999999997</v>
      </c>
    </row>
    <row r="4" spans="1:7" x14ac:dyDescent="0.3">
      <c r="A4" s="17">
        <v>3</v>
      </c>
      <c r="B4" s="18" t="s">
        <v>73</v>
      </c>
      <c r="C4" s="18" t="s">
        <v>74</v>
      </c>
      <c r="D4" s="18">
        <v>14.62</v>
      </c>
      <c r="E4" s="18">
        <v>3</v>
      </c>
      <c r="F4" s="18">
        <v>0</v>
      </c>
      <c r="G4" s="19">
        <v>6.8713999999999995</v>
      </c>
    </row>
    <row r="5" spans="1:7" x14ac:dyDescent="0.3">
      <c r="A5" s="20">
        <v>4</v>
      </c>
      <c r="B5" s="21" t="s">
        <v>70</v>
      </c>
      <c r="C5" s="21" t="s">
        <v>75</v>
      </c>
      <c r="D5" s="21">
        <v>957.57749999999999</v>
      </c>
      <c r="E5" s="21">
        <v>6</v>
      </c>
      <c r="F5" s="21">
        <v>0.45</v>
      </c>
      <c r="G5" s="22">
        <v>-383.03100000000006</v>
      </c>
    </row>
    <row r="6" spans="1:7" x14ac:dyDescent="0.3">
      <c r="A6" s="17">
        <v>5</v>
      </c>
      <c r="B6" s="18" t="s">
        <v>73</v>
      </c>
      <c r="C6" s="18" t="s">
        <v>76</v>
      </c>
      <c r="D6" s="18">
        <v>22.368000000000002</v>
      </c>
      <c r="E6" s="18">
        <v>7</v>
      </c>
      <c r="F6" s="18">
        <v>0.2</v>
      </c>
      <c r="G6" s="19">
        <v>2.5163999999999991</v>
      </c>
    </row>
    <row r="7" spans="1:7" x14ac:dyDescent="0.3">
      <c r="A7" s="20">
        <v>6</v>
      </c>
      <c r="B7" s="21" t="s">
        <v>70</v>
      </c>
      <c r="C7" s="21" t="s">
        <v>77</v>
      </c>
      <c r="D7" s="21">
        <v>48.86</v>
      </c>
      <c r="E7" s="21">
        <v>7</v>
      </c>
      <c r="F7" s="21">
        <v>0</v>
      </c>
      <c r="G7" s="22">
        <v>14.169399999999996</v>
      </c>
    </row>
    <row r="8" spans="1:7" x14ac:dyDescent="0.3">
      <c r="A8" s="17">
        <v>7</v>
      </c>
      <c r="B8" s="18" t="s">
        <v>73</v>
      </c>
      <c r="C8" s="18" t="s">
        <v>78</v>
      </c>
      <c r="D8" s="18">
        <v>7.28</v>
      </c>
      <c r="E8" s="18">
        <v>6</v>
      </c>
      <c r="F8" s="18">
        <v>0</v>
      </c>
      <c r="G8" s="19">
        <v>1.9656000000000002</v>
      </c>
    </row>
    <row r="9" spans="1:7" x14ac:dyDescent="0.3">
      <c r="A9" s="20">
        <v>8</v>
      </c>
      <c r="B9" s="21" t="s">
        <v>79</v>
      </c>
      <c r="C9" s="21" t="s">
        <v>80</v>
      </c>
      <c r="D9" s="21">
        <v>907.15200000000004</v>
      </c>
      <c r="E9" s="21">
        <v>6</v>
      </c>
      <c r="F9" s="21">
        <v>0.2</v>
      </c>
      <c r="G9" s="22">
        <v>90.715200000000038</v>
      </c>
    </row>
    <row r="10" spans="1:7" x14ac:dyDescent="0.3">
      <c r="A10" s="17">
        <v>9</v>
      </c>
      <c r="B10" s="18" t="s">
        <v>73</v>
      </c>
      <c r="C10" s="18" t="s">
        <v>81</v>
      </c>
      <c r="D10" s="18">
        <v>18.504000000000001</v>
      </c>
      <c r="E10" s="18">
        <v>4</v>
      </c>
      <c r="F10" s="18">
        <v>0.2</v>
      </c>
      <c r="G10" s="19">
        <v>5.7824999999999998</v>
      </c>
    </row>
    <row r="11" spans="1:7" x14ac:dyDescent="0.3">
      <c r="A11" s="20">
        <v>10</v>
      </c>
      <c r="B11" s="21" t="s">
        <v>73</v>
      </c>
      <c r="C11" s="21" t="s">
        <v>82</v>
      </c>
      <c r="D11" s="21">
        <v>114.9</v>
      </c>
      <c r="E11" s="21">
        <v>5</v>
      </c>
      <c r="F11" s="21">
        <v>0</v>
      </c>
      <c r="G11" s="22">
        <v>34.469999999999992</v>
      </c>
    </row>
    <row r="12" spans="1:7" x14ac:dyDescent="0.3">
      <c r="A12" s="17">
        <v>11</v>
      </c>
      <c r="B12" s="18" t="s">
        <v>70</v>
      </c>
      <c r="C12" s="18" t="s">
        <v>75</v>
      </c>
      <c r="D12" s="18">
        <v>1706.1840000000002</v>
      </c>
      <c r="E12" s="18">
        <v>1</v>
      </c>
      <c r="F12" s="18">
        <v>0.2</v>
      </c>
      <c r="G12" s="19">
        <v>85.309199999999805</v>
      </c>
    </row>
    <row r="13" spans="1:7" x14ac:dyDescent="0.3">
      <c r="A13" s="20">
        <v>12</v>
      </c>
      <c r="B13" s="21" t="s">
        <v>79</v>
      </c>
      <c r="C13" s="21" t="s">
        <v>80</v>
      </c>
      <c r="D13" s="21">
        <v>911.42399999999998</v>
      </c>
      <c r="E13" s="21">
        <v>4</v>
      </c>
      <c r="F13" s="21">
        <v>0.2</v>
      </c>
      <c r="G13" s="22">
        <v>68.356800000000021</v>
      </c>
    </row>
    <row r="14" spans="1:7" x14ac:dyDescent="0.3">
      <c r="A14" s="17">
        <v>13</v>
      </c>
      <c r="B14" s="18" t="s">
        <v>73</v>
      </c>
      <c r="C14" s="18" t="s">
        <v>83</v>
      </c>
      <c r="D14" s="18">
        <v>15.552000000000003</v>
      </c>
      <c r="E14" s="18">
        <v>3</v>
      </c>
      <c r="F14" s="18">
        <v>0.2</v>
      </c>
      <c r="G14" s="19">
        <v>5.4432</v>
      </c>
    </row>
    <row r="15" spans="1:7" x14ac:dyDescent="0.3">
      <c r="A15" s="20">
        <v>14</v>
      </c>
      <c r="B15" s="21" t="s">
        <v>73</v>
      </c>
      <c r="C15" s="21" t="s">
        <v>81</v>
      </c>
      <c r="D15" s="21">
        <v>407.97600000000006</v>
      </c>
      <c r="E15" s="21">
        <v>3</v>
      </c>
      <c r="F15" s="21">
        <v>0.2</v>
      </c>
      <c r="G15" s="22">
        <v>132.59219999999993</v>
      </c>
    </row>
    <row r="16" spans="1:7" x14ac:dyDescent="0.3">
      <c r="A16" s="17">
        <v>15</v>
      </c>
      <c r="B16" s="18" t="s">
        <v>73</v>
      </c>
      <c r="C16" s="18" t="s">
        <v>82</v>
      </c>
      <c r="D16" s="18">
        <v>68.809999999999988</v>
      </c>
      <c r="E16" s="18">
        <v>5</v>
      </c>
      <c r="F16" s="18">
        <v>0.8</v>
      </c>
      <c r="G16" s="19">
        <v>-123.858</v>
      </c>
    </row>
    <row r="17" spans="1:7" x14ac:dyDescent="0.3">
      <c r="A17" s="23">
        <v>16</v>
      </c>
      <c r="B17" s="24" t="s">
        <v>73</v>
      </c>
      <c r="C17" s="24" t="s">
        <v>81</v>
      </c>
      <c r="D17" s="24">
        <v>2.5439999999999996</v>
      </c>
      <c r="E17" s="24">
        <v>3</v>
      </c>
      <c r="F17" s="24">
        <v>0.8</v>
      </c>
      <c r="G17" s="25">
        <v>-3.8160000000000016</v>
      </c>
    </row>
    <row r="21" spans="1:7" x14ac:dyDescent="0.3">
      <c r="C21" t="e" vm="1"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2024-10-22T13:05:13Z</dcterms:created>
  <dcterms:modified xsi:type="dcterms:W3CDTF">2024-10-22T14:03:14Z</dcterms:modified>
</cp:coreProperties>
</file>