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aush\Desktop\Business analytics\"/>
    </mc:Choice>
  </mc:AlternateContent>
  <xr:revisionPtr revIDLastSave="0" documentId="13_ncr:1_{C559A243-7EE5-4B2D-8F4F-3DF1034B5848}" xr6:coauthVersionLast="47" xr6:coauthVersionMax="47" xr10:uidLastSave="{00000000-0000-0000-0000-000000000000}"/>
  <bookViews>
    <workbookView xWindow="-110" yWindow="-110" windowWidth="19420" windowHeight="10420" activeTab="6" xr2:uid="{65CDC525-2295-4B5E-9792-9A68469E711E}"/>
  </bookViews>
  <sheets>
    <sheet name="Bank Call Center" sheetId="1" r:id="rId1"/>
    <sheet name="1A" sheetId="2" r:id="rId2"/>
    <sheet name="1B" sheetId="6" r:id="rId3"/>
    <sheet name="1C" sheetId="7" r:id="rId4"/>
    <sheet name="2" sheetId="8" r:id="rId5"/>
    <sheet name="3" sheetId="9" r:id="rId6"/>
    <sheet name="4"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 i="8" l="1"/>
  <c r="F33" i="8"/>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I16" i="1" l="1"/>
  <c r="I18" i="1"/>
  <c r="I17" i="1"/>
  <c r="I12" i="1"/>
  <c r="I11" i="1"/>
</calcChain>
</file>

<file path=xl/sharedStrings.xml><?xml version="1.0" encoding="utf-8"?>
<sst xmlns="http://schemas.openxmlformats.org/spreadsheetml/2006/main" count="350" uniqueCount="178">
  <si>
    <t>Gender</t>
  </si>
  <si>
    <t>Prior Call Center Experience</t>
  </si>
  <si>
    <t>College Degree</t>
  </si>
  <si>
    <t>Length of Service (years)</t>
  </si>
  <si>
    <t>Planned Length of Service (years)</t>
  </si>
  <si>
    <t>q1 a)</t>
  </si>
  <si>
    <t>Null Hypothesis</t>
  </si>
  <si>
    <t>Alternate Hypothesis</t>
  </si>
  <si>
    <t>Qa2</t>
  </si>
  <si>
    <t>One Sample Test for the Mean</t>
  </si>
  <si>
    <t>Population standard deviation unknown</t>
  </si>
  <si>
    <t xml:space="preserve"> Average length of service for all employees &gt;= 2.0</t>
  </si>
  <si>
    <t>Average length of service for all employees &lt; 2.0</t>
  </si>
  <si>
    <t>sample size</t>
  </si>
  <si>
    <t>sample mean</t>
  </si>
  <si>
    <t>Sample Standard Deviation</t>
  </si>
  <si>
    <t>Hypothesized Value</t>
  </si>
  <si>
    <t>Levels of Significance</t>
  </si>
  <si>
    <t>T statistics</t>
  </si>
  <si>
    <t>one tailed t value</t>
  </si>
  <si>
    <t>Two-tailed t-value (+ and -)</t>
  </si>
  <si>
    <t>The null hypothesis is :</t>
  </si>
  <si>
    <t xml:space="preserve"> The avg length of service for individuals without  college degree = avg length of service for individuals with  college degree</t>
  </si>
  <si>
    <t>The alternate hypothesis is :</t>
  </si>
  <si>
    <t>The avg length of service for individuals without  college degree &lt;&gt; avg length of service for individuals with  college degree</t>
  </si>
  <si>
    <t>Variable 1</t>
  </si>
  <si>
    <t>Variable 2</t>
  </si>
  <si>
    <t>Mean</t>
  </si>
  <si>
    <t>Variance</t>
  </si>
  <si>
    <t>Observations</t>
  </si>
  <si>
    <t>Hypothesized Mean Difference</t>
  </si>
  <si>
    <t>df</t>
  </si>
  <si>
    <t>t Stat</t>
  </si>
  <si>
    <t>P(T&lt;=t) one-tail</t>
  </si>
  <si>
    <t>t Critical one-tail</t>
  </si>
  <si>
    <t>P(T&lt;=t) two-tail</t>
  </si>
  <si>
    <t>t Critical two-tail</t>
  </si>
  <si>
    <t>t-Test: Two-Sample Assuming Unequal Variances</t>
  </si>
  <si>
    <t>Q1.a)</t>
  </si>
  <si>
    <r>
      <t>H</t>
    </r>
    <r>
      <rPr>
        <vertAlign val="subscript"/>
        <sz val="10"/>
        <color rgb="FF000000"/>
        <rFont val="Times New Roman"/>
        <family val="1"/>
      </rPr>
      <t>0</t>
    </r>
  </si>
  <si>
    <t>Average length of service for all employees = 2 years</t>
  </si>
  <si>
    <r>
      <t>a</t>
    </r>
    <r>
      <rPr>
        <b/>
        <sz val="10"/>
        <color rgb="FF000000"/>
        <rFont val="Arial"/>
        <family val="2"/>
      </rPr>
      <t xml:space="preserve"> = 0.05 </t>
    </r>
  </si>
  <si>
    <r>
      <t>H</t>
    </r>
    <r>
      <rPr>
        <vertAlign val="subscript"/>
        <sz val="10"/>
        <color rgb="FF000000"/>
        <rFont val="Times New Roman"/>
        <family val="1"/>
      </rPr>
      <t>1</t>
    </r>
  </si>
  <si>
    <t>Average length of service for all employees &lt; 2 years</t>
  </si>
  <si>
    <t>t Critical one-tail &gt; t Stat</t>
  </si>
  <si>
    <t>1.67 &gt; -0.80</t>
  </si>
  <si>
    <r>
      <t>H</t>
    </r>
    <r>
      <rPr>
        <vertAlign val="subscript"/>
        <sz val="10"/>
        <color rgb="FF000000"/>
        <rFont val="Times New Roman"/>
        <family val="1"/>
      </rPr>
      <t>1</t>
    </r>
    <r>
      <rPr>
        <sz val="10"/>
        <color rgb="FF000000"/>
        <rFont val="Times New Roman"/>
        <family val="1"/>
      </rPr>
      <t xml:space="preserve"> is not supported because of the t critical value is greater than  t stat value. Hence Average length of service for all employees is 2 years.</t>
    </r>
  </si>
  <si>
    <t>No College Degree</t>
  </si>
  <si>
    <t>The two tail p value of .014 is &lt; alpha of .05 so we reject the null</t>
  </si>
  <si>
    <t>The abs value of the t stat is 2.507 &gt; cirtical value two tail of 1.99 so we reject the null</t>
  </si>
  <si>
    <t>Therefore the alternative of the avg length of service without  college degree not being equal to average length of service for individuals with  college degree is true</t>
  </si>
  <si>
    <t>Alternative Hypothesis</t>
  </si>
  <si>
    <t>Working</t>
  </si>
  <si>
    <t>Q1. b</t>
  </si>
  <si>
    <t xml:space="preserve"> The avg length of service &gt;= planned length of service</t>
  </si>
  <si>
    <t>The avg length of service &lt; planned length of service</t>
  </si>
  <si>
    <t>t-Test: Paired Two Sample for Means</t>
  </si>
  <si>
    <t>Pearson Correlation</t>
  </si>
  <si>
    <t xml:space="preserve"> p value of .00028 &lt; alpha of .05 so we reject the null</t>
  </si>
  <si>
    <t>t stat of -3.615&lt; critical value of -1.667 we will reject the null</t>
  </si>
  <si>
    <t>Therefore the alternative hypothesis of average length of service being shorter than planned length of service is true</t>
  </si>
  <si>
    <t>House Age</t>
  </si>
  <si>
    <t>Square Feet</t>
  </si>
  <si>
    <t>Market Value</t>
  </si>
  <si>
    <t>SUMMARY OUTPUT</t>
  </si>
  <si>
    <t>Regression Statistics</t>
  </si>
  <si>
    <t>Multiple R</t>
  </si>
  <si>
    <t>R Square</t>
  </si>
  <si>
    <t>Adjusted R Square</t>
  </si>
  <si>
    <t>Standard Error</t>
  </si>
  <si>
    <t>ANOVA</t>
  </si>
  <si>
    <t>SS</t>
  </si>
  <si>
    <t>MS</t>
  </si>
  <si>
    <t>F</t>
  </si>
  <si>
    <t>Significance F</t>
  </si>
  <si>
    <t>Regression</t>
  </si>
  <si>
    <t>Residual</t>
  </si>
  <si>
    <t>Total</t>
  </si>
  <si>
    <t>Coefficients</t>
  </si>
  <si>
    <t>P-value</t>
  </si>
  <si>
    <t>Lower 95%</t>
  </si>
  <si>
    <t>Upper 95%</t>
  </si>
  <si>
    <t>Lower 95.0%</t>
  </si>
  <si>
    <t>Upper 95.0%</t>
  </si>
  <si>
    <t>Intercept</t>
  </si>
  <si>
    <t>Equation</t>
  </si>
  <si>
    <t>47331.3815356158-825.1612203(House Age)+40.91(Square Feet)</t>
  </si>
  <si>
    <t>Value of 30 yrs old house</t>
  </si>
  <si>
    <t>Value of 5 years old house</t>
  </si>
  <si>
    <t>Vacation Survey</t>
  </si>
  <si>
    <t>Age</t>
  </si>
  <si>
    <t>Relationship</t>
  </si>
  <si>
    <t>Number of Children</t>
  </si>
  <si>
    <t xml:space="preserve"> Vacations per Year</t>
  </si>
  <si>
    <t>Relationship Status</t>
  </si>
  <si>
    <t>Male</t>
  </si>
  <si>
    <t>Married</t>
  </si>
  <si>
    <t>Female</t>
  </si>
  <si>
    <t>Single/Divorced</t>
  </si>
  <si>
    <t>B)</t>
  </si>
  <si>
    <t>Linear Regression Model</t>
  </si>
  <si>
    <t>Y= 47331.38- 825.161 * Age of House + 40.911 * SQ Ft</t>
  </si>
  <si>
    <t xml:space="preserve">30 years 1800 sq ft house: </t>
  </si>
  <si>
    <t>5 years 2800 sq ft house:</t>
  </si>
  <si>
    <t xml:space="preserve"> $96,216.48 </t>
  </si>
  <si>
    <t xml:space="preserve"> $1,57,756.57 </t>
  </si>
  <si>
    <t>Regression Model</t>
  </si>
  <si>
    <t>3.80961-0.03211*(Age)+1.98098*(Gender)-0.73127*(Relationship)*-0.64447*(Number of children)</t>
  </si>
  <si>
    <t>Predictor:Age</t>
  </si>
  <si>
    <t>The p value of the test is very  large for all the commonly used significance level. The null  hypothesis will not be rejected</t>
  </si>
  <si>
    <t>thus conclusion that the predictor variable Age is not  significant to the model</t>
  </si>
  <si>
    <t>Predictor:Gender</t>
  </si>
  <si>
    <t>The  p value for the test of  significance of the predictor variable "Age" is 0.43</t>
  </si>
  <si>
    <t xml:space="preserve"> for  a=0.05 P value=0.069 &gt; 0.05 the null hypothesis will  not be rejected thus the conclusion gender is not significant to he model at 5% level of significance</t>
  </si>
  <si>
    <t xml:space="preserve"> for a =0.1  Pvalue=0.069&lt;0.1 the null hypothesis will be rejected Thus the concluion  gender Is  significant to the  model at 10% level of significance.</t>
  </si>
  <si>
    <t xml:space="preserve">Predictor Relationship status  </t>
  </si>
  <si>
    <t xml:space="preserve">         </t>
  </si>
  <si>
    <t xml:space="preserve">The p value for the test of significance of the predictor variable "Gender" is  0.06924 </t>
  </si>
  <si>
    <t xml:space="preserve">the p value for  the test of significance of the predictor variable "Relationship Status" is 0.27704 </t>
  </si>
  <si>
    <t>the p value for  the test is very large for all the commonly used significance level the  null hypothesis will not be rejected thus conclusion that the variable "Relationship status" is not significant to the model</t>
  </si>
  <si>
    <t>Predictor Number of Children</t>
  </si>
  <si>
    <t>the p value for the test of significance of the predicator variable "Number of children" is 0.0852</t>
  </si>
  <si>
    <t xml:space="preserve"> the  p value for the test is very  small for all commonly used significance level the null hypothesis will be rejected thus the conclusion that the predicator variable "Number of children" is signifcant to the model</t>
  </si>
  <si>
    <t>Month and Year</t>
  </si>
  <si>
    <t>Consumption</t>
  </si>
  <si>
    <t>Month</t>
  </si>
  <si>
    <t>Jan 1990</t>
  </si>
  <si>
    <t>Feb 1990</t>
  </si>
  <si>
    <t>Mar 1990</t>
  </si>
  <si>
    <t>Apr 1990</t>
  </si>
  <si>
    <t>May 1990</t>
  </si>
  <si>
    <t>Jun 1990</t>
  </si>
  <si>
    <t>Jul 1990</t>
  </si>
  <si>
    <t>Aug 1990</t>
  </si>
  <si>
    <t>Sep 1990</t>
  </si>
  <si>
    <t>Oct 1990</t>
  </si>
  <si>
    <t>Nov 1990</t>
  </si>
  <si>
    <t>Dec 1990</t>
  </si>
  <si>
    <t>Jan 1991</t>
  </si>
  <si>
    <t>Feb 1991</t>
  </si>
  <si>
    <t>Mar 1991</t>
  </si>
  <si>
    <t>Apr 1991</t>
  </si>
  <si>
    <t>May 1991</t>
  </si>
  <si>
    <t>Jun 1991</t>
  </si>
  <si>
    <t>Jul 1991</t>
  </si>
  <si>
    <t>Aug 1991</t>
  </si>
  <si>
    <t>Sep 1991</t>
  </si>
  <si>
    <t>Oct 1991</t>
  </si>
  <si>
    <t>Nov 1991</t>
  </si>
  <si>
    <t>Dec 1991</t>
  </si>
  <si>
    <t>Jan 1992</t>
  </si>
  <si>
    <t>Feb 1992</t>
  </si>
  <si>
    <t>Mar 1992</t>
  </si>
  <si>
    <t>Apr 1992</t>
  </si>
  <si>
    <t>May 1992</t>
  </si>
  <si>
    <t>Jun 1992</t>
  </si>
  <si>
    <t>Jul 1992</t>
  </si>
  <si>
    <t>Aug 1992</t>
  </si>
  <si>
    <t>Sep 1992</t>
  </si>
  <si>
    <t>Oct 1992</t>
  </si>
  <si>
    <t>Nov 1992</t>
  </si>
  <si>
    <t>Dec 1992</t>
  </si>
  <si>
    <t>January</t>
  </si>
  <si>
    <t>Februaury</t>
  </si>
  <si>
    <t>March</t>
  </si>
  <si>
    <t>April</t>
  </si>
  <si>
    <t>MAY</t>
  </si>
  <si>
    <t>June</t>
  </si>
  <si>
    <t>July</t>
  </si>
  <si>
    <t>August</t>
  </si>
  <si>
    <t>September</t>
  </si>
  <si>
    <t>October</t>
  </si>
  <si>
    <t>November</t>
  </si>
  <si>
    <t>Regression Model : 22.79-0.048*(Month)-4.68844(jan)-8.19646(feb)-9.93115(march)-10.9858(April)-14.4672(May)-14.5552(june)-11.0599(july)-12.2713(August)-13.5993(september)-13,2406(october)-7.01198(November)</t>
  </si>
  <si>
    <t>We see there is downward linear trend superimposed with seasonality .</t>
  </si>
  <si>
    <t>C_</t>
  </si>
  <si>
    <t xml:space="preserve"> prediction = 22.7908 - 0.0486*39 - 9.9311*1 = 10.9643</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</si>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</sst>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_(&quot;$&quot;* #,##0.00_);_(&quot;$&quot;* \(#,##0.00\);_(&quot;$&quot;* &quot;-&quot;??_);_(@_)"/>
  </numFmts>
  <fonts count="29"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sz val="11"/>
      <name val="Calibri"/>
      <family val="2"/>
    </font>
    <font>
      <b/>
      <sz val="12"/>
      <color theme="1"/>
      <name val="Arial"/>
      <family val="2"/>
    </font>
    <font>
      <sz val="12"/>
      <color theme="1"/>
      <name val="Arial"/>
      <family val="2"/>
    </font>
    <font>
      <i/>
      <sz val="11"/>
      <color theme="1"/>
      <name val="Calibri"/>
      <family val="2"/>
      <scheme val="minor"/>
    </font>
    <font>
      <sz val="10"/>
      <color theme="1"/>
      <name val="Times New Roman"/>
      <family val="1"/>
    </font>
    <font>
      <sz val="10"/>
      <color rgb="FF000000"/>
      <name val="Times New Roman"/>
      <family val="1"/>
    </font>
    <font>
      <vertAlign val="subscript"/>
      <sz val="10"/>
      <color rgb="FF000000"/>
      <name val="Times New Roman"/>
      <family val="1"/>
    </font>
    <font>
      <sz val="11"/>
      <name val="Times New Roman"/>
      <family val="1"/>
    </font>
    <font>
      <b/>
      <sz val="10"/>
      <color rgb="FF000000"/>
      <name val="Symbol"/>
      <family val="1"/>
      <charset val="2"/>
    </font>
    <font>
      <b/>
      <sz val="10"/>
      <color rgb="FF000000"/>
      <name val="Arial"/>
      <family val="2"/>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i/>
      <sz val="11"/>
      <name val="Calibri"/>
      <family val="2"/>
    </font>
    <font>
      <b/>
      <sz val="10"/>
      <name val="Times New Roman"/>
      <family val="1"/>
    </font>
    <font>
      <b/>
      <sz val="10"/>
      <name val="Arial"/>
      <family val="2"/>
    </font>
    <font>
      <sz val="10"/>
      <name val="Arial"/>
      <family val="2"/>
    </font>
    <font>
      <i/>
      <sz val="10"/>
      <name val="Helv"/>
    </font>
    <font>
      <i/>
      <sz val="10"/>
      <name val="Arial"/>
      <family val="2"/>
    </font>
    <font>
      <sz val="12"/>
      <color theme="1"/>
      <name val="Calibri"/>
      <family val="2"/>
      <scheme val="minor"/>
    </font>
    <font>
      <b/>
      <sz val="12"/>
      <color theme="1"/>
      <name val="Calibri"/>
      <family val="2"/>
      <scheme val="minor"/>
    </font>
    <font>
      <b/>
      <sz val="7"/>
      <color rgb="FF333333"/>
      <name val="Arial"/>
      <family val="2"/>
    </font>
    <font>
      <sz val="7"/>
      <color rgb="FF333333"/>
      <name val="Arial"/>
      <family val="2"/>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auto="1"/>
      </left>
      <right style="thin">
        <color auto="1"/>
      </right>
      <top style="thin">
        <color auto="1"/>
      </top>
      <bottom style="thick">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style="medium">
        <color indexed="64"/>
      </bottom>
      <diagonal/>
    </border>
    <border>
      <left/>
      <right/>
      <top style="medium">
        <color indexed="64"/>
      </top>
      <bottom style="thin">
        <color indexed="64"/>
      </bottom>
      <diagonal/>
    </border>
    <border>
      <left style="thin">
        <color auto="1"/>
      </left>
      <right style="thin">
        <color auto="1"/>
      </right>
      <top/>
      <bottom style="thin">
        <color auto="1"/>
      </bottom>
      <diagonal/>
    </border>
    <border>
      <left/>
      <right/>
      <top/>
      <bottom style="double">
        <color auto="1"/>
      </bottom>
      <diagonal/>
    </border>
    <border>
      <left style="thin">
        <color auto="1"/>
      </left>
      <right style="thin">
        <color auto="1"/>
      </right>
      <top/>
      <bottom/>
      <diagonal/>
    </border>
  </borders>
  <cellStyleXfs count="5">
    <xf numFmtId="0" fontId="0" fillId="0" borderId="0"/>
    <xf numFmtId="0" fontId="2" fillId="0" borderId="0"/>
    <xf numFmtId="9" fontId="2" fillId="0" borderId="0" applyFont="0" applyFill="0" applyBorder="0" applyAlignment="0" applyProtection="0"/>
    <xf numFmtId="0" fontId="24" fillId="0" borderId="0"/>
    <xf numFmtId="169" fontId="24" fillId="0" borderId="0" applyFont="0" applyFill="0" applyBorder="0" applyAlignment="0" applyProtection="0"/>
  </cellStyleXfs>
  <cellXfs count="8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0" fillId="0" borderId="2" xfId="0" applyBorder="1"/>
    <xf numFmtId="0" fontId="4" fillId="0" borderId="0" xfId="0" applyFont="1"/>
    <xf numFmtId="0" fontId="5" fillId="0" borderId="0" xfId="1" applyFont="1"/>
    <xf numFmtId="0" fontId="6" fillId="0" borderId="3" xfId="1" applyFont="1" applyFill="1" applyBorder="1" applyAlignment="1">
      <alignment horizontal="left"/>
    </xf>
    <xf numFmtId="2" fontId="0" fillId="0" borderId="0" xfId="0" applyNumberFormat="1"/>
    <xf numFmtId="0" fontId="3" fillId="0" borderId="0" xfId="0" applyFont="1"/>
    <xf numFmtId="0" fontId="0" fillId="0" borderId="0" xfId="0" applyFill="1" applyBorder="1" applyAlignment="1"/>
    <xf numFmtId="0" fontId="0" fillId="0" borderId="4" xfId="0" applyFill="1" applyBorder="1" applyAlignment="1"/>
    <xf numFmtId="0" fontId="7" fillId="0" borderId="5" xfId="0" applyFont="1" applyFill="1" applyBorder="1" applyAlignment="1">
      <alignment horizontal="center"/>
    </xf>
    <xf numFmtId="0" fontId="8" fillId="0" borderId="0" xfId="0" applyFont="1" applyAlignment="1">
      <alignment horizontal="center"/>
    </xf>
    <xf numFmtId="0" fontId="8" fillId="2" borderId="0" xfId="0" applyFont="1" applyFill="1" applyAlignment="1">
      <alignment horizontal="center"/>
    </xf>
    <xf numFmtId="0" fontId="9"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4" fillId="2" borderId="0" xfId="0" applyFont="1" applyFill="1" applyAlignment="1">
      <alignment horizontal="center"/>
    </xf>
    <xf numFmtId="0" fontId="14" fillId="0" borderId="0" xfId="0" applyFont="1" applyAlignment="1">
      <alignment horizontal="center"/>
    </xf>
    <xf numFmtId="4" fontId="14" fillId="0" borderId="0" xfId="0" applyNumberFormat="1" applyFont="1" applyAlignment="1">
      <alignment horizontal="center" vertical="center"/>
    </xf>
    <xf numFmtId="0" fontId="14" fillId="0" borderId="0" xfId="0" applyFont="1" applyAlignment="1">
      <alignment horizontal="center" vertical="center"/>
    </xf>
    <xf numFmtId="0" fontId="16" fillId="0" borderId="0" xfId="0" applyFont="1" applyAlignment="1">
      <alignment horizontal="center" vertical="center" wrapText="1"/>
    </xf>
    <xf numFmtId="0" fontId="16" fillId="0" borderId="0" xfId="0" applyFont="1" applyAlignment="1">
      <alignment horizontal="center" vertical="center" wrapText="1"/>
    </xf>
    <xf numFmtId="4" fontId="16" fillId="0" borderId="0" xfId="0" applyNumberFormat="1" applyFont="1" applyAlignment="1">
      <alignment horizontal="center" vertical="center"/>
    </xf>
    <xf numFmtId="0" fontId="9" fillId="0" borderId="0" xfId="0" applyFont="1" applyAlignment="1">
      <alignment vertical="center" wrapText="1"/>
    </xf>
    <xf numFmtId="0" fontId="9" fillId="0" borderId="0" xfId="0" applyFont="1" applyAlignment="1">
      <alignment horizontal="center" vertical="center" wrapText="1"/>
    </xf>
    <xf numFmtId="0" fontId="8" fillId="0" borderId="0" xfId="0" applyFont="1" applyFill="1" applyAlignment="1">
      <alignment horizontal="center"/>
    </xf>
    <xf numFmtId="0" fontId="8" fillId="0" borderId="2" xfId="0" applyFont="1" applyBorder="1" applyAlignment="1">
      <alignment horizontal="center" vertical="center"/>
    </xf>
    <xf numFmtId="0" fontId="16" fillId="0" borderId="4" xfId="0" applyFont="1" applyBorder="1" applyAlignment="1">
      <alignment horizontal="center"/>
    </xf>
    <xf numFmtId="0" fontId="9" fillId="0" borderId="0" xfId="0" applyFont="1" applyFill="1" applyAlignment="1">
      <alignment horizontal="center"/>
    </xf>
    <xf numFmtId="0" fontId="11" fillId="0" borderId="0" xfId="0" applyFont="1" applyFill="1" applyAlignment="1">
      <alignment horizontal="center"/>
    </xf>
    <xf numFmtId="0" fontId="12" fillId="0" borderId="0" xfId="0" applyFont="1" applyFill="1" applyAlignment="1">
      <alignment horizontal="center"/>
    </xf>
    <xf numFmtId="0" fontId="14" fillId="0" borderId="0" xfId="0" applyFont="1" applyFill="1" applyAlignment="1">
      <alignment horizontal="center"/>
    </xf>
    <xf numFmtId="0" fontId="14" fillId="0" borderId="0" xfId="0" applyFont="1" applyFill="1" applyAlignment="1">
      <alignment horizontal="center"/>
    </xf>
    <xf numFmtId="0" fontId="15" fillId="0" borderId="5" xfId="0" applyFont="1" applyFill="1" applyBorder="1" applyAlignment="1">
      <alignment horizontal="center"/>
    </xf>
    <xf numFmtId="0" fontId="15" fillId="0" borderId="5" xfId="0" applyFont="1" applyFill="1" applyBorder="1" applyAlignment="1">
      <alignment horizontal="center" vertical="center"/>
    </xf>
    <xf numFmtId="4" fontId="14" fillId="0" borderId="0" xfId="0" applyNumberFormat="1" applyFont="1" applyFill="1" applyAlignment="1">
      <alignment horizontal="center" vertical="center"/>
    </xf>
    <xf numFmtId="0" fontId="14" fillId="0" borderId="0" xfId="0" applyFont="1" applyFill="1" applyAlignment="1">
      <alignment horizontal="center" vertical="center"/>
    </xf>
    <xf numFmtId="0" fontId="16" fillId="0" borderId="0" xfId="0" applyFont="1" applyFill="1" applyAlignment="1">
      <alignment horizontal="center"/>
    </xf>
    <xf numFmtId="4" fontId="16" fillId="0" borderId="0" xfId="0" applyNumberFormat="1" applyFont="1" applyFill="1" applyAlignment="1">
      <alignment horizontal="center" vertical="center"/>
    </xf>
    <xf numFmtId="0" fontId="14" fillId="0" borderId="4" xfId="0" applyFont="1" applyFill="1" applyBorder="1" applyAlignment="1">
      <alignment horizontal="center"/>
    </xf>
    <xf numFmtId="4" fontId="14" fillId="0" borderId="4" xfId="0" applyNumberFormat="1" applyFont="1" applyFill="1" applyBorder="1" applyAlignment="1">
      <alignment horizontal="center" vertical="center"/>
    </xf>
    <xf numFmtId="0" fontId="0" fillId="0" borderId="0" xfId="0" applyFill="1"/>
    <xf numFmtId="0" fontId="4" fillId="0" borderId="0" xfId="0" applyFont="1" applyFill="1"/>
    <xf numFmtId="0" fontId="18" fillId="0" borderId="5" xfId="0" applyFont="1" applyBorder="1" applyAlignment="1">
      <alignment horizontal="center"/>
    </xf>
    <xf numFmtId="0" fontId="0" fillId="0" borderId="4" xfId="0" applyBorder="1"/>
    <xf numFmtId="0" fontId="19" fillId="0" borderId="2" xfId="0" applyFont="1" applyBorder="1" applyAlignment="1">
      <alignment horizontal="center" vertical="center" wrapText="1"/>
    </xf>
    <xf numFmtId="0" fontId="17" fillId="0" borderId="2" xfId="0" applyFont="1" applyBorder="1" applyAlignment="1">
      <alignment horizontal="center" vertical="center"/>
    </xf>
    <xf numFmtId="0" fontId="8" fillId="0" borderId="6" xfId="0" applyFont="1" applyBorder="1" applyAlignment="1">
      <alignment horizontal="center" vertical="center"/>
    </xf>
    <xf numFmtId="0" fontId="8" fillId="0" borderId="2" xfId="0" applyFont="1" applyBorder="1" applyAlignment="1">
      <alignment horizontal="center"/>
    </xf>
    <xf numFmtId="4" fontId="16" fillId="0" borderId="4" xfId="0" applyNumberFormat="1" applyFont="1" applyBorder="1" applyAlignment="1">
      <alignment horizontal="center" vertical="center"/>
    </xf>
    <xf numFmtId="0" fontId="14" fillId="0" borderId="4" xfId="0" applyFont="1" applyBorder="1" applyAlignment="1">
      <alignment horizontal="center" vertical="center"/>
    </xf>
    <xf numFmtId="0" fontId="20" fillId="0" borderId="0" xfId="0" applyFont="1"/>
    <xf numFmtId="0" fontId="21" fillId="0" borderId="0" xfId="0" applyFont="1"/>
    <xf numFmtId="3" fontId="0" fillId="0" borderId="0" xfId="0" applyNumberFormat="1"/>
    <xf numFmtId="0" fontId="22" fillId="0" borderId="5" xfId="0" applyFont="1" applyBorder="1" applyAlignment="1">
      <alignment horizontal="centerContinuous"/>
    </xf>
    <xf numFmtId="0" fontId="22" fillId="0" borderId="5" xfId="0" applyFont="1" applyBorder="1" applyAlignment="1">
      <alignment horizontal="center"/>
    </xf>
    <xf numFmtId="0" fontId="20" fillId="0" borderId="0" xfId="0" applyFont="1" applyAlignment="1">
      <alignment horizontal="left"/>
    </xf>
    <xf numFmtId="0" fontId="0" fillId="0" borderId="0" xfId="0" applyAlignment="1">
      <alignment horizontal="center"/>
    </xf>
    <xf numFmtId="49" fontId="0" fillId="0" borderId="0" xfId="0" applyNumberFormat="1" applyAlignment="1">
      <alignment horizontal="center"/>
    </xf>
    <xf numFmtId="0" fontId="0" fillId="0" borderId="0" xfId="0" applyAlignment="1">
      <alignment horizontal="right"/>
    </xf>
    <xf numFmtId="0" fontId="20" fillId="0" borderId="7" xfId="0" applyFont="1" applyBorder="1" applyAlignment="1">
      <alignment horizontal="center" wrapText="1"/>
    </xf>
    <xf numFmtId="0" fontId="20" fillId="0" borderId="0" xfId="0" applyFont="1" applyAlignment="1">
      <alignment horizontal="center" wrapText="1"/>
    </xf>
    <xf numFmtId="49" fontId="20" fillId="0" borderId="7" xfId="0" applyNumberFormat="1" applyFont="1" applyBorder="1" applyAlignment="1">
      <alignment horizontal="center" wrapText="1"/>
    </xf>
    <xf numFmtId="0" fontId="21" fillId="0" borderId="0" xfId="0" applyFont="1" applyAlignment="1">
      <alignment horizontal="center"/>
    </xf>
    <xf numFmtId="0" fontId="20" fillId="0" borderId="0" xfId="0" applyFont="1" applyAlignment="1">
      <alignment horizontal="center"/>
    </xf>
    <xf numFmtId="0" fontId="24" fillId="0" borderId="0" xfId="3"/>
    <xf numFmtId="0" fontId="24" fillId="0" borderId="0" xfId="3" applyAlignment="1">
      <alignment horizontal="center"/>
    </xf>
    <xf numFmtId="0" fontId="25" fillId="0" borderId="0" xfId="3" applyFont="1" applyAlignment="1">
      <alignment horizontal="center"/>
    </xf>
    <xf numFmtId="0" fontId="24" fillId="0" borderId="0" xfId="3" applyFont="1" applyAlignment="1">
      <alignment horizontal="center"/>
    </xf>
    <xf numFmtId="0" fontId="6" fillId="0" borderId="0" xfId="0" applyFont="1"/>
    <xf numFmtId="169" fontId="0" fillId="0" borderId="0" xfId="4" applyFont="1"/>
    <xf numFmtId="0" fontId="7" fillId="0" borderId="5" xfId="0" applyFont="1" applyFill="1" applyBorder="1" applyAlignment="1">
      <alignment horizontal="centerContinuous"/>
    </xf>
    <xf numFmtId="0" fontId="0" fillId="0" borderId="0" xfId="0" applyFill="1" applyBorder="1"/>
    <xf numFmtId="0" fontId="0" fillId="0" borderId="0" xfId="0" applyAlignment="1">
      <alignment horizontal="center"/>
    </xf>
    <xf numFmtId="0" fontId="0" fillId="0" borderId="0" xfId="0" applyAlignment="1"/>
    <xf numFmtId="0" fontId="23" fillId="0" borderId="0" xfId="0" applyFont="1" applyBorder="1" applyAlignment="1">
      <alignment horizontal="centerContinuous"/>
    </xf>
    <xf numFmtId="0" fontId="0" fillId="0" borderId="0" xfId="0" applyBorder="1"/>
    <xf numFmtId="0" fontId="7" fillId="0" borderId="0" xfId="0" applyFont="1" applyFill="1" applyBorder="1" applyAlignment="1">
      <alignment horizontal="center"/>
    </xf>
    <xf numFmtId="0" fontId="0" fillId="0" borderId="0" xfId="0" applyBorder="1" applyAlignment="1">
      <alignment horizontal="center"/>
    </xf>
    <xf numFmtId="0" fontId="23" fillId="0" borderId="0" xfId="0" applyFont="1" applyBorder="1" applyAlignment="1">
      <alignment horizontal="center"/>
    </xf>
    <xf numFmtId="0" fontId="21" fillId="0" borderId="0" xfId="0" applyFont="1" applyBorder="1" applyAlignment="1">
      <alignment horizontal="center"/>
    </xf>
    <xf numFmtId="0" fontId="1" fillId="0" borderId="8" xfId="0" applyFont="1" applyFill="1" applyBorder="1" applyAlignment="1">
      <alignment horizontal="center"/>
    </xf>
    <xf numFmtId="0" fontId="0" fillId="0" borderId="0" xfId="0"/>
    <xf numFmtId="0" fontId="1" fillId="0" borderId="1" xfId="0" applyFont="1" applyBorder="1" applyAlignment="1">
      <alignment horizontal="center"/>
    </xf>
    <xf numFmtId="0" fontId="0" fillId="0" borderId="2" xfId="0" applyBorder="1"/>
    <xf numFmtId="0" fontId="26" fillId="0" borderId="0" xfId="0" applyFont="1"/>
    <xf numFmtId="0" fontId="27" fillId="0" borderId="0" xfId="0" applyFont="1"/>
    <xf numFmtId="0" fontId="0" fillId="0" borderId="0" xfId="0" applyAlignment="1">
      <alignment horizontal="center" wrapText="1"/>
    </xf>
  </cellXfs>
  <cellStyles count="5">
    <cellStyle name="Currency 2" xfId="4" xr:uid="{1A24F119-6AD2-4AAB-8D35-5227F2B3C137}"/>
    <cellStyle name="Normal" xfId="0" builtinId="0"/>
    <cellStyle name="Normal 2" xfId="3" xr:uid="{45B64889-8FF2-413F-8CC1-1FF55B985A8C}"/>
    <cellStyle name="Normal 3" xfId="1" xr:uid="{83E29EE9-9277-4FD4-955A-C0E6C8508385}"/>
    <cellStyle name="Percent 2 2" xfId="2" xr:uid="{F0BD0AAC-1FCE-4376-9C18-32CCE9C595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46728443510478"/>
          <c:y val="3.4843337461155637E-2"/>
          <c:w val="0.88110126859142612"/>
          <c:h val="0.61676983085447656"/>
        </c:manualLayout>
      </c:layout>
      <c:lineChart>
        <c:grouping val="standard"/>
        <c:varyColors val="0"/>
        <c:ser>
          <c:idx val="0"/>
          <c:order val="0"/>
          <c:tx>
            <c:strRef>
              <c:f>'4'!$B$1</c:f>
              <c:strCache>
                <c:ptCount val="1"/>
                <c:pt idx="0">
                  <c:v>Consumption</c:v>
                </c:pt>
              </c:strCache>
            </c:strRef>
          </c:tx>
          <c:spPr>
            <a:ln w="28575" cap="rnd">
              <a:solidFill>
                <a:schemeClr val="accent1"/>
              </a:solidFill>
              <a:round/>
            </a:ln>
            <a:effectLst/>
          </c:spPr>
          <c:marker>
            <c:symbol val="none"/>
          </c:marker>
          <c:cat>
            <c:strRef>
              <c:f>'4'!$A$2:$A$37</c:f>
              <c:strCache>
                <c:ptCount val="36"/>
                <c:pt idx="0">
                  <c:v>Jan 1990</c:v>
                </c:pt>
                <c:pt idx="1">
                  <c:v>Feb 1990</c:v>
                </c:pt>
                <c:pt idx="2">
                  <c:v>Mar 1990</c:v>
                </c:pt>
                <c:pt idx="3">
                  <c:v>Apr 1990</c:v>
                </c:pt>
                <c:pt idx="4">
                  <c:v>May 1990</c:v>
                </c:pt>
                <c:pt idx="5">
                  <c:v>Jun 1990</c:v>
                </c:pt>
                <c:pt idx="6">
                  <c:v>Jul 1990</c:v>
                </c:pt>
                <c:pt idx="7">
                  <c:v>Aug 1990</c:v>
                </c:pt>
                <c:pt idx="8">
                  <c:v>Sep 1990</c:v>
                </c:pt>
                <c:pt idx="9">
                  <c:v>Oct 1990</c:v>
                </c:pt>
                <c:pt idx="10">
                  <c:v>Nov 1990</c:v>
                </c:pt>
                <c:pt idx="11">
                  <c:v>Dec 1990</c:v>
                </c:pt>
                <c:pt idx="12">
                  <c:v>Jan 1991</c:v>
                </c:pt>
                <c:pt idx="13">
                  <c:v>Feb 1991</c:v>
                </c:pt>
                <c:pt idx="14">
                  <c:v>Mar 1991</c:v>
                </c:pt>
                <c:pt idx="15">
                  <c:v>Apr 1991</c:v>
                </c:pt>
                <c:pt idx="16">
                  <c:v>May 1991</c:v>
                </c:pt>
                <c:pt idx="17">
                  <c:v>Jun 1991</c:v>
                </c:pt>
                <c:pt idx="18">
                  <c:v>Jul 1991</c:v>
                </c:pt>
                <c:pt idx="19">
                  <c:v>Aug 1991</c:v>
                </c:pt>
                <c:pt idx="20">
                  <c:v>Sep 1991</c:v>
                </c:pt>
                <c:pt idx="21">
                  <c:v>Oct 1991</c:v>
                </c:pt>
                <c:pt idx="22">
                  <c:v>Nov 1991</c:v>
                </c:pt>
                <c:pt idx="23">
                  <c:v>Dec 1991</c:v>
                </c:pt>
                <c:pt idx="24">
                  <c:v>Jan 1992</c:v>
                </c:pt>
                <c:pt idx="25">
                  <c:v>Feb 1992</c:v>
                </c:pt>
                <c:pt idx="26">
                  <c:v>Mar 1992</c:v>
                </c:pt>
                <c:pt idx="27">
                  <c:v>Apr 1992</c:v>
                </c:pt>
                <c:pt idx="28">
                  <c:v>May 1992</c:v>
                </c:pt>
                <c:pt idx="29">
                  <c:v>Jun 1992</c:v>
                </c:pt>
                <c:pt idx="30">
                  <c:v>Jul 1992</c:v>
                </c:pt>
                <c:pt idx="31">
                  <c:v>Aug 1992</c:v>
                </c:pt>
                <c:pt idx="32">
                  <c:v>Sep 1992</c:v>
                </c:pt>
                <c:pt idx="33">
                  <c:v>Oct 1992</c:v>
                </c:pt>
                <c:pt idx="34">
                  <c:v>Nov 1992</c:v>
                </c:pt>
                <c:pt idx="35">
                  <c:v>Dec 1992</c:v>
                </c:pt>
              </c:strCache>
            </c:strRef>
          </c:cat>
          <c:val>
            <c:numRef>
              <c:f>'4'!$B$2:$B$37</c:f>
              <c:numCache>
                <c:formatCode>General</c:formatCode>
                <c:ptCount val="36"/>
                <c:pt idx="0">
                  <c:v>16.2</c:v>
                </c:pt>
                <c:pt idx="1">
                  <c:v>14.91</c:v>
                </c:pt>
                <c:pt idx="2">
                  <c:v>12.42</c:v>
                </c:pt>
                <c:pt idx="3">
                  <c:v>12</c:v>
                </c:pt>
                <c:pt idx="4">
                  <c:v>8.07</c:v>
                </c:pt>
                <c:pt idx="5">
                  <c:v>8.41</c:v>
                </c:pt>
                <c:pt idx="6">
                  <c:v>12.2</c:v>
                </c:pt>
                <c:pt idx="7">
                  <c:v>11.23</c:v>
                </c:pt>
                <c:pt idx="8">
                  <c:v>9.2200000000000006</c:v>
                </c:pt>
                <c:pt idx="9">
                  <c:v>9.3800000000000008</c:v>
                </c:pt>
                <c:pt idx="10">
                  <c:v>14.1</c:v>
                </c:pt>
                <c:pt idx="11">
                  <c:v>24.28</c:v>
                </c:pt>
                <c:pt idx="12">
                  <c:v>19.59</c:v>
                </c:pt>
                <c:pt idx="13">
                  <c:v>13.69</c:v>
                </c:pt>
                <c:pt idx="14">
                  <c:v>12.2</c:v>
                </c:pt>
                <c:pt idx="15">
                  <c:v>9.02</c:v>
                </c:pt>
                <c:pt idx="16">
                  <c:v>7.33</c:v>
                </c:pt>
                <c:pt idx="17">
                  <c:v>7.14</c:v>
                </c:pt>
                <c:pt idx="18">
                  <c:v>9.56</c:v>
                </c:pt>
                <c:pt idx="19">
                  <c:v>8.6199999999999992</c:v>
                </c:pt>
                <c:pt idx="20">
                  <c:v>7.08</c:v>
                </c:pt>
                <c:pt idx="21">
                  <c:v>7.87</c:v>
                </c:pt>
                <c:pt idx="22">
                  <c:v>15.35</c:v>
                </c:pt>
                <c:pt idx="23">
                  <c:v>19.77</c:v>
                </c:pt>
                <c:pt idx="24">
                  <c:v>16.62</c:v>
                </c:pt>
                <c:pt idx="25">
                  <c:v>13.14</c:v>
                </c:pt>
                <c:pt idx="26">
                  <c:v>11.77</c:v>
                </c:pt>
                <c:pt idx="27">
                  <c:v>12.06</c:v>
                </c:pt>
                <c:pt idx="28">
                  <c:v>7.09</c:v>
                </c:pt>
                <c:pt idx="29">
                  <c:v>6.53</c:v>
                </c:pt>
                <c:pt idx="30">
                  <c:v>10.66</c:v>
                </c:pt>
                <c:pt idx="31">
                  <c:v>8.7899999999999991</c:v>
                </c:pt>
                <c:pt idx="32">
                  <c:v>8.2100000000000009</c:v>
                </c:pt>
                <c:pt idx="33">
                  <c:v>8.19</c:v>
                </c:pt>
                <c:pt idx="34">
                  <c:v>14.53</c:v>
                </c:pt>
                <c:pt idx="35">
                  <c:v>20.82</c:v>
                </c:pt>
              </c:numCache>
            </c:numRef>
          </c:val>
          <c:smooth val="0"/>
          <c:extLst>
            <c:ext xmlns:c16="http://schemas.microsoft.com/office/drawing/2014/chart" uri="{C3380CC4-5D6E-409C-BE32-E72D297353CC}">
              <c16:uniqueId val="{00000000-34C3-419D-91E3-73DF0ECAB904}"/>
            </c:ext>
          </c:extLst>
        </c:ser>
        <c:dLbls>
          <c:showLegendKey val="0"/>
          <c:showVal val="0"/>
          <c:showCatName val="0"/>
          <c:showSerName val="0"/>
          <c:showPercent val="0"/>
          <c:showBubbleSize val="0"/>
        </c:dLbls>
        <c:smooth val="0"/>
        <c:axId val="1386233104"/>
        <c:axId val="1386233936"/>
      </c:lineChart>
      <c:catAx>
        <c:axId val="138623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33936"/>
        <c:crosses val="autoZero"/>
        <c:auto val="1"/>
        <c:lblAlgn val="ctr"/>
        <c:lblOffset val="100"/>
        <c:noMultiLvlLbl val="0"/>
      </c:catAx>
      <c:valAx>
        <c:axId val="138623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3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488949</xdr:colOff>
      <xdr:row>5</xdr:row>
      <xdr:rowOff>38100</xdr:rowOff>
    </xdr:from>
    <xdr:to>
      <xdr:col>19</xdr:col>
      <xdr:colOff>403224</xdr:colOff>
      <xdr:row>16</xdr:row>
      <xdr:rowOff>152400</xdr:rowOff>
    </xdr:to>
    <xdr:graphicFrame macro="">
      <xdr:nvGraphicFramePr>
        <xdr:cNvPr id="2" name="Chart 1">
          <a:extLst>
            <a:ext uri="{FF2B5EF4-FFF2-40B4-BE49-F238E27FC236}">
              <a16:creationId xmlns:a16="http://schemas.microsoft.com/office/drawing/2014/main" id="{8B00EE99-4392-48BC-BBE9-2A8A93ECA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482600</xdr:colOff>
      <xdr:row>71</xdr:row>
      <xdr:rowOff>177800</xdr:rowOff>
    </xdr:from>
    <xdr:to>
      <xdr:col>9</xdr:col>
      <xdr:colOff>520700</xdr:colOff>
      <xdr:row>76</xdr:row>
      <xdr:rowOff>12700</xdr:rowOff>
    </xdr:to>
    <xdr:sp macro="" textlink="">
      <xdr:nvSpPr>
        <xdr:cNvPr id="3" name="TextBox 2">
          <a:extLst>
            <a:ext uri="{FF2B5EF4-FFF2-40B4-BE49-F238E27FC236}">
              <a16:creationId xmlns:a16="http://schemas.microsoft.com/office/drawing/2014/main" id="{168F07CE-4234-4F3F-B744-D01DC0FB245C}"/>
            </a:ext>
          </a:extLst>
        </xdr:cNvPr>
        <xdr:cNvSpPr txBox="1"/>
      </xdr:nvSpPr>
      <xdr:spPr>
        <a:xfrm>
          <a:off x="1092200" y="13303250"/>
          <a:ext cx="4914900" cy="75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Yes because t-stat = -2.41 , and p-value=0.02 &lt; 0.05 , hence</a:t>
          </a:r>
          <a:br>
            <a:rPr lang="en-IN" sz="1100" b="1" i="0">
              <a:solidFill>
                <a:schemeClr val="dk1"/>
              </a:solidFill>
              <a:effectLst/>
              <a:latin typeface="+mn-lt"/>
              <a:ea typeface="+mn-ea"/>
              <a:cs typeface="+mn-cs"/>
            </a:rPr>
          </a:br>
          <a:r>
            <a:rPr lang="en-IN" sz="1100" b="1" i="0">
              <a:solidFill>
                <a:schemeClr val="dk1"/>
              </a:solidFill>
              <a:effectLst/>
              <a:latin typeface="+mn-lt"/>
              <a:ea typeface="+mn-ea"/>
              <a:cs typeface="+mn-cs"/>
            </a:rPr>
            <a:t>we can reject the null.</a:t>
          </a:r>
          <a:br>
            <a:rPr lang="en-IN" sz="1100" b="1" i="0">
              <a:solidFill>
                <a:schemeClr val="dk1"/>
              </a:solidFill>
              <a:effectLst/>
              <a:latin typeface="+mn-lt"/>
              <a:ea typeface="+mn-ea"/>
              <a:cs typeface="+mn-cs"/>
            </a:rPr>
          </a:br>
          <a:r>
            <a:rPr lang="en-IN" sz="1100" b="1" i="0">
              <a:solidFill>
                <a:schemeClr val="dk1"/>
              </a:solidFill>
              <a:effectLst/>
              <a:latin typeface="+mn-lt"/>
              <a:ea typeface="+mn-ea"/>
              <a:cs typeface="+mn-cs"/>
            </a:rPr>
            <a:t>With increasing month, the coal consumption is decreasing, in particular, for every one month coal consumption decreases by about 0.0486 trillions of BTUs.</a:t>
          </a:r>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A634-AAD6-4BEE-BB23-053C0FAAFBE3}">
  <dimension ref="A1:I71"/>
  <sheetViews>
    <sheetView zoomScale="85" zoomScaleNormal="85" workbookViewId="0">
      <selection activeCell="D14" sqref="D14"/>
    </sheetView>
  </sheetViews>
  <sheetFormatPr defaultRowHeight="14.5" x14ac:dyDescent="0.35"/>
  <cols>
    <col min="1" max="1" width="7.08984375" bestFit="1" customWidth="1"/>
    <col min="2" max="2" width="24.1796875" bestFit="1" customWidth="1"/>
    <col min="3" max="3" width="13.453125" bestFit="1" customWidth="1"/>
    <col min="4" max="4" width="21.26953125" bestFit="1" customWidth="1"/>
    <col min="5" max="5" width="28.6328125" bestFit="1" customWidth="1"/>
    <col min="7" max="7" width="8.7265625" customWidth="1"/>
    <col min="8" max="8" width="41.7265625" customWidth="1"/>
  </cols>
  <sheetData>
    <row r="1" spans="1:9" ht="15" thickBot="1" x14ac:dyDescent="0.4">
      <c r="A1" s="1" t="s">
        <v>0</v>
      </c>
      <c r="B1" s="1" t="s">
        <v>1</v>
      </c>
      <c r="C1" s="1" t="s">
        <v>2</v>
      </c>
      <c r="D1" s="1" t="s">
        <v>3</v>
      </c>
      <c r="E1" s="2" t="s">
        <v>4</v>
      </c>
    </row>
    <row r="2" spans="1:9" ht="15" thickTop="1" x14ac:dyDescent="0.35">
      <c r="A2" s="3">
        <v>0</v>
      </c>
      <c r="B2" s="3">
        <v>1</v>
      </c>
      <c r="C2" s="3">
        <v>0</v>
      </c>
      <c r="D2" s="3">
        <v>0.36</v>
      </c>
      <c r="E2" s="3">
        <v>0.5</v>
      </c>
      <c r="G2" t="s">
        <v>5</v>
      </c>
      <c r="H2" t="s">
        <v>6</v>
      </c>
    </row>
    <row r="3" spans="1:9" x14ac:dyDescent="0.35">
      <c r="A3" s="3">
        <v>0</v>
      </c>
      <c r="B3" s="3">
        <v>0</v>
      </c>
      <c r="C3" s="3">
        <v>1</v>
      </c>
      <c r="D3" s="3">
        <v>0.3</v>
      </c>
      <c r="E3" s="3">
        <v>0.5</v>
      </c>
      <c r="H3" s="4" t="s">
        <v>11</v>
      </c>
    </row>
    <row r="4" spans="1:9" x14ac:dyDescent="0.35">
      <c r="A4" s="3">
        <v>1</v>
      </c>
      <c r="B4" s="3">
        <v>1</v>
      </c>
      <c r="C4" s="3">
        <v>1</v>
      </c>
      <c r="D4" s="3">
        <v>0.4</v>
      </c>
      <c r="E4" s="3">
        <v>0.5</v>
      </c>
    </row>
    <row r="5" spans="1:9" x14ac:dyDescent="0.35">
      <c r="A5" s="3">
        <v>1</v>
      </c>
      <c r="B5" s="3">
        <v>0</v>
      </c>
      <c r="C5" s="3">
        <v>0</v>
      </c>
      <c r="D5" s="3">
        <v>0.53</v>
      </c>
      <c r="E5" s="3">
        <v>1</v>
      </c>
      <c r="H5" t="s">
        <v>7</v>
      </c>
    </row>
    <row r="6" spans="1:9" x14ac:dyDescent="0.35">
      <c r="A6" s="3">
        <v>0</v>
      </c>
      <c r="B6" s="3">
        <v>1</v>
      </c>
      <c r="C6" s="3">
        <v>0</v>
      </c>
      <c r="D6" s="3">
        <v>0.6</v>
      </c>
      <c r="E6" s="3">
        <v>1</v>
      </c>
      <c r="H6" s="4" t="s">
        <v>12</v>
      </c>
    </row>
    <row r="7" spans="1:9" x14ac:dyDescent="0.35">
      <c r="A7" s="3">
        <v>1</v>
      </c>
      <c r="B7" s="3">
        <v>1</v>
      </c>
      <c r="C7" s="3">
        <v>0</v>
      </c>
      <c r="D7" s="3">
        <v>0.6</v>
      </c>
      <c r="E7" s="3">
        <v>1</v>
      </c>
    </row>
    <row r="8" spans="1:9" ht="15.5" x14ac:dyDescent="0.35">
      <c r="A8" s="3">
        <v>1</v>
      </c>
      <c r="B8" s="3">
        <v>1</v>
      </c>
      <c r="C8" s="3">
        <v>0</v>
      </c>
      <c r="D8" s="3">
        <v>0.64</v>
      </c>
      <c r="E8" s="3">
        <v>1</v>
      </c>
      <c r="G8" s="4" t="s">
        <v>8</v>
      </c>
      <c r="H8" s="5" t="s">
        <v>9</v>
      </c>
    </row>
    <row r="9" spans="1:9" ht="15.5" x14ac:dyDescent="0.35">
      <c r="A9" s="3">
        <v>0</v>
      </c>
      <c r="B9" s="3">
        <v>1</v>
      </c>
      <c r="C9" s="3">
        <v>0</v>
      </c>
      <c r="D9" s="3">
        <v>0.77</v>
      </c>
      <c r="E9" s="3">
        <v>1</v>
      </c>
      <c r="H9" s="5" t="s">
        <v>10</v>
      </c>
    </row>
    <row r="10" spans="1:9" x14ac:dyDescent="0.35">
      <c r="A10" s="3">
        <v>0</v>
      </c>
      <c r="B10" s="3">
        <v>1</v>
      </c>
      <c r="C10" s="3">
        <v>0</v>
      </c>
      <c r="D10" s="3">
        <v>0.84</v>
      </c>
      <c r="E10" s="3">
        <v>1</v>
      </c>
      <c r="H10" t="s">
        <v>13</v>
      </c>
      <c r="I10">
        <v>70</v>
      </c>
    </row>
    <row r="11" spans="1:9" x14ac:dyDescent="0.35">
      <c r="A11" s="3">
        <v>1</v>
      </c>
      <c r="B11" s="3">
        <v>0</v>
      </c>
      <c r="C11" s="3">
        <v>0</v>
      </c>
      <c r="D11" s="3">
        <v>0.84</v>
      </c>
      <c r="E11" s="3">
        <v>1</v>
      </c>
      <c r="H11" t="s">
        <v>14</v>
      </c>
      <c r="I11">
        <f>AVERAGE(D2:D71)</f>
        <v>1.8948571428571426</v>
      </c>
    </row>
    <row r="12" spans="1:9" x14ac:dyDescent="0.35">
      <c r="A12" s="3">
        <v>1</v>
      </c>
      <c r="B12" s="3">
        <v>1</v>
      </c>
      <c r="C12" s="3">
        <v>0</v>
      </c>
      <c r="D12" s="3">
        <v>0.98</v>
      </c>
      <c r="E12" s="3">
        <v>1</v>
      </c>
      <c r="H12" t="s">
        <v>15</v>
      </c>
      <c r="I12">
        <f>_xlfn.STDEV.S(D2:D71)</f>
        <v>1.099633328685947</v>
      </c>
    </row>
    <row r="13" spans="1:9" x14ac:dyDescent="0.35">
      <c r="A13" s="3">
        <v>0</v>
      </c>
      <c r="B13" s="3">
        <v>0</v>
      </c>
      <c r="C13" s="3">
        <v>1</v>
      </c>
      <c r="D13" s="3">
        <v>0.98</v>
      </c>
      <c r="E13" s="3">
        <v>1</v>
      </c>
      <c r="H13" t="s">
        <v>16</v>
      </c>
      <c r="I13">
        <v>2</v>
      </c>
    </row>
    <row r="14" spans="1:9" x14ac:dyDescent="0.35">
      <c r="A14" s="3">
        <v>0</v>
      </c>
      <c r="B14" s="3">
        <v>1</v>
      </c>
      <c r="C14" s="3">
        <v>0</v>
      </c>
      <c r="D14" s="3">
        <v>0.97</v>
      </c>
      <c r="E14" s="3">
        <v>1</v>
      </c>
      <c r="H14" t="s">
        <v>17</v>
      </c>
      <c r="I14">
        <v>0.05</v>
      </c>
    </row>
    <row r="15" spans="1:9" x14ac:dyDescent="0.35">
      <c r="A15" s="3">
        <v>0</v>
      </c>
      <c r="B15" s="3">
        <v>1</v>
      </c>
      <c r="C15" s="3">
        <v>0</v>
      </c>
      <c r="D15" s="3">
        <v>0.97</v>
      </c>
      <c r="E15" s="3">
        <v>1</v>
      </c>
    </row>
    <row r="16" spans="1:9" x14ac:dyDescent="0.35">
      <c r="A16" s="3">
        <v>1</v>
      </c>
      <c r="B16" s="3">
        <v>0</v>
      </c>
      <c r="C16" s="3">
        <v>0</v>
      </c>
      <c r="D16" s="3">
        <v>1.06</v>
      </c>
      <c r="E16" s="3">
        <v>1</v>
      </c>
      <c r="H16" s="8" t="s">
        <v>18</v>
      </c>
      <c r="I16" s="7">
        <f>(I11-I13)/(I12/SQRT(I10))</f>
        <v>-0.79998326125794728</v>
      </c>
    </row>
    <row r="17" spans="1:9" ht="15.5" x14ac:dyDescent="0.35">
      <c r="A17" s="3">
        <v>0</v>
      </c>
      <c r="B17" s="3">
        <v>0</v>
      </c>
      <c r="C17" s="3">
        <v>1</v>
      </c>
      <c r="D17" s="3">
        <v>1.05</v>
      </c>
      <c r="E17" s="3">
        <v>1</v>
      </c>
      <c r="H17" s="6" t="s">
        <v>19</v>
      </c>
      <c r="I17">
        <f>_xlfn.T.INV(1-I14,I10-1)</f>
        <v>1.6672385486685533</v>
      </c>
    </row>
    <row r="18" spans="1:9" x14ac:dyDescent="0.35">
      <c r="A18" s="3">
        <v>1</v>
      </c>
      <c r="B18" s="3">
        <v>0</v>
      </c>
      <c r="C18" s="3">
        <v>1</v>
      </c>
      <c r="D18" s="3">
        <v>1.1100000000000001</v>
      </c>
      <c r="E18" s="3">
        <v>1</v>
      </c>
      <c r="H18" s="8" t="s">
        <v>20</v>
      </c>
      <c r="I18">
        <f>_xlfn.T.INV.2T(I14,I10-1)</f>
        <v>1.9949454151072357</v>
      </c>
    </row>
    <row r="19" spans="1:9" x14ac:dyDescent="0.35">
      <c r="A19" s="3">
        <v>1</v>
      </c>
      <c r="B19" s="3">
        <v>0</v>
      </c>
      <c r="C19" s="3">
        <v>0</v>
      </c>
      <c r="D19" s="3">
        <v>1.1299999999999999</v>
      </c>
      <c r="E19" s="3">
        <v>1</v>
      </c>
    </row>
    <row r="20" spans="1:9" x14ac:dyDescent="0.35">
      <c r="A20" s="3">
        <v>0</v>
      </c>
      <c r="B20" s="3">
        <v>0</v>
      </c>
      <c r="C20" s="3">
        <v>0</v>
      </c>
      <c r="D20" s="3">
        <v>1.2</v>
      </c>
      <c r="E20" s="3">
        <v>1</v>
      </c>
    </row>
    <row r="21" spans="1:9" x14ac:dyDescent="0.35">
      <c r="A21" s="3">
        <v>1</v>
      </c>
      <c r="B21" s="3">
        <v>0</v>
      </c>
      <c r="C21" s="3">
        <v>1</v>
      </c>
      <c r="D21" s="3">
        <v>1.1399999999999999</v>
      </c>
      <c r="E21" s="3">
        <v>1</v>
      </c>
    </row>
    <row r="22" spans="1:9" x14ac:dyDescent="0.35">
      <c r="A22" s="3">
        <v>0</v>
      </c>
      <c r="B22" s="3">
        <v>0</v>
      </c>
      <c r="C22" s="3">
        <v>0</v>
      </c>
      <c r="D22" s="3">
        <v>1.23</v>
      </c>
      <c r="E22" s="3">
        <v>1</v>
      </c>
    </row>
    <row r="23" spans="1:9" x14ac:dyDescent="0.35">
      <c r="A23" s="3">
        <v>0</v>
      </c>
      <c r="B23" s="3">
        <v>1</v>
      </c>
      <c r="C23" s="3">
        <v>1</v>
      </c>
      <c r="D23" s="3">
        <v>1.29</v>
      </c>
      <c r="E23" s="3">
        <v>1</v>
      </c>
    </row>
    <row r="24" spans="1:9" x14ac:dyDescent="0.35">
      <c r="A24" s="3">
        <v>1</v>
      </c>
      <c r="B24" s="3">
        <v>0</v>
      </c>
      <c r="C24" s="3">
        <v>0</v>
      </c>
      <c r="D24" s="3">
        <v>1.24</v>
      </c>
      <c r="E24" s="3">
        <v>1</v>
      </c>
    </row>
    <row r="25" spans="1:9" x14ac:dyDescent="0.35">
      <c r="A25" s="3">
        <v>1</v>
      </c>
      <c r="B25" s="3">
        <v>0</v>
      </c>
      <c r="C25" s="3">
        <v>1</v>
      </c>
      <c r="D25" s="3">
        <v>1.33</v>
      </c>
      <c r="E25" s="3">
        <v>1</v>
      </c>
    </row>
    <row r="26" spans="1:9" x14ac:dyDescent="0.35">
      <c r="A26" s="3">
        <v>0</v>
      </c>
      <c r="B26" s="3">
        <v>0</v>
      </c>
      <c r="C26" s="3">
        <v>1</v>
      </c>
      <c r="D26" s="3">
        <v>1.28</v>
      </c>
      <c r="E26" s="3">
        <v>1</v>
      </c>
    </row>
    <row r="27" spans="1:9" x14ac:dyDescent="0.35">
      <c r="A27" s="3">
        <v>1</v>
      </c>
      <c r="B27" s="3">
        <v>0</v>
      </c>
      <c r="C27" s="3">
        <v>1</v>
      </c>
      <c r="D27" s="3">
        <v>1.42</v>
      </c>
      <c r="E27" s="3">
        <v>1</v>
      </c>
    </row>
    <row r="28" spans="1:9" x14ac:dyDescent="0.35">
      <c r="A28" s="3">
        <v>1</v>
      </c>
      <c r="B28" s="3">
        <v>0</v>
      </c>
      <c r="C28" s="3">
        <v>1</v>
      </c>
      <c r="D28" s="3">
        <v>1.4</v>
      </c>
      <c r="E28" s="3">
        <v>1</v>
      </c>
    </row>
    <row r="29" spans="1:9" x14ac:dyDescent="0.35">
      <c r="A29" s="3">
        <v>1</v>
      </c>
      <c r="B29" s="3">
        <v>0</v>
      </c>
      <c r="C29" s="3">
        <v>0</v>
      </c>
      <c r="D29" s="3">
        <v>1.43</v>
      </c>
      <c r="E29" s="3">
        <v>1</v>
      </c>
    </row>
    <row r="30" spans="1:9" x14ac:dyDescent="0.35">
      <c r="A30" s="3">
        <v>0</v>
      </c>
      <c r="B30" s="3">
        <v>0</v>
      </c>
      <c r="C30" s="3">
        <v>0</v>
      </c>
      <c r="D30" s="3">
        <v>1.47</v>
      </c>
      <c r="E30" s="3">
        <v>1</v>
      </c>
    </row>
    <row r="31" spans="1:9" x14ac:dyDescent="0.35">
      <c r="A31" s="3">
        <v>0</v>
      </c>
      <c r="B31" s="3">
        <v>1</v>
      </c>
      <c r="C31" s="3">
        <v>1</v>
      </c>
      <c r="D31" s="3">
        <v>1.68</v>
      </c>
      <c r="E31" s="3">
        <v>2</v>
      </c>
    </row>
    <row r="32" spans="1:9" x14ac:dyDescent="0.35">
      <c r="A32" s="3">
        <v>0</v>
      </c>
      <c r="B32" s="3">
        <v>0</v>
      </c>
      <c r="C32" s="3">
        <v>0</v>
      </c>
      <c r="D32" s="3">
        <v>1.66</v>
      </c>
      <c r="E32" s="3">
        <v>2</v>
      </c>
    </row>
    <row r="33" spans="1:5" x14ac:dyDescent="0.35">
      <c r="A33" s="3">
        <v>1</v>
      </c>
      <c r="B33" s="3">
        <v>0</v>
      </c>
      <c r="C33" s="3">
        <v>1</v>
      </c>
      <c r="D33" s="3">
        <v>1.7</v>
      </c>
      <c r="E33" s="3">
        <v>2</v>
      </c>
    </row>
    <row r="34" spans="1:5" x14ac:dyDescent="0.35">
      <c r="A34" s="3">
        <v>1</v>
      </c>
      <c r="B34" s="3">
        <v>1</v>
      </c>
      <c r="C34" s="3">
        <v>0</v>
      </c>
      <c r="D34" s="3">
        <v>1.73</v>
      </c>
      <c r="E34" s="3">
        <v>2</v>
      </c>
    </row>
    <row r="35" spans="1:5" x14ac:dyDescent="0.35">
      <c r="A35" s="3">
        <v>1</v>
      </c>
      <c r="B35" s="3">
        <v>1</v>
      </c>
      <c r="C35" s="3">
        <v>1</v>
      </c>
      <c r="D35" s="3">
        <v>1.78</v>
      </c>
      <c r="E35" s="3">
        <v>2</v>
      </c>
    </row>
    <row r="36" spans="1:5" x14ac:dyDescent="0.35">
      <c r="A36" s="3">
        <v>0</v>
      </c>
      <c r="B36" s="3">
        <v>0</v>
      </c>
      <c r="C36" s="3">
        <v>0</v>
      </c>
      <c r="D36" s="3">
        <v>1.75</v>
      </c>
      <c r="E36" s="3">
        <v>2</v>
      </c>
    </row>
    <row r="37" spans="1:5" x14ac:dyDescent="0.35">
      <c r="A37" s="3">
        <v>1</v>
      </c>
      <c r="B37" s="3">
        <v>0</v>
      </c>
      <c r="C37" s="3">
        <v>0</v>
      </c>
      <c r="D37" s="3">
        <v>1.75</v>
      </c>
      <c r="E37" s="3">
        <v>2</v>
      </c>
    </row>
    <row r="38" spans="1:5" x14ac:dyDescent="0.35">
      <c r="A38" s="3">
        <v>0</v>
      </c>
      <c r="B38" s="3">
        <v>0</v>
      </c>
      <c r="C38" s="3">
        <v>1</v>
      </c>
      <c r="D38" s="3">
        <v>1.83</v>
      </c>
      <c r="E38" s="3">
        <v>2</v>
      </c>
    </row>
    <row r="39" spans="1:5" x14ac:dyDescent="0.35">
      <c r="A39" s="3">
        <v>1</v>
      </c>
      <c r="B39" s="3">
        <v>0</v>
      </c>
      <c r="C39" s="3">
        <v>0</v>
      </c>
      <c r="D39" s="3">
        <v>1.87</v>
      </c>
      <c r="E39" s="3">
        <v>2</v>
      </c>
    </row>
    <row r="40" spans="1:5" x14ac:dyDescent="0.35">
      <c r="A40" s="3">
        <v>0</v>
      </c>
      <c r="B40" s="3">
        <v>1</v>
      </c>
      <c r="C40" s="3">
        <v>0</v>
      </c>
      <c r="D40" s="3">
        <v>1.94</v>
      </c>
      <c r="E40" s="3">
        <v>2</v>
      </c>
    </row>
    <row r="41" spans="1:5" x14ac:dyDescent="0.35">
      <c r="A41" s="3">
        <v>0</v>
      </c>
      <c r="B41" s="3">
        <v>0</v>
      </c>
      <c r="C41" s="3">
        <v>0</v>
      </c>
      <c r="D41" s="3">
        <v>1.9</v>
      </c>
      <c r="E41" s="3">
        <v>2</v>
      </c>
    </row>
    <row r="42" spans="1:5" x14ac:dyDescent="0.35">
      <c r="A42" s="3">
        <v>1</v>
      </c>
      <c r="B42" s="3">
        <v>0</v>
      </c>
      <c r="C42" s="3">
        <v>0</v>
      </c>
      <c r="D42" s="3">
        <v>2</v>
      </c>
      <c r="E42" s="3">
        <v>3</v>
      </c>
    </row>
    <row r="43" spans="1:5" x14ac:dyDescent="0.35">
      <c r="A43" s="3">
        <v>0</v>
      </c>
      <c r="B43" s="3">
        <v>0</v>
      </c>
      <c r="C43" s="3">
        <v>1</v>
      </c>
      <c r="D43" s="3">
        <v>2.0099999999999998</v>
      </c>
      <c r="E43" s="3">
        <v>2</v>
      </c>
    </row>
    <row r="44" spans="1:5" x14ac:dyDescent="0.35">
      <c r="A44" s="3">
        <v>0</v>
      </c>
      <c r="B44" s="3">
        <v>1</v>
      </c>
      <c r="C44" s="3">
        <v>0</v>
      </c>
      <c r="D44" s="3">
        <v>2.12</v>
      </c>
      <c r="E44" s="3">
        <v>2.5</v>
      </c>
    </row>
    <row r="45" spans="1:5" x14ac:dyDescent="0.35">
      <c r="A45" s="3">
        <v>0</v>
      </c>
      <c r="B45" s="3">
        <v>0</v>
      </c>
      <c r="C45" s="3">
        <v>1</v>
      </c>
      <c r="D45" s="3">
        <v>2.0699999999999998</v>
      </c>
      <c r="E45" s="3">
        <v>2.5</v>
      </c>
    </row>
    <row r="46" spans="1:5" x14ac:dyDescent="0.35">
      <c r="A46" s="3">
        <v>1</v>
      </c>
      <c r="B46" s="3">
        <v>0</v>
      </c>
      <c r="C46" s="3">
        <v>0</v>
      </c>
      <c r="D46" s="3">
        <v>2.17</v>
      </c>
      <c r="E46" s="3">
        <v>2.5</v>
      </c>
    </row>
    <row r="47" spans="1:5" x14ac:dyDescent="0.35">
      <c r="A47" s="3">
        <v>1</v>
      </c>
      <c r="B47" s="3">
        <v>1</v>
      </c>
      <c r="C47" s="3">
        <v>1</v>
      </c>
      <c r="D47" s="3">
        <v>2.17</v>
      </c>
      <c r="E47" s="3">
        <v>2.5</v>
      </c>
    </row>
    <row r="48" spans="1:5" x14ac:dyDescent="0.35">
      <c r="A48" s="3">
        <v>0</v>
      </c>
      <c r="B48" s="3">
        <v>1</v>
      </c>
      <c r="C48" s="3">
        <v>1</v>
      </c>
      <c r="D48" s="3">
        <v>2.16</v>
      </c>
      <c r="E48" s="3">
        <v>2.5</v>
      </c>
    </row>
    <row r="49" spans="1:5" x14ac:dyDescent="0.35">
      <c r="A49" s="3">
        <v>1</v>
      </c>
      <c r="B49" s="3">
        <v>1</v>
      </c>
      <c r="C49" s="3">
        <v>1</v>
      </c>
      <c r="D49" s="3">
        <v>2.17</v>
      </c>
      <c r="E49" s="3">
        <v>2.5</v>
      </c>
    </row>
    <row r="50" spans="1:5" x14ac:dyDescent="0.35">
      <c r="A50" s="3">
        <v>0</v>
      </c>
      <c r="B50" s="3">
        <v>1</v>
      </c>
      <c r="C50" s="3">
        <v>0</v>
      </c>
      <c r="D50" s="3">
        <v>2.15</v>
      </c>
      <c r="E50" s="3">
        <v>2.5</v>
      </c>
    </row>
    <row r="51" spans="1:5" x14ac:dyDescent="0.35">
      <c r="A51" s="3">
        <v>0</v>
      </c>
      <c r="B51" s="3">
        <v>0</v>
      </c>
      <c r="C51" s="3">
        <v>0</v>
      </c>
      <c r="D51" s="3">
        <v>2.13</v>
      </c>
      <c r="E51" s="3">
        <v>2.5</v>
      </c>
    </row>
    <row r="52" spans="1:5" x14ac:dyDescent="0.35">
      <c r="A52" s="3">
        <v>0</v>
      </c>
      <c r="B52" s="3">
        <v>1</v>
      </c>
      <c r="C52" s="3">
        <v>1</v>
      </c>
      <c r="D52" s="3">
        <v>2.13</v>
      </c>
      <c r="E52" s="3">
        <v>2.5</v>
      </c>
    </row>
    <row r="53" spans="1:5" x14ac:dyDescent="0.35">
      <c r="A53" s="3">
        <v>1</v>
      </c>
      <c r="B53" s="3">
        <v>0</v>
      </c>
      <c r="C53" s="3">
        <v>1</v>
      </c>
      <c r="D53" s="3">
        <v>2.15</v>
      </c>
      <c r="E53" s="3">
        <v>2.5</v>
      </c>
    </row>
    <row r="54" spans="1:5" x14ac:dyDescent="0.35">
      <c r="A54" s="3">
        <v>1</v>
      </c>
      <c r="B54" s="3">
        <v>0</v>
      </c>
      <c r="C54" s="3">
        <v>0</v>
      </c>
      <c r="D54" s="3">
        <v>2.17</v>
      </c>
      <c r="E54" s="3">
        <v>2.5</v>
      </c>
    </row>
    <row r="55" spans="1:5" x14ac:dyDescent="0.35">
      <c r="A55" s="3">
        <v>0</v>
      </c>
      <c r="B55" s="3">
        <v>0</v>
      </c>
      <c r="C55" s="3">
        <v>0</v>
      </c>
      <c r="D55" s="3">
        <v>2.27</v>
      </c>
      <c r="E55" s="3">
        <v>2.5</v>
      </c>
    </row>
    <row r="56" spans="1:5" x14ac:dyDescent="0.35">
      <c r="A56" s="3">
        <v>1</v>
      </c>
      <c r="B56" s="3">
        <v>1</v>
      </c>
      <c r="C56" s="3">
        <v>0</v>
      </c>
      <c r="D56" s="3">
        <v>2.5</v>
      </c>
      <c r="E56" s="3">
        <v>3</v>
      </c>
    </row>
    <row r="57" spans="1:5" x14ac:dyDescent="0.35">
      <c r="A57" s="3">
        <v>1</v>
      </c>
      <c r="B57" s="3">
        <v>0</v>
      </c>
      <c r="C57" s="3">
        <v>0</v>
      </c>
      <c r="D57" s="3">
        <v>2.57</v>
      </c>
      <c r="E57" s="3">
        <v>3</v>
      </c>
    </row>
    <row r="58" spans="1:5" x14ac:dyDescent="0.35">
      <c r="A58" s="3">
        <v>0</v>
      </c>
      <c r="B58" s="3">
        <v>0</v>
      </c>
      <c r="C58" s="3">
        <v>0</v>
      </c>
      <c r="D58" s="3">
        <v>2.52</v>
      </c>
      <c r="E58" s="3">
        <v>3</v>
      </c>
    </row>
    <row r="59" spans="1:5" x14ac:dyDescent="0.35">
      <c r="A59" s="3">
        <v>1</v>
      </c>
      <c r="B59" s="3">
        <v>1</v>
      </c>
      <c r="C59" s="3">
        <v>0</v>
      </c>
      <c r="D59" s="3">
        <v>2.86</v>
      </c>
      <c r="E59" s="3">
        <v>3</v>
      </c>
    </row>
    <row r="60" spans="1:5" x14ac:dyDescent="0.35">
      <c r="A60" s="3">
        <v>0</v>
      </c>
      <c r="B60" s="3">
        <v>1</v>
      </c>
      <c r="C60" s="3">
        <v>0</v>
      </c>
      <c r="D60" s="3">
        <v>2.89</v>
      </c>
      <c r="E60" s="3">
        <v>3</v>
      </c>
    </row>
    <row r="61" spans="1:5" x14ac:dyDescent="0.35">
      <c r="A61" s="3">
        <v>0</v>
      </c>
      <c r="B61" s="3">
        <v>1</v>
      </c>
      <c r="C61" s="3">
        <v>0</v>
      </c>
      <c r="D61" s="3">
        <v>2.94</v>
      </c>
      <c r="E61" s="3">
        <v>3</v>
      </c>
    </row>
    <row r="62" spans="1:5" x14ac:dyDescent="0.35">
      <c r="A62" s="3">
        <v>0</v>
      </c>
      <c r="B62" s="3">
        <v>0</v>
      </c>
      <c r="C62" s="3">
        <v>0</v>
      </c>
      <c r="D62" s="3">
        <v>3.02</v>
      </c>
      <c r="E62" s="3">
        <v>3</v>
      </c>
    </row>
    <row r="63" spans="1:5" x14ac:dyDescent="0.35">
      <c r="A63" s="3">
        <v>0</v>
      </c>
      <c r="B63" s="3">
        <v>1</v>
      </c>
      <c r="C63" s="3">
        <v>0</v>
      </c>
      <c r="D63" s="3">
        <v>3.04</v>
      </c>
      <c r="E63" s="3">
        <v>3</v>
      </c>
    </row>
    <row r="64" spans="1:5" x14ac:dyDescent="0.35">
      <c r="A64" s="3">
        <v>1</v>
      </c>
      <c r="B64" s="3">
        <v>1</v>
      </c>
      <c r="C64" s="3">
        <v>0</v>
      </c>
      <c r="D64" s="3">
        <v>3.13</v>
      </c>
      <c r="E64" s="3">
        <v>3.5</v>
      </c>
    </row>
    <row r="65" spans="1:5" x14ac:dyDescent="0.35">
      <c r="A65" s="3">
        <v>1</v>
      </c>
      <c r="B65" s="3">
        <v>0</v>
      </c>
      <c r="C65" s="3">
        <v>0</v>
      </c>
      <c r="D65" s="3">
        <v>3.32</v>
      </c>
      <c r="E65" s="3">
        <v>3.5</v>
      </c>
    </row>
    <row r="66" spans="1:5" x14ac:dyDescent="0.35">
      <c r="A66" s="3">
        <v>0</v>
      </c>
      <c r="B66" s="3">
        <v>0</v>
      </c>
      <c r="C66" s="3">
        <v>0</v>
      </c>
      <c r="D66" s="3">
        <v>3.32</v>
      </c>
      <c r="E66" s="3">
        <v>3.5</v>
      </c>
    </row>
    <row r="67" spans="1:5" x14ac:dyDescent="0.35">
      <c r="A67" s="3">
        <v>1</v>
      </c>
      <c r="B67" s="3">
        <v>0</v>
      </c>
      <c r="C67" s="3">
        <v>0</v>
      </c>
      <c r="D67" s="3">
        <v>3.5</v>
      </c>
      <c r="E67" s="3">
        <v>3.5</v>
      </c>
    </row>
    <row r="68" spans="1:5" x14ac:dyDescent="0.35">
      <c r="A68" s="3">
        <v>1</v>
      </c>
      <c r="B68" s="3">
        <v>1</v>
      </c>
      <c r="C68" s="3">
        <v>0</v>
      </c>
      <c r="D68" s="3">
        <v>3.51</v>
      </c>
      <c r="E68" s="3">
        <v>3.5</v>
      </c>
    </row>
    <row r="69" spans="1:5" x14ac:dyDescent="0.35">
      <c r="A69" s="3">
        <v>0</v>
      </c>
      <c r="B69" s="3">
        <v>0</v>
      </c>
      <c r="C69" s="3">
        <v>0</v>
      </c>
      <c r="D69" s="3">
        <v>4.04</v>
      </c>
      <c r="E69" s="3">
        <v>5</v>
      </c>
    </row>
    <row r="70" spans="1:5" x14ac:dyDescent="0.35">
      <c r="A70" s="3">
        <v>0</v>
      </c>
      <c r="B70" s="3">
        <v>0</v>
      </c>
      <c r="C70" s="3">
        <v>0</v>
      </c>
      <c r="D70" s="3">
        <v>4.41</v>
      </c>
      <c r="E70" s="3">
        <v>5</v>
      </c>
    </row>
    <row r="71" spans="1:5" x14ac:dyDescent="0.35">
      <c r="A71" s="3">
        <v>0</v>
      </c>
      <c r="B71" s="3">
        <v>0</v>
      </c>
      <c r="C71" s="3">
        <v>0</v>
      </c>
      <c r="D71" s="3">
        <v>7.05</v>
      </c>
      <c r="E71" s="3">
        <v>10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F69E0-B87E-4188-88C7-971EE4B85C9F}">
  <dimension ref="A1:M71"/>
  <sheetViews>
    <sheetView topLeftCell="A11" workbookViewId="0">
      <selection activeCell="G30" sqref="G30"/>
    </sheetView>
  </sheetViews>
  <sheetFormatPr defaultRowHeight="14.5" x14ac:dyDescent="0.35"/>
  <cols>
    <col min="5" max="5" width="18.26953125" customWidth="1"/>
    <col min="8" max="8" width="27.7265625" customWidth="1"/>
    <col min="9" max="9" width="44.26953125" customWidth="1"/>
    <col min="10" max="10" width="22" customWidth="1"/>
    <col min="11" max="11" width="29.90625" customWidth="1"/>
    <col min="12" max="12" width="25.81640625" customWidth="1"/>
  </cols>
  <sheetData>
    <row r="1" spans="1:13" ht="15" thickBot="1" x14ac:dyDescent="0.4">
      <c r="A1" s="1" t="s">
        <v>0</v>
      </c>
      <c r="B1" s="1" t="s">
        <v>1</v>
      </c>
      <c r="C1" s="1" t="s">
        <v>2</v>
      </c>
      <c r="D1" s="1" t="s">
        <v>3</v>
      </c>
      <c r="E1" s="2" t="s">
        <v>4</v>
      </c>
    </row>
    <row r="2" spans="1:13" ht="15.5" thickTop="1" x14ac:dyDescent="0.4">
      <c r="A2" s="3">
        <v>0</v>
      </c>
      <c r="B2" s="3">
        <v>1</v>
      </c>
      <c r="C2" s="3">
        <v>0</v>
      </c>
      <c r="D2" s="3">
        <v>0.36</v>
      </c>
      <c r="E2" s="3">
        <v>0.5</v>
      </c>
      <c r="G2" s="13" t="s">
        <v>38</v>
      </c>
      <c r="H2" s="14" t="s">
        <v>39</v>
      </c>
      <c r="I2" s="15" t="s">
        <v>40</v>
      </c>
      <c r="J2" s="16" t="s">
        <v>41</v>
      </c>
      <c r="K2" s="12"/>
      <c r="L2" s="12"/>
      <c r="M2" s="12"/>
    </row>
    <row r="3" spans="1:13" ht="15" x14ac:dyDescent="0.4">
      <c r="A3" s="3">
        <v>0</v>
      </c>
      <c r="B3" s="3">
        <v>0</v>
      </c>
      <c r="C3" s="3">
        <v>1</v>
      </c>
      <c r="D3" s="3">
        <v>0.3</v>
      </c>
      <c r="E3" s="3">
        <v>0.5</v>
      </c>
      <c r="F3" s="12"/>
      <c r="G3" s="12"/>
      <c r="H3" s="14" t="s">
        <v>42</v>
      </c>
      <c r="I3" s="15" t="s">
        <v>43</v>
      </c>
      <c r="J3" s="15"/>
      <c r="K3" s="14"/>
      <c r="L3" s="15"/>
      <c r="M3" s="16"/>
    </row>
    <row r="4" spans="1:13" x14ac:dyDescent="0.35">
      <c r="A4" s="3">
        <v>1</v>
      </c>
      <c r="B4" s="3">
        <v>1</v>
      </c>
      <c r="C4" s="3">
        <v>1</v>
      </c>
      <c r="D4" s="3">
        <v>0.4</v>
      </c>
      <c r="E4" s="3">
        <v>0.5</v>
      </c>
      <c r="F4" s="26"/>
      <c r="G4" s="42"/>
      <c r="H4" s="42"/>
      <c r="I4" s="31"/>
      <c r="J4" s="26"/>
      <c r="K4" s="29"/>
      <c r="L4" s="30"/>
      <c r="M4" s="30"/>
    </row>
    <row r="5" spans="1:13" x14ac:dyDescent="0.35">
      <c r="A5" s="3">
        <v>1</v>
      </c>
      <c r="B5" s="3">
        <v>0</v>
      </c>
      <c r="C5" s="3">
        <v>0</v>
      </c>
      <c r="D5" s="3">
        <v>0.53</v>
      </c>
      <c r="E5" s="3">
        <v>1</v>
      </c>
      <c r="F5" s="26"/>
      <c r="G5" s="42"/>
      <c r="H5" s="42"/>
      <c r="I5" s="30"/>
      <c r="J5" s="26"/>
      <c r="K5" s="26"/>
      <c r="L5" s="26"/>
      <c r="M5" s="26"/>
    </row>
    <row r="6" spans="1:13" x14ac:dyDescent="0.35">
      <c r="A6" s="3">
        <v>0</v>
      </c>
      <c r="B6" s="3">
        <v>1</v>
      </c>
      <c r="C6" s="3">
        <v>0</v>
      </c>
      <c r="D6" s="3">
        <v>0.6</v>
      </c>
      <c r="E6" s="3">
        <v>1</v>
      </c>
      <c r="F6" s="12"/>
      <c r="G6" s="42"/>
      <c r="H6" s="43"/>
      <c r="I6" s="26"/>
      <c r="J6" s="26"/>
      <c r="K6" s="26"/>
      <c r="L6" s="32"/>
      <c r="M6" s="32"/>
    </row>
    <row r="7" spans="1:13" ht="15" thickBot="1" x14ac:dyDescent="0.4">
      <c r="A7" s="3">
        <v>1</v>
      </c>
      <c r="B7" s="3">
        <v>1</v>
      </c>
      <c r="C7" s="3">
        <v>0</v>
      </c>
      <c r="D7" s="3">
        <v>0.6</v>
      </c>
      <c r="E7" s="3">
        <v>1</v>
      </c>
      <c r="F7" s="12"/>
      <c r="G7" s="26"/>
      <c r="H7" t="s">
        <v>37</v>
      </c>
      <c r="L7" s="33"/>
      <c r="M7" s="33"/>
    </row>
    <row r="8" spans="1:13" ht="15" thickBot="1" x14ac:dyDescent="0.4">
      <c r="A8" s="3">
        <v>1</v>
      </c>
      <c r="B8" s="3">
        <v>1</v>
      </c>
      <c r="C8" s="3">
        <v>0</v>
      </c>
      <c r="D8" s="3">
        <v>0.64</v>
      </c>
      <c r="E8" s="3">
        <v>1</v>
      </c>
      <c r="F8" s="12"/>
      <c r="G8" s="43"/>
      <c r="L8" s="34"/>
      <c r="M8" s="35"/>
    </row>
    <row r="9" spans="1:13" x14ac:dyDescent="0.35">
      <c r="A9" s="3">
        <v>0</v>
      </c>
      <c r="B9" s="3">
        <v>1</v>
      </c>
      <c r="C9" s="3">
        <v>0</v>
      </c>
      <c r="D9" s="3">
        <v>0.77</v>
      </c>
      <c r="E9" s="3">
        <v>1</v>
      </c>
      <c r="F9" s="12"/>
      <c r="G9" s="42"/>
      <c r="H9" s="11"/>
      <c r="I9" s="11" t="s">
        <v>25</v>
      </c>
      <c r="J9" s="11" t="s">
        <v>26</v>
      </c>
      <c r="L9" s="33"/>
      <c r="M9" s="36"/>
    </row>
    <row r="10" spans="1:13" x14ac:dyDescent="0.35">
      <c r="A10" s="3">
        <v>0</v>
      </c>
      <c r="B10" s="3">
        <v>1</v>
      </c>
      <c r="C10" s="3">
        <v>0</v>
      </c>
      <c r="D10" s="3">
        <v>0.84</v>
      </c>
      <c r="E10" s="3">
        <v>1</v>
      </c>
      <c r="F10" s="12"/>
      <c r="G10" s="42"/>
      <c r="H10" s="9" t="s">
        <v>27</v>
      </c>
      <c r="I10" s="9">
        <v>2.0643750000000001</v>
      </c>
      <c r="J10" s="9">
        <v>1.5249999999999999</v>
      </c>
      <c r="L10" s="33"/>
      <c r="M10" s="36"/>
    </row>
    <row r="11" spans="1:13" x14ac:dyDescent="0.35">
      <c r="A11" s="3">
        <v>1</v>
      </c>
      <c r="B11" s="3">
        <v>0</v>
      </c>
      <c r="C11" s="3">
        <v>0</v>
      </c>
      <c r="D11" s="3">
        <v>0.84</v>
      </c>
      <c r="E11" s="3">
        <v>1</v>
      </c>
      <c r="F11" s="12"/>
      <c r="G11" s="42"/>
      <c r="H11" s="9" t="s">
        <v>28</v>
      </c>
      <c r="I11" s="9">
        <v>1.5429655585106385</v>
      </c>
      <c r="J11" s="9">
        <v>0.310769047619048</v>
      </c>
      <c r="L11" s="33"/>
      <c r="M11" s="37"/>
    </row>
    <row r="12" spans="1:13" x14ac:dyDescent="0.35">
      <c r="A12" s="3">
        <v>1</v>
      </c>
      <c r="B12" s="3">
        <v>1</v>
      </c>
      <c r="C12" s="3">
        <v>0</v>
      </c>
      <c r="D12" s="3">
        <v>0.98</v>
      </c>
      <c r="E12" s="3">
        <v>1</v>
      </c>
      <c r="F12" s="12"/>
      <c r="G12" s="42"/>
      <c r="H12" s="9" t="s">
        <v>29</v>
      </c>
      <c r="I12" s="9">
        <v>48</v>
      </c>
      <c r="J12" s="9">
        <v>22</v>
      </c>
      <c r="L12" s="33"/>
      <c r="M12" s="37"/>
    </row>
    <row r="13" spans="1:13" x14ac:dyDescent="0.35">
      <c r="A13" s="3">
        <v>0</v>
      </c>
      <c r="B13" s="3">
        <v>0</v>
      </c>
      <c r="C13" s="3">
        <v>1</v>
      </c>
      <c r="D13" s="3">
        <v>0.98</v>
      </c>
      <c r="E13" s="3">
        <v>1</v>
      </c>
      <c r="F13" s="12"/>
      <c r="G13" s="42"/>
      <c r="H13" s="9" t="s">
        <v>30</v>
      </c>
      <c r="I13" s="9">
        <v>0</v>
      </c>
      <c r="J13" s="9"/>
      <c r="L13" s="33"/>
      <c r="M13" s="37"/>
    </row>
    <row r="14" spans="1:13" x14ac:dyDescent="0.35">
      <c r="A14" s="3">
        <v>0</v>
      </c>
      <c r="B14" s="3">
        <v>1</v>
      </c>
      <c r="C14" s="3">
        <v>0</v>
      </c>
      <c r="D14" s="3">
        <v>0.97</v>
      </c>
      <c r="E14" s="3">
        <v>1</v>
      </c>
      <c r="F14" s="12"/>
      <c r="G14" s="42"/>
      <c r="H14" s="9" t="s">
        <v>31</v>
      </c>
      <c r="I14" s="9">
        <v>68</v>
      </c>
      <c r="J14" s="9"/>
      <c r="L14" s="38"/>
      <c r="M14" s="39"/>
    </row>
    <row r="15" spans="1:13" x14ac:dyDescent="0.35">
      <c r="A15" s="3">
        <v>0</v>
      </c>
      <c r="B15" s="3">
        <v>1</v>
      </c>
      <c r="C15" s="3">
        <v>0</v>
      </c>
      <c r="D15" s="3">
        <v>0.97</v>
      </c>
      <c r="E15" s="3">
        <v>1</v>
      </c>
      <c r="F15" s="12"/>
      <c r="G15" s="42"/>
      <c r="H15" s="9" t="s">
        <v>32</v>
      </c>
      <c r="I15" s="9">
        <v>2.5074741046960556</v>
      </c>
      <c r="J15" s="9"/>
      <c r="L15" s="33"/>
      <c r="M15" s="36"/>
    </row>
    <row r="16" spans="1:13" x14ac:dyDescent="0.35">
      <c r="A16" s="3">
        <v>1</v>
      </c>
      <c r="B16" s="3">
        <v>0</v>
      </c>
      <c r="C16" s="3">
        <v>0</v>
      </c>
      <c r="D16" s="3">
        <v>1.06</v>
      </c>
      <c r="E16" s="3">
        <v>1</v>
      </c>
      <c r="F16" s="12"/>
      <c r="G16" s="42"/>
      <c r="H16" s="9" t="s">
        <v>33</v>
      </c>
      <c r="I16" s="9">
        <v>7.2765282243462855E-3</v>
      </c>
      <c r="J16" s="9"/>
      <c r="L16" s="38"/>
      <c r="M16" s="39"/>
    </row>
    <row r="17" spans="1:13" x14ac:dyDescent="0.35">
      <c r="A17" s="3">
        <v>0</v>
      </c>
      <c r="B17" s="3">
        <v>0</v>
      </c>
      <c r="C17" s="3">
        <v>1</v>
      </c>
      <c r="D17" s="3">
        <v>1.05</v>
      </c>
      <c r="E17" s="3">
        <v>1</v>
      </c>
      <c r="F17" s="12"/>
      <c r="G17" s="42"/>
      <c r="H17" s="9" t="s">
        <v>34</v>
      </c>
      <c r="I17" s="9">
        <v>1.6675722807967104</v>
      </c>
      <c r="J17" s="9"/>
      <c r="L17" s="33"/>
      <c r="M17" s="36"/>
    </row>
    <row r="18" spans="1:13" ht="15" thickBot="1" x14ac:dyDescent="0.4">
      <c r="A18" s="3">
        <v>1</v>
      </c>
      <c r="B18" s="3">
        <v>0</v>
      </c>
      <c r="C18" s="3">
        <v>1</v>
      </c>
      <c r="D18" s="3">
        <v>1.1100000000000001</v>
      </c>
      <c r="E18" s="3">
        <v>1</v>
      </c>
      <c r="F18" s="12"/>
      <c r="G18" s="42"/>
      <c r="H18" s="9" t="s">
        <v>35</v>
      </c>
      <c r="I18" s="9">
        <v>1.4553056448692571E-2</v>
      </c>
      <c r="J18" s="9"/>
      <c r="L18" s="40"/>
      <c r="M18" s="41"/>
    </row>
    <row r="19" spans="1:13" ht="15" thickBot="1" x14ac:dyDescent="0.4">
      <c r="A19" s="3">
        <v>1</v>
      </c>
      <c r="B19" s="3">
        <v>0</v>
      </c>
      <c r="C19" s="3">
        <v>0</v>
      </c>
      <c r="D19" s="3">
        <v>1.1299999999999999</v>
      </c>
      <c r="E19" s="3">
        <v>1</v>
      </c>
      <c r="F19" s="12"/>
      <c r="G19" s="42"/>
      <c r="H19" s="10" t="s">
        <v>36</v>
      </c>
      <c r="I19" s="10">
        <v>1.9954689314298424</v>
      </c>
      <c r="J19" s="10"/>
      <c r="L19" s="26"/>
      <c r="M19" s="26"/>
    </row>
    <row r="20" spans="1:13" ht="14.5" customHeight="1" x14ac:dyDescent="0.35">
      <c r="A20" s="3">
        <v>0</v>
      </c>
      <c r="B20" s="3">
        <v>0</v>
      </c>
      <c r="C20" s="3">
        <v>0</v>
      </c>
      <c r="D20" s="3">
        <v>1.2</v>
      </c>
      <c r="E20" s="3">
        <v>1</v>
      </c>
      <c r="F20" s="12"/>
      <c r="G20" s="12"/>
      <c r="H20" s="12"/>
      <c r="I20" s="12"/>
      <c r="J20" s="12"/>
      <c r="K20" s="12"/>
      <c r="L20" s="21"/>
      <c r="M20" s="21"/>
    </row>
    <row r="21" spans="1:13" ht="14.5" customHeight="1" x14ac:dyDescent="0.35">
      <c r="A21" s="3">
        <v>1</v>
      </c>
      <c r="B21" s="3">
        <v>0</v>
      </c>
      <c r="C21" s="3">
        <v>1</v>
      </c>
      <c r="D21" s="3">
        <v>1.1399999999999999</v>
      </c>
      <c r="E21" s="3">
        <v>1</v>
      </c>
      <c r="F21" s="12"/>
      <c r="G21" s="12"/>
      <c r="H21" s="21" t="s">
        <v>44</v>
      </c>
      <c r="I21" s="21"/>
      <c r="J21" s="12"/>
      <c r="K21" s="12"/>
      <c r="L21" s="22"/>
      <c r="M21" s="12"/>
    </row>
    <row r="22" spans="1:13" ht="14.5" customHeight="1" x14ac:dyDescent="0.35">
      <c r="A22" s="3">
        <v>0</v>
      </c>
      <c r="B22" s="3">
        <v>0</v>
      </c>
      <c r="C22" s="3">
        <v>0</v>
      </c>
      <c r="D22" s="3">
        <v>1.23</v>
      </c>
      <c r="E22" s="3">
        <v>1</v>
      </c>
      <c r="F22" s="12"/>
      <c r="G22" s="12"/>
      <c r="H22" s="22"/>
      <c r="I22" s="12"/>
      <c r="J22" s="12"/>
      <c r="K22" s="12"/>
      <c r="L22" s="23"/>
      <c r="M22" s="23"/>
    </row>
    <row r="23" spans="1:13" x14ac:dyDescent="0.35">
      <c r="A23" s="3">
        <v>0</v>
      </c>
      <c r="B23" s="3">
        <v>1</v>
      </c>
      <c r="C23" s="3">
        <v>1</v>
      </c>
      <c r="D23" s="3">
        <v>1.29</v>
      </c>
      <c r="E23" s="3">
        <v>1</v>
      </c>
      <c r="F23" s="12"/>
      <c r="G23" s="12"/>
      <c r="H23" s="23" t="s">
        <v>45</v>
      </c>
      <c r="I23" s="23"/>
      <c r="J23" s="12"/>
      <c r="K23" s="12"/>
      <c r="L23" s="24"/>
      <c r="M23" s="24"/>
    </row>
    <row r="24" spans="1:13" ht="14.5" customHeight="1" x14ac:dyDescent="0.35">
      <c r="A24" s="3">
        <v>1</v>
      </c>
      <c r="B24" s="3">
        <v>0</v>
      </c>
      <c r="C24" s="3">
        <v>0</v>
      </c>
      <c r="D24" s="3">
        <v>1.24</v>
      </c>
      <c r="E24" s="3">
        <v>1</v>
      </c>
      <c r="F24" s="12"/>
      <c r="G24" s="12"/>
      <c r="H24" s="24"/>
      <c r="I24" s="24"/>
      <c r="J24" s="12"/>
      <c r="K24" s="12"/>
      <c r="L24" s="25"/>
      <c r="M24" s="25"/>
    </row>
    <row r="25" spans="1:13" ht="14.5" customHeight="1" x14ac:dyDescent="0.35">
      <c r="A25" s="3">
        <v>1</v>
      </c>
      <c r="B25" s="3">
        <v>0</v>
      </c>
      <c r="C25" s="3">
        <v>1</v>
      </c>
      <c r="D25" s="3">
        <v>1.33</v>
      </c>
      <c r="E25" s="3">
        <v>1</v>
      </c>
      <c r="F25" s="12"/>
      <c r="G25" s="12"/>
      <c r="H25" s="25" t="s">
        <v>46</v>
      </c>
      <c r="I25" s="25"/>
      <c r="J25" s="12"/>
      <c r="K25" s="12"/>
      <c r="L25" s="25"/>
      <c r="M25" s="25"/>
    </row>
    <row r="26" spans="1:13" ht="14.5" customHeight="1" x14ac:dyDescent="0.35">
      <c r="A26" s="3">
        <v>0</v>
      </c>
      <c r="B26" s="3">
        <v>0</v>
      </c>
      <c r="C26" s="3">
        <v>1</v>
      </c>
      <c r="D26" s="3">
        <v>1.28</v>
      </c>
      <c r="E26" s="3">
        <v>1</v>
      </c>
      <c r="F26" s="12"/>
      <c r="G26" s="12"/>
      <c r="H26" s="25"/>
      <c r="I26" s="25"/>
      <c r="J26" s="12"/>
      <c r="K26" s="12"/>
      <c r="L26" s="25"/>
      <c r="M26" s="25"/>
    </row>
    <row r="27" spans="1:13" x14ac:dyDescent="0.35">
      <c r="A27" s="3">
        <v>1</v>
      </c>
      <c r="B27" s="3">
        <v>0</v>
      </c>
      <c r="C27" s="3">
        <v>1</v>
      </c>
      <c r="D27" s="3">
        <v>1.42</v>
      </c>
      <c r="E27" s="3">
        <v>1</v>
      </c>
      <c r="F27" s="12"/>
      <c r="G27" s="12"/>
      <c r="H27" s="25"/>
      <c r="I27" s="25"/>
    </row>
    <row r="28" spans="1:13" x14ac:dyDescent="0.35">
      <c r="A28" s="3">
        <v>1</v>
      </c>
      <c r="B28" s="3">
        <v>0</v>
      </c>
      <c r="C28" s="3">
        <v>1</v>
      </c>
      <c r="D28" s="3">
        <v>1.4</v>
      </c>
      <c r="E28" s="3">
        <v>1</v>
      </c>
    </row>
    <row r="29" spans="1:13" x14ac:dyDescent="0.35">
      <c r="A29" s="3">
        <v>1</v>
      </c>
      <c r="B29" s="3">
        <v>0</v>
      </c>
      <c r="C29" s="3">
        <v>0</v>
      </c>
      <c r="D29" s="3">
        <v>1.43</v>
      </c>
      <c r="E29" s="3">
        <v>1</v>
      </c>
    </row>
    <row r="30" spans="1:13" x14ac:dyDescent="0.35">
      <c r="A30" s="3">
        <v>0</v>
      </c>
      <c r="B30" s="3">
        <v>0</v>
      </c>
      <c r="C30" s="3">
        <v>0</v>
      </c>
      <c r="D30" s="3">
        <v>1.47</v>
      </c>
      <c r="E30" s="3">
        <v>1</v>
      </c>
    </row>
    <row r="31" spans="1:13" x14ac:dyDescent="0.35">
      <c r="A31" s="3">
        <v>0</v>
      </c>
      <c r="B31" s="3">
        <v>1</v>
      </c>
      <c r="C31" s="3">
        <v>1</v>
      </c>
      <c r="D31" s="3">
        <v>1.68</v>
      </c>
      <c r="E31" s="3">
        <v>2</v>
      </c>
    </row>
    <row r="32" spans="1:13" x14ac:dyDescent="0.35">
      <c r="A32" s="3">
        <v>0</v>
      </c>
      <c r="B32" s="3">
        <v>0</v>
      </c>
      <c r="C32" s="3">
        <v>0</v>
      </c>
      <c r="D32" s="3">
        <v>1.66</v>
      </c>
      <c r="E32" s="3">
        <v>2</v>
      </c>
    </row>
    <row r="33" spans="1:5" x14ac:dyDescent="0.35">
      <c r="A33" s="3">
        <v>1</v>
      </c>
      <c r="B33" s="3">
        <v>0</v>
      </c>
      <c r="C33" s="3">
        <v>1</v>
      </c>
      <c r="D33" s="3">
        <v>1.7</v>
      </c>
      <c r="E33" s="3">
        <v>2</v>
      </c>
    </row>
    <row r="34" spans="1:5" x14ac:dyDescent="0.35">
      <c r="A34" s="3">
        <v>1</v>
      </c>
      <c r="B34" s="3">
        <v>1</v>
      </c>
      <c r="C34" s="3">
        <v>0</v>
      </c>
      <c r="D34" s="3">
        <v>1.73</v>
      </c>
      <c r="E34" s="3">
        <v>2</v>
      </c>
    </row>
    <row r="35" spans="1:5" x14ac:dyDescent="0.35">
      <c r="A35" s="3">
        <v>1</v>
      </c>
      <c r="B35" s="3">
        <v>1</v>
      </c>
      <c r="C35" s="3">
        <v>1</v>
      </c>
      <c r="D35" s="3">
        <v>1.78</v>
      </c>
      <c r="E35" s="3">
        <v>2</v>
      </c>
    </row>
    <row r="36" spans="1:5" x14ac:dyDescent="0.35">
      <c r="A36" s="3">
        <v>0</v>
      </c>
      <c r="B36" s="3">
        <v>0</v>
      </c>
      <c r="C36" s="3">
        <v>0</v>
      </c>
      <c r="D36" s="3">
        <v>1.75</v>
      </c>
      <c r="E36" s="3">
        <v>2</v>
      </c>
    </row>
    <row r="37" spans="1:5" x14ac:dyDescent="0.35">
      <c r="A37" s="3">
        <v>1</v>
      </c>
      <c r="B37" s="3">
        <v>0</v>
      </c>
      <c r="C37" s="3">
        <v>0</v>
      </c>
      <c r="D37" s="3">
        <v>1.75</v>
      </c>
      <c r="E37" s="3">
        <v>2</v>
      </c>
    </row>
    <row r="38" spans="1:5" x14ac:dyDescent="0.35">
      <c r="A38" s="3">
        <v>0</v>
      </c>
      <c r="B38" s="3">
        <v>0</v>
      </c>
      <c r="C38" s="3">
        <v>1</v>
      </c>
      <c r="D38" s="3">
        <v>1.83</v>
      </c>
      <c r="E38" s="3">
        <v>2</v>
      </c>
    </row>
    <row r="39" spans="1:5" x14ac:dyDescent="0.35">
      <c r="A39" s="3">
        <v>1</v>
      </c>
      <c r="B39" s="3">
        <v>0</v>
      </c>
      <c r="C39" s="3">
        <v>0</v>
      </c>
      <c r="D39" s="3">
        <v>1.87</v>
      </c>
      <c r="E39" s="3">
        <v>2</v>
      </c>
    </row>
    <row r="40" spans="1:5" x14ac:dyDescent="0.35">
      <c r="A40" s="3">
        <v>0</v>
      </c>
      <c r="B40" s="3">
        <v>1</v>
      </c>
      <c r="C40" s="3">
        <v>0</v>
      </c>
      <c r="D40" s="3">
        <v>1.94</v>
      </c>
      <c r="E40" s="3">
        <v>2</v>
      </c>
    </row>
    <row r="41" spans="1:5" x14ac:dyDescent="0.35">
      <c r="A41" s="3">
        <v>0</v>
      </c>
      <c r="B41" s="3">
        <v>0</v>
      </c>
      <c r="C41" s="3">
        <v>0</v>
      </c>
      <c r="D41" s="3">
        <v>1.9</v>
      </c>
      <c r="E41" s="3">
        <v>2</v>
      </c>
    </row>
    <row r="42" spans="1:5" x14ac:dyDescent="0.35">
      <c r="A42" s="3">
        <v>1</v>
      </c>
      <c r="B42" s="3">
        <v>0</v>
      </c>
      <c r="C42" s="3">
        <v>0</v>
      </c>
      <c r="D42" s="3">
        <v>2</v>
      </c>
      <c r="E42" s="3">
        <v>3</v>
      </c>
    </row>
    <row r="43" spans="1:5" x14ac:dyDescent="0.35">
      <c r="A43" s="3">
        <v>0</v>
      </c>
      <c r="B43" s="3">
        <v>0</v>
      </c>
      <c r="C43" s="3">
        <v>1</v>
      </c>
      <c r="D43" s="3">
        <v>2.0099999999999998</v>
      </c>
      <c r="E43" s="3">
        <v>2</v>
      </c>
    </row>
    <row r="44" spans="1:5" x14ac:dyDescent="0.35">
      <c r="A44" s="3">
        <v>0</v>
      </c>
      <c r="B44" s="3">
        <v>1</v>
      </c>
      <c r="C44" s="3">
        <v>0</v>
      </c>
      <c r="D44" s="3">
        <v>2.12</v>
      </c>
      <c r="E44" s="3">
        <v>2.5</v>
      </c>
    </row>
    <row r="45" spans="1:5" x14ac:dyDescent="0.35">
      <c r="A45" s="3">
        <v>0</v>
      </c>
      <c r="B45" s="3">
        <v>0</v>
      </c>
      <c r="C45" s="3">
        <v>1</v>
      </c>
      <c r="D45" s="3">
        <v>2.0699999999999998</v>
      </c>
      <c r="E45" s="3">
        <v>2.5</v>
      </c>
    </row>
    <row r="46" spans="1:5" x14ac:dyDescent="0.35">
      <c r="A46" s="3">
        <v>1</v>
      </c>
      <c r="B46" s="3">
        <v>0</v>
      </c>
      <c r="C46" s="3">
        <v>0</v>
      </c>
      <c r="D46" s="3">
        <v>2.17</v>
      </c>
      <c r="E46" s="3">
        <v>2.5</v>
      </c>
    </row>
    <row r="47" spans="1:5" x14ac:dyDescent="0.35">
      <c r="A47" s="3">
        <v>1</v>
      </c>
      <c r="B47" s="3">
        <v>1</v>
      </c>
      <c r="C47" s="3">
        <v>1</v>
      </c>
      <c r="D47" s="3">
        <v>2.17</v>
      </c>
      <c r="E47" s="3">
        <v>2.5</v>
      </c>
    </row>
    <row r="48" spans="1:5" x14ac:dyDescent="0.35">
      <c r="A48" s="3">
        <v>0</v>
      </c>
      <c r="B48" s="3">
        <v>1</v>
      </c>
      <c r="C48" s="3">
        <v>1</v>
      </c>
      <c r="D48" s="3">
        <v>2.16</v>
      </c>
      <c r="E48" s="3">
        <v>2.5</v>
      </c>
    </row>
    <row r="49" spans="1:5" x14ac:dyDescent="0.35">
      <c r="A49" s="3">
        <v>1</v>
      </c>
      <c r="B49" s="3">
        <v>1</v>
      </c>
      <c r="C49" s="3">
        <v>1</v>
      </c>
      <c r="D49" s="3">
        <v>2.17</v>
      </c>
      <c r="E49" s="3">
        <v>2.5</v>
      </c>
    </row>
    <row r="50" spans="1:5" x14ac:dyDescent="0.35">
      <c r="A50" s="3">
        <v>0</v>
      </c>
      <c r="B50" s="3">
        <v>1</v>
      </c>
      <c r="C50" s="3">
        <v>0</v>
      </c>
      <c r="D50" s="3">
        <v>2.15</v>
      </c>
      <c r="E50" s="3">
        <v>2.5</v>
      </c>
    </row>
    <row r="51" spans="1:5" x14ac:dyDescent="0.35">
      <c r="A51" s="3">
        <v>0</v>
      </c>
      <c r="B51" s="3">
        <v>0</v>
      </c>
      <c r="C51" s="3">
        <v>0</v>
      </c>
      <c r="D51" s="3">
        <v>2.13</v>
      </c>
      <c r="E51" s="3">
        <v>2.5</v>
      </c>
    </row>
    <row r="52" spans="1:5" x14ac:dyDescent="0.35">
      <c r="A52" s="3">
        <v>0</v>
      </c>
      <c r="B52" s="3">
        <v>1</v>
      </c>
      <c r="C52" s="3">
        <v>1</v>
      </c>
      <c r="D52" s="3">
        <v>2.13</v>
      </c>
      <c r="E52" s="3">
        <v>2.5</v>
      </c>
    </row>
    <row r="53" spans="1:5" x14ac:dyDescent="0.35">
      <c r="A53" s="3">
        <v>1</v>
      </c>
      <c r="B53" s="3">
        <v>0</v>
      </c>
      <c r="C53" s="3">
        <v>1</v>
      </c>
      <c r="D53" s="3">
        <v>2.15</v>
      </c>
      <c r="E53" s="3">
        <v>2.5</v>
      </c>
    </row>
    <row r="54" spans="1:5" x14ac:dyDescent="0.35">
      <c r="A54" s="3">
        <v>1</v>
      </c>
      <c r="B54" s="3">
        <v>0</v>
      </c>
      <c r="C54" s="3">
        <v>0</v>
      </c>
      <c r="D54" s="3">
        <v>2.17</v>
      </c>
      <c r="E54" s="3">
        <v>2.5</v>
      </c>
    </row>
    <row r="55" spans="1:5" x14ac:dyDescent="0.35">
      <c r="A55" s="3">
        <v>0</v>
      </c>
      <c r="B55" s="3">
        <v>0</v>
      </c>
      <c r="C55" s="3">
        <v>0</v>
      </c>
      <c r="D55" s="3">
        <v>2.27</v>
      </c>
      <c r="E55" s="3">
        <v>2.5</v>
      </c>
    </row>
    <row r="56" spans="1:5" x14ac:dyDescent="0.35">
      <c r="A56" s="3">
        <v>1</v>
      </c>
      <c r="B56" s="3">
        <v>1</v>
      </c>
      <c r="C56" s="3">
        <v>0</v>
      </c>
      <c r="D56" s="3">
        <v>2.5</v>
      </c>
      <c r="E56" s="3">
        <v>3</v>
      </c>
    </row>
    <row r="57" spans="1:5" x14ac:dyDescent="0.35">
      <c r="A57" s="3">
        <v>1</v>
      </c>
      <c r="B57" s="3">
        <v>0</v>
      </c>
      <c r="C57" s="3">
        <v>0</v>
      </c>
      <c r="D57" s="3">
        <v>2.57</v>
      </c>
      <c r="E57" s="3">
        <v>3</v>
      </c>
    </row>
    <row r="58" spans="1:5" x14ac:dyDescent="0.35">
      <c r="A58" s="3">
        <v>0</v>
      </c>
      <c r="B58" s="3">
        <v>0</v>
      </c>
      <c r="C58" s="3">
        <v>0</v>
      </c>
      <c r="D58" s="3">
        <v>2.52</v>
      </c>
      <c r="E58" s="3">
        <v>3</v>
      </c>
    </row>
    <row r="59" spans="1:5" x14ac:dyDescent="0.35">
      <c r="A59" s="3">
        <v>1</v>
      </c>
      <c r="B59" s="3">
        <v>1</v>
      </c>
      <c r="C59" s="3">
        <v>0</v>
      </c>
      <c r="D59" s="3">
        <v>2.86</v>
      </c>
      <c r="E59" s="3">
        <v>3</v>
      </c>
    </row>
    <row r="60" spans="1:5" x14ac:dyDescent="0.35">
      <c r="A60" s="3">
        <v>0</v>
      </c>
      <c r="B60" s="3">
        <v>1</v>
      </c>
      <c r="C60" s="3">
        <v>0</v>
      </c>
      <c r="D60" s="3">
        <v>2.89</v>
      </c>
      <c r="E60" s="3">
        <v>3</v>
      </c>
    </row>
    <row r="61" spans="1:5" x14ac:dyDescent="0.35">
      <c r="A61" s="3">
        <v>0</v>
      </c>
      <c r="B61" s="3">
        <v>1</v>
      </c>
      <c r="C61" s="3">
        <v>0</v>
      </c>
      <c r="D61" s="3">
        <v>2.94</v>
      </c>
      <c r="E61" s="3">
        <v>3</v>
      </c>
    </row>
    <row r="62" spans="1:5" x14ac:dyDescent="0.35">
      <c r="A62" s="3">
        <v>0</v>
      </c>
      <c r="B62" s="3">
        <v>0</v>
      </c>
      <c r="C62" s="3">
        <v>0</v>
      </c>
      <c r="D62" s="3">
        <v>3.02</v>
      </c>
      <c r="E62" s="3">
        <v>3</v>
      </c>
    </row>
    <row r="63" spans="1:5" x14ac:dyDescent="0.35">
      <c r="A63" s="3">
        <v>0</v>
      </c>
      <c r="B63" s="3">
        <v>1</v>
      </c>
      <c r="C63" s="3">
        <v>0</v>
      </c>
      <c r="D63" s="3">
        <v>3.04</v>
      </c>
      <c r="E63" s="3">
        <v>3</v>
      </c>
    </row>
    <row r="64" spans="1:5" x14ac:dyDescent="0.35">
      <c r="A64" s="3">
        <v>1</v>
      </c>
      <c r="B64" s="3">
        <v>1</v>
      </c>
      <c r="C64" s="3">
        <v>0</v>
      </c>
      <c r="D64" s="3">
        <v>3.13</v>
      </c>
      <c r="E64" s="3">
        <v>3.5</v>
      </c>
    </row>
    <row r="65" spans="1:5" x14ac:dyDescent="0.35">
      <c r="A65" s="3">
        <v>1</v>
      </c>
      <c r="B65" s="3">
        <v>0</v>
      </c>
      <c r="C65" s="3">
        <v>0</v>
      </c>
      <c r="D65" s="3">
        <v>3.32</v>
      </c>
      <c r="E65" s="3">
        <v>3.5</v>
      </c>
    </row>
    <row r="66" spans="1:5" x14ac:dyDescent="0.35">
      <c r="A66" s="3">
        <v>0</v>
      </c>
      <c r="B66" s="3">
        <v>0</v>
      </c>
      <c r="C66" s="3">
        <v>0</v>
      </c>
      <c r="D66" s="3">
        <v>3.32</v>
      </c>
      <c r="E66" s="3">
        <v>3.5</v>
      </c>
    </row>
    <row r="67" spans="1:5" x14ac:dyDescent="0.35">
      <c r="A67" s="3">
        <v>1</v>
      </c>
      <c r="B67" s="3">
        <v>0</v>
      </c>
      <c r="C67" s="3">
        <v>0</v>
      </c>
      <c r="D67" s="3">
        <v>3.5</v>
      </c>
      <c r="E67" s="3">
        <v>3.5</v>
      </c>
    </row>
    <row r="68" spans="1:5" x14ac:dyDescent="0.35">
      <c r="A68" s="3">
        <v>1</v>
      </c>
      <c r="B68" s="3">
        <v>1</v>
      </c>
      <c r="C68" s="3">
        <v>0</v>
      </c>
      <c r="D68" s="3">
        <v>3.51</v>
      </c>
      <c r="E68" s="3">
        <v>3.5</v>
      </c>
    </row>
    <row r="69" spans="1:5" x14ac:dyDescent="0.35">
      <c r="A69" s="3">
        <v>0</v>
      </c>
      <c r="B69" s="3">
        <v>0</v>
      </c>
      <c r="C69" s="3">
        <v>0</v>
      </c>
      <c r="D69" s="3">
        <v>4.04</v>
      </c>
      <c r="E69" s="3">
        <v>5</v>
      </c>
    </row>
    <row r="70" spans="1:5" x14ac:dyDescent="0.35">
      <c r="A70" s="3">
        <v>0</v>
      </c>
      <c r="B70" s="3">
        <v>0</v>
      </c>
      <c r="C70" s="3">
        <v>0</v>
      </c>
      <c r="D70" s="3">
        <v>4.41</v>
      </c>
      <c r="E70" s="3">
        <v>5</v>
      </c>
    </row>
    <row r="71" spans="1:5" x14ac:dyDescent="0.35">
      <c r="A71" s="3">
        <v>0</v>
      </c>
      <c r="B71" s="3">
        <v>0</v>
      </c>
      <c r="C71" s="3">
        <v>0</v>
      </c>
      <c r="D71" s="3">
        <v>7.05</v>
      </c>
      <c r="E71" s="3">
        <v>10</v>
      </c>
    </row>
  </sheetData>
  <mergeCells count="7">
    <mergeCell ref="L6:M6"/>
    <mergeCell ref="L20:M20"/>
    <mergeCell ref="L22:M22"/>
    <mergeCell ref="L24:M26"/>
    <mergeCell ref="H21:I21"/>
    <mergeCell ref="H23:I23"/>
    <mergeCell ref="H25:I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7954D-D7D3-4402-ABB4-95D5206FF094}">
  <dimension ref="A1:N54"/>
  <sheetViews>
    <sheetView topLeftCell="A10" workbookViewId="0">
      <selection activeCell="I10" sqref="I10"/>
    </sheetView>
  </sheetViews>
  <sheetFormatPr defaultRowHeight="14.5" x14ac:dyDescent="0.35"/>
  <cols>
    <col min="1" max="1" width="23.81640625" customWidth="1"/>
    <col min="2" max="2" width="8.7265625" customWidth="1"/>
    <col min="3" max="3" width="20.6328125" customWidth="1"/>
    <col min="4" max="4" width="15.1796875" customWidth="1"/>
    <col min="5" max="5" width="8.7265625" customWidth="1"/>
    <col min="6" max="6" width="3.7265625" customWidth="1"/>
    <col min="7" max="7" width="25.7265625" customWidth="1"/>
    <col min="8" max="8" width="23.1796875" customWidth="1"/>
    <col min="9" max="9" width="14.453125" customWidth="1"/>
  </cols>
  <sheetData>
    <row r="1" spans="1:14" x14ac:dyDescent="0.35">
      <c r="A1" t="s">
        <v>6</v>
      </c>
      <c r="B1" t="s">
        <v>22</v>
      </c>
    </row>
    <row r="2" spans="1:14" x14ac:dyDescent="0.35">
      <c r="A2" t="s">
        <v>51</v>
      </c>
      <c r="B2" t="s">
        <v>24</v>
      </c>
    </row>
    <row r="5" spans="1:14" x14ac:dyDescent="0.35">
      <c r="C5" t="s">
        <v>3</v>
      </c>
    </row>
    <row r="6" spans="1:14" x14ac:dyDescent="0.35">
      <c r="C6" t="s">
        <v>47</v>
      </c>
      <c r="D6" t="s">
        <v>2</v>
      </c>
    </row>
    <row r="7" spans="1:14" ht="15" thickBot="1" x14ac:dyDescent="0.4">
      <c r="C7">
        <v>0.36</v>
      </c>
      <c r="D7">
        <v>0.3</v>
      </c>
      <c r="G7" s="17" t="s">
        <v>37</v>
      </c>
      <c r="H7" s="17"/>
      <c r="I7" s="17"/>
    </row>
    <row r="8" spans="1:14" x14ac:dyDescent="0.35">
      <c r="C8">
        <v>0.53</v>
      </c>
      <c r="D8">
        <v>0.4</v>
      </c>
      <c r="L8" s="44"/>
      <c r="M8" s="44"/>
      <c r="N8" s="44"/>
    </row>
    <row r="9" spans="1:14" ht="15" thickBot="1" x14ac:dyDescent="0.4">
      <c r="C9">
        <v>0.6</v>
      </c>
      <c r="D9">
        <v>0.98</v>
      </c>
    </row>
    <row r="10" spans="1:14" x14ac:dyDescent="0.35">
      <c r="C10">
        <v>0.6</v>
      </c>
      <c r="D10">
        <v>1.05</v>
      </c>
      <c r="G10" s="11"/>
      <c r="H10" s="11" t="s">
        <v>25</v>
      </c>
      <c r="I10" s="11" t="s">
        <v>26</v>
      </c>
    </row>
    <row r="11" spans="1:14" x14ac:dyDescent="0.35">
      <c r="C11">
        <v>0.64</v>
      </c>
      <c r="D11">
        <v>1.1100000000000001</v>
      </c>
      <c r="G11" s="9" t="s">
        <v>27</v>
      </c>
      <c r="H11" s="9">
        <v>2.0643750000000001</v>
      </c>
      <c r="I11" s="9">
        <v>1.5249999999999999</v>
      </c>
    </row>
    <row r="12" spans="1:14" x14ac:dyDescent="0.35">
      <c r="C12">
        <v>0.77</v>
      </c>
      <c r="D12">
        <v>1.1399999999999999</v>
      </c>
      <c r="G12" s="9" t="s">
        <v>28</v>
      </c>
      <c r="H12" s="9">
        <v>1.5429655585106385</v>
      </c>
      <c r="I12" s="9">
        <v>0.310769047619048</v>
      </c>
    </row>
    <row r="13" spans="1:14" x14ac:dyDescent="0.35">
      <c r="C13">
        <v>0.84</v>
      </c>
      <c r="D13">
        <v>1.29</v>
      </c>
      <c r="G13" s="9" t="s">
        <v>29</v>
      </c>
      <c r="H13" s="9">
        <v>48</v>
      </c>
      <c r="I13" s="9">
        <v>22</v>
      </c>
    </row>
    <row r="14" spans="1:14" x14ac:dyDescent="0.35">
      <c r="C14">
        <v>0.84</v>
      </c>
      <c r="D14">
        <v>1.33</v>
      </c>
      <c r="G14" s="9" t="s">
        <v>30</v>
      </c>
      <c r="H14" s="9">
        <v>0</v>
      </c>
      <c r="I14" s="9"/>
    </row>
    <row r="15" spans="1:14" x14ac:dyDescent="0.35">
      <c r="C15">
        <v>0.98</v>
      </c>
      <c r="D15">
        <v>1.28</v>
      </c>
      <c r="G15" s="9" t="s">
        <v>31</v>
      </c>
      <c r="H15" s="9">
        <v>68</v>
      </c>
      <c r="I15" s="9"/>
    </row>
    <row r="16" spans="1:14" x14ac:dyDescent="0.35">
      <c r="C16">
        <v>0.97</v>
      </c>
      <c r="D16">
        <v>1.42</v>
      </c>
      <c r="G16" s="9" t="s">
        <v>32</v>
      </c>
      <c r="H16" s="9">
        <v>2.5074741046960556</v>
      </c>
      <c r="I16" s="9"/>
    </row>
    <row r="17" spans="3:14" x14ac:dyDescent="0.35">
      <c r="C17">
        <v>0.97</v>
      </c>
      <c r="D17">
        <v>1.4</v>
      </c>
      <c r="G17" s="9" t="s">
        <v>33</v>
      </c>
      <c r="H17" s="9">
        <v>7.2765282243462855E-3</v>
      </c>
      <c r="I17" s="9"/>
    </row>
    <row r="18" spans="3:14" ht="15" thickBot="1" x14ac:dyDescent="0.4">
      <c r="C18">
        <v>1.06</v>
      </c>
      <c r="D18">
        <v>1.68</v>
      </c>
      <c r="G18" s="9" t="s">
        <v>34</v>
      </c>
      <c r="H18" s="9">
        <v>1.6675722807967104</v>
      </c>
      <c r="I18" s="9"/>
      <c r="L18" s="45"/>
      <c r="M18" s="45"/>
      <c r="N18" s="45"/>
    </row>
    <row r="19" spans="3:14" x14ac:dyDescent="0.35">
      <c r="C19">
        <v>1.1299999999999999</v>
      </c>
      <c r="D19">
        <v>1.7</v>
      </c>
      <c r="G19" s="9" t="s">
        <v>35</v>
      </c>
      <c r="H19" s="9">
        <v>1.4553056448692571E-2</v>
      </c>
      <c r="I19" s="9"/>
    </row>
    <row r="20" spans="3:14" ht="15" thickBot="1" x14ac:dyDescent="0.4">
      <c r="C20">
        <v>1.2</v>
      </c>
      <c r="D20">
        <v>1.78</v>
      </c>
      <c r="G20" s="10" t="s">
        <v>36</v>
      </c>
      <c r="H20" s="10">
        <v>1.9954689314298424</v>
      </c>
      <c r="I20" s="10"/>
    </row>
    <row r="21" spans="3:14" x14ac:dyDescent="0.35">
      <c r="C21">
        <v>1.23</v>
      </c>
      <c r="D21">
        <v>1.83</v>
      </c>
    </row>
    <row r="22" spans="3:14" x14ac:dyDescent="0.35">
      <c r="C22">
        <v>1.24</v>
      </c>
      <c r="D22">
        <v>2.0099999999999998</v>
      </c>
      <c r="G22" t="s">
        <v>48</v>
      </c>
    </row>
    <row r="23" spans="3:14" x14ac:dyDescent="0.35">
      <c r="C23">
        <v>1.43</v>
      </c>
      <c r="D23">
        <v>2.0699999999999998</v>
      </c>
      <c r="G23" t="s">
        <v>49</v>
      </c>
    </row>
    <row r="24" spans="3:14" x14ac:dyDescent="0.35">
      <c r="C24">
        <v>1.47</v>
      </c>
      <c r="D24">
        <v>2.17</v>
      </c>
      <c r="G24" s="4" t="s">
        <v>50</v>
      </c>
    </row>
    <row r="25" spans="3:14" x14ac:dyDescent="0.35">
      <c r="C25">
        <v>1.66</v>
      </c>
      <c r="D25">
        <v>2.16</v>
      </c>
    </row>
    <row r="26" spans="3:14" x14ac:dyDescent="0.35">
      <c r="C26">
        <v>1.73</v>
      </c>
      <c r="D26">
        <v>2.17</v>
      </c>
    </row>
    <row r="27" spans="3:14" x14ac:dyDescent="0.35">
      <c r="C27">
        <v>1.75</v>
      </c>
      <c r="D27">
        <v>2.13</v>
      </c>
    </row>
    <row r="28" spans="3:14" x14ac:dyDescent="0.35">
      <c r="C28">
        <v>1.75</v>
      </c>
      <c r="D28">
        <v>2.15</v>
      </c>
    </row>
    <row r="29" spans="3:14" x14ac:dyDescent="0.35">
      <c r="C29">
        <v>1.87</v>
      </c>
    </row>
    <row r="30" spans="3:14" x14ac:dyDescent="0.35">
      <c r="C30">
        <v>1.94</v>
      </c>
    </row>
    <row r="31" spans="3:14" x14ac:dyDescent="0.35">
      <c r="C31">
        <v>1.9</v>
      </c>
    </row>
    <row r="32" spans="3:14" x14ac:dyDescent="0.35">
      <c r="C32">
        <v>2</v>
      </c>
    </row>
    <row r="33" spans="3:3" x14ac:dyDescent="0.35">
      <c r="C33">
        <v>2.12</v>
      </c>
    </row>
    <row r="34" spans="3:3" x14ac:dyDescent="0.35">
      <c r="C34">
        <v>2.17</v>
      </c>
    </row>
    <row r="35" spans="3:3" x14ac:dyDescent="0.35">
      <c r="C35">
        <v>2.15</v>
      </c>
    </row>
    <row r="36" spans="3:3" x14ac:dyDescent="0.35">
      <c r="C36">
        <v>2.13</v>
      </c>
    </row>
    <row r="37" spans="3:3" x14ac:dyDescent="0.35">
      <c r="C37">
        <v>2.17</v>
      </c>
    </row>
    <row r="38" spans="3:3" x14ac:dyDescent="0.35">
      <c r="C38">
        <v>2.27</v>
      </c>
    </row>
    <row r="39" spans="3:3" x14ac:dyDescent="0.35">
      <c r="C39">
        <v>2.5</v>
      </c>
    </row>
    <row r="40" spans="3:3" x14ac:dyDescent="0.35">
      <c r="C40">
        <v>2.57</v>
      </c>
    </row>
    <row r="41" spans="3:3" x14ac:dyDescent="0.35">
      <c r="C41">
        <v>2.52</v>
      </c>
    </row>
    <row r="42" spans="3:3" x14ac:dyDescent="0.35">
      <c r="C42">
        <v>2.86</v>
      </c>
    </row>
    <row r="43" spans="3:3" x14ac:dyDescent="0.35">
      <c r="C43">
        <v>2.89</v>
      </c>
    </row>
    <row r="44" spans="3:3" x14ac:dyDescent="0.35">
      <c r="C44">
        <v>2.94</v>
      </c>
    </row>
    <row r="45" spans="3:3" x14ac:dyDescent="0.35">
      <c r="C45">
        <v>3.02</v>
      </c>
    </row>
    <row r="46" spans="3:3" x14ac:dyDescent="0.35">
      <c r="C46">
        <v>3.04</v>
      </c>
    </row>
    <row r="47" spans="3:3" x14ac:dyDescent="0.35">
      <c r="C47">
        <v>3.13</v>
      </c>
    </row>
    <row r="48" spans="3:3" x14ac:dyDescent="0.35">
      <c r="C48">
        <v>3.32</v>
      </c>
    </row>
    <row r="49" spans="3:3" x14ac:dyDescent="0.35">
      <c r="C49">
        <v>3.32</v>
      </c>
    </row>
    <row r="50" spans="3:3" x14ac:dyDescent="0.35">
      <c r="C50">
        <v>3.5</v>
      </c>
    </row>
    <row r="51" spans="3:3" x14ac:dyDescent="0.35">
      <c r="C51">
        <v>3.51</v>
      </c>
    </row>
    <row r="52" spans="3:3" x14ac:dyDescent="0.35">
      <c r="C52">
        <v>4.04</v>
      </c>
    </row>
    <row r="53" spans="3:3" x14ac:dyDescent="0.35">
      <c r="C53">
        <v>4.41</v>
      </c>
    </row>
    <row r="54" spans="3:3" x14ac:dyDescent="0.35">
      <c r="C54">
        <v>7.05</v>
      </c>
    </row>
  </sheetData>
  <mergeCells count="1">
    <mergeCell ref="G7:I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3DA87-BD0F-49A9-BE0E-6D170BA9491B}">
  <dimension ref="A3:M74"/>
  <sheetViews>
    <sheetView topLeftCell="A10" workbookViewId="0">
      <selection activeCell="I26" sqref="I26"/>
    </sheetView>
  </sheetViews>
  <sheetFormatPr defaultRowHeight="14.5" x14ac:dyDescent="0.35"/>
  <cols>
    <col min="2" max="2" width="15.453125" customWidth="1"/>
    <col min="6" max="6" width="16.7265625" customWidth="1"/>
    <col min="7" max="7" width="20.36328125" customWidth="1"/>
    <col min="8" max="8" width="24.26953125" customWidth="1"/>
  </cols>
  <sheetData>
    <row r="3" spans="1:8" x14ac:dyDescent="0.35">
      <c r="A3" s="46" t="s">
        <v>3</v>
      </c>
      <c r="B3" s="46" t="s">
        <v>4</v>
      </c>
      <c r="C3" s="47" t="s">
        <v>52</v>
      </c>
      <c r="E3" s="4" t="s">
        <v>53</v>
      </c>
      <c r="F3" s="4" t="s">
        <v>21</v>
      </c>
    </row>
    <row r="4" spans="1:8" x14ac:dyDescent="0.35">
      <c r="A4" s="46"/>
      <c r="B4" s="46"/>
      <c r="C4" s="47"/>
      <c r="F4" s="4" t="s">
        <v>54</v>
      </c>
    </row>
    <row r="5" spans="1:8" x14ac:dyDescent="0.35">
      <c r="A5" s="48">
        <v>0.36</v>
      </c>
      <c r="B5" s="48">
        <v>0.5</v>
      </c>
      <c r="C5" s="49">
        <f>A5-B5</f>
        <v>-0.14000000000000001</v>
      </c>
    </row>
    <row r="6" spans="1:8" x14ac:dyDescent="0.35">
      <c r="A6" s="27">
        <v>0.3</v>
      </c>
      <c r="B6" s="27">
        <v>0.5</v>
      </c>
      <c r="C6" s="49">
        <f t="shared" ref="C6:C69" si="0">A6-B6</f>
        <v>-0.2</v>
      </c>
      <c r="F6" s="4" t="s">
        <v>23</v>
      </c>
    </row>
    <row r="7" spans="1:8" x14ac:dyDescent="0.35">
      <c r="A7" s="27">
        <v>0.4</v>
      </c>
      <c r="B7" s="27">
        <v>0.5</v>
      </c>
      <c r="C7" s="49">
        <f t="shared" si="0"/>
        <v>-9.9999999999999978E-2</v>
      </c>
      <c r="F7" s="4" t="s">
        <v>55</v>
      </c>
    </row>
    <row r="8" spans="1:8" x14ac:dyDescent="0.35">
      <c r="A8" s="27">
        <v>0.53</v>
      </c>
      <c r="B8" s="27">
        <v>1</v>
      </c>
      <c r="C8" s="49">
        <f t="shared" si="0"/>
        <v>-0.47</v>
      </c>
    </row>
    <row r="9" spans="1:8" x14ac:dyDescent="0.35">
      <c r="A9" s="27">
        <v>0.6</v>
      </c>
      <c r="B9" s="27">
        <v>1</v>
      </c>
      <c r="C9" s="49">
        <f t="shared" si="0"/>
        <v>-0.4</v>
      </c>
      <c r="F9" t="s">
        <v>56</v>
      </c>
    </row>
    <row r="10" spans="1:8" ht="15" thickBot="1" x14ac:dyDescent="0.4">
      <c r="A10" s="27">
        <v>0.6</v>
      </c>
      <c r="B10" s="27">
        <v>1</v>
      </c>
      <c r="C10" s="49">
        <f t="shared" si="0"/>
        <v>-0.4</v>
      </c>
    </row>
    <row r="11" spans="1:8" x14ac:dyDescent="0.35">
      <c r="A11" s="27">
        <v>0.64</v>
      </c>
      <c r="B11" s="27">
        <v>1</v>
      </c>
      <c r="C11" s="49">
        <f t="shared" si="0"/>
        <v>-0.36</v>
      </c>
      <c r="F11" s="44"/>
      <c r="G11" s="44" t="s">
        <v>25</v>
      </c>
      <c r="H11" s="44" t="s">
        <v>26</v>
      </c>
    </row>
    <row r="12" spans="1:8" x14ac:dyDescent="0.35">
      <c r="A12" s="27">
        <v>0.77</v>
      </c>
      <c r="B12" s="27">
        <v>1</v>
      </c>
      <c r="C12" s="49">
        <f t="shared" si="0"/>
        <v>-0.22999999999999998</v>
      </c>
      <c r="F12" t="s">
        <v>27</v>
      </c>
      <c r="G12">
        <v>1.894857142857143</v>
      </c>
      <c r="H12">
        <v>2.0857142857142859</v>
      </c>
    </row>
    <row r="13" spans="1:8" x14ac:dyDescent="0.35">
      <c r="A13" s="27">
        <v>0.84</v>
      </c>
      <c r="B13" s="27">
        <v>1</v>
      </c>
      <c r="C13" s="49">
        <f t="shared" si="0"/>
        <v>-0.16000000000000003</v>
      </c>
      <c r="F13" t="s">
        <v>28</v>
      </c>
      <c r="G13">
        <v>1.2091934575569343</v>
      </c>
      <c r="H13">
        <v>1.9925465838509313</v>
      </c>
    </row>
    <row r="14" spans="1:8" x14ac:dyDescent="0.35">
      <c r="A14" s="27">
        <v>0.84</v>
      </c>
      <c r="B14" s="27">
        <v>1</v>
      </c>
      <c r="C14" s="49">
        <f t="shared" si="0"/>
        <v>-0.16000000000000003</v>
      </c>
      <c r="F14" t="s">
        <v>29</v>
      </c>
      <c r="G14">
        <v>70</v>
      </c>
      <c r="H14">
        <v>70</v>
      </c>
    </row>
    <row r="15" spans="1:8" x14ac:dyDescent="0.35">
      <c r="A15" s="27">
        <v>0.98</v>
      </c>
      <c r="B15" s="27">
        <v>1</v>
      </c>
      <c r="C15" s="49">
        <f t="shared" si="0"/>
        <v>-2.0000000000000018E-2</v>
      </c>
      <c r="F15" t="s">
        <v>57</v>
      </c>
      <c r="G15">
        <v>0.96851586607516948</v>
      </c>
    </row>
    <row r="16" spans="1:8" x14ac:dyDescent="0.35">
      <c r="A16" s="27">
        <v>0.98</v>
      </c>
      <c r="B16" s="27">
        <v>1</v>
      </c>
      <c r="C16" s="49">
        <f t="shared" si="0"/>
        <v>-2.0000000000000018E-2</v>
      </c>
      <c r="F16" t="s">
        <v>30</v>
      </c>
      <c r="G16">
        <v>0</v>
      </c>
    </row>
    <row r="17" spans="1:13" x14ac:dyDescent="0.35">
      <c r="A17" s="27">
        <v>0.97</v>
      </c>
      <c r="B17" s="27">
        <v>1</v>
      </c>
      <c r="C17" s="49">
        <f t="shared" si="0"/>
        <v>-3.0000000000000027E-2</v>
      </c>
      <c r="F17" t="s">
        <v>31</v>
      </c>
      <c r="G17">
        <v>69</v>
      </c>
    </row>
    <row r="18" spans="1:13" x14ac:dyDescent="0.35">
      <c r="A18" s="27">
        <v>0.97</v>
      </c>
      <c r="B18" s="27">
        <v>1</v>
      </c>
      <c r="C18" s="49">
        <f t="shared" si="0"/>
        <v>-3.0000000000000027E-2</v>
      </c>
      <c r="F18" t="s">
        <v>32</v>
      </c>
      <c r="G18">
        <v>-3.6156476173393157</v>
      </c>
    </row>
    <row r="19" spans="1:13" x14ac:dyDescent="0.35">
      <c r="A19" s="27">
        <v>1.06</v>
      </c>
      <c r="B19" s="27">
        <v>1</v>
      </c>
      <c r="C19" s="49">
        <f t="shared" si="0"/>
        <v>6.0000000000000053E-2</v>
      </c>
      <c r="F19" t="s">
        <v>33</v>
      </c>
      <c r="G19">
        <v>2.8272340088623488E-4</v>
      </c>
    </row>
    <row r="20" spans="1:13" x14ac:dyDescent="0.35">
      <c r="A20" s="27">
        <v>1.05</v>
      </c>
      <c r="B20" s="27">
        <v>1</v>
      </c>
      <c r="C20" s="49">
        <f t="shared" si="0"/>
        <v>5.0000000000000044E-2</v>
      </c>
      <c r="F20" t="s">
        <v>34</v>
      </c>
      <c r="G20">
        <v>1.6672385486685533</v>
      </c>
    </row>
    <row r="21" spans="1:13" x14ac:dyDescent="0.35">
      <c r="A21" s="27">
        <v>1.1100000000000001</v>
      </c>
      <c r="B21" s="27">
        <v>1</v>
      </c>
      <c r="C21" s="49">
        <f t="shared" si="0"/>
        <v>0.1100000000000001</v>
      </c>
      <c r="F21" t="s">
        <v>35</v>
      </c>
      <c r="G21">
        <v>5.6544680177246975E-4</v>
      </c>
    </row>
    <row r="22" spans="1:13" ht="15" thickBot="1" x14ac:dyDescent="0.4">
      <c r="A22" s="27">
        <v>1.1299999999999999</v>
      </c>
      <c r="B22" s="27">
        <v>1</v>
      </c>
      <c r="C22" s="49">
        <f t="shared" si="0"/>
        <v>0.12999999999999989</v>
      </c>
      <c r="F22" s="45" t="s">
        <v>36</v>
      </c>
      <c r="G22" s="45">
        <v>1.9949454151072357</v>
      </c>
      <c r="H22" s="45"/>
    </row>
    <row r="23" spans="1:13" x14ac:dyDescent="0.35">
      <c r="A23" s="27">
        <v>1.2</v>
      </c>
      <c r="B23" s="27">
        <v>1</v>
      </c>
      <c r="C23" s="49">
        <f t="shared" si="0"/>
        <v>0.19999999999999996</v>
      </c>
    </row>
    <row r="24" spans="1:13" x14ac:dyDescent="0.35">
      <c r="A24" s="27">
        <v>1.1399999999999999</v>
      </c>
      <c r="B24" s="27">
        <v>1</v>
      </c>
      <c r="C24" s="49">
        <f t="shared" si="0"/>
        <v>0.1399999999999999</v>
      </c>
    </row>
    <row r="25" spans="1:13" x14ac:dyDescent="0.35">
      <c r="A25" s="27">
        <v>1.23</v>
      </c>
      <c r="B25" s="27">
        <v>1</v>
      </c>
      <c r="C25" s="49">
        <f t="shared" si="0"/>
        <v>0.22999999999999998</v>
      </c>
      <c r="F25" s="4" t="s">
        <v>58</v>
      </c>
      <c r="K25" s="18"/>
      <c r="L25" s="19"/>
      <c r="M25" s="20"/>
    </row>
    <row r="26" spans="1:13" ht="15" thickBot="1" x14ac:dyDescent="0.4">
      <c r="A26" s="27">
        <v>1.29</v>
      </c>
      <c r="B26" s="27">
        <v>1</v>
      </c>
      <c r="C26" s="49">
        <f t="shared" si="0"/>
        <v>0.29000000000000004</v>
      </c>
      <c r="F26" s="4" t="s">
        <v>59</v>
      </c>
      <c r="K26" s="28"/>
      <c r="L26" s="50"/>
      <c r="M26" s="51"/>
    </row>
    <row r="27" spans="1:13" x14ac:dyDescent="0.35">
      <c r="A27" s="27">
        <v>1.24</v>
      </c>
      <c r="B27" s="27">
        <v>1</v>
      </c>
      <c r="C27" s="49">
        <f t="shared" si="0"/>
        <v>0.24</v>
      </c>
      <c r="F27" t="s">
        <v>60</v>
      </c>
    </row>
    <row r="28" spans="1:13" x14ac:dyDescent="0.35">
      <c r="A28" s="27">
        <v>1.33</v>
      </c>
      <c r="B28" s="27">
        <v>1</v>
      </c>
      <c r="C28" s="49">
        <f t="shared" si="0"/>
        <v>0.33000000000000007</v>
      </c>
    </row>
    <row r="29" spans="1:13" x14ac:dyDescent="0.35">
      <c r="A29" s="27">
        <v>1.28</v>
      </c>
      <c r="B29" s="27">
        <v>1</v>
      </c>
      <c r="C29" s="49">
        <f t="shared" si="0"/>
        <v>0.28000000000000003</v>
      </c>
    </row>
    <row r="30" spans="1:13" x14ac:dyDescent="0.35">
      <c r="A30" s="27">
        <v>1.42</v>
      </c>
      <c r="B30" s="27">
        <v>1</v>
      </c>
      <c r="C30" s="49">
        <f t="shared" si="0"/>
        <v>0.41999999999999993</v>
      </c>
    </row>
    <row r="31" spans="1:13" x14ac:dyDescent="0.35">
      <c r="A31" s="27">
        <v>1.4</v>
      </c>
      <c r="B31" s="27">
        <v>1</v>
      </c>
      <c r="C31" s="49">
        <f t="shared" si="0"/>
        <v>0.39999999999999991</v>
      </c>
    </row>
    <row r="32" spans="1:13" x14ac:dyDescent="0.35">
      <c r="A32" s="27">
        <v>1.43</v>
      </c>
      <c r="B32" s="27">
        <v>1</v>
      </c>
      <c r="C32" s="49">
        <f t="shared" si="0"/>
        <v>0.42999999999999994</v>
      </c>
    </row>
    <row r="33" spans="1:3" x14ac:dyDescent="0.35">
      <c r="A33" s="27">
        <v>1.47</v>
      </c>
      <c r="B33" s="27">
        <v>1</v>
      </c>
      <c r="C33" s="49">
        <f t="shared" si="0"/>
        <v>0.47</v>
      </c>
    </row>
    <row r="34" spans="1:3" x14ac:dyDescent="0.35">
      <c r="A34" s="27">
        <v>1.68</v>
      </c>
      <c r="B34" s="27">
        <v>2</v>
      </c>
      <c r="C34" s="49">
        <f t="shared" si="0"/>
        <v>-0.32000000000000006</v>
      </c>
    </row>
    <row r="35" spans="1:3" x14ac:dyDescent="0.35">
      <c r="A35" s="27">
        <v>1.66</v>
      </c>
      <c r="B35" s="27">
        <v>2</v>
      </c>
      <c r="C35" s="49">
        <f t="shared" si="0"/>
        <v>-0.34000000000000008</v>
      </c>
    </row>
    <row r="36" spans="1:3" x14ac:dyDescent="0.35">
      <c r="A36" s="27">
        <v>1.7</v>
      </c>
      <c r="B36" s="27">
        <v>2</v>
      </c>
      <c r="C36" s="49">
        <f t="shared" si="0"/>
        <v>-0.30000000000000004</v>
      </c>
    </row>
    <row r="37" spans="1:3" x14ac:dyDescent="0.35">
      <c r="A37" s="27">
        <v>1.73</v>
      </c>
      <c r="B37" s="27">
        <v>2</v>
      </c>
      <c r="C37" s="49">
        <f t="shared" si="0"/>
        <v>-0.27</v>
      </c>
    </row>
    <row r="38" spans="1:3" x14ac:dyDescent="0.35">
      <c r="A38" s="27">
        <v>1.78</v>
      </c>
      <c r="B38" s="27">
        <v>2</v>
      </c>
      <c r="C38" s="49">
        <f t="shared" si="0"/>
        <v>-0.21999999999999997</v>
      </c>
    </row>
    <row r="39" spans="1:3" x14ac:dyDescent="0.35">
      <c r="A39" s="27">
        <v>1.75</v>
      </c>
      <c r="B39" s="27">
        <v>2</v>
      </c>
      <c r="C39" s="49">
        <f t="shared" si="0"/>
        <v>-0.25</v>
      </c>
    </row>
    <row r="40" spans="1:3" x14ac:dyDescent="0.35">
      <c r="A40" s="27">
        <v>1.75</v>
      </c>
      <c r="B40" s="27">
        <v>2</v>
      </c>
      <c r="C40" s="49">
        <f t="shared" si="0"/>
        <v>-0.25</v>
      </c>
    </row>
    <row r="41" spans="1:3" x14ac:dyDescent="0.35">
      <c r="A41" s="27">
        <v>1.83</v>
      </c>
      <c r="B41" s="27">
        <v>2</v>
      </c>
      <c r="C41" s="49">
        <f t="shared" si="0"/>
        <v>-0.16999999999999993</v>
      </c>
    </row>
    <row r="42" spans="1:3" x14ac:dyDescent="0.35">
      <c r="A42" s="27">
        <v>1.87</v>
      </c>
      <c r="B42" s="27">
        <v>2</v>
      </c>
      <c r="C42" s="49">
        <f t="shared" si="0"/>
        <v>-0.12999999999999989</v>
      </c>
    </row>
    <row r="43" spans="1:3" x14ac:dyDescent="0.35">
      <c r="A43" s="27">
        <v>1.94</v>
      </c>
      <c r="B43" s="27">
        <v>2</v>
      </c>
      <c r="C43" s="49">
        <f t="shared" si="0"/>
        <v>-6.0000000000000053E-2</v>
      </c>
    </row>
    <row r="44" spans="1:3" x14ac:dyDescent="0.35">
      <c r="A44" s="27">
        <v>1.9</v>
      </c>
      <c r="B44" s="27">
        <v>2</v>
      </c>
      <c r="C44" s="49">
        <f t="shared" si="0"/>
        <v>-0.10000000000000009</v>
      </c>
    </row>
    <row r="45" spans="1:3" x14ac:dyDescent="0.35">
      <c r="A45" s="27">
        <v>2</v>
      </c>
      <c r="B45" s="27">
        <v>3</v>
      </c>
      <c r="C45" s="49">
        <f t="shared" si="0"/>
        <v>-1</v>
      </c>
    </row>
    <row r="46" spans="1:3" x14ac:dyDescent="0.35">
      <c r="A46" s="27">
        <v>2.0099999999999998</v>
      </c>
      <c r="B46" s="27">
        <v>2</v>
      </c>
      <c r="C46" s="49">
        <f t="shared" si="0"/>
        <v>9.9999999999997868E-3</v>
      </c>
    </row>
    <row r="47" spans="1:3" x14ac:dyDescent="0.35">
      <c r="A47" s="27">
        <v>2.12</v>
      </c>
      <c r="B47" s="27">
        <v>2.5</v>
      </c>
      <c r="C47" s="49">
        <f t="shared" si="0"/>
        <v>-0.37999999999999989</v>
      </c>
    </row>
    <row r="48" spans="1:3" x14ac:dyDescent="0.35">
      <c r="A48" s="27">
        <v>2.0699999999999998</v>
      </c>
      <c r="B48" s="27">
        <v>2.5</v>
      </c>
      <c r="C48" s="49">
        <f t="shared" si="0"/>
        <v>-0.43000000000000016</v>
      </c>
    </row>
    <row r="49" spans="1:3" x14ac:dyDescent="0.35">
      <c r="A49" s="27">
        <v>2.17</v>
      </c>
      <c r="B49" s="27">
        <v>2.5</v>
      </c>
      <c r="C49" s="49">
        <f t="shared" si="0"/>
        <v>-0.33000000000000007</v>
      </c>
    </row>
    <row r="50" spans="1:3" x14ac:dyDescent="0.35">
      <c r="A50" s="27">
        <v>2.17</v>
      </c>
      <c r="B50" s="27">
        <v>2.5</v>
      </c>
      <c r="C50" s="49">
        <f t="shared" si="0"/>
        <v>-0.33000000000000007</v>
      </c>
    </row>
    <row r="51" spans="1:3" x14ac:dyDescent="0.35">
      <c r="A51" s="27">
        <v>2.16</v>
      </c>
      <c r="B51" s="27">
        <v>2.5</v>
      </c>
      <c r="C51" s="49">
        <f t="shared" si="0"/>
        <v>-0.33999999999999986</v>
      </c>
    </row>
    <row r="52" spans="1:3" x14ac:dyDescent="0.35">
      <c r="A52" s="27">
        <v>2.17</v>
      </c>
      <c r="B52" s="27">
        <v>2.5</v>
      </c>
      <c r="C52" s="49">
        <f t="shared" si="0"/>
        <v>-0.33000000000000007</v>
      </c>
    </row>
    <row r="53" spans="1:3" x14ac:dyDescent="0.35">
      <c r="A53" s="27">
        <v>2.15</v>
      </c>
      <c r="B53" s="27">
        <v>2.5</v>
      </c>
      <c r="C53" s="49">
        <f t="shared" si="0"/>
        <v>-0.35000000000000009</v>
      </c>
    </row>
    <row r="54" spans="1:3" x14ac:dyDescent="0.35">
      <c r="A54" s="27">
        <v>2.13</v>
      </c>
      <c r="B54" s="27">
        <v>2.5</v>
      </c>
      <c r="C54" s="49">
        <f t="shared" si="0"/>
        <v>-0.37000000000000011</v>
      </c>
    </row>
    <row r="55" spans="1:3" x14ac:dyDescent="0.35">
      <c r="A55" s="27">
        <v>2.13</v>
      </c>
      <c r="B55" s="27">
        <v>2.5</v>
      </c>
      <c r="C55" s="49">
        <f t="shared" si="0"/>
        <v>-0.37000000000000011</v>
      </c>
    </row>
    <row r="56" spans="1:3" x14ac:dyDescent="0.35">
      <c r="A56" s="27">
        <v>2.15</v>
      </c>
      <c r="B56" s="27">
        <v>2.5</v>
      </c>
      <c r="C56" s="49">
        <f t="shared" si="0"/>
        <v>-0.35000000000000009</v>
      </c>
    </row>
    <row r="57" spans="1:3" x14ac:dyDescent="0.35">
      <c r="A57" s="27">
        <v>2.17</v>
      </c>
      <c r="B57" s="27">
        <v>2.5</v>
      </c>
      <c r="C57" s="49">
        <f t="shared" si="0"/>
        <v>-0.33000000000000007</v>
      </c>
    </row>
    <row r="58" spans="1:3" x14ac:dyDescent="0.35">
      <c r="A58" s="27">
        <v>2.27</v>
      </c>
      <c r="B58" s="27">
        <v>2.5</v>
      </c>
      <c r="C58" s="49">
        <f t="shared" si="0"/>
        <v>-0.22999999999999998</v>
      </c>
    </row>
    <row r="59" spans="1:3" x14ac:dyDescent="0.35">
      <c r="A59" s="27">
        <v>2.5</v>
      </c>
      <c r="B59" s="27">
        <v>3</v>
      </c>
      <c r="C59" s="49">
        <f t="shared" si="0"/>
        <v>-0.5</v>
      </c>
    </row>
    <row r="60" spans="1:3" x14ac:dyDescent="0.35">
      <c r="A60" s="27">
        <v>2.57</v>
      </c>
      <c r="B60" s="27">
        <v>3</v>
      </c>
      <c r="C60" s="49">
        <f t="shared" si="0"/>
        <v>-0.43000000000000016</v>
      </c>
    </row>
    <row r="61" spans="1:3" x14ac:dyDescent="0.35">
      <c r="A61" s="27">
        <v>2.52</v>
      </c>
      <c r="B61" s="27">
        <v>3</v>
      </c>
      <c r="C61" s="49">
        <f t="shared" si="0"/>
        <v>-0.48</v>
      </c>
    </row>
    <row r="62" spans="1:3" x14ac:dyDescent="0.35">
      <c r="A62" s="27">
        <v>2.86</v>
      </c>
      <c r="B62" s="27">
        <v>3</v>
      </c>
      <c r="C62" s="49">
        <f t="shared" si="0"/>
        <v>-0.14000000000000012</v>
      </c>
    </row>
    <row r="63" spans="1:3" x14ac:dyDescent="0.35">
      <c r="A63" s="27">
        <v>2.89</v>
      </c>
      <c r="B63" s="27">
        <v>3</v>
      </c>
      <c r="C63" s="49">
        <f t="shared" si="0"/>
        <v>-0.10999999999999988</v>
      </c>
    </row>
    <row r="64" spans="1:3" x14ac:dyDescent="0.35">
      <c r="A64" s="27">
        <v>2.94</v>
      </c>
      <c r="B64" s="27">
        <v>3</v>
      </c>
      <c r="C64" s="49">
        <f t="shared" si="0"/>
        <v>-6.0000000000000053E-2</v>
      </c>
    </row>
    <row r="65" spans="1:3" x14ac:dyDescent="0.35">
      <c r="A65" s="27">
        <v>3.02</v>
      </c>
      <c r="B65" s="27">
        <v>3</v>
      </c>
      <c r="C65" s="49">
        <f t="shared" si="0"/>
        <v>2.0000000000000018E-2</v>
      </c>
    </row>
    <row r="66" spans="1:3" x14ac:dyDescent="0.35">
      <c r="A66" s="27">
        <v>3.04</v>
      </c>
      <c r="B66" s="27">
        <v>3</v>
      </c>
      <c r="C66" s="49">
        <f t="shared" si="0"/>
        <v>4.0000000000000036E-2</v>
      </c>
    </row>
    <row r="67" spans="1:3" x14ac:dyDescent="0.35">
      <c r="A67" s="27">
        <v>3.13</v>
      </c>
      <c r="B67" s="27">
        <v>3.5</v>
      </c>
      <c r="C67" s="49">
        <f t="shared" si="0"/>
        <v>-0.37000000000000011</v>
      </c>
    </row>
    <row r="68" spans="1:3" x14ac:dyDescent="0.35">
      <c r="A68" s="27">
        <v>3.32</v>
      </c>
      <c r="B68" s="27">
        <v>3.5</v>
      </c>
      <c r="C68" s="49">
        <f t="shared" si="0"/>
        <v>-0.18000000000000016</v>
      </c>
    </row>
    <row r="69" spans="1:3" x14ac:dyDescent="0.35">
      <c r="A69" s="27">
        <v>3.32</v>
      </c>
      <c r="B69" s="27">
        <v>3.5</v>
      </c>
      <c r="C69" s="49">
        <f t="shared" si="0"/>
        <v>-0.18000000000000016</v>
      </c>
    </row>
    <row r="70" spans="1:3" x14ac:dyDescent="0.35">
      <c r="A70" s="27">
        <v>3.5</v>
      </c>
      <c r="B70" s="27">
        <v>3.5</v>
      </c>
      <c r="C70" s="49">
        <f t="shared" ref="C70:C74" si="1">A70-B70</f>
        <v>0</v>
      </c>
    </row>
    <row r="71" spans="1:3" x14ac:dyDescent="0.35">
      <c r="A71" s="27">
        <v>3.51</v>
      </c>
      <c r="B71" s="27">
        <v>3.5</v>
      </c>
      <c r="C71" s="49">
        <f t="shared" si="1"/>
        <v>9.9999999999997868E-3</v>
      </c>
    </row>
    <row r="72" spans="1:3" x14ac:dyDescent="0.35">
      <c r="A72" s="27">
        <v>4.04</v>
      </c>
      <c r="B72" s="27">
        <v>5</v>
      </c>
      <c r="C72" s="49">
        <f t="shared" si="1"/>
        <v>-0.96</v>
      </c>
    </row>
    <row r="73" spans="1:3" x14ac:dyDescent="0.35">
      <c r="A73" s="27">
        <v>4.41</v>
      </c>
      <c r="B73" s="27">
        <v>5</v>
      </c>
      <c r="C73" s="49">
        <f t="shared" si="1"/>
        <v>-0.58999999999999986</v>
      </c>
    </row>
    <row r="74" spans="1:3" x14ac:dyDescent="0.35">
      <c r="A74" s="27">
        <v>7.05</v>
      </c>
      <c r="B74" s="27">
        <v>10</v>
      </c>
      <c r="C74" s="49">
        <f t="shared" si="1"/>
        <v>-2.95</v>
      </c>
    </row>
  </sheetData>
  <mergeCells count="3">
    <mergeCell ref="A3:A4"/>
    <mergeCell ref="B3:B4"/>
    <mergeCell ref="C3:C4"/>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91A36-86E0-4FEA-A1BC-9DB1FDD16656}">
  <dimension ref="A4:O46"/>
  <sheetViews>
    <sheetView topLeftCell="C24" workbookViewId="0">
      <selection activeCell="F33" sqref="F33"/>
    </sheetView>
  </sheetViews>
  <sheetFormatPr defaultRowHeight="14.5" x14ac:dyDescent="0.35"/>
  <cols>
    <col min="1" max="1" width="19.08984375" customWidth="1"/>
    <col min="2" max="2" width="18.54296875" customWidth="1"/>
    <col min="3" max="3" width="26.90625" customWidth="1"/>
    <col min="5" max="5" width="24.7265625" customWidth="1"/>
    <col min="6" max="6" width="21.08984375" customWidth="1"/>
  </cols>
  <sheetData>
    <row r="4" spans="1:6" x14ac:dyDescent="0.35">
      <c r="A4" t="s">
        <v>61</v>
      </c>
      <c r="B4" t="s">
        <v>62</v>
      </c>
      <c r="C4" t="s">
        <v>63</v>
      </c>
    </row>
    <row r="5" spans="1:6" x14ac:dyDescent="0.35">
      <c r="A5">
        <v>33</v>
      </c>
      <c r="B5" s="54">
        <v>1812</v>
      </c>
      <c r="C5">
        <v>90000</v>
      </c>
    </row>
    <row r="6" spans="1:6" x14ac:dyDescent="0.35">
      <c r="A6">
        <v>32</v>
      </c>
      <c r="B6" s="54">
        <v>1914</v>
      </c>
      <c r="C6">
        <v>104400</v>
      </c>
    </row>
    <row r="7" spans="1:6" x14ac:dyDescent="0.35">
      <c r="A7">
        <v>32</v>
      </c>
      <c r="B7" s="54">
        <v>1842</v>
      </c>
      <c r="C7">
        <v>93300</v>
      </c>
    </row>
    <row r="8" spans="1:6" x14ac:dyDescent="0.35">
      <c r="A8">
        <v>33</v>
      </c>
      <c r="B8" s="54">
        <v>1812</v>
      </c>
      <c r="C8">
        <v>91000</v>
      </c>
    </row>
    <row r="9" spans="1:6" x14ac:dyDescent="0.35">
      <c r="A9">
        <v>32</v>
      </c>
      <c r="B9" s="54">
        <v>1836</v>
      </c>
      <c r="C9">
        <v>101900</v>
      </c>
      <c r="E9" t="s">
        <v>64</v>
      </c>
    </row>
    <row r="10" spans="1:6" ht="15" thickBot="1" x14ac:dyDescent="0.4">
      <c r="A10">
        <v>33</v>
      </c>
      <c r="B10" s="54">
        <v>2028</v>
      </c>
      <c r="C10">
        <v>108500</v>
      </c>
    </row>
    <row r="11" spans="1:6" x14ac:dyDescent="0.35">
      <c r="A11">
        <v>32</v>
      </c>
      <c r="B11" s="54">
        <v>1732</v>
      </c>
      <c r="C11">
        <v>87600</v>
      </c>
      <c r="E11" s="55" t="s">
        <v>65</v>
      </c>
      <c r="F11" s="55"/>
    </row>
    <row r="12" spans="1:6" x14ac:dyDescent="0.35">
      <c r="A12">
        <v>33</v>
      </c>
      <c r="B12" s="54">
        <v>1850</v>
      </c>
      <c r="C12">
        <v>96000</v>
      </c>
      <c r="E12" t="s">
        <v>66</v>
      </c>
      <c r="F12">
        <v>0.74549477637035078</v>
      </c>
    </row>
    <row r="13" spans="1:6" x14ac:dyDescent="0.35">
      <c r="A13">
        <v>32</v>
      </c>
      <c r="B13" s="54">
        <v>1791</v>
      </c>
      <c r="C13">
        <v>89200</v>
      </c>
      <c r="E13" t="s">
        <v>67</v>
      </c>
      <c r="F13">
        <v>0.55576246159547926</v>
      </c>
    </row>
    <row r="14" spans="1:6" x14ac:dyDescent="0.35">
      <c r="A14">
        <v>33</v>
      </c>
      <c r="B14" s="54">
        <v>1666</v>
      </c>
      <c r="C14">
        <v>88400</v>
      </c>
      <c r="E14" t="s">
        <v>68</v>
      </c>
      <c r="F14">
        <v>0.53298104936960633</v>
      </c>
    </row>
    <row r="15" spans="1:6" x14ac:dyDescent="0.35">
      <c r="A15">
        <v>32</v>
      </c>
      <c r="B15" s="54">
        <v>1852</v>
      </c>
      <c r="C15">
        <v>100800</v>
      </c>
      <c r="E15" t="s">
        <v>69</v>
      </c>
      <c r="F15">
        <v>7211.8484973703326</v>
      </c>
    </row>
    <row r="16" spans="1:6" ht="15" thickBot="1" x14ac:dyDescent="0.4">
      <c r="A16">
        <v>32</v>
      </c>
      <c r="B16" s="54">
        <v>1620</v>
      </c>
      <c r="C16">
        <v>96700</v>
      </c>
      <c r="E16" s="45" t="s">
        <v>29</v>
      </c>
      <c r="F16" s="45">
        <v>42</v>
      </c>
    </row>
    <row r="17" spans="1:13" x14ac:dyDescent="0.35">
      <c r="A17">
        <v>32</v>
      </c>
      <c r="B17" s="54">
        <v>1692</v>
      </c>
      <c r="C17">
        <v>87500</v>
      </c>
    </row>
    <row r="18" spans="1:13" x14ac:dyDescent="0.35">
      <c r="A18">
        <v>32</v>
      </c>
      <c r="B18" s="54">
        <v>2372</v>
      </c>
      <c r="C18">
        <v>114000</v>
      </c>
    </row>
    <row r="19" spans="1:13" ht="15" thickBot="1" x14ac:dyDescent="0.4">
      <c r="A19">
        <v>32</v>
      </c>
      <c r="B19" s="54">
        <v>2372</v>
      </c>
      <c r="C19">
        <v>113200</v>
      </c>
      <c r="E19" t="s">
        <v>70</v>
      </c>
    </row>
    <row r="20" spans="1:13" x14ac:dyDescent="0.35">
      <c r="A20">
        <v>33</v>
      </c>
      <c r="B20" s="54">
        <v>1666</v>
      </c>
      <c r="C20">
        <v>87500</v>
      </c>
      <c r="E20" s="56"/>
      <c r="F20" s="56" t="s">
        <v>31</v>
      </c>
      <c r="G20" s="56" t="s">
        <v>71</v>
      </c>
      <c r="H20" s="56" t="s">
        <v>72</v>
      </c>
      <c r="I20" s="56" t="s">
        <v>73</v>
      </c>
      <c r="J20" s="56" t="s">
        <v>74</v>
      </c>
    </row>
    <row r="21" spans="1:13" x14ac:dyDescent="0.35">
      <c r="A21">
        <v>32</v>
      </c>
      <c r="B21" s="54">
        <v>2123</v>
      </c>
      <c r="C21">
        <v>116100</v>
      </c>
      <c r="E21" t="s">
        <v>75</v>
      </c>
      <c r="F21">
        <v>2</v>
      </c>
      <c r="G21">
        <v>2537650170.692873</v>
      </c>
      <c r="H21">
        <v>1268825085.3464365</v>
      </c>
      <c r="I21">
        <v>24.395435018918608</v>
      </c>
      <c r="J21">
        <v>1.3443038810318343E-7</v>
      </c>
    </row>
    <row r="22" spans="1:13" x14ac:dyDescent="0.35">
      <c r="A22">
        <v>32</v>
      </c>
      <c r="B22" s="54">
        <v>1620</v>
      </c>
      <c r="C22">
        <v>94700</v>
      </c>
      <c r="E22" t="s">
        <v>76</v>
      </c>
      <c r="F22">
        <v>39</v>
      </c>
      <c r="G22">
        <v>2028419591.2118864</v>
      </c>
      <c r="H22">
        <v>52010758.74902273</v>
      </c>
    </row>
    <row r="23" spans="1:13" ht="15" thickBot="1" x14ac:dyDescent="0.4">
      <c r="A23">
        <v>32</v>
      </c>
      <c r="B23" s="54">
        <v>1731</v>
      </c>
      <c r="C23">
        <v>86400</v>
      </c>
      <c r="E23" s="45" t="s">
        <v>77</v>
      </c>
      <c r="F23" s="45">
        <v>41</v>
      </c>
      <c r="G23" s="45">
        <v>4566069761.9047594</v>
      </c>
      <c r="H23" s="45"/>
      <c r="I23" s="45"/>
      <c r="J23" s="45"/>
    </row>
    <row r="24" spans="1:13" ht="15" thickBot="1" x14ac:dyDescent="0.4">
      <c r="A24">
        <v>32</v>
      </c>
      <c r="B24" s="54">
        <v>1666</v>
      </c>
      <c r="C24">
        <v>87100</v>
      </c>
    </row>
    <row r="25" spans="1:13" x14ac:dyDescent="0.35">
      <c r="A25">
        <v>28</v>
      </c>
      <c r="B25" s="54">
        <v>1520</v>
      </c>
      <c r="C25">
        <v>83400</v>
      </c>
      <c r="E25" s="56"/>
      <c r="F25" s="56" t="s">
        <v>78</v>
      </c>
      <c r="G25" s="56" t="s">
        <v>69</v>
      </c>
      <c r="H25" s="56" t="s">
        <v>32</v>
      </c>
      <c r="I25" s="56" t="s">
        <v>79</v>
      </c>
      <c r="J25" s="56" t="s">
        <v>80</v>
      </c>
      <c r="K25" s="56" t="s">
        <v>81</v>
      </c>
      <c r="L25" s="56" t="s">
        <v>82</v>
      </c>
      <c r="M25" s="56" t="s">
        <v>83</v>
      </c>
    </row>
    <row r="26" spans="1:13" x14ac:dyDescent="0.35">
      <c r="A26">
        <v>27</v>
      </c>
      <c r="B26" s="54">
        <v>1484</v>
      </c>
      <c r="C26">
        <v>79800</v>
      </c>
      <c r="E26" t="s">
        <v>84</v>
      </c>
      <c r="F26">
        <v>47331.381535615801</v>
      </c>
      <c r="G26">
        <v>13884.346643674542</v>
      </c>
      <c r="H26">
        <v>3.4089743471781686</v>
      </c>
      <c r="I26">
        <v>1.5278314783177579E-3</v>
      </c>
      <c r="J26">
        <v>19247.639648812463</v>
      </c>
      <c r="K26">
        <v>75415.123422419172</v>
      </c>
      <c r="L26">
        <v>19247.639648812463</v>
      </c>
      <c r="M26">
        <v>75415.123422419172</v>
      </c>
    </row>
    <row r="27" spans="1:13" x14ac:dyDescent="0.35">
      <c r="A27">
        <v>28</v>
      </c>
      <c r="B27" s="54">
        <v>1588</v>
      </c>
      <c r="C27">
        <v>81500</v>
      </c>
      <c r="E27" t="s">
        <v>61</v>
      </c>
      <c r="F27">
        <v>-825.1612203456192</v>
      </c>
      <c r="G27">
        <v>607.31284208342527</v>
      </c>
      <c r="H27">
        <v>-1.3587086640797044</v>
      </c>
      <c r="I27">
        <v>0.18204590958145966</v>
      </c>
      <c r="J27">
        <v>-2053.567391649482</v>
      </c>
      <c r="K27">
        <v>403.24495095824352</v>
      </c>
      <c r="L27">
        <v>-2053.567391649482</v>
      </c>
      <c r="M27">
        <v>403.24495095824352</v>
      </c>
    </row>
    <row r="28" spans="1:13" ht="15" thickBot="1" x14ac:dyDescent="0.4">
      <c r="A28">
        <v>28</v>
      </c>
      <c r="B28" s="54">
        <v>1598</v>
      </c>
      <c r="C28">
        <v>87100</v>
      </c>
      <c r="E28" s="45" t="s">
        <v>62</v>
      </c>
      <c r="F28" s="45">
        <v>40.911068448437476</v>
      </c>
      <c r="G28" s="45">
        <v>6.6965239941189534</v>
      </c>
      <c r="H28" s="45">
        <v>6.1092991654127644</v>
      </c>
      <c r="I28" s="45">
        <v>3.6510130118932776E-7</v>
      </c>
      <c r="J28" s="45">
        <v>27.366070169724772</v>
      </c>
      <c r="K28" s="45">
        <v>54.45606672715018</v>
      </c>
      <c r="L28" s="45">
        <v>27.366070169724772</v>
      </c>
      <c r="M28" s="45">
        <v>54.45606672715018</v>
      </c>
    </row>
    <row r="29" spans="1:13" x14ac:dyDescent="0.35">
      <c r="A29">
        <v>28</v>
      </c>
      <c r="B29" s="54">
        <v>1484</v>
      </c>
      <c r="C29">
        <v>82600</v>
      </c>
    </row>
    <row r="30" spans="1:13" x14ac:dyDescent="0.35">
      <c r="A30">
        <v>28</v>
      </c>
      <c r="B30" s="54">
        <v>1484</v>
      </c>
      <c r="C30">
        <v>78800</v>
      </c>
    </row>
    <row r="31" spans="1:13" x14ac:dyDescent="0.35">
      <c r="A31">
        <v>28</v>
      </c>
      <c r="B31" s="54">
        <v>1520</v>
      </c>
      <c r="C31">
        <v>87600</v>
      </c>
      <c r="E31" s="52" t="s">
        <v>85</v>
      </c>
      <c r="F31" s="53" t="s">
        <v>86</v>
      </c>
      <c r="G31" s="53"/>
      <c r="H31" s="53"/>
      <c r="I31" s="53"/>
      <c r="J31" s="53"/>
    </row>
    <row r="32" spans="1:13" x14ac:dyDescent="0.35">
      <c r="A32">
        <v>27</v>
      </c>
      <c r="B32" s="54">
        <v>1701</v>
      </c>
      <c r="C32">
        <v>94200</v>
      </c>
      <c r="E32" s="53"/>
      <c r="F32" s="53"/>
      <c r="G32" s="53"/>
      <c r="H32" s="53"/>
      <c r="I32" s="53"/>
      <c r="J32" s="53"/>
    </row>
    <row r="33" spans="1:15" x14ac:dyDescent="0.35">
      <c r="A33">
        <v>28</v>
      </c>
      <c r="B33" s="54">
        <v>1484</v>
      </c>
      <c r="C33">
        <v>82000</v>
      </c>
      <c r="E33" s="52" t="s">
        <v>87</v>
      </c>
      <c r="F33" s="53">
        <f>47331.3815356158-825.1612203*(30)+40.91106845*(1800)</f>
        <v>96216.468136615818</v>
      </c>
      <c r="G33" s="53"/>
      <c r="H33" s="53"/>
      <c r="I33" s="53"/>
      <c r="J33" s="53"/>
    </row>
    <row r="34" spans="1:15" x14ac:dyDescent="0.35">
      <c r="A34">
        <v>28</v>
      </c>
      <c r="B34" s="54">
        <v>1468</v>
      </c>
      <c r="C34">
        <v>88100</v>
      </c>
      <c r="E34" s="52" t="s">
        <v>88</v>
      </c>
      <c r="F34" s="53">
        <f>47331.3815356158-825.1612203*(5)+40.91106845*(2800)</f>
        <v>157756.5670941158</v>
      </c>
      <c r="G34" s="53"/>
      <c r="H34" s="53"/>
      <c r="I34" s="53"/>
      <c r="J34" s="53"/>
      <c r="K34" t="s">
        <v>100</v>
      </c>
    </row>
    <row r="35" spans="1:15" ht="15.5" x14ac:dyDescent="0.35">
      <c r="A35">
        <v>28</v>
      </c>
      <c r="B35" s="54">
        <v>1520</v>
      </c>
      <c r="C35">
        <v>88100</v>
      </c>
      <c r="K35" t="s">
        <v>101</v>
      </c>
      <c r="N35" s="70"/>
      <c r="O35" s="70"/>
    </row>
    <row r="36" spans="1:15" x14ac:dyDescent="0.35">
      <c r="A36">
        <v>27</v>
      </c>
      <c r="B36" s="54">
        <v>1520</v>
      </c>
      <c r="C36">
        <v>88600</v>
      </c>
    </row>
    <row r="37" spans="1:15" x14ac:dyDescent="0.35">
      <c r="A37">
        <v>27</v>
      </c>
      <c r="B37" s="54">
        <v>1484</v>
      </c>
      <c r="C37">
        <v>76600</v>
      </c>
      <c r="K37" t="s">
        <v>102</v>
      </c>
    </row>
    <row r="38" spans="1:15" x14ac:dyDescent="0.35">
      <c r="A38">
        <v>28</v>
      </c>
      <c r="B38" s="54">
        <v>1520</v>
      </c>
      <c r="C38">
        <v>84400</v>
      </c>
      <c r="K38" t="s">
        <v>104</v>
      </c>
    </row>
    <row r="39" spans="1:15" x14ac:dyDescent="0.35">
      <c r="A39">
        <v>27</v>
      </c>
      <c r="B39" s="54">
        <v>1668</v>
      </c>
      <c r="C39">
        <v>90900</v>
      </c>
      <c r="L39" s="71"/>
    </row>
    <row r="40" spans="1:15" x14ac:dyDescent="0.35">
      <c r="A40">
        <v>28</v>
      </c>
      <c r="B40" s="54">
        <v>1588</v>
      </c>
      <c r="C40">
        <v>81000</v>
      </c>
      <c r="K40" t="s">
        <v>103</v>
      </c>
    </row>
    <row r="41" spans="1:15" x14ac:dyDescent="0.35">
      <c r="A41">
        <v>28</v>
      </c>
      <c r="B41" s="54">
        <v>1784</v>
      </c>
      <c r="C41">
        <v>91300</v>
      </c>
      <c r="K41" t="s">
        <v>105</v>
      </c>
    </row>
    <row r="42" spans="1:15" x14ac:dyDescent="0.35">
      <c r="A42">
        <v>27</v>
      </c>
      <c r="B42" s="54">
        <v>1484</v>
      </c>
      <c r="C42">
        <v>81300</v>
      </c>
      <c r="L42" s="71"/>
    </row>
    <row r="43" spans="1:15" x14ac:dyDescent="0.35">
      <c r="A43">
        <v>27</v>
      </c>
      <c r="B43" s="54">
        <v>1520</v>
      </c>
      <c r="C43">
        <v>100700</v>
      </c>
    </row>
    <row r="44" spans="1:15" x14ac:dyDescent="0.35">
      <c r="A44">
        <v>28</v>
      </c>
      <c r="B44" s="54">
        <v>1520</v>
      </c>
      <c r="C44">
        <v>87200</v>
      </c>
    </row>
    <row r="45" spans="1:15" x14ac:dyDescent="0.35">
      <c r="A45">
        <v>27</v>
      </c>
      <c r="B45" s="54">
        <v>1684</v>
      </c>
      <c r="C45">
        <v>96700</v>
      </c>
    </row>
    <row r="46" spans="1:15" x14ac:dyDescent="0.35">
      <c r="A46">
        <v>27</v>
      </c>
      <c r="B46" s="54">
        <v>1581</v>
      </c>
      <c r="C46">
        <v>120700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14AD0-7430-45A5-8A22-EEBF3DC8BB44}">
  <dimension ref="A1:AL57"/>
  <sheetViews>
    <sheetView topLeftCell="A24" zoomScale="78" zoomScaleNormal="332" workbookViewId="0">
      <selection activeCell="J31" sqref="J31"/>
    </sheetView>
  </sheetViews>
  <sheetFormatPr defaultRowHeight="14.5" x14ac:dyDescent="0.35"/>
  <cols>
    <col min="9" max="9" width="29.7265625" customWidth="1"/>
    <col min="10" max="10" width="15.6328125" customWidth="1"/>
  </cols>
  <sheetData>
    <row r="1" spans="1:38" x14ac:dyDescent="0.35">
      <c r="A1" s="57" t="s">
        <v>89</v>
      </c>
      <c r="B1" s="58"/>
      <c r="C1" s="58"/>
      <c r="D1" s="59"/>
      <c r="E1" s="58"/>
      <c r="F1" s="58"/>
      <c r="G1" s="58"/>
    </row>
    <row r="2" spans="1:38" x14ac:dyDescent="0.35">
      <c r="A2" s="60"/>
      <c r="B2" s="58"/>
      <c r="C2" s="58"/>
      <c r="D2" s="59"/>
      <c r="E2" s="58"/>
      <c r="F2" s="58"/>
      <c r="G2" s="58"/>
    </row>
    <row r="3" spans="1:38" ht="53" thickBot="1" x14ac:dyDescent="0.4">
      <c r="A3" s="61" t="s">
        <v>90</v>
      </c>
      <c r="B3" s="62" t="s">
        <v>0</v>
      </c>
      <c r="C3" s="62" t="s">
        <v>91</v>
      </c>
      <c r="D3" s="61" t="s">
        <v>92</v>
      </c>
      <c r="E3" s="63" t="s">
        <v>93</v>
      </c>
      <c r="F3" s="61" t="s">
        <v>0</v>
      </c>
      <c r="G3" s="61" t="s">
        <v>94</v>
      </c>
    </row>
    <row r="4" spans="1:38" ht="15.5" thickTop="1" thickBot="1" x14ac:dyDescent="0.4">
      <c r="A4" s="58">
        <v>24</v>
      </c>
      <c r="B4" s="58">
        <v>1</v>
      </c>
      <c r="C4" s="58">
        <v>1</v>
      </c>
      <c r="D4" s="58">
        <v>0</v>
      </c>
      <c r="E4" s="58">
        <v>2</v>
      </c>
      <c r="F4" s="58" t="s">
        <v>95</v>
      </c>
      <c r="G4" s="64" t="s">
        <v>96</v>
      </c>
      <c r="I4" s="65"/>
      <c r="J4" s="58"/>
      <c r="K4" s="58"/>
      <c r="L4" s="58"/>
      <c r="M4" s="58"/>
      <c r="N4" s="58"/>
      <c r="O4" s="58"/>
      <c r="P4" s="58"/>
      <c r="Q4" s="58"/>
      <c r="R4" s="58"/>
      <c r="S4" s="58"/>
      <c r="T4" s="58"/>
      <c r="U4" s="58"/>
      <c r="V4" s="58"/>
      <c r="W4" s="58"/>
      <c r="X4" s="58"/>
      <c r="Y4" s="58"/>
    </row>
    <row r="5" spans="1:38" x14ac:dyDescent="0.35">
      <c r="A5" s="58">
        <v>26</v>
      </c>
      <c r="B5" s="58">
        <v>0</v>
      </c>
      <c r="C5" s="58">
        <v>1</v>
      </c>
      <c r="D5" s="58">
        <v>0</v>
      </c>
      <c r="E5" s="58">
        <v>4</v>
      </c>
      <c r="F5" s="58" t="s">
        <v>97</v>
      </c>
      <c r="G5" s="64" t="s">
        <v>96</v>
      </c>
      <c r="I5" s="72" t="s">
        <v>65</v>
      </c>
      <c r="J5" s="72"/>
      <c r="S5" s="62"/>
      <c r="T5" s="62"/>
      <c r="U5" s="62"/>
      <c r="V5" s="62"/>
      <c r="W5" s="62"/>
      <c r="X5" s="62"/>
      <c r="Y5" s="62"/>
    </row>
    <row r="6" spans="1:38" ht="15" thickBot="1" x14ac:dyDescent="0.4">
      <c r="A6" s="58">
        <v>28</v>
      </c>
      <c r="B6" s="58">
        <v>1</v>
      </c>
      <c r="C6" s="58">
        <v>1</v>
      </c>
      <c r="D6" s="58">
        <v>2</v>
      </c>
      <c r="E6" s="58">
        <v>2</v>
      </c>
      <c r="F6" s="58" t="s">
        <v>95</v>
      </c>
      <c r="G6" s="64" t="s">
        <v>96</v>
      </c>
      <c r="I6" s="9" t="s">
        <v>66</v>
      </c>
      <c r="J6" s="9">
        <v>0.62965855223013356</v>
      </c>
      <c r="S6" s="58"/>
      <c r="T6" s="58"/>
      <c r="U6" s="58"/>
      <c r="V6" s="58"/>
      <c r="W6" s="58"/>
      <c r="X6" s="58"/>
      <c r="Y6" s="58"/>
    </row>
    <row r="7" spans="1:38" x14ac:dyDescent="0.35">
      <c r="A7" s="58">
        <v>33</v>
      </c>
      <c r="B7" s="58">
        <v>1</v>
      </c>
      <c r="C7" s="58">
        <v>1</v>
      </c>
      <c r="D7" s="58">
        <v>0</v>
      </c>
      <c r="E7" s="58">
        <v>4</v>
      </c>
      <c r="F7" s="58" t="s">
        <v>95</v>
      </c>
      <c r="G7" s="64" t="s">
        <v>96</v>
      </c>
      <c r="I7" s="9" t="s">
        <v>67</v>
      </c>
      <c r="J7" s="9">
        <v>0.39646989239654784</v>
      </c>
      <c r="S7" s="58"/>
      <c r="T7" s="58"/>
      <c r="U7" s="58"/>
      <c r="V7" s="58"/>
      <c r="W7" s="58"/>
      <c r="X7" s="58"/>
      <c r="Y7" s="58"/>
      <c r="Z7" s="72"/>
      <c r="AA7" s="72"/>
    </row>
    <row r="8" spans="1:38" x14ac:dyDescent="0.35">
      <c r="A8" s="58">
        <v>45</v>
      </c>
      <c r="B8" s="58">
        <v>1</v>
      </c>
      <c r="C8" s="58">
        <v>1</v>
      </c>
      <c r="D8" s="58">
        <v>0</v>
      </c>
      <c r="E8" s="58">
        <v>2</v>
      </c>
      <c r="F8" s="58" t="s">
        <v>95</v>
      </c>
      <c r="G8" s="64" t="s">
        <v>96</v>
      </c>
      <c r="I8" s="9" t="s">
        <v>68</v>
      </c>
      <c r="J8" s="9">
        <v>0.31322436031331302</v>
      </c>
      <c r="S8" s="58"/>
      <c r="T8" s="58"/>
      <c r="U8" s="58"/>
      <c r="V8" s="58"/>
      <c r="W8" s="58"/>
      <c r="X8" s="58"/>
      <c r="Y8" s="58"/>
      <c r="Z8" s="9"/>
      <c r="AA8" s="9"/>
    </row>
    <row r="9" spans="1:38" x14ac:dyDescent="0.35">
      <c r="A9" s="58">
        <v>49</v>
      </c>
      <c r="B9" s="58">
        <v>1</v>
      </c>
      <c r="C9" s="58">
        <v>1</v>
      </c>
      <c r="D9" s="58">
        <v>2</v>
      </c>
      <c r="E9" s="58">
        <v>1</v>
      </c>
      <c r="F9" s="58" t="s">
        <v>95</v>
      </c>
      <c r="G9" s="64" t="s">
        <v>96</v>
      </c>
      <c r="I9" s="9" t="s">
        <v>69</v>
      </c>
      <c r="J9" s="9">
        <v>1.5285234031038197</v>
      </c>
      <c r="S9" s="58"/>
      <c r="T9" s="58"/>
      <c r="U9" s="58"/>
      <c r="V9" s="58"/>
      <c r="W9" s="58"/>
      <c r="X9" s="58"/>
      <c r="Y9" s="58"/>
      <c r="Z9" s="9"/>
      <c r="AA9" s="9"/>
    </row>
    <row r="10" spans="1:38" ht="15" thickBot="1" x14ac:dyDescent="0.4">
      <c r="A10" s="58">
        <v>29</v>
      </c>
      <c r="B10" s="58">
        <v>1</v>
      </c>
      <c r="C10" s="58">
        <v>1</v>
      </c>
      <c r="D10" s="58">
        <v>0</v>
      </c>
      <c r="E10" s="58">
        <v>4</v>
      </c>
      <c r="F10" s="58" t="s">
        <v>95</v>
      </c>
      <c r="G10" s="64" t="s">
        <v>96</v>
      </c>
      <c r="I10" s="10" t="s">
        <v>29</v>
      </c>
      <c r="J10" s="10">
        <v>34</v>
      </c>
      <c r="S10" s="58"/>
      <c r="T10" s="58"/>
      <c r="U10" s="58"/>
      <c r="V10" s="58"/>
      <c r="W10" s="58"/>
      <c r="X10" s="58"/>
      <c r="Y10" s="58"/>
      <c r="Z10" s="9"/>
      <c r="AA10" s="9"/>
    </row>
    <row r="11" spans="1:38" x14ac:dyDescent="0.35">
      <c r="A11" s="58">
        <v>37</v>
      </c>
      <c r="B11" s="58">
        <v>1</v>
      </c>
      <c r="C11" s="58">
        <v>1</v>
      </c>
      <c r="D11" s="58">
        <v>2</v>
      </c>
      <c r="E11" s="58">
        <v>1</v>
      </c>
      <c r="F11" s="58" t="s">
        <v>95</v>
      </c>
      <c r="G11" s="64" t="s">
        <v>96</v>
      </c>
      <c r="S11" s="58"/>
      <c r="T11" s="58"/>
      <c r="U11" s="58"/>
      <c r="V11" s="58"/>
      <c r="W11" s="58"/>
      <c r="X11" s="58"/>
      <c r="Y11" s="79"/>
      <c r="Z11" s="9"/>
      <c r="AA11" s="9"/>
      <c r="AB11" s="77"/>
      <c r="AC11" s="77"/>
      <c r="AD11" s="77"/>
      <c r="AE11" s="77"/>
      <c r="AF11" s="77"/>
      <c r="AG11" s="77"/>
      <c r="AH11" s="77"/>
      <c r="AI11" s="77"/>
      <c r="AJ11" s="77"/>
      <c r="AK11" s="77"/>
      <c r="AL11" s="77"/>
    </row>
    <row r="12" spans="1:38" ht="15" thickBot="1" x14ac:dyDescent="0.4">
      <c r="A12" s="58">
        <v>37</v>
      </c>
      <c r="B12" s="58">
        <v>1</v>
      </c>
      <c r="C12" s="58">
        <v>1</v>
      </c>
      <c r="D12" s="58">
        <v>1</v>
      </c>
      <c r="E12" s="58">
        <v>5</v>
      </c>
      <c r="F12" s="58" t="s">
        <v>95</v>
      </c>
      <c r="G12" s="64" t="s">
        <v>96</v>
      </c>
      <c r="I12" t="s">
        <v>70</v>
      </c>
      <c r="S12" s="58"/>
      <c r="T12" s="58"/>
      <c r="U12" s="58"/>
      <c r="V12" s="58"/>
      <c r="W12" s="58"/>
      <c r="X12" s="58"/>
      <c r="Y12" s="79"/>
      <c r="Z12" s="9"/>
      <c r="AA12" s="9"/>
      <c r="AB12" s="77"/>
      <c r="AC12" s="77"/>
      <c r="AD12" s="77"/>
      <c r="AE12" s="77"/>
      <c r="AF12" s="77"/>
      <c r="AG12" s="77"/>
      <c r="AH12" s="77"/>
      <c r="AI12" s="77"/>
      <c r="AJ12" s="77"/>
      <c r="AK12" s="77"/>
      <c r="AL12" s="77"/>
    </row>
    <row r="13" spans="1:38" x14ac:dyDescent="0.35">
      <c r="A13" s="58">
        <v>38</v>
      </c>
      <c r="B13" s="58">
        <v>1</v>
      </c>
      <c r="C13" s="58">
        <v>1</v>
      </c>
      <c r="D13" s="58">
        <v>5</v>
      </c>
      <c r="E13" s="58">
        <v>1</v>
      </c>
      <c r="F13" s="58" t="s">
        <v>95</v>
      </c>
      <c r="G13" s="64" t="s">
        <v>96</v>
      </c>
      <c r="I13" s="11"/>
      <c r="J13" s="11" t="s">
        <v>31</v>
      </c>
      <c r="K13" s="11" t="s">
        <v>71</v>
      </c>
      <c r="L13" s="11" t="s">
        <v>72</v>
      </c>
      <c r="M13" s="11" t="s">
        <v>73</v>
      </c>
      <c r="N13" s="11" t="s">
        <v>74</v>
      </c>
      <c r="S13" s="58"/>
      <c r="T13" s="58"/>
      <c r="U13" s="58"/>
      <c r="V13" s="58"/>
      <c r="W13" s="58"/>
      <c r="X13" s="58"/>
      <c r="Y13" s="79"/>
      <c r="Z13" s="77"/>
      <c r="AA13" s="77"/>
      <c r="AB13" s="77"/>
      <c r="AC13" s="77"/>
      <c r="AD13" s="77"/>
      <c r="AE13" s="77"/>
      <c r="AF13" s="77"/>
      <c r="AG13" s="77"/>
      <c r="AH13" s="77"/>
      <c r="AI13" s="77"/>
      <c r="AJ13" s="77"/>
      <c r="AK13" s="77"/>
      <c r="AL13" s="77"/>
    </row>
    <row r="14" spans="1:38" x14ac:dyDescent="0.35">
      <c r="A14" s="58">
        <v>38</v>
      </c>
      <c r="B14" s="58">
        <v>1</v>
      </c>
      <c r="C14" s="58">
        <v>1</v>
      </c>
      <c r="D14" s="58">
        <v>2</v>
      </c>
      <c r="E14" s="58">
        <v>2</v>
      </c>
      <c r="F14" s="58" t="s">
        <v>95</v>
      </c>
      <c r="G14" s="64" t="s">
        <v>96</v>
      </c>
      <c r="I14" s="9" t="s">
        <v>75</v>
      </c>
      <c r="J14" s="9">
        <v>4</v>
      </c>
      <c r="K14" s="9">
        <v>44.509575861106569</v>
      </c>
      <c r="L14" s="9">
        <v>11.127393965276642</v>
      </c>
      <c r="M14" s="9">
        <v>4.7626567153193182</v>
      </c>
      <c r="N14" s="9">
        <v>4.4602792978924721E-3</v>
      </c>
      <c r="S14" s="58"/>
      <c r="T14" s="58"/>
      <c r="U14" s="58"/>
      <c r="V14" s="58"/>
      <c r="W14" s="58"/>
      <c r="X14" s="58"/>
      <c r="Y14" s="79"/>
      <c r="Z14" s="77"/>
      <c r="AA14" s="77"/>
      <c r="AB14" s="77"/>
      <c r="AC14" s="77"/>
      <c r="AD14" s="77"/>
      <c r="AE14" s="77"/>
      <c r="AF14" s="77"/>
      <c r="AG14" s="77"/>
      <c r="AH14" s="77"/>
      <c r="AI14" s="77"/>
      <c r="AJ14" s="77"/>
      <c r="AK14" s="77"/>
      <c r="AL14" s="77"/>
    </row>
    <row r="15" spans="1:38" x14ac:dyDescent="0.35">
      <c r="A15" s="58">
        <v>39</v>
      </c>
      <c r="B15" s="58">
        <v>1</v>
      </c>
      <c r="C15" s="58">
        <v>1</v>
      </c>
      <c r="D15" s="58">
        <v>4</v>
      </c>
      <c r="E15" s="58">
        <v>1</v>
      </c>
      <c r="F15" s="58" t="s">
        <v>95</v>
      </c>
      <c r="G15" s="64" t="s">
        <v>96</v>
      </c>
      <c r="I15" s="9" t="s">
        <v>76</v>
      </c>
      <c r="J15" s="9">
        <v>29</v>
      </c>
      <c r="K15" s="9">
        <v>67.755130021246387</v>
      </c>
      <c r="L15" s="9">
        <v>2.3363837938360823</v>
      </c>
      <c r="M15" s="9"/>
      <c r="N15" s="9"/>
      <c r="S15" s="58"/>
      <c r="T15" s="58"/>
      <c r="U15" s="58"/>
      <c r="V15" s="58"/>
      <c r="W15" s="58"/>
      <c r="X15" s="58"/>
      <c r="Y15" s="79"/>
      <c r="Z15" s="78"/>
      <c r="AA15" s="78"/>
      <c r="AB15" s="78"/>
      <c r="AC15" s="78"/>
      <c r="AD15" s="78"/>
      <c r="AE15" s="78"/>
      <c r="AF15" s="77"/>
      <c r="AG15" s="77"/>
      <c r="AH15" s="77"/>
      <c r="AI15" s="77"/>
      <c r="AJ15" s="77"/>
      <c r="AK15" s="77"/>
      <c r="AL15" s="77"/>
    </row>
    <row r="16" spans="1:38" ht="15" thickBot="1" x14ac:dyDescent="0.4">
      <c r="A16" s="58">
        <v>39</v>
      </c>
      <c r="B16" s="58">
        <v>1</v>
      </c>
      <c r="C16" s="58">
        <v>1</v>
      </c>
      <c r="D16" s="58">
        <v>2</v>
      </c>
      <c r="E16" s="58">
        <v>5</v>
      </c>
      <c r="F16" s="58" t="s">
        <v>95</v>
      </c>
      <c r="G16" s="64" t="s">
        <v>96</v>
      </c>
      <c r="I16" s="10" t="s">
        <v>77</v>
      </c>
      <c r="J16" s="10">
        <v>33</v>
      </c>
      <c r="K16" s="10">
        <v>112.26470588235296</v>
      </c>
      <c r="L16" s="10"/>
      <c r="M16" s="10"/>
      <c r="N16" s="10"/>
      <c r="S16" s="58"/>
      <c r="T16" s="58"/>
      <c r="U16" s="58"/>
      <c r="V16" s="58"/>
      <c r="W16" s="58"/>
      <c r="X16" s="58"/>
      <c r="Y16" s="79"/>
      <c r="Z16" s="9"/>
      <c r="AA16" s="9"/>
      <c r="AB16" s="9"/>
      <c r="AC16" s="9"/>
      <c r="AD16" s="9"/>
      <c r="AE16" s="9"/>
      <c r="AF16" s="77"/>
      <c r="AG16" s="77"/>
      <c r="AH16" s="77"/>
      <c r="AI16" s="77"/>
      <c r="AJ16" s="77"/>
      <c r="AK16" s="77"/>
      <c r="AL16" s="77"/>
    </row>
    <row r="17" spans="1:38" ht="15" thickBot="1" x14ac:dyDescent="0.4">
      <c r="A17" s="58">
        <v>40</v>
      </c>
      <c r="B17" s="58">
        <v>1</v>
      </c>
      <c r="C17" s="58">
        <v>1</v>
      </c>
      <c r="D17" s="58">
        <v>3</v>
      </c>
      <c r="E17" s="58">
        <v>2</v>
      </c>
      <c r="F17" s="58" t="s">
        <v>95</v>
      </c>
      <c r="G17" s="64" t="s">
        <v>96</v>
      </c>
      <c r="S17" s="58"/>
      <c r="T17" s="58"/>
      <c r="U17" s="58"/>
      <c r="V17" s="58"/>
      <c r="W17" s="58"/>
      <c r="X17" s="58"/>
      <c r="Y17" s="79"/>
      <c r="Z17" s="9"/>
      <c r="AA17" s="9"/>
      <c r="AB17" s="9"/>
      <c r="AC17" s="9"/>
      <c r="AD17" s="9"/>
      <c r="AE17" s="9"/>
      <c r="AF17" s="77"/>
      <c r="AG17" s="77"/>
      <c r="AH17" s="77"/>
      <c r="AI17" s="77"/>
      <c r="AJ17" s="77"/>
      <c r="AK17" s="77"/>
      <c r="AL17" s="77"/>
    </row>
    <row r="18" spans="1:38" x14ac:dyDescent="0.35">
      <c r="A18" s="58">
        <v>42</v>
      </c>
      <c r="B18" s="58">
        <v>1</v>
      </c>
      <c r="C18" s="58">
        <v>1</v>
      </c>
      <c r="D18" s="58">
        <v>3</v>
      </c>
      <c r="E18" s="58">
        <v>2</v>
      </c>
      <c r="F18" s="58" t="s">
        <v>95</v>
      </c>
      <c r="G18" s="64" t="s">
        <v>96</v>
      </c>
      <c r="I18" s="11"/>
      <c r="J18" s="11" t="s">
        <v>78</v>
      </c>
      <c r="K18" s="11" t="s">
        <v>69</v>
      </c>
      <c r="L18" s="11" t="s">
        <v>32</v>
      </c>
      <c r="M18" s="11" t="s">
        <v>79</v>
      </c>
      <c r="N18" s="11" t="s">
        <v>80</v>
      </c>
      <c r="O18" s="11" t="s">
        <v>81</v>
      </c>
      <c r="P18" s="11" t="s">
        <v>82</v>
      </c>
      <c r="Q18" s="11" t="s">
        <v>83</v>
      </c>
      <c r="S18" s="58"/>
      <c r="T18" s="58"/>
      <c r="U18" s="58"/>
      <c r="V18" s="58"/>
      <c r="W18" s="58"/>
      <c r="X18" s="58"/>
      <c r="Y18" s="79"/>
      <c r="Z18" s="9"/>
      <c r="AA18" s="9"/>
      <c r="AB18" s="9"/>
      <c r="AC18" s="9"/>
      <c r="AD18" s="9"/>
      <c r="AE18" s="9"/>
      <c r="AF18" s="77"/>
      <c r="AG18" s="77"/>
      <c r="AH18" s="77"/>
      <c r="AI18" s="77"/>
      <c r="AJ18" s="77"/>
      <c r="AK18" s="77"/>
      <c r="AL18" s="77"/>
    </row>
    <row r="19" spans="1:38" x14ac:dyDescent="0.35">
      <c r="A19" s="58">
        <v>42</v>
      </c>
      <c r="B19" s="58">
        <v>1</v>
      </c>
      <c r="C19" s="58">
        <v>1</v>
      </c>
      <c r="D19" s="58">
        <v>3</v>
      </c>
      <c r="E19" s="58">
        <v>1</v>
      </c>
      <c r="F19" s="58" t="s">
        <v>95</v>
      </c>
      <c r="G19" s="64" t="s">
        <v>96</v>
      </c>
      <c r="I19" s="9" t="s">
        <v>84</v>
      </c>
      <c r="J19" s="9">
        <v>3.809610145422119</v>
      </c>
      <c r="K19" s="9">
        <v>1.4588944365642342</v>
      </c>
      <c r="L19" s="9">
        <v>2.6112993853029778</v>
      </c>
      <c r="M19" s="9">
        <v>1.4133471804478645E-2</v>
      </c>
      <c r="N19" s="9">
        <v>0.82583599901845606</v>
      </c>
      <c r="O19" s="9">
        <v>6.7933842918257819</v>
      </c>
      <c r="P19" s="9">
        <v>0.82583599901845606</v>
      </c>
      <c r="Q19" s="9">
        <v>6.7933842918257819</v>
      </c>
      <c r="S19" s="58"/>
      <c r="T19" s="58"/>
      <c r="U19" s="58"/>
      <c r="V19" s="58"/>
      <c r="W19" s="58"/>
      <c r="X19" s="58"/>
      <c r="Y19" s="79"/>
      <c r="Z19" s="77"/>
      <c r="AA19" s="77"/>
      <c r="AB19" s="77"/>
      <c r="AC19" s="77"/>
      <c r="AD19" s="77"/>
      <c r="AE19" s="77"/>
      <c r="AF19" s="77"/>
      <c r="AG19" s="77"/>
      <c r="AH19" s="77"/>
      <c r="AI19" s="77"/>
      <c r="AJ19" s="77"/>
      <c r="AK19" s="77"/>
      <c r="AL19" s="77"/>
    </row>
    <row r="20" spans="1:38" x14ac:dyDescent="0.35">
      <c r="A20" s="58">
        <v>43</v>
      </c>
      <c r="B20" s="58">
        <v>1</v>
      </c>
      <c r="C20" s="58">
        <v>1</v>
      </c>
      <c r="D20" s="58">
        <v>1</v>
      </c>
      <c r="E20" s="58">
        <v>2</v>
      </c>
      <c r="F20" s="58" t="s">
        <v>95</v>
      </c>
      <c r="G20" s="64" t="s">
        <v>96</v>
      </c>
      <c r="I20" s="9" t="s">
        <v>90</v>
      </c>
      <c r="J20" s="9">
        <v>-3.2113871795153986E-2</v>
      </c>
      <c r="K20" s="9">
        <v>4.0127665877339978E-2</v>
      </c>
      <c r="L20" s="9">
        <v>-0.80029254363605118</v>
      </c>
      <c r="M20" s="9">
        <v>0.43004889273363578</v>
      </c>
      <c r="N20" s="9">
        <v>-0.11418416351708678</v>
      </c>
      <c r="O20" s="9">
        <v>4.9956419926778808E-2</v>
      </c>
      <c r="P20" s="9">
        <v>-0.11418416351708678</v>
      </c>
      <c r="Q20" s="9">
        <v>4.9956419926778808E-2</v>
      </c>
      <c r="S20" s="58"/>
      <c r="T20" s="58"/>
      <c r="U20" s="58"/>
      <c r="V20" s="58"/>
      <c r="W20" s="58"/>
      <c r="X20" s="58"/>
      <c r="Y20" s="79"/>
      <c r="Z20" s="78"/>
      <c r="AA20" s="78"/>
      <c r="AB20" s="78"/>
      <c r="AC20" s="78"/>
      <c r="AD20" s="78"/>
      <c r="AE20" s="78"/>
      <c r="AF20" s="78"/>
      <c r="AG20" s="78"/>
      <c r="AH20" s="78"/>
      <c r="AI20" s="77"/>
      <c r="AJ20" s="77"/>
      <c r="AK20" s="77"/>
      <c r="AL20" s="77"/>
    </row>
    <row r="21" spans="1:38" x14ac:dyDescent="0.35">
      <c r="A21" s="58">
        <v>44</v>
      </c>
      <c r="B21" s="58">
        <v>1</v>
      </c>
      <c r="C21" s="58">
        <v>1</v>
      </c>
      <c r="D21" s="58">
        <v>2</v>
      </c>
      <c r="E21" s="58">
        <v>2</v>
      </c>
      <c r="F21" s="58" t="s">
        <v>95</v>
      </c>
      <c r="G21" s="64" t="s">
        <v>96</v>
      </c>
      <c r="I21" s="9" t="s">
        <v>0</v>
      </c>
      <c r="J21" s="9">
        <v>1.9809764528451423</v>
      </c>
      <c r="K21" s="9">
        <v>1.0499413584248767</v>
      </c>
      <c r="L21" s="9">
        <v>1.8867496141089304</v>
      </c>
      <c r="M21" s="9">
        <v>6.9242363333324314E-2</v>
      </c>
      <c r="N21" s="9">
        <v>-0.1663947359064939</v>
      </c>
      <c r="O21" s="9">
        <v>4.128347641596779</v>
      </c>
      <c r="P21" s="9">
        <v>-0.1663947359064939</v>
      </c>
      <c r="Q21" s="9">
        <v>4.128347641596779</v>
      </c>
      <c r="S21" s="58"/>
      <c r="T21" s="58"/>
      <c r="U21" s="58"/>
      <c r="V21" s="58"/>
      <c r="W21" s="58"/>
      <c r="X21" s="58"/>
      <c r="Y21" s="79"/>
      <c r="Z21" s="9"/>
      <c r="AA21" s="9"/>
      <c r="AB21" s="9"/>
      <c r="AC21" s="9"/>
      <c r="AD21" s="9"/>
      <c r="AE21" s="9"/>
      <c r="AF21" s="9"/>
      <c r="AG21" s="9"/>
      <c r="AH21" s="9"/>
      <c r="AI21" s="77"/>
      <c r="AJ21" s="77"/>
      <c r="AK21" s="77"/>
      <c r="AL21" s="77"/>
    </row>
    <row r="22" spans="1:38" x14ac:dyDescent="0.35">
      <c r="A22" s="58">
        <v>44</v>
      </c>
      <c r="B22" s="58">
        <v>1</v>
      </c>
      <c r="C22" s="58">
        <v>1</v>
      </c>
      <c r="D22" s="58">
        <v>2</v>
      </c>
      <c r="E22" s="58">
        <v>3</v>
      </c>
      <c r="F22" s="58" t="s">
        <v>95</v>
      </c>
      <c r="G22" s="64" t="s">
        <v>96</v>
      </c>
      <c r="I22" s="9" t="s">
        <v>91</v>
      </c>
      <c r="J22" s="9">
        <v>-0.73126520547342011</v>
      </c>
      <c r="K22" s="9">
        <v>0.66009347755136816</v>
      </c>
      <c r="L22" s="9">
        <v>-1.107820680467962</v>
      </c>
      <c r="M22" s="9">
        <v>0.27704330144049921</v>
      </c>
      <c r="N22" s="9">
        <v>-2.0813079523399374</v>
      </c>
      <c r="O22" s="9">
        <v>0.61877754139309715</v>
      </c>
      <c r="P22" s="9">
        <v>-2.0813079523399374</v>
      </c>
      <c r="Q22" s="9">
        <v>0.61877754139309715</v>
      </c>
      <c r="S22" s="58"/>
      <c r="T22" s="58"/>
      <c r="U22" s="58"/>
      <c r="V22" s="58"/>
      <c r="W22" s="58"/>
      <c r="X22" s="58"/>
      <c r="Y22" s="79"/>
      <c r="Z22" s="9"/>
      <c r="AA22" s="9"/>
      <c r="AB22" s="9"/>
      <c r="AC22" s="9"/>
      <c r="AD22" s="9"/>
      <c r="AE22" s="9"/>
      <c r="AF22" s="9"/>
      <c r="AG22" s="9"/>
      <c r="AH22" s="9"/>
      <c r="AI22" s="77"/>
      <c r="AJ22" s="77"/>
      <c r="AK22" s="77"/>
      <c r="AL22" s="77"/>
    </row>
    <row r="23" spans="1:38" ht="15" thickBot="1" x14ac:dyDescent="0.4">
      <c r="A23" s="58">
        <v>45</v>
      </c>
      <c r="B23" s="58">
        <v>1</v>
      </c>
      <c r="C23" s="58">
        <v>1</v>
      </c>
      <c r="D23" s="58">
        <v>2</v>
      </c>
      <c r="E23" s="58">
        <v>2</v>
      </c>
      <c r="F23" s="58" t="s">
        <v>95</v>
      </c>
      <c r="G23" s="64" t="s">
        <v>96</v>
      </c>
      <c r="I23" s="10" t="s">
        <v>92</v>
      </c>
      <c r="J23" s="10">
        <v>-0.64446997435022402</v>
      </c>
      <c r="K23" s="10">
        <v>0.22835276991218958</v>
      </c>
      <c r="L23" s="10">
        <v>-2.8222559971488304</v>
      </c>
      <c r="M23" s="10">
        <v>8.5243157047202502E-3</v>
      </c>
      <c r="N23" s="10">
        <v>-1.1115038282377434</v>
      </c>
      <c r="O23" s="10">
        <v>-0.17743612046270463</v>
      </c>
      <c r="P23" s="10">
        <v>-1.1115038282377434</v>
      </c>
      <c r="Q23" s="10">
        <v>-0.17743612046270463</v>
      </c>
      <c r="S23" s="58"/>
      <c r="T23" s="58"/>
      <c r="U23" s="58"/>
      <c r="V23" s="58"/>
      <c r="W23" s="58"/>
      <c r="X23" s="58"/>
      <c r="Y23" s="79"/>
      <c r="Z23" s="9"/>
      <c r="AA23" s="9"/>
      <c r="AB23" s="9"/>
      <c r="AC23" s="9"/>
      <c r="AD23" s="9"/>
      <c r="AE23" s="9"/>
      <c r="AF23" s="9"/>
      <c r="AG23" s="9"/>
      <c r="AH23" s="9"/>
      <c r="AI23" s="77"/>
      <c r="AJ23" s="77"/>
      <c r="AK23" s="77"/>
      <c r="AL23" s="77"/>
    </row>
    <row r="24" spans="1:38" x14ac:dyDescent="0.35">
      <c r="A24" s="58">
        <v>46</v>
      </c>
      <c r="B24" s="58">
        <v>1</v>
      </c>
      <c r="C24" s="58">
        <v>1</v>
      </c>
      <c r="D24" s="58">
        <v>4</v>
      </c>
      <c r="E24" s="58">
        <v>2</v>
      </c>
      <c r="F24" s="58" t="s">
        <v>95</v>
      </c>
      <c r="G24" s="64" t="s">
        <v>96</v>
      </c>
      <c r="S24" s="58"/>
      <c r="T24" s="58"/>
      <c r="U24" s="58"/>
      <c r="V24" s="58"/>
      <c r="W24" s="58"/>
      <c r="X24" s="58"/>
      <c r="Y24" s="79"/>
      <c r="Z24" s="9"/>
      <c r="AA24" s="9"/>
      <c r="AB24" s="9"/>
      <c r="AC24" s="9"/>
      <c r="AD24" s="9"/>
      <c r="AE24" s="9"/>
      <c r="AF24" s="9"/>
      <c r="AG24" s="9"/>
      <c r="AH24" s="9"/>
      <c r="AI24" s="77"/>
      <c r="AJ24" s="77"/>
      <c r="AK24" s="77"/>
      <c r="AL24" s="77"/>
    </row>
    <row r="25" spans="1:38" ht="15" thickBot="1" x14ac:dyDescent="0.4">
      <c r="A25" s="58">
        <v>46</v>
      </c>
      <c r="B25" s="58">
        <v>1</v>
      </c>
      <c r="C25" s="58">
        <v>1</v>
      </c>
      <c r="D25" s="58">
        <v>3</v>
      </c>
      <c r="E25" s="58">
        <v>2</v>
      </c>
      <c r="F25" s="58" t="s">
        <v>95</v>
      </c>
      <c r="G25" s="64" t="s">
        <v>96</v>
      </c>
      <c r="I25" s="45"/>
      <c r="J25" s="45"/>
      <c r="K25" s="45"/>
      <c r="L25" s="45"/>
      <c r="M25" s="45"/>
      <c r="N25" s="45"/>
      <c r="O25" s="45"/>
      <c r="P25" s="45"/>
      <c r="Q25" s="45"/>
      <c r="R25" s="58"/>
      <c r="S25" s="58"/>
      <c r="T25" s="58"/>
      <c r="U25" s="58"/>
      <c r="V25" s="58"/>
      <c r="W25" s="58"/>
      <c r="X25" s="58"/>
      <c r="Y25" s="79"/>
      <c r="Z25" s="9"/>
      <c r="AA25" s="9"/>
      <c r="AB25" s="9"/>
      <c r="AC25" s="9"/>
      <c r="AD25" s="9"/>
      <c r="AE25" s="9"/>
      <c r="AF25" s="9"/>
      <c r="AG25" s="9"/>
      <c r="AH25" s="9"/>
      <c r="AI25" s="77"/>
      <c r="AJ25" s="77"/>
      <c r="AK25" s="77"/>
      <c r="AL25" s="77"/>
    </row>
    <row r="26" spans="1:38" x14ac:dyDescent="0.35">
      <c r="A26" s="58">
        <v>48</v>
      </c>
      <c r="B26" s="58">
        <v>1</v>
      </c>
      <c r="C26" s="58">
        <v>1</v>
      </c>
      <c r="D26" s="58">
        <v>3</v>
      </c>
      <c r="E26" s="58">
        <v>1</v>
      </c>
      <c r="F26" s="58" t="s">
        <v>95</v>
      </c>
      <c r="G26" s="64" t="s">
        <v>96</v>
      </c>
      <c r="I26" s="73" t="s">
        <v>106</v>
      </c>
      <c r="R26" s="58"/>
      <c r="S26" s="58"/>
      <c r="T26" s="58"/>
      <c r="U26" s="58"/>
      <c r="V26" s="58"/>
      <c r="W26" s="58"/>
      <c r="X26" s="58"/>
      <c r="Y26" s="79"/>
      <c r="Z26" s="77"/>
      <c r="AA26" s="77"/>
      <c r="AB26" s="77"/>
      <c r="AC26" s="77"/>
      <c r="AD26" s="77"/>
      <c r="AE26" s="77"/>
      <c r="AF26" s="77"/>
      <c r="AG26" s="77"/>
      <c r="AH26" s="77"/>
      <c r="AI26" s="77"/>
      <c r="AJ26" s="77"/>
      <c r="AK26" s="77"/>
      <c r="AL26" s="77"/>
    </row>
    <row r="27" spans="1:38" x14ac:dyDescent="0.35">
      <c r="A27" s="58">
        <v>48</v>
      </c>
      <c r="B27" s="58">
        <v>1</v>
      </c>
      <c r="C27" s="58">
        <v>1</v>
      </c>
      <c r="D27" s="58">
        <v>2</v>
      </c>
      <c r="E27" s="58">
        <v>5</v>
      </c>
      <c r="F27" s="58" t="s">
        <v>95</v>
      </c>
      <c r="G27" s="64" t="s">
        <v>96</v>
      </c>
      <c r="I27" s="73" t="s">
        <v>107</v>
      </c>
      <c r="R27" s="58"/>
      <c r="S27" s="58"/>
      <c r="T27" s="58"/>
      <c r="U27" s="58"/>
      <c r="V27" s="58"/>
      <c r="W27" s="58"/>
      <c r="X27" s="58"/>
      <c r="Y27" s="79"/>
      <c r="Z27" s="77"/>
      <c r="AA27" s="77"/>
      <c r="AB27" s="77"/>
      <c r="AC27" s="77"/>
      <c r="AD27" s="77"/>
      <c r="AE27" s="77"/>
      <c r="AF27" s="77"/>
      <c r="AG27" s="77"/>
      <c r="AH27" s="77"/>
      <c r="AI27" s="77"/>
      <c r="AJ27" s="77"/>
      <c r="AK27" s="77"/>
      <c r="AL27" s="77"/>
    </row>
    <row r="28" spans="1:38" x14ac:dyDescent="0.35">
      <c r="A28" s="58">
        <v>24</v>
      </c>
      <c r="B28" s="58">
        <v>0</v>
      </c>
      <c r="C28" s="58">
        <v>0</v>
      </c>
      <c r="D28" s="58">
        <v>0</v>
      </c>
      <c r="E28" s="58">
        <v>0</v>
      </c>
      <c r="F28" s="58" t="s">
        <v>97</v>
      </c>
      <c r="G28" s="64" t="s">
        <v>98</v>
      </c>
      <c r="I28" s="52"/>
      <c r="R28" s="58"/>
      <c r="S28" s="58"/>
      <c r="T28" s="58"/>
      <c r="U28" s="58"/>
      <c r="V28" s="58"/>
      <c r="W28" s="58"/>
      <c r="X28" s="58"/>
      <c r="Y28" s="79"/>
      <c r="Z28" s="77"/>
      <c r="AA28" s="77"/>
      <c r="AB28" s="77"/>
      <c r="AC28" s="77"/>
      <c r="AD28" s="77"/>
      <c r="AE28" s="77"/>
      <c r="AF28" s="77"/>
      <c r="AG28" s="77"/>
      <c r="AH28" s="77"/>
      <c r="AI28" s="77"/>
      <c r="AJ28" s="77"/>
      <c r="AK28" s="77"/>
      <c r="AL28" s="77"/>
    </row>
    <row r="29" spans="1:38" x14ac:dyDescent="0.35">
      <c r="A29" s="58">
        <v>26</v>
      </c>
      <c r="B29" s="58">
        <v>1</v>
      </c>
      <c r="C29" s="58">
        <v>0</v>
      </c>
      <c r="D29" s="58">
        <v>0</v>
      </c>
      <c r="E29" s="58">
        <v>6</v>
      </c>
      <c r="F29" s="58" t="s">
        <v>95</v>
      </c>
      <c r="G29" s="64" t="s">
        <v>98</v>
      </c>
      <c r="I29" t="s">
        <v>108</v>
      </c>
      <c r="J29" s="75" t="s">
        <v>112</v>
      </c>
      <c r="K29" s="75"/>
      <c r="L29" s="75"/>
      <c r="M29" s="75"/>
      <c r="N29" s="75"/>
      <c r="O29" s="75"/>
      <c r="P29" s="75"/>
      <c r="R29" s="58"/>
      <c r="S29" s="58"/>
      <c r="T29" s="58"/>
      <c r="U29" s="58"/>
      <c r="V29" s="58"/>
      <c r="W29" s="58"/>
      <c r="X29" s="58"/>
      <c r="Y29" s="79"/>
      <c r="Z29" s="77"/>
      <c r="AA29" s="77"/>
      <c r="AB29" s="77"/>
      <c r="AC29" s="77"/>
      <c r="AD29" s="77"/>
      <c r="AE29" s="77"/>
      <c r="AF29" s="77"/>
      <c r="AG29" s="77"/>
      <c r="AH29" s="77"/>
      <c r="AI29" s="77"/>
      <c r="AJ29" s="77"/>
      <c r="AK29" s="77"/>
      <c r="AL29" s="77"/>
    </row>
    <row r="30" spans="1:38" x14ac:dyDescent="0.35">
      <c r="A30" s="58">
        <v>28</v>
      </c>
      <c r="B30" s="58">
        <v>1</v>
      </c>
      <c r="C30" s="58">
        <v>0</v>
      </c>
      <c r="D30" s="58">
        <v>0</v>
      </c>
      <c r="E30" s="58">
        <v>7</v>
      </c>
      <c r="F30" s="58" t="s">
        <v>95</v>
      </c>
      <c r="G30" s="64" t="s">
        <v>98</v>
      </c>
      <c r="J30" s="75" t="s">
        <v>109</v>
      </c>
      <c r="K30" s="75"/>
      <c r="L30" s="75"/>
      <c r="M30" s="75"/>
      <c r="N30" s="75"/>
      <c r="O30" s="75"/>
      <c r="P30" s="75"/>
      <c r="R30" s="58"/>
      <c r="S30" s="58"/>
      <c r="T30" s="58"/>
      <c r="U30" s="58"/>
      <c r="V30" s="58"/>
      <c r="W30" s="58"/>
      <c r="X30" s="58"/>
      <c r="Y30" s="79"/>
      <c r="Z30" s="77"/>
      <c r="AA30" s="77"/>
      <c r="AB30" s="77"/>
      <c r="AC30" s="77"/>
      <c r="AD30" s="77"/>
      <c r="AE30" s="77"/>
      <c r="AF30" s="77"/>
      <c r="AG30" s="77"/>
      <c r="AH30" s="77"/>
      <c r="AI30" s="77"/>
      <c r="AJ30" s="77"/>
      <c r="AK30" s="77"/>
      <c r="AL30" s="77"/>
    </row>
    <row r="31" spans="1:38" x14ac:dyDescent="0.35">
      <c r="A31" s="58">
        <v>32</v>
      </c>
      <c r="B31" s="58">
        <v>1</v>
      </c>
      <c r="C31" s="58">
        <v>0</v>
      </c>
      <c r="D31" s="58">
        <v>0</v>
      </c>
      <c r="E31" s="58">
        <v>6</v>
      </c>
      <c r="F31" s="58" t="s">
        <v>95</v>
      </c>
      <c r="G31" s="64" t="s">
        <v>98</v>
      </c>
      <c r="I31" s="76"/>
      <c r="J31" s="75" t="s">
        <v>110</v>
      </c>
      <c r="K31" s="75"/>
      <c r="L31" s="75"/>
      <c r="M31" s="75"/>
      <c r="N31" s="75"/>
      <c r="O31" s="75"/>
      <c r="P31" s="75"/>
      <c r="R31" s="58"/>
      <c r="S31" s="58"/>
      <c r="T31" s="58"/>
      <c r="U31" s="58"/>
      <c r="V31" s="58"/>
      <c r="W31" s="58"/>
      <c r="X31" s="58"/>
      <c r="Y31" s="79"/>
      <c r="Z31" s="77"/>
      <c r="AA31" s="77"/>
      <c r="AB31" s="77"/>
      <c r="AC31" s="77"/>
      <c r="AD31" s="77"/>
      <c r="AE31" s="77"/>
      <c r="AF31" s="77"/>
      <c r="AG31" s="77"/>
      <c r="AH31" s="77"/>
      <c r="AI31" s="77"/>
      <c r="AJ31" s="77"/>
      <c r="AK31" s="77"/>
      <c r="AL31" s="77"/>
    </row>
    <row r="32" spans="1:38" x14ac:dyDescent="0.35">
      <c r="A32" s="58">
        <v>34</v>
      </c>
      <c r="B32" s="58">
        <v>0</v>
      </c>
      <c r="C32" s="58">
        <v>0</v>
      </c>
      <c r="D32" s="58">
        <v>0</v>
      </c>
      <c r="E32" s="58">
        <v>4</v>
      </c>
      <c r="F32" s="58" t="s">
        <v>97</v>
      </c>
      <c r="G32" s="64" t="s">
        <v>98</v>
      </c>
      <c r="N32" s="53"/>
      <c r="R32" s="58"/>
      <c r="S32" s="58"/>
      <c r="T32" s="58"/>
      <c r="U32" s="58"/>
      <c r="V32" s="58"/>
      <c r="W32" s="58"/>
      <c r="X32" s="58"/>
      <c r="Y32" s="79"/>
      <c r="Z32" s="77"/>
      <c r="AA32" s="77"/>
      <c r="AB32" s="77"/>
    </row>
    <row r="33" spans="1:25" x14ac:dyDescent="0.35">
      <c r="A33" s="58">
        <v>37</v>
      </c>
      <c r="B33" s="58">
        <v>1</v>
      </c>
      <c r="C33" s="58">
        <v>0</v>
      </c>
      <c r="D33" s="58">
        <v>0</v>
      </c>
      <c r="E33" s="58">
        <v>5</v>
      </c>
      <c r="F33" s="58" t="s">
        <v>95</v>
      </c>
      <c r="G33" s="64" t="s">
        <v>98</v>
      </c>
      <c r="I33" t="s">
        <v>111</v>
      </c>
      <c r="J33" t="s">
        <v>117</v>
      </c>
      <c r="R33" s="58"/>
      <c r="S33" s="58"/>
      <c r="T33" s="58"/>
      <c r="U33" s="58"/>
      <c r="V33" s="58"/>
      <c r="W33" s="58"/>
      <c r="X33" s="58"/>
      <c r="Y33" s="58"/>
    </row>
    <row r="34" spans="1:25" x14ac:dyDescent="0.35">
      <c r="A34" s="58">
        <v>39</v>
      </c>
      <c r="B34" s="58">
        <v>1</v>
      </c>
      <c r="C34" s="58">
        <v>0</v>
      </c>
      <c r="D34" s="58">
        <v>3</v>
      </c>
      <c r="E34" s="58">
        <v>2</v>
      </c>
      <c r="F34" s="58" t="s">
        <v>95</v>
      </c>
      <c r="G34" s="64" t="s">
        <v>98</v>
      </c>
      <c r="J34" t="s">
        <v>113</v>
      </c>
      <c r="R34" s="58"/>
      <c r="S34" s="58"/>
      <c r="T34" s="58"/>
      <c r="U34" s="58"/>
      <c r="V34" s="58"/>
      <c r="W34" s="58"/>
      <c r="X34" s="58"/>
      <c r="Y34" s="58"/>
    </row>
    <row r="35" spans="1:25" x14ac:dyDescent="0.35">
      <c r="A35" s="58">
        <v>46</v>
      </c>
      <c r="B35" s="58">
        <v>1</v>
      </c>
      <c r="C35" s="58">
        <v>0</v>
      </c>
      <c r="D35" s="58">
        <v>2</v>
      </c>
      <c r="E35" s="58">
        <v>1</v>
      </c>
      <c r="F35" s="58" t="s">
        <v>95</v>
      </c>
      <c r="G35" s="64" t="s">
        <v>98</v>
      </c>
      <c r="R35" s="58"/>
      <c r="S35" s="58"/>
      <c r="T35" s="58"/>
      <c r="U35" s="58"/>
      <c r="V35" s="58"/>
      <c r="W35" s="58"/>
      <c r="X35" s="58"/>
      <c r="Y35" s="58"/>
    </row>
    <row r="36" spans="1:25" x14ac:dyDescent="0.35">
      <c r="A36" s="58">
        <v>49</v>
      </c>
      <c r="B36" s="58">
        <v>1</v>
      </c>
      <c r="C36" s="58">
        <v>0</v>
      </c>
      <c r="D36" s="58">
        <v>0</v>
      </c>
      <c r="E36" s="58">
        <v>2</v>
      </c>
      <c r="F36" s="58" t="s">
        <v>95</v>
      </c>
      <c r="G36" s="64" t="s">
        <v>98</v>
      </c>
      <c r="I36" s="77"/>
      <c r="J36" s="77" t="s">
        <v>114</v>
      </c>
      <c r="K36" s="77"/>
      <c r="L36" s="77"/>
      <c r="M36" s="77"/>
      <c r="N36" s="77"/>
      <c r="O36" s="77"/>
      <c r="P36" s="77"/>
      <c r="Q36" s="77"/>
      <c r="R36" s="79"/>
      <c r="S36" s="58"/>
      <c r="T36" s="58"/>
      <c r="U36" s="58"/>
      <c r="V36" s="58"/>
      <c r="W36" s="58"/>
      <c r="X36" s="58"/>
      <c r="Y36" s="58"/>
    </row>
    <row r="37" spans="1:25" x14ac:dyDescent="0.35">
      <c r="A37" s="58">
        <v>50</v>
      </c>
      <c r="B37" s="58">
        <v>1</v>
      </c>
      <c r="C37" s="58">
        <v>0</v>
      </c>
      <c r="D37" s="58">
        <v>0</v>
      </c>
      <c r="E37" s="58">
        <v>6</v>
      </c>
      <c r="F37" s="58" t="s">
        <v>95</v>
      </c>
      <c r="G37" s="64" t="s">
        <v>98</v>
      </c>
      <c r="I37" s="77"/>
      <c r="J37" s="77"/>
      <c r="K37" s="77"/>
      <c r="L37" s="77"/>
      <c r="M37" s="77"/>
      <c r="N37" s="77"/>
      <c r="O37" s="77"/>
      <c r="P37" s="77"/>
      <c r="Q37" s="77"/>
      <c r="R37" s="79"/>
      <c r="S37" s="58"/>
      <c r="T37" s="58"/>
      <c r="U37" s="58"/>
      <c r="V37" s="58"/>
      <c r="W37" s="58"/>
      <c r="X37" s="58"/>
      <c r="Y37" s="58"/>
    </row>
    <row r="38" spans="1:25" x14ac:dyDescent="0.35">
      <c r="I38" s="77"/>
      <c r="J38" s="77"/>
      <c r="K38" s="77"/>
      <c r="L38" s="77"/>
      <c r="M38" s="77"/>
      <c r="N38" s="77"/>
      <c r="O38" s="77"/>
      <c r="P38" s="77"/>
      <c r="Q38" s="77"/>
      <c r="R38" s="79"/>
      <c r="S38" s="58"/>
      <c r="T38" s="58"/>
      <c r="U38" s="58"/>
      <c r="V38" s="58"/>
      <c r="W38" s="58"/>
      <c r="X38" s="58"/>
      <c r="Y38" s="58"/>
    </row>
    <row r="39" spans="1:25" x14ac:dyDescent="0.35">
      <c r="I39" s="80"/>
      <c r="J39" s="80" t="s">
        <v>116</v>
      </c>
      <c r="K39" s="80"/>
      <c r="L39" s="80"/>
      <c r="M39" s="80"/>
      <c r="N39" s="80"/>
      <c r="O39" s="77"/>
      <c r="P39" s="77"/>
      <c r="Q39" s="77"/>
      <c r="R39" s="79"/>
      <c r="S39" s="58"/>
      <c r="T39" s="58"/>
      <c r="U39" s="58"/>
      <c r="V39" s="58"/>
      <c r="W39" s="58"/>
      <c r="X39" s="58"/>
      <c r="Y39" s="58"/>
    </row>
    <row r="40" spans="1:25" ht="15.5" x14ac:dyDescent="0.35">
      <c r="C40" s="67"/>
      <c r="D40" s="66"/>
      <c r="I40" s="77"/>
      <c r="J40" s="77"/>
      <c r="K40" s="77"/>
      <c r="L40" s="77"/>
      <c r="M40" s="77"/>
      <c r="N40" s="77"/>
      <c r="O40" s="77"/>
      <c r="P40" s="77"/>
      <c r="Q40" s="77"/>
      <c r="R40" s="79"/>
      <c r="S40" s="58"/>
      <c r="T40" s="58"/>
      <c r="U40" s="58"/>
      <c r="V40" s="58"/>
      <c r="W40" s="58"/>
      <c r="X40" s="58"/>
      <c r="Y40" s="58"/>
    </row>
    <row r="41" spans="1:25" ht="15.5" x14ac:dyDescent="0.35">
      <c r="C41" s="67"/>
      <c r="D41" s="67"/>
      <c r="I41" s="77"/>
      <c r="J41" s="77"/>
      <c r="K41" s="77"/>
      <c r="L41" s="77"/>
      <c r="M41" s="77"/>
      <c r="N41" s="77"/>
      <c r="O41" s="77"/>
      <c r="P41" s="77"/>
      <c r="Q41" s="77"/>
      <c r="R41" s="79"/>
      <c r="S41" s="58"/>
      <c r="T41" s="58"/>
      <c r="U41" s="58"/>
      <c r="V41" s="58"/>
      <c r="W41" s="58"/>
      <c r="X41" s="58"/>
      <c r="Y41" s="58"/>
    </row>
    <row r="42" spans="1:25" ht="15.5" x14ac:dyDescent="0.35">
      <c r="C42" s="66"/>
      <c r="D42" s="66"/>
      <c r="I42" s="80" t="s">
        <v>115</v>
      </c>
      <c r="J42" s="77" t="s">
        <v>118</v>
      </c>
      <c r="K42" s="77"/>
      <c r="L42" s="77"/>
      <c r="M42" s="77"/>
      <c r="N42" s="77"/>
      <c r="O42" s="77"/>
      <c r="P42" s="77"/>
      <c r="Q42" s="77"/>
      <c r="R42" s="79"/>
      <c r="S42" s="58"/>
      <c r="T42" s="58"/>
      <c r="U42" s="58"/>
      <c r="V42" s="58"/>
      <c r="W42" s="58"/>
      <c r="X42" s="58"/>
      <c r="Y42" s="58"/>
    </row>
    <row r="43" spans="1:25" ht="15.5" x14ac:dyDescent="0.35">
      <c r="C43" s="67"/>
      <c r="D43" s="66"/>
      <c r="I43" s="77"/>
      <c r="J43" s="77" t="s">
        <v>119</v>
      </c>
      <c r="K43" s="77"/>
      <c r="L43" s="77"/>
      <c r="M43" s="77"/>
      <c r="N43" s="77"/>
      <c r="O43" s="77"/>
      <c r="P43" s="77"/>
      <c r="Q43" s="77"/>
      <c r="R43" s="79"/>
      <c r="S43" s="58"/>
      <c r="T43" s="58"/>
      <c r="U43" s="58"/>
      <c r="V43" s="58"/>
      <c r="W43" s="58"/>
      <c r="X43" s="58"/>
      <c r="Y43" s="58"/>
    </row>
    <row r="44" spans="1:25" ht="15.5" x14ac:dyDescent="0.35">
      <c r="C44" s="68"/>
      <c r="D44" s="66"/>
      <c r="I44" s="80"/>
      <c r="J44" s="80"/>
      <c r="K44" s="80"/>
      <c r="L44" s="80"/>
      <c r="M44" s="81"/>
      <c r="N44" s="80"/>
      <c r="O44" s="80"/>
      <c r="P44" s="80"/>
      <c r="Q44" s="80"/>
      <c r="R44" s="79"/>
      <c r="S44" s="58"/>
      <c r="T44" s="58"/>
      <c r="U44" s="58"/>
      <c r="V44" s="58"/>
      <c r="W44" s="58"/>
      <c r="X44" s="58"/>
      <c r="Y44" s="58"/>
    </row>
    <row r="45" spans="1:25" ht="15.5" x14ac:dyDescent="0.35">
      <c r="C45" s="67"/>
      <c r="D45" s="66"/>
      <c r="I45" s="77"/>
      <c r="J45" s="77"/>
      <c r="K45" s="77"/>
      <c r="L45" s="77"/>
      <c r="M45" s="77"/>
      <c r="N45" s="77"/>
      <c r="O45" s="77"/>
      <c r="P45" s="77"/>
      <c r="Q45" s="77"/>
      <c r="R45" s="79"/>
      <c r="S45" s="58"/>
      <c r="T45" s="58"/>
      <c r="U45" s="58"/>
      <c r="V45" s="58"/>
      <c r="W45" s="58"/>
      <c r="X45" s="58"/>
      <c r="Y45" s="58"/>
    </row>
    <row r="46" spans="1:25" ht="15.5" x14ac:dyDescent="0.35">
      <c r="C46" s="67"/>
      <c r="D46" s="66"/>
      <c r="R46" s="58"/>
      <c r="S46" s="58"/>
      <c r="T46" s="58"/>
      <c r="U46" s="58"/>
      <c r="V46" s="58"/>
      <c r="W46" s="58"/>
      <c r="X46" s="58"/>
      <c r="Y46" s="58"/>
    </row>
    <row r="47" spans="1:25" ht="15.5" x14ac:dyDescent="0.35">
      <c r="C47" s="68"/>
      <c r="D47" s="66"/>
      <c r="I47" t="s">
        <v>120</v>
      </c>
      <c r="J47" t="s">
        <v>121</v>
      </c>
      <c r="R47" s="58"/>
      <c r="S47" s="58"/>
      <c r="T47" s="58"/>
      <c r="U47" s="58"/>
      <c r="V47" s="58"/>
      <c r="W47" s="58"/>
      <c r="X47" s="58"/>
      <c r="Y47" s="58"/>
    </row>
    <row r="48" spans="1:25" ht="15.5" x14ac:dyDescent="0.35">
      <c r="C48" s="67"/>
      <c r="D48" s="66"/>
      <c r="J48" t="s">
        <v>122</v>
      </c>
      <c r="R48" s="58"/>
      <c r="S48" s="58"/>
      <c r="T48" s="58"/>
      <c r="U48" s="58"/>
      <c r="V48" s="58"/>
      <c r="W48" s="58"/>
      <c r="X48" s="58"/>
      <c r="Y48" s="58"/>
    </row>
    <row r="49" spans="1:25" ht="16" thickBot="1" x14ac:dyDescent="0.4">
      <c r="C49" s="67"/>
      <c r="D49" s="66"/>
      <c r="I49" s="45"/>
      <c r="J49" s="45"/>
      <c r="K49" s="45"/>
      <c r="L49" s="45"/>
      <c r="M49" s="45"/>
      <c r="N49" s="45"/>
      <c r="O49" s="45"/>
      <c r="P49" s="45"/>
      <c r="Q49" s="45"/>
      <c r="R49" s="58"/>
      <c r="S49" s="58"/>
      <c r="T49" s="58"/>
      <c r="U49" s="58"/>
      <c r="V49" s="58"/>
      <c r="W49" s="58"/>
      <c r="X49" s="58"/>
      <c r="Y49" s="58"/>
    </row>
    <row r="50" spans="1:25" ht="15.5" x14ac:dyDescent="0.35">
      <c r="C50" s="68"/>
      <c r="D50" s="67"/>
    </row>
    <row r="51" spans="1:25" ht="15.5" x14ac:dyDescent="0.35">
      <c r="C51" s="69"/>
      <c r="D51" s="66"/>
    </row>
    <row r="52" spans="1:25" ht="15.5" x14ac:dyDescent="0.35">
      <c r="C52" s="67"/>
      <c r="D52" s="66"/>
    </row>
    <row r="53" spans="1:25" ht="15.5" x14ac:dyDescent="0.35">
      <c r="C53" s="68"/>
      <c r="D53" s="66"/>
    </row>
    <row r="54" spans="1:25" ht="15.5" x14ac:dyDescent="0.35">
      <c r="C54" s="69"/>
      <c r="D54" s="66"/>
    </row>
    <row r="55" spans="1:25" ht="15.5" x14ac:dyDescent="0.35">
      <c r="C55" s="67"/>
      <c r="D55" s="66"/>
    </row>
    <row r="57" spans="1:25" x14ac:dyDescent="0.35">
      <c r="A57" s="53"/>
      <c r="E57" s="58"/>
      <c r="F57" s="58"/>
      <c r="G57" s="58"/>
      <c r="H57" s="58"/>
      <c r="I57" s="58"/>
      <c r="J57" s="58"/>
      <c r="K57" s="5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360FB-8C96-40DC-A512-70326C13C449}">
  <dimension ref="A1:P85"/>
  <sheetViews>
    <sheetView tabSelected="1" topLeftCell="B50" workbookViewId="0">
      <selection activeCell="S69" sqref="S69"/>
    </sheetView>
  </sheetViews>
  <sheetFormatPr defaultRowHeight="14.5" x14ac:dyDescent="0.35"/>
  <sheetData>
    <row r="1" spans="1:14" ht="15" thickBot="1" x14ac:dyDescent="0.4">
      <c r="A1" s="84" t="s">
        <v>123</v>
      </c>
      <c r="B1" s="84" t="s">
        <v>124</v>
      </c>
      <c r="C1" s="84" t="s">
        <v>125</v>
      </c>
      <c r="D1" s="82" t="s">
        <v>162</v>
      </c>
      <c r="E1" s="82" t="s">
        <v>163</v>
      </c>
      <c r="F1" s="82" t="s">
        <v>164</v>
      </c>
      <c r="G1" s="82" t="s">
        <v>165</v>
      </c>
      <c r="H1" s="82" t="s">
        <v>166</v>
      </c>
      <c r="I1" s="82" t="s">
        <v>167</v>
      </c>
      <c r="J1" s="82" t="s">
        <v>168</v>
      </c>
      <c r="K1" s="82" t="s">
        <v>169</v>
      </c>
      <c r="L1" s="82" t="s">
        <v>170</v>
      </c>
      <c r="M1" s="82" t="s">
        <v>171</v>
      </c>
      <c r="N1" s="82" t="s">
        <v>172</v>
      </c>
    </row>
    <row r="2" spans="1:14" ht="15" thickTop="1" x14ac:dyDescent="0.35">
      <c r="A2" s="85" t="s">
        <v>126</v>
      </c>
      <c r="B2" s="85">
        <v>16.2</v>
      </c>
      <c r="C2" s="85">
        <v>1</v>
      </c>
      <c r="D2">
        <v>1</v>
      </c>
      <c r="E2">
        <v>0</v>
      </c>
      <c r="F2">
        <v>0</v>
      </c>
      <c r="G2">
        <v>0</v>
      </c>
      <c r="H2">
        <v>0</v>
      </c>
      <c r="I2">
        <v>0</v>
      </c>
      <c r="J2">
        <v>0</v>
      </c>
      <c r="K2">
        <v>0</v>
      </c>
      <c r="L2">
        <v>0</v>
      </c>
      <c r="M2">
        <v>0</v>
      </c>
      <c r="N2">
        <v>0</v>
      </c>
    </row>
    <row r="3" spans="1:14" x14ac:dyDescent="0.35">
      <c r="A3" s="85" t="s">
        <v>127</v>
      </c>
      <c r="B3" s="85">
        <v>14.91</v>
      </c>
      <c r="C3" s="85">
        <v>2</v>
      </c>
      <c r="D3">
        <v>0</v>
      </c>
      <c r="E3">
        <v>1</v>
      </c>
      <c r="F3">
        <v>0</v>
      </c>
      <c r="G3">
        <v>0</v>
      </c>
      <c r="H3">
        <v>0</v>
      </c>
      <c r="I3">
        <v>0</v>
      </c>
      <c r="J3">
        <v>0</v>
      </c>
      <c r="K3">
        <v>0</v>
      </c>
      <c r="L3">
        <v>0</v>
      </c>
      <c r="M3">
        <v>0</v>
      </c>
      <c r="N3">
        <v>0</v>
      </c>
    </row>
    <row r="4" spans="1:14" x14ac:dyDescent="0.35">
      <c r="A4" s="85" t="s">
        <v>128</v>
      </c>
      <c r="B4" s="85">
        <v>12.42</v>
      </c>
      <c r="C4" s="85">
        <v>3</v>
      </c>
      <c r="D4">
        <v>0</v>
      </c>
      <c r="E4">
        <v>0</v>
      </c>
      <c r="F4">
        <v>1</v>
      </c>
      <c r="G4">
        <v>0</v>
      </c>
      <c r="H4">
        <v>0</v>
      </c>
      <c r="I4">
        <v>0</v>
      </c>
      <c r="J4">
        <v>0</v>
      </c>
      <c r="K4">
        <v>0</v>
      </c>
      <c r="L4">
        <v>0</v>
      </c>
      <c r="M4">
        <v>0</v>
      </c>
      <c r="N4">
        <v>0</v>
      </c>
    </row>
    <row r="5" spans="1:14" x14ac:dyDescent="0.35">
      <c r="A5" s="85" t="s">
        <v>129</v>
      </c>
      <c r="B5" s="85">
        <v>12</v>
      </c>
      <c r="C5" s="85">
        <v>4</v>
      </c>
      <c r="D5">
        <v>0</v>
      </c>
      <c r="E5">
        <v>0</v>
      </c>
      <c r="F5">
        <v>0</v>
      </c>
      <c r="G5">
        <v>1</v>
      </c>
      <c r="H5">
        <v>0</v>
      </c>
      <c r="I5">
        <v>0</v>
      </c>
      <c r="J5">
        <v>0</v>
      </c>
      <c r="K5">
        <v>0</v>
      </c>
      <c r="L5">
        <v>0</v>
      </c>
      <c r="M5">
        <v>0</v>
      </c>
      <c r="N5">
        <v>0</v>
      </c>
    </row>
    <row r="6" spans="1:14" x14ac:dyDescent="0.35">
      <c r="A6" s="85" t="s">
        <v>130</v>
      </c>
      <c r="B6" s="85">
        <v>8.07</v>
      </c>
      <c r="C6" s="85">
        <v>5</v>
      </c>
      <c r="D6">
        <v>0</v>
      </c>
      <c r="E6">
        <v>0</v>
      </c>
      <c r="F6">
        <v>0</v>
      </c>
      <c r="G6">
        <v>0</v>
      </c>
      <c r="H6">
        <v>1</v>
      </c>
      <c r="I6">
        <v>0</v>
      </c>
      <c r="J6">
        <v>0</v>
      </c>
      <c r="K6">
        <v>0</v>
      </c>
      <c r="L6">
        <v>0</v>
      </c>
      <c r="M6">
        <v>0</v>
      </c>
      <c r="N6">
        <v>0</v>
      </c>
    </row>
    <row r="7" spans="1:14" x14ac:dyDescent="0.35">
      <c r="A7" s="85" t="s">
        <v>131</v>
      </c>
      <c r="B7" s="85">
        <v>8.41</v>
      </c>
      <c r="C7" s="85">
        <v>6</v>
      </c>
      <c r="D7">
        <v>0</v>
      </c>
      <c r="E7">
        <v>0</v>
      </c>
      <c r="F7">
        <v>0</v>
      </c>
      <c r="G7">
        <v>0</v>
      </c>
      <c r="H7">
        <v>0</v>
      </c>
      <c r="I7">
        <v>1</v>
      </c>
      <c r="J7">
        <v>0</v>
      </c>
      <c r="K7">
        <v>0</v>
      </c>
      <c r="L7">
        <v>0</v>
      </c>
      <c r="M7">
        <v>0</v>
      </c>
      <c r="N7">
        <v>0</v>
      </c>
    </row>
    <row r="8" spans="1:14" x14ac:dyDescent="0.35">
      <c r="A8" s="85" t="s">
        <v>132</v>
      </c>
      <c r="B8" s="85">
        <v>12.2</v>
      </c>
      <c r="C8" s="85">
        <v>7</v>
      </c>
      <c r="D8">
        <v>0</v>
      </c>
      <c r="E8">
        <v>0</v>
      </c>
      <c r="F8">
        <v>0</v>
      </c>
      <c r="G8">
        <v>0</v>
      </c>
      <c r="H8">
        <v>0</v>
      </c>
      <c r="I8">
        <v>0</v>
      </c>
      <c r="J8">
        <v>1</v>
      </c>
      <c r="K8">
        <v>0</v>
      </c>
      <c r="L8">
        <v>0</v>
      </c>
      <c r="M8">
        <v>0</v>
      </c>
      <c r="N8">
        <v>0</v>
      </c>
    </row>
    <row r="9" spans="1:14" x14ac:dyDescent="0.35">
      <c r="A9" s="85" t="s">
        <v>133</v>
      </c>
      <c r="B9" s="85">
        <v>11.23</v>
      </c>
      <c r="C9" s="85">
        <v>8</v>
      </c>
      <c r="D9">
        <v>0</v>
      </c>
      <c r="E9">
        <v>0</v>
      </c>
      <c r="F9">
        <v>0</v>
      </c>
      <c r="G9">
        <v>0</v>
      </c>
      <c r="H9">
        <v>0</v>
      </c>
      <c r="I9">
        <v>0</v>
      </c>
      <c r="J9">
        <v>0</v>
      </c>
      <c r="K9">
        <v>1</v>
      </c>
      <c r="L9">
        <v>0</v>
      </c>
      <c r="M9">
        <v>0</v>
      </c>
      <c r="N9">
        <v>0</v>
      </c>
    </row>
    <row r="10" spans="1:14" x14ac:dyDescent="0.35">
      <c r="A10" s="85" t="s">
        <v>134</v>
      </c>
      <c r="B10" s="85">
        <v>9.2200000000000006</v>
      </c>
      <c r="C10" s="85">
        <v>9</v>
      </c>
      <c r="D10">
        <v>0</v>
      </c>
      <c r="E10">
        <v>0</v>
      </c>
      <c r="F10">
        <v>0</v>
      </c>
      <c r="G10">
        <v>0</v>
      </c>
      <c r="H10">
        <v>0</v>
      </c>
      <c r="I10">
        <v>0</v>
      </c>
      <c r="J10">
        <v>0</v>
      </c>
      <c r="K10">
        <v>0</v>
      </c>
      <c r="L10">
        <v>1</v>
      </c>
      <c r="M10">
        <v>0</v>
      </c>
      <c r="N10">
        <v>0</v>
      </c>
    </row>
    <row r="11" spans="1:14" x14ac:dyDescent="0.35">
      <c r="A11" s="85" t="s">
        <v>135</v>
      </c>
      <c r="B11" s="85">
        <v>9.3800000000000008</v>
      </c>
      <c r="C11" s="85">
        <v>10</v>
      </c>
      <c r="D11">
        <v>0</v>
      </c>
      <c r="E11">
        <v>0</v>
      </c>
      <c r="F11">
        <v>0</v>
      </c>
      <c r="G11">
        <v>0</v>
      </c>
      <c r="H11">
        <v>0</v>
      </c>
      <c r="I11">
        <v>0</v>
      </c>
      <c r="J11">
        <v>0</v>
      </c>
      <c r="K11">
        <v>0</v>
      </c>
      <c r="L11">
        <v>0</v>
      </c>
      <c r="M11">
        <v>1</v>
      </c>
      <c r="N11">
        <v>0</v>
      </c>
    </row>
    <row r="12" spans="1:14" x14ac:dyDescent="0.35">
      <c r="A12" s="85" t="s">
        <v>136</v>
      </c>
      <c r="B12" s="85">
        <v>14.1</v>
      </c>
      <c r="C12" s="85">
        <v>11</v>
      </c>
      <c r="D12">
        <v>0</v>
      </c>
      <c r="E12">
        <v>0</v>
      </c>
      <c r="F12">
        <v>0</v>
      </c>
      <c r="G12">
        <v>0</v>
      </c>
      <c r="H12">
        <v>0</v>
      </c>
      <c r="I12">
        <v>0</v>
      </c>
      <c r="J12">
        <v>0</v>
      </c>
      <c r="K12">
        <v>0</v>
      </c>
      <c r="L12">
        <v>0</v>
      </c>
      <c r="M12">
        <v>0</v>
      </c>
      <c r="N12">
        <v>1</v>
      </c>
    </row>
    <row r="13" spans="1:14" x14ac:dyDescent="0.35">
      <c r="A13" s="85" t="s">
        <v>137</v>
      </c>
      <c r="B13" s="85">
        <v>24.28</v>
      </c>
      <c r="C13" s="85">
        <v>12</v>
      </c>
      <c r="D13">
        <v>0</v>
      </c>
      <c r="E13">
        <v>0</v>
      </c>
      <c r="F13">
        <v>0</v>
      </c>
      <c r="G13">
        <v>0</v>
      </c>
      <c r="H13">
        <v>0</v>
      </c>
      <c r="I13">
        <v>0</v>
      </c>
      <c r="J13">
        <v>0</v>
      </c>
      <c r="K13">
        <v>0</v>
      </c>
      <c r="L13">
        <v>0</v>
      </c>
      <c r="M13">
        <v>0</v>
      </c>
      <c r="N13">
        <v>0</v>
      </c>
    </row>
    <row r="14" spans="1:14" x14ac:dyDescent="0.35">
      <c r="A14" s="85" t="s">
        <v>138</v>
      </c>
      <c r="B14" s="85">
        <v>19.59</v>
      </c>
      <c r="C14" s="85">
        <v>13</v>
      </c>
      <c r="D14">
        <v>1</v>
      </c>
      <c r="E14">
        <v>0</v>
      </c>
      <c r="F14">
        <v>0</v>
      </c>
      <c r="G14">
        <v>0</v>
      </c>
      <c r="H14">
        <v>0</v>
      </c>
      <c r="I14">
        <v>0</v>
      </c>
      <c r="J14">
        <v>0</v>
      </c>
      <c r="K14">
        <v>0</v>
      </c>
      <c r="L14">
        <v>0</v>
      </c>
      <c r="M14">
        <v>0</v>
      </c>
      <c r="N14">
        <v>0</v>
      </c>
    </row>
    <row r="15" spans="1:14" x14ac:dyDescent="0.35">
      <c r="A15" s="85" t="s">
        <v>139</v>
      </c>
      <c r="B15" s="85">
        <v>13.69</v>
      </c>
      <c r="C15" s="85">
        <v>14</v>
      </c>
      <c r="D15">
        <v>0</v>
      </c>
      <c r="E15">
        <v>1</v>
      </c>
      <c r="F15">
        <v>0</v>
      </c>
      <c r="G15">
        <v>0</v>
      </c>
      <c r="H15">
        <v>0</v>
      </c>
      <c r="I15">
        <v>0</v>
      </c>
      <c r="J15">
        <v>0</v>
      </c>
      <c r="K15">
        <v>0</v>
      </c>
      <c r="L15">
        <v>0</v>
      </c>
      <c r="M15">
        <v>0</v>
      </c>
      <c r="N15">
        <v>0</v>
      </c>
    </row>
    <row r="16" spans="1:14" x14ac:dyDescent="0.35">
      <c r="A16" s="85" t="s">
        <v>140</v>
      </c>
      <c r="B16" s="85">
        <v>12.2</v>
      </c>
      <c r="C16" s="85">
        <v>15</v>
      </c>
      <c r="D16">
        <v>0</v>
      </c>
      <c r="E16">
        <v>0</v>
      </c>
      <c r="F16">
        <v>1</v>
      </c>
      <c r="G16">
        <v>0</v>
      </c>
      <c r="H16">
        <v>0</v>
      </c>
      <c r="I16">
        <v>0</v>
      </c>
      <c r="J16">
        <v>0</v>
      </c>
      <c r="K16">
        <v>0</v>
      </c>
      <c r="L16">
        <v>0</v>
      </c>
      <c r="M16">
        <v>0</v>
      </c>
      <c r="N16">
        <v>0</v>
      </c>
    </row>
    <row r="17" spans="1:16" x14ac:dyDescent="0.35">
      <c r="A17" s="85" t="s">
        <v>141</v>
      </c>
      <c r="B17" s="85">
        <v>9.02</v>
      </c>
      <c r="C17" s="85">
        <v>16</v>
      </c>
      <c r="D17">
        <v>0</v>
      </c>
      <c r="E17">
        <v>0</v>
      </c>
      <c r="F17">
        <v>0</v>
      </c>
      <c r="G17">
        <v>1</v>
      </c>
      <c r="H17">
        <v>0</v>
      </c>
      <c r="I17">
        <v>0</v>
      </c>
      <c r="J17">
        <v>0</v>
      </c>
      <c r="K17">
        <v>0</v>
      </c>
      <c r="L17">
        <v>0</v>
      </c>
      <c r="M17">
        <v>0</v>
      </c>
      <c r="N17">
        <v>0</v>
      </c>
    </row>
    <row r="18" spans="1:16" x14ac:dyDescent="0.35">
      <c r="A18" s="85" t="s">
        <v>142</v>
      </c>
      <c r="B18" s="85">
        <v>7.33</v>
      </c>
      <c r="C18" s="85">
        <v>17</v>
      </c>
      <c r="D18">
        <v>0</v>
      </c>
      <c r="E18">
        <v>0</v>
      </c>
      <c r="F18">
        <v>0</v>
      </c>
      <c r="G18">
        <v>0</v>
      </c>
      <c r="H18">
        <v>1</v>
      </c>
      <c r="I18">
        <v>0</v>
      </c>
      <c r="J18">
        <v>0</v>
      </c>
      <c r="K18">
        <v>0</v>
      </c>
      <c r="L18">
        <v>0</v>
      </c>
      <c r="M18">
        <v>0</v>
      </c>
      <c r="N18">
        <v>0</v>
      </c>
    </row>
    <row r="19" spans="1:16" x14ac:dyDescent="0.35">
      <c r="A19" s="85" t="s">
        <v>143</v>
      </c>
      <c r="B19" s="85">
        <v>7.14</v>
      </c>
      <c r="C19" s="85">
        <v>18</v>
      </c>
      <c r="D19">
        <v>0</v>
      </c>
      <c r="E19">
        <v>0</v>
      </c>
      <c r="F19">
        <v>0</v>
      </c>
      <c r="G19">
        <v>0</v>
      </c>
      <c r="H19">
        <v>0</v>
      </c>
      <c r="I19">
        <v>1</v>
      </c>
      <c r="J19">
        <v>0</v>
      </c>
      <c r="K19">
        <v>0</v>
      </c>
      <c r="L19">
        <v>0</v>
      </c>
      <c r="M19">
        <v>0</v>
      </c>
      <c r="N19">
        <v>0</v>
      </c>
      <c r="P19" s="87" t="s">
        <v>174</v>
      </c>
    </row>
    <row r="20" spans="1:16" x14ac:dyDescent="0.35">
      <c r="A20" s="85" t="s">
        <v>144</v>
      </c>
      <c r="B20" s="85">
        <v>9.56</v>
      </c>
      <c r="C20" s="85">
        <v>19</v>
      </c>
      <c r="D20">
        <v>0</v>
      </c>
      <c r="E20">
        <v>0</v>
      </c>
      <c r="F20">
        <v>0</v>
      </c>
      <c r="G20">
        <v>0</v>
      </c>
      <c r="H20">
        <v>0</v>
      </c>
      <c r="I20">
        <v>0</v>
      </c>
      <c r="J20">
        <v>1</v>
      </c>
      <c r="K20">
        <v>0</v>
      </c>
      <c r="L20">
        <v>0</v>
      </c>
      <c r="M20">
        <v>0</v>
      </c>
      <c r="N20">
        <v>0</v>
      </c>
    </row>
    <row r="21" spans="1:16" x14ac:dyDescent="0.35">
      <c r="A21" s="85" t="s">
        <v>145</v>
      </c>
      <c r="B21" s="85">
        <v>8.6199999999999992</v>
      </c>
      <c r="C21" s="85">
        <v>20</v>
      </c>
      <c r="D21">
        <v>0</v>
      </c>
      <c r="E21">
        <v>0</v>
      </c>
      <c r="F21">
        <v>0</v>
      </c>
      <c r="G21">
        <v>0</v>
      </c>
      <c r="H21">
        <v>0</v>
      </c>
      <c r="I21">
        <v>0</v>
      </c>
      <c r="J21">
        <v>0</v>
      </c>
      <c r="K21">
        <v>1</v>
      </c>
      <c r="L21">
        <v>0</v>
      </c>
      <c r="M21">
        <v>0</v>
      </c>
      <c r="N21">
        <v>0</v>
      </c>
    </row>
    <row r="22" spans="1:16" x14ac:dyDescent="0.35">
      <c r="A22" s="85" t="s">
        <v>146</v>
      </c>
      <c r="B22" s="85">
        <v>7.08</v>
      </c>
      <c r="C22" s="85">
        <v>21</v>
      </c>
      <c r="D22">
        <v>0</v>
      </c>
      <c r="E22">
        <v>0</v>
      </c>
      <c r="F22">
        <v>0</v>
      </c>
      <c r="G22">
        <v>0</v>
      </c>
      <c r="H22">
        <v>0</v>
      </c>
      <c r="I22">
        <v>0</v>
      </c>
      <c r="J22">
        <v>0</v>
      </c>
      <c r="K22">
        <v>0</v>
      </c>
      <c r="L22">
        <v>1</v>
      </c>
      <c r="M22">
        <v>0</v>
      </c>
      <c r="N22">
        <v>0</v>
      </c>
    </row>
    <row r="23" spans="1:16" x14ac:dyDescent="0.35">
      <c r="A23" s="85" t="s">
        <v>147</v>
      </c>
      <c r="B23" s="85">
        <v>7.87</v>
      </c>
      <c r="C23" s="85">
        <v>22</v>
      </c>
      <c r="D23">
        <v>0</v>
      </c>
      <c r="E23">
        <v>0</v>
      </c>
      <c r="F23">
        <v>0</v>
      </c>
      <c r="G23">
        <v>0</v>
      </c>
      <c r="H23">
        <v>0</v>
      </c>
      <c r="I23">
        <v>0</v>
      </c>
      <c r="J23">
        <v>0</v>
      </c>
      <c r="K23">
        <v>0</v>
      </c>
      <c r="L23">
        <v>0</v>
      </c>
      <c r="M23">
        <v>1</v>
      </c>
      <c r="N23">
        <v>0</v>
      </c>
    </row>
    <row r="24" spans="1:16" x14ac:dyDescent="0.35">
      <c r="A24" s="85" t="s">
        <v>148</v>
      </c>
      <c r="B24" s="85">
        <v>15.35</v>
      </c>
      <c r="C24" s="85">
        <v>23</v>
      </c>
      <c r="D24">
        <v>0</v>
      </c>
      <c r="E24">
        <v>0</v>
      </c>
      <c r="F24">
        <v>0</v>
      </c>
      <c r="G24">
        <v>0</v>
      </c>
      <c r="H24">
        <v>0</v>
      </c>
      <c r="I24">
        <v>0</v>
      </c>
      <c r="J24">
        <v>0</v>
      </c>
      <c r="K24">
        <v>0</v>
      </c>
      <c r="L24">
        <v>0</v>
      </c>
      <c r="M24">
        <v>0</v>
      </c>
      <c r="N24">
        <v>1</v>
      </c>
    </row>
    <row r="25" spans="1:16" x14ac:dyDescent="0.35">
      <c r="A25" s="85" t="s">
        <v>149</v>
      </c>
      <c r="B25" s="85">
        <v>19.77</v>
      </c>
      <c r="C25" s="85">
        <v>24</v>
      </c>
      <c r="D25">
        <v>0</v>
      </c>
      <c r="E25">
        <v>0</v>
      </c>
      <c r="F25">
        <v>0</v>
      </c>
      <c r="G25">
        <v>0</v>
      </c>
      <c r="H25">
        <v>0</v>
      </c>
      <c r="I25">
        <v>0</v>
      </c>
      <c r="J25">
        <v>0</v>
      </c>
      <c r="K25">
        <v>0</v>
      </c>
      <c r="L25">
        <v>0</v>
      </c>
      <c r="M25">
        <v>0</v>
      </c>
      <c r="N25">
        <v>0</v>
      </c>
    </row>
    <row r="26" spans="1:16" x14ac:dyDescent="0.35">
      <c r="A26" s="85" t="s">
        <v>150</v>
      </c>
      <c r="B26" s="85">
        <v>16.62</v>
      </c>
      <c r="C26" s="85">
        <v>25</v>
      </c>
      <c r="D26">
        <v>1</v>
      </c>
      <c r="E26">
        <v>0</v>
      </c>
      <c r="F26">
        <v>0</v>
      </c>
      <c r="G26">
        <v>0</v>
      </c>
      <c r="H26">
        <v>0</v>
      </c>
      <c r="I26">
        <v>0</v>
      </c>
      <c r="J26">
        <v>0</v>
      </c>
      <c r="K26">
        <v>0</v>
      </c>
      <c r="L26">
        <v>0</v>
      </c>
      <c r="M26">
        <v>0</v>
      </c>
      <c r="N26">
        <v>0</v>
      </c>
    </row>
    <row r="27" spans="1:16" x14ac:dyDescent="0.35">
      <c r="A27" s="85" t="s">
        <v>151</v>
      </c>
      <c r="B27" s="85">
        <v>13.14</v>
      </c>
      <c r="C27" s="85">
        <v>26</v>
      </c>
      <c r="D27">
        <v>0</v>
      </c>
      <c r="E27">
        <v>1</v>
      </c>
      <c r="F27">
        <v>0</v>
      </c>
      <c r="G27">
        <v>0</v>
      </c>
      <c r="H27">
        <v>0</v>
      </c>
      <c r="I27">
        <v>0</v>
      </c>
      <c r="J27">
        <v>0</v>
      </c>
      <c r="K27">
        <v>0</v>
      </c>
      <c r="L27">
        <v>0</v>
      </c>
      <c r="M27">
        <v>0</v>
      </c>
      <c r="N27">
        <v>0</v>
      </c>
    </row>
    <row r="28" spans="1:16" x14ac:dyDescent="0.35">
      <c r="A28" s="85" t="s">
        <v>152</v>
      </c>
      <c r="B28" s="85">
        <v>11.77</v>
      </c>
      <c r="C28" s="85">
        <v>27</v>
      </c>
      <c r="D28">
        <v>0</v>
      </c>
      <c r="E28">
        <v>0</v>
      </c>
      <c r="F28">
        <v>1</v>
      </c>
      <c r="G28">
        <v>0</v>
      </c>
      <c r="H28">
        <v>0</v>
      </c>
      <c r="I28">
        <v>0</v>
      </c>
      <c r="J28">
        <v>0</v>
      </c>
      <c r="K28">
        <v>0</v>
      </c>
      <c r="L28">
        <v>0</v>
      </c>
      <c r="M28">
        <v>0</v>
      </c>
      <c r="N28">
        <v>0</v>
      </c>
    </row>
    <row r="29" spans="1:16" x14ac:dyDescent="0.35">
      <c r="A29" s="85" t="s">
        <v>153</v>
      </c>
      <c r="B29" s="85">
        <v>12.06</v>
      </c>
      <c r="C29" s="85">
        <v>28</v>
      </c>
      <c r="D29">
        <v>0</v>
      </c>
      <c r="E29">
        <v>0</v>
      </c>
      <c r="F29">
        <v>0</v>
      </c>
      <c r="G29">
        <v>1</v>
      </c>
      <c r="H29">
        <v>0</v>
      </c>
      <c r="I29">
        <v>0</v>
      </c>
      <c r="J29">
        <v>0</v>
      </c>
      <c r="K29">
        <v>0</v>
      </c>
      <c r="L29">
        <v>0</v>
      </c>
      <c r="M29">
        <v>0</v>
      </c>
      <c r="N29">
        <v>0</v>
      </c>
    </row>
    <row r="30" spans="1:16" x14ac:dyDescent="0.35">
      <c r="A30" s="85" t="s">
        <v>154</v>
      </c>
      <c r="B30" s="85">
        <v>7.09</v>
      </c>
      <c r="C30" s="85">
        <v>29</v>
      </c>
      <c r="D30">
        <v>0</v>
      </c>
      <c r="E30">
        <v>0</v>
      </c>
      <c r="F30">
        <v>0</v>
      </c>
      <c r="G30">
        <v>0</v>
      </c>
      <c r="H30">
        <v>1</v>
      </c>
      <c r="I30">
        <v>0</v>
      </c>
      <c r="J30">
        <v>0</v>
      </c>
      <c r="K30">
        <v>0</v>
      </c>
      <c r="L30">
        <v>0</v>
      </c>
      <c r="M30">
        <v>0</v>
      </c>
      <c r="N30">
        <v>0</v>
      </c>
    </row>
    <row r="31" spans="1:16" x14ac:dyDescent="0.35">
      <c r="A31" s="85" t="s">
        <v>155</v>
      </c>
      <c r="B31" s="85">
        <v>6.53</v>
      </c>
      <c r="C31" s="85">
        <v>30</v>
      </c>
      <c r="D31">
        <v>0</v>
      </c>
      <c r="E31">
        <v>0</v>
      </c>
      <c r="F31">
        <v>0</v>
      </c>
      <c r="G31">
        <v>0</v>
      </c>
      <c r="H31">
        <v>0</v>
      </c>
      <c r="I31">
        <v>1</v>
      </c>
      <c r="J31">
        <v>0</v>
      </c>
      <c r="K31">
        <v>0</v>
      </c>
      <c r="L31">
        <v>0</v>
      </c>
      <c r="M31">
        <v>0</v>
      </c>
      <c r="N31">
        <v>0</v>
      </c>
    </row>
    <row r="32" spans="1:16" x14ac:dyDescent="0.35">
      <c r="A32" s="85" t="s">
        <v>156</v>
      </c>
      <c r="B32" s="85">
        <v>10.66</v>
      </c>
      <c r="C32" s="85">
        <v>31</v>
      </c>
      <c r="D32">
        <v>0</v>
      </c>
      <c r="E32">
        <v>0</v>
      </c>
      <c r="F32">
        <v>0</v>
      </c>
      <c r="G32">
        <v>0</v>
      </c>
      <c r="H32">
        <v>0</v>
      </c>
      <c r="I32">
        <v>0</v>
      </c>
      <c r="J32">
        <v>1</v>
      </c>
      <c r="K32">
        <v>0</v>
      </c>
      <c r="L32">
        <v>0</v>
      </c>
      <c r="M32">
        <v>0</v>
      </c>
      <c r="N32">
        <v>0</v>
      </c>
    </row>
    <row r="33" spans="1:14" x14ac:dyDescent="0.35">
      <c r="A33" s="85" t="s">
        <v>157</v>
      </c>
      <c r="B33" s="85">
        <v>8.7899999999999991</v>
      </c>
      <c r="C33" s="85">
        <v>32</v>
      </c>
      <c r="D33">
        <v>0</v>
      </c>
      <c r="E33">
        <v>0</v>
      </c>
      <c r="F33">
        <v>0</v>
      </c>
      <c r="G33">
        <v>0</v>
      </c>
      <c r="H33">
        <v>0</v>
      </c>
      <c r="I33">
        <v>0</v>
      </c>
      <c r="J33">
        <v>0</v>
      </c>
      <c r="K33">
        <v>1</v>
      </c>
      <c r="L33">
        <v>0</v>
      </c>
      <c r="M33">
        <v>0</v>
      </c>
      <c r="N33">
        <v>0</v>
      </c>
    </row>
    <row r="34" spans="1:14" x14ac:dyDescent="0.35">
      <c r="A34" s="85" t="s">
        <v>158</v>
      </c>
      <c r="B34" s="85">
        <v>8.2100000000000009</v>
      </c>
      <c r="C34" s="85">
        <v>33</v>
      </c>
      <c r="D34">
        <v>0</v>
      </c>
      <c r="E34">
        <v>0</v>
      </c>
      <c r="F34">
        <v>0</v>
      </c>
      <c r="G34">
        <v>0</v>
      </c>
      <c r="H34">
        <v>0</v>
      </c>
      <c r="I34">
        <v>0</v>
      </c>
      <c r="J34">
        <v>0</v>
      </c>
      <c r="K34">
        <v>0</v>
      </c>
      <c r="L34">
        <v>1</v>
      </c>
      <c r="M34">
        <v>0</v>
      </c>
      <c r="N34">
        <v>0</v>
      </c>
    </row>
    <row r="35" spans="1:14" x14ac:dyDescent="0.35">
      <c r="A35" s="85" t="s">
        <v>159</v>
      </c>
      <c r="B35" s="85">
        <v>8.19</v>
      </c>
      <c r="C35" s="85">
        <v>34</v>
      </c>
      <c r="D35">
        <v>0</v>
      </c>
      <c r="E35">
        <v>0</v>
      </c>
      <c r="F35">
        <v>0</v>
      </c>
      <c r="G35">
        <v>0</v>
      </c>
      <c r="H35">
        <v>0</v>
      </c>
      <c r="I35">
        <v>0</v>
      </c>
      <c r="J35">
        <v>0</v>
      </c>
      <c r="K35">
        <v>0</v>
      </c>
      <c r="L35">
        <v>0</v>
      </c>
      <c r="M35">
        <v>1</v>
      </c>
      <c r="N35">
        <v>0</v>
      </c>
    </row>
    <row r="36" spans="1:14" x14ac:dyDescent="0.35">
      <c r="A36" s="85" t="s">
        <v>160</v>
      </c>
      <c r="B36" s="85">
        <v>14.53</v>
      </c>
      <c r="C36" s="85">
        <v>35</v>
      </c>
      <c r="D36">
        <v>0</v>
      </c>
      <c r="E36">
        <v>0</v>
      </c>
      <c r="F36">
        <v>0</v>
      </c>
      <c r="G36">
        <v>0</v>
      </c>
      <c r="H36">
        <v>0</v>
      </c>
      <c r="I36">
        <v>0</v>
      </c>
      <c r="J36">
        <v>0</v>
      </c>
      <c r="K36">
        <v>0</v>
      </c>
      <c r="L36">
        <v>0</v>
      </c>
      <c r="M36">
        <v>0</v>
      </c>
      <c r="N36">
        <v>1</v>
      </c>
    </row>
    <row r="37" spans="1:14" x14ac:dyDescent="0.35">
      <c r="A37" s="85" t="s">
        <v>161</v>
      </c>
      <c r="B37" s="85">
        <v>20.82</v>
      </c>
      <c r="C37" s="85">
        <v>36</v>
      </c>
      <c r="D37">
        <v>0</v>
      </c>
      <c r="E37">
        <v>0</v>
      </c>
      <c r="F37">
        <v>0</v>
      </c>
      <c r="G37">
        <v>0</v>
      </c>
      <c r="H37">
        <v>0</v>
      </c>
      <c r="I37">
        <v>0</v>
      </c>
      <c r="J37">
        <v>0</v>
      </c>
      <c r="K37">
        <v>0</v>
      </c>
      <c r="L37">
        <v>0</v>
      </c>
      <c r="M37">
        <v>0</v>
      </c>
      <c r="N37">
        <v>0</v>
      </c>
    </row>
    <row r="40" spans="1:14" x14ac:dyDescent="0.35">
      <c r="C40" s="83" t="s">
        <v>64</v>
      </c>
      <c r="D40" s="83"/>
      <c r="E40" s="83"/>
      <c r="F40" s="83"/>
      <c r="G40" s="83"/>
      <c r="H40" s="83"/>
      <c r="I40" s="83"/>
      <c r="J40" s="83"/>
      <c r="K40" s="83"/>
      <c r="L40" s="83"/>
    </row>
    <row r="41" spans="1:14" ht="15" thickBot="1" x14ac:dyDescent="0.4">
      <c r="C41" s="83"/>
      <c r="D41" s="83"/>
      <c r="E41" s="83"/>
      <c r="F41" s="83"/>
      <c r="G41" s="83"/>
      <c r="H41" s="83"/>
      <c r="I41" s="83"/>
      <c r="J41" s="83"/>
      <c r="K41" s="83"/>
      <c r="L41" s="83"/>
    </row>
    <row r="42" spans="1:14" x14ac:dyDescent="0.35">
      <c r="C42" s="72" t="s">
        <v>65</v>
      </c>
      <c r="D42" s="72"/>
      <c r="E42" s="83"/>
      <c r="F42" s="83"/>
      <c r="G42" s="83"/>
      <c r="H42" s="83"/>
      <c r="I42" s="83"/>
      <c r="J42" s="83"/>
      <c r="K42" s="83"/>
      <c r="L42" s="83"/>
    </row>
    <row r="43" spans="1:14" x14ac:dyDescent="0.35">
      <c r="C43" s="9" t="s">
        <v>66</v>
      </c>
      <c r="D43" s="9">
        <v>0.97573198536368455</v>
      </c>
      <c r="E43" s="83"/>
      <c r="F43" s="83"/>
      <c r="G43" s="83"/>
      <c r="H43" s="83"/>
      <c r="I43" s="83"/>
      <c r="J43" s="83"/>
      <c r="K43" s="83"/>
      <c r="L43" s="83"/>
    </row>
    <row r="44" spans="1:14" x14ac:dyDescent="0.35">
      <c r="C44" s="9" t="s">
        <v>67</v>
      </c>
      <c r="D44" s="9">
        <v>0.95205290726175762</v>
      </c>
      <c r="E44" s="83"/>
      <c r="F44" s="83"/>
      <c r="G44" s="83"/>
      <c r="H44" s="83"/>
      <c r="I44" s="83"/>
      <c r="J44" s="83"/>
      <c r="K44" s="83"/>
      <c r="L44" s="83"/>
    </row>
    <row r="45" spans="1:14" x14ac:dyDescent="0.35">
      <c r="C45" s="9" t="s">
        <v>68</v>
      </c>
      <c r="D45" s="9">
        <v>0.92703703278963101</v>
      </c>
      <c r="E45" s="83"/>
      <c r="F45" s="83"/>
      <c r="G45" s="83"/>
      <c r="H45" s="83"/>
      <c r="I45" s="83"/>
      <c r="J45" s="83"/>
      <c r="K45" s="83"/>
      <c r="L45" s="83"/>
    </row>
    <row r="46" spans="1:14" x14ac:dyDescent="0.35">
      <c r="C46" s="9" t="s">
        <v>69</v>
      </c>
      <c r="D46" s="9">
        <v>1.1832134303409214</v>
      </c>
      <c r="E46" s="83"/>
      <c r="F46" s="83"/>
      <c r="G46" s="83"/>
      <c r="H46" s="83"/>
      <c r="I46" s="83"/>
      <c r="J46" s="83"/>
      <c r="K46" s="83"/>
      <c r="L46" s="83"/>
    </row>
    <row r="47" spans="1:14" ht="15" thickBot="1" x14ac:dyDescent="0.4">
      <c r="C47" s="10" t="s">
        <v>29</v>
      </c>
      <c r="D47" s="10">
        <v>36</v>
      </c>
      <c r="E47" s="83"/>
      <c r="F47" s="83"/>
      <c r="G47" s="83"/>
      <c r="H47" s="83"/>
      <c r="I47" s="83"/>
      <c r="J47" s="83"/>
      <c r="K47" s="83"/>
      <c r="L47" s="83"/>
    </row>
    <row r="48" spans="1:14" x14ac:dyDescent="0.35">
      <c r="C48" s="83"/>
      <c r="D48" s="83"/>
      <c r="E48" s="83"/>
      <c r="F48" s="83"/>
      <c r="G48" s="83"/>
      <c r="H48" s="83"/>
      <c r="I48" s="83"/>
      <c r="J48" s="83"/>
      <c r="K48" s="83"/>
      <c r="L48" s="83"/>
    </row>
    <row r="49" spans="3:12" ht="15" thickBot="1" x14ac:dyDescent="0.4">
      <c r="C49" s="83" t="s">
        <v>70</v>
      </c>
      <c r="D49" s="83"/>
      <c r="E49" s="83"/>
      <c r="F49" s="83"/>
      <c r="G49" s="83"/>
      <c r="H49" s="83"/>
      <c r="I49" s="83"/>
      <c r="J49" s="83"/>
      <c r="K49" s="83"/>
      <c r="L49" s="83"/>
    </row>
    <row r="50" spans="3:12" x14ac:dyDescent="0.35">
      <c r="C50" s="11"/>
      <c r="D50" s="11" t="s">
        <v>31</v>
      </c>
      <c r="E50" s="11" t="s">
        <v>71</v>
      </c>
      <c r="F50" s="11" t="s">
        <v>72</v>
      </c>
      <c r="G50" s="11" t="s">
        <v>73</v>
      </c>
      <c r="H50" s="11" t="s">
        <v>74</v>
      </c>
      <c r="I50" s="83"/>
      <c r="J50" s="83"/>
      <c r="K50" s="83"/>
      <c r="L50" s="83"/>
    </row>
    <row r="51" spans="3:12" x14ac:dyDescent="0.35">
      <c r="C51" s="9" t="s">
        <v>75</v>
      </c>
      <c r="D51" s="9">
        <v>12</v>
      </c>
      <c r="E51" s="9">
        <v>639.37083472222196</v>
      </c>
      <c r="F51" s="9">
        <v>53.280902893518494</v>
      </c>
      <c r="G51" s="9">
        <v>38.057950295623947</v>
      </c>
      <c r="H51" s="9">
        <v>2.8061370942739088E-12</v>
      </c>
      <c r="I51" s="83"/>
      <c r="J51" s="83"/>
      <c r="K51" s="83"/>
      <c r="L51" s="83"/>
    </row>
    <row r="52" spans="3:12" x14ac:dyDescent="0.35">
      <c r="C52" s="9" t="s">
        <v>76</v>
      </c>
      <c r="D52" s="9">
        <v>23</v>
      </c>
      <c r="E52" s="9">
        <v>32.199862499999995</v>
      </c>
      <c r="F52" s="9">
        <v>1.3999940217391302</v>
      </c>
      <c r="G52" s="9"/>
      <c r="H52" s="9"/>
      <c r="I52" s="83"/>
      <c r="J52" s="83"/>
      <c r="K52" s="83"/>
      <c r="L52" s="83"/>
    </row>
    <row r="53" spans="3:12" ht="15" thickBot="1" x14ac:dyDescent="0.4">
      <c r="C53" s="10" t="s">
        <v>77</v>
      </c>
      <c r="D53" s="10">
        <v>35</v>
      </c>
      <c r="E53" s="10">
        <v>671.57069722222195</v>
      </c>
      <c r="F53" s="10"/>
      <c r="G53" s="10"/>
      <c r="H53" s="10"/>
      <c r="I53" s="83"/>
      <c r="J53" s="83"/>
      <c r="K53" s="83"/>
      <c r="L53" s="83"/>
    </row>
    <row r="54" spans="3:12" ht="15" thickBot="1" x14ac:dyDescent="0.4">
      <c r="C54" s="83"/>
      <c r="D54" s="83"/>
      <c r="E54" s="83"/>
      <c r="F54" s="83"/>
      <c r="G54" s="83"/>
      <c r="H54" s="83"/>
      <c r="I54" s="83"/>
      <c r="J54" s="83"/>
      <c r="K54" s="83"/>
      <c r="L54" s="83"/>
    </row>
    <row r="55" spans="3:12" x14ac:dyDescent="0.35">
      <c r="C55" s="11"/>
      <c r="D55" s="11" t="s">
        <v>78</v>
      </c>
      <c r="E55" s="11" t="s">
        <v>69</v>
      </c>
      <c r="F55" s="11" t="s">
        <v>32</v>
      </c>
      <c r="G55" s="11" t="s">
        <v>79</v>
      </c>
      <c r="H55" s="11" t="s">
        <v>80</v>
      </c>
      <c r="I55" s="11" t="s">
        <v>81</v>
      </c>
      <c r="J55" s="11" t="s">
        <v>82</v>
      </c>
      <c r="K55" s="11" t="s">
        <v>83</v>
      </c>
      <c r="L55" s="83"/>
    </row>
    <row r="56" spans="3:12" x14ac:dyDescent="0.35">
      <c r="C56" s="9" t="s">
        <v>84</v>
      </c>
      <c r="D56" s="9">
        <v>22.790833333333335</v>
      </c>
      <c r="E56" s="9">
        <v>0.83665824018506219</v>
      </c>
      <c r="F56" s="9">
        <v>27.240314191242749</v>
      </c>
      <c r="G56" s="9">
        <v>5.2478995560014162E-19</v>
      </c>
      <c r="H56" s="9">
        <v>21.060073897454696</v>
      </c>
      <c r="I56" s="9">
        <v>24.521592769211974</v>
      </c>
      <c r="J56" s="9">
        <v>21.060073897454696</v>
      </c>
      <c r="K56" s="9">
        <v>24.521592769211974</v>
      </c>
      <c r="L56" s="83"/>
    </row>
    <row r="57" spans="3:12" x14ac:dyDescent="0.35">
      <c r="C57" s="9" t="s">
        <v>125</v>
      </c>
      <c r="D57" s="9">
        <v>-4.8645833333333319E-2</v>
      </c>
      <c r="E57" s="9">
        <v>2.0126869174606841E-2</v>
      </c>
      <c r="F57" s="9">
        <v>-2.4169597820364213</v>
      </c>
      <c r="G57" s="9">
        <v>2.3984360062283536E-2</v>
      </c>
      <c r="H57" s="9">
        <v>-9.0281434425292323E-2</v>
      </c>
      <c r="I57" s="9">
        <v>-7.0102322413743146E-3</v>
      </c>
      <c r="J57" s="9">
        <v>-9.0281434425292323E-2</v>
      </c>
      <c r="K57" s="9">
        <v>-7.0102322413743146E-3</v>
      </c>
      <c r="L57" s="83"/>
    </row>
    <row r="58" spans="3:12" x14ac:dyDescent="0.35">
      <c r="C58" s="9" t="s">
        <v>162</v>
      </c>
      <c r="D58" s="9">
        <v>-4.6884375000000009</v>
      </c>
      <c r="E58" s="9">
        <v>0.99113336248028006</v>
      </c>
      <c r="F58" s="9">
        <v>-4.7303800653701469</v>
      </c>
      <c r="G58" s="9">
        <v>9.115325598690565E-5</v>
      </c>
      <c r="H58" s="9">
        <v>-6.7387530732350545</v>
      </c>
      <c r="I58" s="9">
        <v>-2.6381219267649478</v>
      </c>
      <c r="J58" s="9">
        <v>-6.7387530732350545</v>
      </c>
      <c r="K58" s="9">
        <v>-2.6381219267649478</v>
      </c>
      <c r="L58" s="83"/>
    </row>
    <row r="59" spans="3:12" x14ac:dyDescent="0.35">
      <c r="C59" s="9" t="s">
        <v>163</v>
      </c>
      <c r="D59" s="9">
        <v>-8.1964583333333376</v>
      </c>
      <c r="E59" s="9">
        <v>0.98683252586407033</v>
      </c>
      <c r="F59" s="9">
        <v>-8.3058250701217222</v>
      </c>
      <c r="G59" s="9">
        <v>2.2399713806331863E-8</v>
      </c>
      <c r="H59" s="9">
        <v>-10.237876948171099</v>
      </c>
      <c r="I59" s="9">
        <v>-6.1550397184955754</v>
      </c>
      <c r="J59" s="9">
        <v>-10.237876948171099</v>
      </c>
      <c r="K59" s="9">
        <v>-6.1550397184955754</v>
      </c>
      <c r="L59" s="83"/>
    </row>
    <row r="60" spans="3:12" x14ac:dyDescent="0.35">
      <c r="C60" s="9" t="s">
        <v>164</v>
      </c>
      <c r="D60" s="9">
        <v>-9.9311458333333338</v>
      </c>
      <c r="E60" s="9">
        <v>0.98292507736378243</v>
      </c>
      <c r="F60" s="9">
        <v>-10.103665133835829</v>
      </c>
      <c r="G60" s="9">
        <v>6.2905769615981368E-10</v>
      </c>
      <c r="H60" s="9">
        <v>-11.964481275093654</v>
      </c>
      <c r="I60" s="9">
        <v>-7.8978103915730129</v>
      </c>
      <c r="J60" s="9">
        <v>-11.964481275093654</v>
      </c>
      <c r="K60" s="9">
        <v>-7.8978103915730129</v>
      </c>
      <c r="L60" s="83"/>
    </row>
    <row r="61" spans="3:12" x14ac:dyDescent="0.35">
      <c r="C61" s="9" t="s">
        <v>165</v>
      </c>
      <c r="D61" s="9">
        <v>-10.985833333333343</v>
      </c>
      <c r="E61" s="9">
        <v>0.97941572534010235</v>
      </c>
      <c r="F61" s="9">
        <v>-11.216721407570324</v>
      </c>
      <c r="G61" s="9">
        <v>8.3970786114424447E-11</v>
      </c>
      <c r="H61" s="9">
        <v>-13.011909127322237</v>
      </c>
      <c r="I61" s="9">
        <v>-8.959757539344448</v>
      </c>
      <c r="J61" s="9">
        <v>-13.011909127322237</v>
      </c>
      <c r="K61" s="9">
        <v>-8.959757539344448</v>
      </c>
      <c r="L61" s="83"/>
    </row>
    <row r="62" spans="3:12" x14ac:dyDescent="0.35">
      <c r="C62" s="9" t="s">
        <v>166</v>
      </c>
      <c r="D62" s="9">
        <v>-14.467187500000001</v>
      </c>
      <c r="E62" s="9">
        <v>0.97630876268827083</v>
      </c>
      <c r="F62" s="9">
        <v>-14.818250181596785</v>
      </c>
      <c r="G62" s="9">
        <v>2.9526513745367262E-13</v>
      </c>
      <c r="H62" s="9">
        <v>-16.486836052053899</v>
      </c>
      <c r="I62" s="9">
        <v>-12.447538947946104</v>
      </c>
      <c r="J62" s="9">
        <v>-16.486836052053899</v>
      </c>
      <c r="K62" s="9">
        <v>-12.447538947946104</v>
      </c>
      <c r="L62" s="83"/>
    </row>
    <row r="63" spans="3:12" x14ac:dyDescent="0.35">
      <c r="C63" s="9" t="s">
        <v>167</v>
      </c>
      <c r="D63" s="9">
        <v>-14.555208333333338</v>
      </c>
      <c r="E63" s="9">
        <v>0.97360804171179161</v>
      </c>
      <c r="F63" s="9">
        <v>-14.949761823805874</v>
      </c>
      <c r="G63" s="9">
        <v>2.4542851776207185E-13</v>
      </c>
      <c r="H63" s="9">
        <v>-16.569270018385623</v>
      </c>
      <c r="I63" s="9">
        <v>-12.541146648281053</v>
      </c>
      <c r="J63" s="9">
        <v>-16.569270018385623</v>
      </c>
      <c r="K63" s="9">
        <v>-12.541146648281053</v>
      </c>
      <c r="L63" s="83"/>
    </row>
    <row r="64" spans="3:12" x14ac:dyDescent="0.35">
      <c r="C64" s="9" t="s">
        <v>168</v>
      </c>
      <c r="D64" s="9">
        <v>-11.059895833333334</v>
      </c>
      <c r="E64" s="9">
        <v>0.97131695104913096</v>
      </c>
      <c r="F64" s="9">
        <v>-11.386495233494493</v>
      </c>
      <c r="G64" s="9">
        <v>6.252701640850604E-11</v>
      </c>
      <c r="H64" s="9">
        <v>-13.069218036250145</v>
      </c>
      <c r="I64" s="9">
        <v>-9.0505736304165225</v>
      </c>
      <c r="J64" s="9">
        <v>-13.069218036250145</v>
      </c>
      <c r="K64" s="9">
        <v>-9.0505736304165225</v>
      </c>
      <c r="L64" s="83"/>
    </row>
    <row r="65" spans="1:12" x14ac:dyDescent="0.35">
      <c r="C65" s="9" t="s">
        <v>169</v>
      </c>
      <c r="D65" s="9">
        <v>-12.27125</v>
      </c>
      <c r="E65" s="9">
        <v>0.96943839496402995</v>
      </c>
      <c r="F65" s="9">
        <v>-12.658101911112478</v>
      </c>
      <c r="G65" s="9">
        <v>7.5595928583726787E-12</v>
      </c>
      <c r="H65" s="9">
        <v>-14.276686113574769</v>
      </c>
      <c r="I65" s="9">
        <v>-10.265813886425232</v>
      </c>
      <c r="J65" s="9">
        <v>-14.276686113574769</v>
      </c>
      <c r="K65" s="9">
        <v>-10.265813886425232</v>
      </c>
      <c r="L65" s="83"/>
    </row>
    <row r="66" spans="1:12" x14ac:dyDescent="0.35">
      <c r="C66" s="9" t="s">
        <v>170</v>
      </c>
      <c r="D66" s="9">
        <v>-13.599270833333334</v>
      </c>
      <c r="E66" s="9">
        <v>0.96797477528654241</v>
      </c>
      <c r="F66" s="9">
        <v>-14.049199607817922</v>
      </c>
      <c r="G66" s="9">
        <v>8.9470157649029271E-13</v>
      </c>
      <c r="H66" s="9">
        <v>-15.601679218923508</v>
      </c>
      <c r="I66" s="9">
        <v>-11.59686244774316</v>
      </c>
      <c r="J66" s="9">
        <v>-15.601679218923508</v>
      </c>
      <c r="K66" s="9">
        <v>-11.59686244774316</v>
      </c>
      <c r="L66" s="83"/>
    </row>
    <row r="67" spans="1:12" x14ac:dyDescent="0.35">
      <c r="C67" s="9" t="s">
        <v>171</v>
      </c>
      <c r="D67" s="9">
        <v>-13.240625000000005</v>
      </c>
      <c r="E67" s="9">
        <v>0.96692797626150739</v>
      </c>
      <c r="F67" s="9">
        <v>-13.693496646144256</v>
      </c>
      <c r="G67" s="9">
        <v>1.5190192853370951E-12</v>
      </c>
      <c r="H67" s="9">
        <v>-15.240867916820463</v>
      </c>
      <c r="I67" s="9">
        <v>-11.240382083179547</v>
      </c>
      <c r="J67" s="9">
        <v>-15.240867916820463</v>
      </c>
      <c r="K67" s="9">
        <v>-11.240382083179547</v>
      </c>
      <c r="L67" s="83"/>
    </row>
    <row r="68" spans="1:12" ht="15" thickBot="1" x14ac:dyDescent="0.4">
      <c r="C68" s="10" t="s">
        <v>172</v>
      </c>
      <c r="D68" s="10">
        <v>-7.0119791666666771</v>
      </c>
      <c r="E68" s="10">
        <v>0.96629935252428822</v>
      </c>
      <c r="F68" s="10">
        <v>-7.2565288886400543</v>
      </c>
      <c r="G68" s="10">
        <v>2.1919905097184354E-7</v>
      </c>
      <c r="H68" s="10">
        <v>-9.0109216762090458</v>
      </c>
      <c r="I68" s="10">
        <v>-5.0130366571243083</v>
      </c>
      <c r="J68" s="10">
        <v>-9.0109216762090458</v>
      </c>
      <c r="K68" s="10">
        <v>-5.0130366571243083</v>
      </c>
      <c r="L68" s="83"/>
    </row>
    <row r="69" spans="1:12" x14ac:dyDescent="0.35">
      <c r="C69" s="83"/>
      <c r="D69" s="83"/>
      <c r="E69" s="83"/>
      <c r="F69" s="83"/>
      <c r="G69" s="83"/>
      <c r="H69" s="83"/>
      <c r="I69" s="83"/>
      <c r="J69" s="83"/>
      <c r="K69" s="83"/>
      <c r="L69" s="83"/>
    </row>
    <row r="70" spans="1:12" x14ac:dyDescent="0.35">
      <c r="A70" t="s">
        <v>99</v>
      </c>
      <c r="B70" t="s">
        <v>173</v>
      </c>
    </row>
    <row r="73" spans="1:12" x14ac:dyDescent="0.35">
      <c r="A73" t="s">
        <v>175</v>
      </c>
      <c r="C73" s="88"/>
      <c r="D73" s="74"/>
      <c r="E73" s="74"/>
      <c r="F73" s="74"/>
      <c r="G73" s="74"/>
      <c r="H73" s="74"/>
      <c r="I73" s="74"/>
    </row>
    <row r="78" spans="1:12" x14ac:dyDescent="0.35">
      <c r="A78" t="s">
        <v>177</v>
      </c>
      <c r="B78" s="83" t="s">
        <v>176</v>
      </c>
    </row>
    <row r="85" spans="7:7" x14ac:dyDescent="0.35">
      <c r="G85" s="86"/>
    </row>
  </sheetData>
  <mergeCells count="1">
    <mergeCell ref="C73:I73"/>
  </mergeCells>
  <phoneticPr fontId="28" type="noConversion"/>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Bank Call Center</vt:lpstr>
      <vt:lpstr>1A</vt:lpstr>
      <vt:lpstr>1B</vt:lpstr>
      <vt:lpstr>1C</vt:lpstr>
      <vt:lpstr>2</vt:lpstr>
      <vt:lpstr>3</vt:lpstr>
      <vt:lpst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 Wang</dc:creator>
  <cp:lastModifiedBy>KAUSHIK M RAO</cp:lastModifiedBy>
  <dcterms:created xsi:type="dcterms:W3CDTF">2021-11-13T00:52:30Z</dcterms:created>
  <dcterms:modified xsi:type="dcterms:W3CDTF">2021-11-22T02:28:42Z</dcterms:modified>
</cp:coreProperties>
</file>