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ush\Desktop\Business analytics\WEEK4\Assignment 3\"/>
    </mc:Choice>
  </mc:AlternateContent>
  <xr:revisionPtr revIDLastSave="0" documentId="13_ncr:1_{069B9581-AFEB-4DEB-9DFF-78B5AFE3EE6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blem1" sheetId="1" r:id="rId1"/>
    <sheet name="Problem3" sheetId="4" r:id="rId2"/>
  </sheets>
  <calcPr calcId="191029" iterate="1" iterateCount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4" l="1"/>
  <c r="B24" i="4"/>
  <c r="B23" i="4"/>
  <c r="B22" i="4"/>
  <c r="B21" i="4"/>
  <c r="B57" i="1"/>
  <c r="C57" i="1"/>
  <c r="A57" i="1"/>
  <c r="C56" i="1"/>
  <c r="B56" i="1"/>
  <c r="A56" i="1"/>
  <c r="C55" i="1"/>
  <c r="B55" i="1"/>
  <c r="A55" i="1"/>
  <c r="I50" i="1"/>
  <c r="G50" i="1"/>
  <c r="E50" i="1"/>
  <c r="I47" i="1"/>
  <c r="G47" i="1"/>
  <c r="E4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" i="1"/>
  <c r="H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" i="1"/>
  <c r="G4" i="1"/>
  <c r="D4" i="1"/>
  <c r="E4" i="1"/>
  <c r="B47" i="1"/>
  <c r="F8" i="1"/>
  <c r="G8" i="1"/>
  <c r="C47" i="1"/>
  <c r="A47" i="1"/>
  <c r="D5" i="1"/>
  <c r="E5" i="1"/>
  <c r="D44" i="1"/>
  <c r="E44" i="1"/>
  <c r="D36" i="1"/>
  <c r="E36" i="1"/>
  <c r="D28" i="1"/>
  <c r="E28" i="1"/>
  <c r="D20" i="1"/>
  <c r="E20" i="1"/>
  <c r="D12" i="1"/>
  <c r="E12" i="1"/>
  <c r="D43" i="1"/>
  <c r="E43" i="1"/>
  <c r="D35" i="1"/>
  <c r="E35" i="1"/>
  <c r="D27" i="1"/>
  <c r="E27" i="1"/>
  <c r="D19" i="1"/>
  <c r="E19" i="1"/>
  <c r="D11" i="1"/>
  <c r="E11" i="1"/>
  <c r="D42" i="1"/>
  <c r="E42" i="1"/>
  <c r="D18" i="1"/>
  <c r="E18" i="1"/>
  <c r="D10" i="1"/>
  <c r="E10" i="1"/>
  <c r="D34" i="1"/>
  <c r="E34" i="1"/>
  <c r="D41" i="1"/>
  <c r="E41" i="1"/>
  <c r="D33" i="1"/>
  <c r="E33" i="1"/>
  <c r="D25" i="1"/>
  <c r="E25" i="1"/>
  <c r="D17" i="1"/>
  <c r="E17" i="1"/>
  <c r="D9" i="1"/>
  <c r="E9" i="1"/>
  <c r="D40" i="1"/>
  <c r="E40" i="1"/>
  <c r="D32" i="1"/>
  <c r="E32" i="1"/>
  <c r="D24" i="1"/>
  <c r="E24" i="1"/>
  <c r="D16" i="1"/>
  <c r="E16" i="1"/>
  <c r="D8" i="1"/>
  <c r="E8" i="1"/>
  <c r="D26" i="1"/>
  <c r="E26" i="1"/>
  <c r="D39" i="1"/>
  <c r="E39" i="1"/>
  <c r="D31" i="1"/>
  <c r="E31" i="1"/>
  <c r="D23" i="1"/>
  <c r="E23" i="1"/>
  <c r="D15" i="1"/>
  <c r="E15" i="1"/>
  <c r="D7" i="1"/>
  <c r="E7" i="1"/>
  <c r="D38" i="1"/>
  <c r="E38" i="1"/>
  <c r="D30" i="1"/>
  <c r="E30" i="1"/>
  <c r="D22" i="1"/>
  <c r="E22" i="1"/>
  <c r="D14" i="1"/>
  <c r="E14" i="1"/>
  <c r="D6" i="1"/>
  <c r="E6" i="1"/>
  <c r="D45" i="1"/>
  <c r="E45" i="1"/>
  <c r="D37" i="1"/>
  <c r="E37" i="1"/>
  <c r="D29" i="1"/>
  <c r="E29" i="1"/>
  <c r="D21" i="1"/>
  <c r="E21" i="1"/>
  <c r="D13" i="1"/>
  <c r="E13" i="1"/>
  <c r="F4" i="1"/>
  <c r="F38" i="1"/>
  <c r="G38" i="1"/>
  <c r="F30" i="1"/>
  <c r="G30" i="1"/>
  <c r="F22" i="1"/>
  <c r="G22" i="1"/>
  <c r="F14" i="1"/>
  <c r="G14" i="1"/>
  <c r="F6" i="1"/>
  <c r="G6" i="1"/>
  <c r="F23" i="1"/>
  <c r="G23" i="1"/>
  <c r="F45" i="1"/>
  <c r="G45" i="1"/>
  <c r="F37" i="1"/>
  <c r="G37" i="1"/>
  <c r="F29" i="1"/>
  <c r="G29" i="1"/>
  <c r="F21" i="1"/>
  <c r="G21" i="1"/>
  <c r="F13" i="1"/>
  <c r="G13" i="1"/>
  <c r="F5" i="1"/>
  <c r="G5" i="1"/>
  <c r="F44" i="1"/>
  <c r="G44" i="1"/>
  <c r="F36" i="1"/>
  <c r="G36" i="1"/>
  <c r="F28" i="1"/>
  <c r="G28" i="1"/>
  <c r="F20" i="1"/>
  <c r="G20" i="1"/>
  <c r="F12" i="1"/>
  <c r="G12" i="1"/>
  <c r="F15" i="1"/>
  <c r="G15" i="1"/>
  <c r="F43" i="1"/>
  <c r="G43" i="1"/>
  <c r="F35" i="1"/>
  <c r="G35" i="1"/>
  <c r="F27" i="1"/>
  <c r="G27" i="1"/>
  <c r="F19" i="1"/>
  <c r="G19" i="1"/>
  <c r="F11" i="1"/>
  <c r="G11" i="1"/>
  <c r="F31" i="1"/>
  <c r="G31" i="1"/>
  <c r="F42" i="1"/>
  <c r="G42" i="1"/>
  <c r="F34" i="1"/>
  <c r="G34" i="1"/>
  <c r="F26" i="1"/>
  <c r="G26" i="1"/>
  <c r="F18" i="1"/>
  <c r="G18" i="1"/>
  <c r="F10" i="1"/>
  <c r="G10" i="1"/>
  <c r="F39" i="1"/>
  <c r="G39" i="1"/>
  <c r="F7" i="1"/>
  <c r="G7" i="1"/>
  <c r="F41" i="1"/>
  <c r="G41" i="1"/>
  <c r="F33" i="1"/>
  <c r="G33" i="1"/>
  <c r="F25" i="1"/>
  <c r="G25" i="1"/>
  <c r="F17" i="1"/>
  <c r="G17" i="1"/>
  <c r="F9" i="1"/>
  <c r="G9" i="1"/>
  <c r="F40" i="1"/>
  <c r="G40" i="1"/>
  <c r="F32" i="1"/>
  <c r="G32" i="1"/>
  <c r="F24" i="1"/>
  <c r="G24" i="1"/>
  <c r="F16" i="1"/>
  <c r="G16" i="1"/>
</calcChain>
</file>

<file path=xl/sharedStrings.xml><?xml version="1.0" encoding="utf-8"?>
<sst xmlns="http://schemas.openxmlformats.org/spreadsheetml/2006/main" count="34" uniqueCount="20">
  <si>
    <t>House Age</t>
  </si>
  <si>
    <t>Square Feet</t>
  </si>
  <si>
    <t>Market Value</t>
  </si>
  <si>
    <t>Home Market Value</t>
  </si>
  <si>
    <t>Mean</t>
  </si>
  <si>
    <t>(xi- mean)</t>
  </si>
  <si>
    <t>(xi-mean)^2</t>
  </si>
  <si>
    <t>Varience</t>
  </si>
  <si>
    <t>Varaience</t>
  </si>
  <si>
    <t>SD</t>
  </si>
  <si>
    <t>VERIFICATIONS`</t>
  </si>
  <si>
    <t>MEANS</t>
  </si>
  <si>
    <t>VARIENCE</t>
  </si>
  <si>
    <t>Tablet Computer Sales</t>
  </si>
  <si>
    <t>Week</t>
  </si>
  <si>
    <t>Units Sold</t>
  </si>
  <si>
    <t>Average  units sold per week</t>
  </si>
  <si>
    <t>First Quartile</t>
  </si>
  <si>
    <t>Third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</si>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</sst>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0.0"/>
    <numFmt numFmtId="168" formatCode="#,##0.0"/>
  </numFmts>
  <fonts count="3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0" fontId="2" fillId="0" borderId="2" xfId="0" applyFont="1" applyBorder="1"/>
    <xf numFmtId="2" fontId="2" fillId="0" borderId="2" xfId="0" applyNumberFormat="1" applyFont="1" applyBorder="1"/>
    <xf numFmtId="167" fontId="2" fillId="0" borderId="2" xfId="0" applyNumberFormat="1" applyFont="1" applyBorder="1"/>
    <xf numFmtId="168" fontId="2" fillId="0" borderId="2" xfId="0" applyNumberFormat="1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26</xdr:row>
      <xdr:rowOff>146050</xdr:rowOff>
    </xdr:from>
    <xdr:to>
      <xdr:col>10</xdr:col>
      <xdr:colOff>57150</xdr:colOff>
      <xdr:row>44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0DB61E-C2E6-4114-9595-BA87DEBFAF7D}"/>
            </a:ext>
          </a:extLst>
        </xdr:cNvPr>
        <xdr:cNvSpPr txBox="1"/>
      </xdr:nvSpPr>
      <xdr:spPr>
        <a:xfrm>
          <a:off x="336550" y="4451350"/>
          <a:ext cx="7010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According to given</a:t>
          </a:r>
          <a:r>
            <a:rPr lang="en-IN" sz="1100" baseline="0"/>
            <a:t> data a one standard deviation around the mean interval is</a:t>
          </a:r>
        </a:p>
        <a:p>
          <a:r>
            <a:rPr lang="en-IN" sz="1100" baseline="0"/>
            <a:t>(mean(+-) SD)=(60.64706(+-)15.93322) = (44.7391,76.5803) hence 11 of 17 observations 64.7%  fall in the interval</a:t>
          </a:r>
        </a:p>
        <a:p>
          <a:endParaRPr lang="en-IN" sz="1100" baseline="0"/>
        </a:p>
        <a:p>
          <a:r>
            <a:rPr lang="en-IN" sz="1100" baseline="0"/>
            <a:t> Acccording to given  data a 2 standard deviation around the mean interval is </a:t>
          </a:r>
        </a:p>
        <a:p>
          <a:r>
            <a:rPr lang="en-IN" sz="1100" baseline="0"/>
            <a:t>(mean(+-)2*SD)=(60.64706(+-)31.8664)=(92.513,28.78066) hence all 100% fall in the interval</a:t>
          </a:r>
        </a:p>
        <a:p>
          <a:endParaRPr lang="en-IN" sz="1100" baseline="0"/>
        </a:p>
        <a:p>
          <a:r>
            <a:rPr lang="en-IN" sz="1100" baseline="0"/>
            <a:t>According to  given data a 3 standard deviation around the mean interval is</a:t>
          </a:r>
        </a:p>
        <a:p>
          <a:r>
            <a:rPr lang="en-IN" sz="1100" baseline="0"/>
            <a:t>(mean(+-)3*SD)=(60.64706(+-)47.7996)=(12.84746, 108.4467) hence all 100% fall in the interval</a:t>
          </a:r>
        </a:p>
        <a:p>
          <a:endParaRPr lang="en-IN" sz="1100" baseline="0"/>
        </a:p>
        <a:p>
          <a:r>
            <a:rPr lang="en-IN" sz="1100" baseline="0"/>
            <a:t>As all the observations fall in both 2 and 3 standard deviations around the mean interval that is 100% of observations fall in the interval. Tus, bot are above at least 75% and at least 89% of Chebyshev's theorem. So, Chebyshev's theorem holds for the given data.Also, the emperical formula is accurate as the percentages 68% and 64.7% for a one standard deviation around  mean interval is close to 95%, 99.3 and areclose to 100% hence emperical formula holds good.</a:t>
          </a:r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 baseline="0"/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"/>
  <sheetViews>
    <sheetView topLeftCell="A42" workbookViewId="0">
      <selection activeCell="C57" sqref="C57"/>
    </sheetView>
  </sheetViews>
  <sheetFormatPr defaultColWidth="10.26953125" defaultRowHeight="12.5" x14ac:dyDescent="0.25"/>
  <cols>
    <col min="1" max="1" width="12" style="2" customWidth="1"/>
    <col min="2" max="2" width="12.1796875" style="2" bestFit="1" customWidth="1"/>
    <col min="3" max="3" width="13.1796875" style="2" bestFit="1" customWidth="1"/>
    <col min="4" max="4" width="14.453125" style="2" bestFit="1" customWidth="1"/>
    <col min="5" max="5" width="11.453125" style="2" bestFit="1" customWidth="1"/>
    <col min="6" max="6" width="10.1796875" style="2" customWidth="1"/>
    <col min="7" max="7" width="17.6328125" style="2" bestFit="1" customWidth="1"/>
    <col min="8" max="8" width="17.7265625" style="2" bestFit="1" customWidth="1"/>
    <col min="9" max="9" width="19.1796875" style="2" bestFit="1" customWidth="1"/>
    <col min="10" max="10" width="17.6328125" style="2" customWidth="1"/>
    <col min="11" max="16384" width="10.26953125" style="2"/>
  </cols>
  <sheetData>
    <row r="1" spans="1:9" ht="13" x14ac:dyDescent="0.3">
      <c r="A1" s="1" t="s">
        <v>3</v>
      </c>
    </row>
    <row r="2" spans="1:9" ht="13" x14ac:dyDescent="0.3">
      <c r="A2" s="1"/>
      <c r="D2" s="16" t="s">
        <v>0</v>
      </c>
      <c r="E2" s="17"/>
      <c r="F2" s="17" t="s">
        <v>1</v>
      </c>
      <c r="G2" s="17"/>
      <c r="H2" s="17" t="s">
        <v>2</v>
      </c>
      <c r="I2" s="17"/>
    </row>
    <row r="3" spans="1:9" s="1" customFormat="1" ht="13.5" thickBot="1" x14ac:dyDescent="0.35">
      <c r="A3" s="7" t="s">
        <v>0</v>
      </c>
      <c r="B3" s="7" t="s">
        <v>1</v>
      </c>
      <c r="C3" s="7" t="s">
        <v>2</v>
      </c>
      <c r="D3" s="1" t="s">
        <v>5</v>
      </c>
      <c r="E3" s="1" t="s">
        <v>6</v>
      </c>
      <c r="F3" s="1" t="s">
        <v>5</v>
      </c>
      <c r="G3" s="1" t="s">
        <v>6</v>
      </c>
      <c r="H3" s="1" t="s">
        <v>5</v>
      </c>
      <c r="I3" s="1" t="s">
        <v>6</v>
      </c>
    </row>
    <row r="4" spans="1:9" ht="13" thickTop="1" x14ac:dyDescent="0.25">
      <c r="A4" s="3">
        <v>33</v>
      </c>
      <c r="B4" s="4">
        <v>1812</v>
      </c>
      <c r="C4" s="5">
        <v>90000</v>
      </c>
      <c r="D4" s="9">
        <f>A4-A$47</f>
        <v>3.1666666666666679</v>
      </c>
      <c r="E4" s="10">
        <f t="shared" ref="E4:E45" si="0">D4^2</f>
        <v>10.027777777777786</v>
      </c>
      <c r="F4" s="6">
        <f t="shared" ref="F4:F45" si="1">B4-$B$47</f>
        <v>116.73809523809518</v>
      </c>
      <c r="G4" s="11">
        <f>F4^2</f>
        <v>13627.782879818582</v>
      </c>
      <c r="H4" s="11">
        <f>C4-$C$47</f>
        <v>-2069.0476190476184</v>
      </c>
      <c r="I4" s="11">
        <f>H4^2</f>
        <v>4280958.0498866187</v>
      </c>
    </row>
    <row r="5" spans="1:9" x14ac:dyDescent="0.25">
      <c r="A5" s="3">
        <v>32</v>
      </c>
      <c r="B5" s="4">
        <v>1914</v>
      </c>
      <c r="C5" s="5">
        <v>104400</v>
      </c>
      <c r="D5" s="9">
        <f t="shared" ref="D5:D45" si="2">A5-A$47</f>
        <v>2.1666666666666679</v>
      </c>
      <c r="E5" s="10">
        <f t="shared" si="0"/>
        <v>4.69444444444445</v>
      </c>
      <c r="F5" s="6">
        <f t="shared" si="1"/>
        <v>218.73809523809518</v>
      </c>
      <c r="G5" s="11">
        <f t="shared" ref="G5:G45" si="3">F5^2</f>
        <v>47846.35430839</v>
      </c>
      <c r="H5" s="11">
        <f t="shared" ref="H5:H44" si="4">C5-$C$47</f>
        <v>12330.952380952382</v>
      </c>
      <c r="I5" s="11">
        <f t="shared" ref="I5:I45" si="5">H5^2</f>
        <v>152052386.62131521</v>
      </c>
    </row>
    <row r="6" spans="1:9" x14ac:dyDescent="0.25">
      <c r="A6" s="3">
        <v>32</v>
      </c>
      <c r="B6" s="4">
        <v>1842</v>
      </c>
      <c r="C6" s="5">
        <v>93300</v>
      </c>
      <c r="D6" s="9">
        <f t="shared" si="2"/>
        <v>2.1666666666666679</v>
      </c>
      <c r="E6" s="10">
        <f t="shared" si="0"/>
        <v>4.69444444444445</v>
      </c>
      <c r="F6" s="6">
        <f t="shared" si="1"/>
        <v>146.73809523809518</v>
      </c>
      <c r="G6" s="11">
        <f t="shared" si="3"/>
        <v>21532.068594104294</v>
      </c>
      <c r="H6" s="11">
        <f t="shared" si="4"/>
        <v>1230.9523809523816</v>
      </c>
      <c r="I6" s="11">
        <f t="shared" si="5"/>
        <v>1515243.7641723373</v>
      </c>
    </row>
    <row r="7" spans="1:9" x14ac:dyDescent="0.25">
      <c r="A7" s="3">
        <v>33</v>
      </c>
      <c r="B7" s="4">
        <v>1812</v>
      </c>
      <c r="C7" s="5">
        <v>91000</v>
      </c>
      <c r="D7" s="9">
        <f t="shared" si="2"/>
        <v>3.1666666666666679</v>
      </c>
      <c r="E7" s="10">
        <f t="shared" si="0"/>
        <v>10.027777777777786</v>
      </c>
      <c r="F7" s="6">
        <f t="shared" si="1"/>
        <v>116.73809523809518</v>
      </c>
      <c r="G7" s="11">
        <f t="shared" si="3"/>
        <v>13627.782879818582</v>
      </c>
      <c r="H7" s="11">
        <f t="shared" si="4"/>
        <v>-1069.0476190476184</v>
      </c>
      <c r="I7" s="11">
        <f t="shared" si="5"/>
        <v>1142862.8117913818</v>
      </c>
    </row>
    <row r="8" spans="1:9" x14ac:dyDescent="0.25">
      <c r="A8" s="3">
        <v>32</v>
      </c>
      <c r="B8" s="4">
        <v>1836</v>
      </c>
      <c r="C8" s="5">
        <v>101900</v>
      </c>
      <c r="D8" s="9">
        <f t="shared" si="2"/>
        <v>2.1666666666666679</v>
      </c>
      <c r="E8" s="10">
        <f t="shared" si="0"/>
        <v>4.69444444444445</v>
      </c>
      <c r="F8" s="6">
        <f t="shared" si="1"/>
        <v>140.73809523809518</v>
      </c>
      <c r="G8" s="11">
        <f t="shared" si="3"/>
        <v>19807.211451247149</v>
      </c>
      <c r="H8" s="11">
        <f t="shared" si="4"/>
        <v>9830.9523809523816</v>
      </c>
      <c r="I8" s="11">
        <f t="shared" si="5"/>
        <v>96647624.716553301</v>
      </c>
    </row>
    <row r="9" spans="1:9" x14ac:dyDescent="0.25">
      <c r="A9" s="3">
        <v>33</v>
      </c>
      <c r="B9" s="4">
        <v>2028</v>
      </c>
      <c r="C9" s="5">
        <v>108500</v>
      </c>
      <c r="D9" s="9">
        <f t="shared" si="2"/>
        <v>3.1666666666666679</v>
      </c>
      <c r="E9" s="10">
        <f t="shared" si="0"/>
        <v>10.027777777777786</v>
      </c>
      <c r="F9" s="6">
        <f t="shared" si="1"/>
        <v>332.73809523809518</v>
      </c>
      <c r="G9" s="11">
        <f t="shared" si="3"/>
        <v>110714.6400226757</v>
      </c>
      <c r="H9" s="11">
        <f t="shared" si="4"/>
        <v>16430.952380952382</v>
      </c>
      <c r="I9" s="11">
        <f t="shared" si="5"/>
        <v>269976196.14512473</v>
      </c>
    </row>
    <row r="10" spans="1:9" x14ac:dyDescent="0.25">
      <c r="A10" s="3">
        <v>32</v>
      </c>
      <c r="B10" s="4">
        <v>1732</v>
      </c>
      <c r="C10" s="5">
        <v>87600</v>
      </c>
      <c r="D10" s="9">
        <f t="shared" si="2"/>
        <v>2.1666666666666679</v>
      </c>
      <c r="E10" s="10">
        <f t="shared" si="0"/>
        <v>4.69444444444445</v>
      </c>
      <c r="F10" s="6">
        <f t="shared" si="1"/>
        <v>36.738095238095184</v>
      </c>
      <c r="G10" s="11">
        <f t="shared" si="3"/>
        <v>1349.687641723352</v>
      </c>
      <c r="H10" s="11">
        <f t="shared" si="4"/>
        <v>-4469.0476190476184</v>
      </c>
      <c r="I10" s="11">
        <f t="shared" si="5"/>
        <v>19972386.621315185</v>
      </c>
    </row>
    <row r="11" spans="1:9" x14ac:dyDescent="0.25">
      <c r="A11" s="3">
        <v>33</v>
      </c>
      <c r="B11" s="4">
        <v>1850</v>
      </c>
      <c r="C11" s="5">
        <v>96000</v>
      </c>
      <c r="D11" s="9">
        <f t="shared" si="2"/>
        <v>3.1666666666666679</v>
      </c>
      <c r="E11" s="10">
        <f t="shared" si="0"/>
        <v>10.027777777777786</v>
      </c>
      <c r="F11" s="6">
        <f t="shared" si="1"/>
        <v>154.73809523809518</v>
      </c>
      <c r="G11" s="11">
        <f t="shared" si="3"/>
        <v>23943.878117913817</v>
      </c>
      <c r="H11" s="11">
        <f t="shared" si="4"/>
        <v>3930.9523809523816</v>
      </c>
      <c r="I11" s="11">
        <f t="shared" si="5"/>
        <v>15452386.621315198</v>
      </c>
    </row>
    <row r="12" spans="1:9" x14ac:dyDescent="0.25">
      <c r="A12" s="3">
        <v>32</v>
      </c>
      <c r="B12" s="4">
        <v>1791</v>
      </c>
      <c r="C12" s="5">
        <v>89200</v>
      </c>
      <c r="D12" s="9">
        <f t="shared" si="2"/>
        <v>2.1666666666666679</v>
      </c>
      <c r="E12" s="10">
        <f t="shared" si="0"/>
        <v>4.69444444444445</v>
      </c>
      <c r="F12" s="6">
        <f t="shared" si="1"/>
        <v>95.738095238095184</v>
      </c>
      <c r="G12" s="11">
        <f t="shared" si="3"/>
        <v>9165.7828798185838</v>
      </c>
      <c r="H12" s="11">
        <f t="shared" si="4"/>
        <v>-2869.0476190476184</v>
      </c>
      <c r="I12" s="11">
        <f t="shared" si="5"/>
        <v>8231434.2403628081</v>
      </c>
    </row>
    <row r="13" spans="1:9" x14ac:dyDescent="0.25">
      <c r="A13" s="3">
        <v>33</v>
      </c>
      <c r="B13" s="4">
        <v>1666</v>
      </c>
      <c r="C13" s="5">
        <v>88400</v>
      </c>
      <c r="D13" s="9">
        <f t="shared" si="2"/>
        <v>3.1666666666666679</v>
      </c>
      <c r="E13" s="10">
        <f t="shared" si="0"/>
        <v>10.027777777777786</v>
      </c>
      <c r="F13" s="6">
        <f t="shared" si="1"/>
        <v>-29.261904761904816</v>
      </c>
      <c r="G13" s="11">
        <f t="shared" si="3"/>
        <v>856.25907029478776</v>
      </c>
      <c r="H13" s="11">
        <f t="shared" si="4"/>
        <v>-3669.0476190476184</v>
      </c>
      <c r="I13" s="11">
        <f t="shared" si="5"/>
        <v>13461910.430838997</v>
      </c>
    </row>
    <row r="14" spans="1:9" x14ac:dyDescent="0.25">
      <c r="A14" s="3">
        <v>32</v>
      </c>
      <c r="B14" s="4">
        <v>1852</v>
      </c>
      <c r="C14" s="5">
        <v>100800</v>
      </c>
      <c r="D14" s="9">
        <f t="shared" si="2"/>
        <v>2.1666666666666679</v>
      </c>
      <c r="E14" s="10">
        <f t="shared" si="0"/>
        <v>4.69444444444445</v>
      </c>
      <c r="F14" s="6">
        <f t="shared" si="1"/>
        <v>156.73809523809518</v>
      </c>
      <c r="G14" s="11">
        <f t="shared" si="3"/>
        <v>24566.830498866195</v>
      </c>
      <c r="H14" s="11">
        <f t="shared" si="4"/>
        <v>8730.9523809523816</v>
      </c>
      <c r="I14" s="11">
        <f t="shared" si="5"/>
        <v>76229529.478458062</v>
      </c>
    </row>
    <row r="15" spans="1:9" x14ac:dyDescent="0.25">
      <c r="A15" s="3">
        <v>32</v>
      </c>
      <c r="B15" s="4">
        <v>1620</v>
      </c>
      <c r="C15" s="5">
        <v>96700</v>
      </c>
      <c r="D15" s="9">
        <f t="shared" si="2"/>
        <v>2.1666666666666679</v>
      </c>
      <c r="E15" s="10">
        <f t="shared" si="0"/>
        <v>4.69444444444445</v>
      </c>
      <c r="F15" s="6">
        <f t="shared" si="1"/>
        <v>-75.261904761904816</v>
      </c>
      <c r="G15" s="11">
        <f t="shared" si="3"/>
        <v>5664.3543083900304</v>
      </c>
      <c r="H15" s="11">
        <f t="shared" si="4"/>
        <v>4630.9523809523816</v>
      </c>
      <c r="I15" s="11">
        <f t="shared" si="5"/>
        <v>21445719.954648532</v>
      </c>
    </row>
    <row r="16" spans="1:9" x14ac:dyDescent="0.25">
      <c r="A16" s="3">
        <v>32</v>
      </c>
      <c r="B16" s="4">
        <v>1692</v>
      </c>
      <c r="C16" s="5">
        <v>87500</v>
      </c>
      <c r="D16" s="9">
        <f t="shared" si="2"/>
        <v>2.1666666666666679</v>
      </c>
      <c r="E16" s="10">
        <f t="shared" si="0"/>
        <v>4.69444444444445</v>
      </c>
      <c r="F16" s="6">
        <f t="shared" si="1"/>
        <v>-3.261904761904816</v>
      </c>
      <c r="G16" s="11">
        <f t="shared" si="3"/>
        <v>10.640022675737315</v>
      </c>
      <c r="H16" s="11">
        <f t="shared" si="4"/>
        <v>-4569.0476190476184</v>
      </c>
      <c r="I16" s="11">
        <f t="shared" si="5"/>
        <v>20876196.145124711</v>
      </c>
    </row>
    <row r="17" spans="1:9" x14ac:dyDescent="0.25">
      <c r="A17" s="3">
        <v>32</v>
      </c>
      <c r="B17" s="4">
        <v>2372</v>
      </c>
      <c r="C17" s="5">
        <v>114000</v>
      </c>
      <c r="D17" s="9">
        <f t="shared" si="2"/>
        <v>2.1666666666666679</v>
      </c>
      <c r="E17" s="10">
        <f t="shared" si="0"/>
        <v>4.69444444444445</v>
      </c>
      <c r="F17" s="6">
        <f t="shared" si="1"/>
        <v>676.73809523809518</v>
      </c>
      <c r="G17" s="11">
        <f t="shared" si="3"/>
        <v>457974.44954648521</v>
      </c>
      <c r="H17" s="11">
        <f t="shared" si="4"/>
        <v>21930.952380952382</v>
      </c>
      <c r="I17" s="11">
        <f t="shared" si="5"/>
        <v>480966672.33560091</v>
      </c>
    </row>
    <row r="18" spans="1:9" x14ac:dyDescent="0.25">
      <c r="A18" s="3">
        <v>32</v>
      </c>
      <c r="B18" s="4">
        <v>2372</v>
      </c>
      <c r="C18" s="5">
        <v>113200</v>
      </c>
      <c r="D18" s="9">
        <f t="shared" si="2"/>
        <v>2.1666666666666679</v>
      </c>
      <c r="E18" s="10">
        <f t="shared" si="0"/>
        <v>4.69444444444445</v>
      </c>
      <c r="F18" s="6">
        <f t="shared" si="1"/>
        <v>676.73809523809518</v>
      </c>
      <c r="G18" s="11">
        <f t="shared" si="3"/>
        <v>457974.44954648521</v>
      </c>
      <c r="H18" s="11">
        <f t="shared" si="4"/>
        <v>21130.952380952382</v>
      </c>
      <c r="I18" s="11">
        <f t="shared" si="5"/>
        <v>446517148.52607715</v>
      </c>
    </row>
    <row r="19" spans="1:9" x14ac:dyDescent="0.25">
      <c r="A19" s="3">
        <v>33</v>
      </c>
      <c r="B19" s="4">
        <v>1666</v>
      </c>
      <c r="C19" s="5">
        <v>87500</v>
      </c>
      <c r="D19" s="9">
        <f t="shared" si="2"/>
        <v>3.1666666666666679</v>
      </c>
      <c r="E19" s="10">
        <f t="shared" si="0"/>
        <v>10.027777777777786</v>
      </c>
      <c r="F19" s="6">
        <f t="shared" si="1"/>
        <v>-29.261904761904816</v>
      </c>
      <c r="G19" s="11">
        <f t="shared" si="3"/>
        <v>856.25907029478776</v>
      </c>
      <c r="H19" s="11">
        <f t="shared" si="4"/>
        <v>-4569.0476190476184</v>
      </c>
      <c r="I19" s="11">
        <f t="shared" si="5"/>
        <v>20876196.145124711</v>
      </c>
    </row>
    <row r="20" spans="1:9" x14ac:dyDescent="0.25">
      <c r="A20" s="3">
        <v>32</v>
      </c>
      <c r="B20" s="4">
        <v>2123</v>
      </c>
      <c r="C20" s="5">
        <v>116100</v>
      </c>
      <c r="D20" s="9">
        <f t="shared" si="2"/>
        <v>2.1666666666666679</v>
      </c>
      <c r="E20" s="10">
        <f t="shared" si="0"/>
        <v>4.69444444444445</v>
      </c>
      <c r="F20" s="6">
        <f t="shared" si="1"/>
        <v>427.73809523809518</v>
      </c>
      <c r="G20" s="11">
        <f t="shared" si="3"/>
        <v>182959.87811791379</v>
      </c>
      <c r="H20" s="11">
        <f t="shared" si="4"/>
        <v>24030.952380952382</v>
      </c>
      <c r="I20" s="11">
        <f t="shared" si="5"/>
        <v>577486672.33560097</v>
      </c>
    </row>
    <row r="21" spans="1:9" x14ac:dyDescent="0.25">
      <c r="A21" s="3">
        <v>32</v>
      </c>
      <c r="B21" s="4">
        <v>1620</v>
      </c>
      <c r="C21" s="5">
        <v>94700</v>
      </c>
      <c r="D21" s="9">
        <f t="shared" si="2"/>
        <v>2.1666666666666679</v>
      </c>
      <c r="E21" s="10">
        <f t="shared" si="0"/>
        <v>4.69444444444445</v>
      </c>
      <c r="F21" s="6">
        <f t="shared" si="1"/>
        <v>-75.261904761904816</v>
      </c>
      <c r="G21" s="11">
        <f t="shared" si="3"/>
        <v>5664.3543083900304</v>
      </c>
      <c r="H21" s="11">
        <f t="shared" si="4"/>
        <v>2630.9523809523816</v>
      </c>
      <c r="I21" s="11">
        <f t="shared" si="5"/>
        <v>6921910.4308390059</v>
      </c>
    </row>
    <row r="22" spans="1:9" x14ac:dyDescent="0.25">
      <c r="A22" s="3">
        <v>32</v>
      </c>
      <c r="B22" s="4">
        <v>1731</v>
      </c>
      <c r="C22" s="5">
        <v>86400</v>
      </c>
      <c r="D22" s="9">
        <f t="shared" si="2"/>
        <v>2.1666666666666679</v>
      </c>
      <c r="E22" s="10">
        <f t="shared" si="0"/>
        <v>4.69444444444445</v>
      </c>
      <c r="F22" s="6">
        <f t="shared" si="1"/>
        <v>35.738095238095184</v>
      </c>
      <c r="G22" s="11">
        <f t="shared" si="3"/>
        <v>1277.2114512471617</v>
      </c>
      <c r="H22" s="11">
        <f t="shared" si="4"/>
        <v>-5669.0476190476184</v>
      </c>
      <c r="I22" s="11">
        <f t="shared" si="5"/>
        <v>32138100.907029472</v>
      </c>
    </row>
    <row r="23" spans="1:9" x14ac:dyDescent="0.25">
      <c r="A23" s="3">
        <v>32</v>
      </c>
      <c r="B23" s="4">
        <v>1666</v>
      </c>
      <c r="C23" s="5">
        <v>87100</v>
      </c>
      <c r="D23" s="9">
        <f t="shared" si="2"/>
        <v>2.1666666666666679</v>
      </c>
      <c r="E23" s="10">
        <f t="shared" si="0"/>
        <v>4.69444444444445</v>
      </c>
      <c r="F23" s="6">
        <f t="shared" si="1"/>
        <v>-29.261904761904816</v>
      </c>
      <c r="G23" s="11">
        <f t="shared" si="3"/>
        <v>856.25907029478776</v>
      </c>
      <c r="H23" s="11">
        <f t="shared" si="4"/>
        <v>-4969.0476190476184</v>
      </c>
      <c r="I23" s="11">
        <f t="shared" si="5"/>
        <v>24691434.240362804</v>
      </c>
    </row>
    <row r="24" spans="1:9" x14ac:dyDescent="0.25">
      <c r="A24" s="3">
        <v>28</v>
      </c>
      <c r="B24" s="4">
        <v>1520</v>
      </c>
      <c r="C24" s="5">
        <v>83400</v>
      </c>
      <c r="D24" s="9">
        <f t="shared" si="2"/>
        <v>-1.8333333333333321</v>
      </c>
      <c r="E24" s="10">
        <f t="shared" si="0"/>
        <v>3.3611111111111067</v>
      </c>
      <c r="F24" s="6">
        <f t="shared" si="1"/>
        <v>-175.26190476190482</v>
      </c>
      <c r="G24" s="11">
        <f t="shared" si="3"/>
        <v>30716.735260770995</v>
      </c>
      <c r="H24" s="11">
        <f t="shared" si="4"/>
        <v>-8669.0476190476184</v>
      </c>
      <c r="I24" s="11">
        <f t="shared" si="5"/>
        <v>75152386.621315181</v>
      </c>
    </row>
    <row r="25" spans="1:9" x14ac:dyDescent="0.25">
      <c r="A25" s="3">
        <v>27</v>
      </c>
      <c r="B25" s="4">
        <v>1484</v>
      </c>
      <c r="C25" s="5">
        <v>79800</v>
      </c>
      <c r="D25" s="9">
        <f t="shared" si="2"/>
        <v>-2.8333333333333321</v>
      </c>
      <c r="E25" s="10">
        <f t="shared" si="0"/>
        <v>8.0277777777777715</v>
      </c>
      <c r="F25" s="6">
        <f t="shared" si="1"/>
        <v>-211.26190476190482</v>
      </c>
      <c r="G25" s="11">
        <f t="shared" si="3"/>
        <v>44631.592403628143</v>
      </c>
      <c r="H25" s="11">
        <f t="shared" si="4"/>
        <v>-12269.047619047618</v>
      </c>
      <c r="I25" s="11">
        <f t="shared" si="5"/>
        <v>150529529.47845805</v>
      </c>
    </row>
    <row r="26" spans="1:9" x14ac:dyDescent="0.25">
      <c r="A26" s="3">
        <v>28</v>
      </c>
      <c r="B26" s="4">
        <v>1588</v>
      </c>
      <c r="C26" s="5">
        <v>81500</v>
      </c>
      <c r="D26" s="9">
        <f t="shared" si="2"/>
        <v>-1.8333333333333321</v>
      </c>
      <c r="E26" s="10">
        <f t="shared" si="0"/>
        <v>3.3611111111111067</v>
      </c>
      <c r="F26" s="6">
        <f t="shared" si="1"/>
        <v>-107.26190476190482</v>
      </c>
      <c r="G26" s="11">
        <f t="shared" si="3"/>
        <v>11505.11621315194</v>
      </c>
      <c r="H26" s="11">
        <f t="shared" si="4"/>
        <v>-10569.047619047618</v>
      </c>
      <c r="I26" s="11">
        <f t="shared" si="5"/>
        <v>111704767.57369614</v>
      </c>
    </row>
    <row r="27" spans="1:9" x14ac:dyDescent="0.25">
      <c r="A27" s="3">
        <v>28</v>
      </c>
      <c r="B27" s="4">
        <v>1598</v>
      </c>
      <c r="C27" s="5">
        <v>87100</v>
      </c>
      <c r="D27" s="9">
        <f t="shared" si="2"/>
        <v>-1.8333333333333321</v>
      </c>
      <c r="E27" s="10">
        <f t="shared" si="0"/>
        <v>3.3611111111111067</v>
      </c>
      <c r="F27" s="6">
        <f t="shared" si="1"/>
        <v>-97.261904761904816</v>
      </c>
      <c r="G27" s="11">
        <f t="shared" si="3"/>
        <v>9459.8781179138423</v>
      </c>
      <c r="H27" s="11">
        <f t="shared" si="4"/>
        <v>-4969.0476190476184</v>
      </c>
      <c r="I27" s="11">
        <f t="shared" si="5"/>
        <v>24691434.240362804</v>
      </c>
    </row>
    <row r="28" spans="1:9" x14ac:dyDescent="0.25">
      <c r="A28" s="3">
        <v>28</v>
      </c>
      <c r="B28" s="4">
        <v>1484</v>
      </c>
      <c r="C28" s="5">
        <v>82600</v>
      </c>
      <c r="D28" s="9">
        <f t="shared" si="2"/>
        <v>-1.8333333333333321</v>
      </c>
      <c r="E28" s="10">
        <f t="shared" si="0"/>
        <v>3.3611111111111067</v>
      </c>
      <c r="F28" s="6">
        <f t="shared" si="1"/>
        <v>-211.26190476190482</v>
      </c>
      <c r="G28" s="11">
        <f t="shared" si="3"/>
        <v>44631.592403628143</v>
      </c>
      <c r="H28" s="11">
        <f t="shared" si="4"/>
        <v>-9469.0476190476184</v>
      </c>
      <c r="I28" s="11">
        <f t="shared" si="5"/>
        <v>89662862.811791375</v>
      </c>
    </row>
    <row r="29" spans="1:9" x14ac:dyDescent="0.25">
      <c r="A29" s="3">
        <v>28</v>
      </c>
      <c r="B29" s="4">
        <v>1484</v>
      </c>
      <c r="C29" s="5">
        <v>78800</v>
      </c>
      <c r="D29" s="9">
        <f t="shared" si="2"/>
        <v>-1.8333333333333321</v>
      </c>
      <c r="E29" s="10">
        <f t="shared" si="0"/>
        <v>3.3611111111111067</v>
      </c>
      <c r="F29" s="6">
        <f t="shared" si="1"/>
        <v>-211.26190476190482</v>
      </c>
      <c r="G29" s="11">
        <f t="shared" si="3"/>
        <v>44631.592403628143</v>
      </c>
      <c r="H29" s="11">
        <f t="shared" si="4"/>
        <v>-13269.047619047618</v>
      </c>
      <c r="I29" s="11">
        <f t="shared" si="5"/>
        <v>176067624.71655327</v>
      </c>
    </row>
    <row r="30" spans="1:9" x14ac:dyDescent="0.25">
      <c r="A30" s="3">
        <v>28</v>
      </c>
      <c r="B30" s="4">
        <v>1520</v>
      </c>
      <c r="C30" s="5">
        <v>87600</v>
      </c>
      <c r="D30" s="9">
        <f t="shared" si="2"/>
        <v>-1.8333333333333321</v>
      </c>
      <c r="E30" s="10">
        <f t="shared" si="0"/>
        <v>3.3611111111111067</v>
      </c>
      <c r="F30" s="6">
        <f t="shared" si="1"/>
        <v>-175.26190476190482</v>
      </c>
      <c r="G30" s="11">
        <f t="shared" si="3"/>
        <v>30716.735260770995</v>
      </c>
      <c r="H30" s="11">
        <f t="shared" si="4"/>
        <v>-4469.0476190476184</v>
      </c>
      <c r="I30" s="11">
        <f t="shared" si="5"/>
        <v>19972386.621315185</v>
      </c>
    </row>
    <row r="31" spans="1:9" x14ac:dyDescent="0.25">
      <c r="A31" s="3">
        <v>27</v>
      </c>
      <c r="B31" s="4">
        <v>1701</v>
      </c>
      <c r="C31" s="5">
        <v>94200</v>
      </c>
      <c r="D31" s="9">
        <f t="shared" si="2"/>
        <v>-2.8333333333333321</v>
      </c>
      <c r="E31" s="10">
        <f t="shared" si="0"/>
        <v>8.0277777777777715</v>
      </c>
      <c r="F31" s="6">
        <f t="shared" si="1"/>
        <v>5.738095238095184</v>
      </c>
      <c r="G31" s="11">
        <f t="shared" si="3"/>
        <v>32.925736961450625</v>
      </c>
      <c r="H31" s="11">
        <f t="shared" si="4"/>
        <v>2130.9523809523816</v>
      </c>
      <c r="I31" s="11">
        <f t="shared" si="5"/>
        <v>4540958.0498866243</v>
      </c>
    </row>
    <row r="32" spans="1:9" x14ac:dyDescent="0.25">
      <c r="A32" s="3">
        <v>28</v>
      </c>
      <c r="B32" s="4">
        <v>1484</v>
      </c>
      <c r="C32" s="5">
        <v>82000</v>
      </c>
      <c r="D32" s="9">
        <f t="shared" si="2"/>
        <v>-1.8333333333333321</v>
      </c>
      <c r="E32" s="10">
        <f t="shared" si="0"/>
        <v>3.3611111111111067</v>
      </c>
      <c r="F32" s="6">
        <f t="shared" si="1"/>
        <v>-211.26190476190482</v>
      </c>
      <c r="G32" s="11">
        <f t="shared" si="3"/>
        <v>44631.592403628143</v>
      </c>
      <c r="H32" s="11">
        <f t="shared" si="4"/>
        <v>-10069.047619047618</v>
      </c>
      <c r="I32" s="11">
        <f t="shared" si="5"/>
        <v>101385719.95464851</v>
      </c>
    </row>
    <row r="33" spans="1:9" x14ac:dyDescent="0.25">
      <c r="A33" s="3">
        <v>28</v>
      </c>
      <c r="B33" s="4">
        <v>1468</v>
      </c>
      <c r="C33" s="5">
        <v>88100</v>
      </c>
      <c r="D33" s="9">
        <f t="shared" si="2"/>
        <v>-1.8333333333333321</v>
      </c>
      <c r="E33" s="10">
        <f t="shared" si="0"/>
        <v>3.3611111111111067</v>
      </c>
      <c r="F33" s="6">
        <f t="shared" si="1"/>
        <v>-227.26190476190482</v>
      </c>
      <c r="G33" s="11">
        <f t="shared" si="3"/>
        <v>51647.973356009097</v>
      </c>
      <c r="H33" s="11">
        <f t="shared" si="4"/>
        <v>-3969.0476190476184</v>
      </c>
      <c r="I33" s="11">
        <f t="shared" si="5"/>
        <v>15753339.002267567</v>
      </c>
    </row>
    <row r="34" spans="1:9" x14ac:dyDescent="0.25">
      <c r="A34" s="3">
        <v>28</v>
      </c>
      <c r="B34" s="4">
        <v>1520</v>
      </c>
      <c r="C34" s="5">
        <v>88100</v>
      </c>
      <c r="D34" s="9">
        <f t="shared" si="2"/>
        <v>-1.8333333333333321</v>
      </c>
      <c r="E34" s="10">
        <f t="shared" si="0"/>
        <v>3.3611111111111067</v>
      </c>
      <c r="F34" s="6">
        <f t="shared" si="1"/>
        <v>-175.26190476190482</v>
      </c>
      <c r="G34" s="11">
        <f t="shared" si="3"/>
        <v>30716.735260770995</v>
      </c>
      <c r="H34" s="11">
        <f t="shared" si="4"/>
        <v>-3969.0476190476184</v>
      </c>
      <c r="I34" s="11">
        <f t="shared" si="5"/>
        <v>15753339.002267567</v>
      </c>
    </row>
    <row r="35" spans="1:9" x14ac:dyDescent="0.25">
      <c r="A35" s="3">
        <v>27</v>
      </c>
      <c r="B35" s="4">
        <v>1520</v>
      </c>
      <c r="C35" s="5">
        <v>88600</v>
      </c>
      <c r="D35" s="9">
        <f t="shared" si="2"/>
        <v>-2.8333333333333321</v>
      </c>
      <c r="E35" s="10">
        <f t="shared" si="0"/>
        <v>8.0277777777777715</v>
      </c>
      <c r="F35" s="6">
        <f t="shared" si="1"/>
        <v>-175.26190476190482</v>
      </c>
      <c r="G35" s="11">
        <f t="shared" si="3"/>
        <v>30716.735260770995</v>
      </c>
      <c r="H35" s="11">
        <f t="shared" si="4"/>
        <v>-3469.0476190476184</v>
      </c>
      <c r="I35" s="11">
        <f t="shared" si="5"/>
        <v>12034291.38321995</v>
      </c>
    </row>
    <row r="36" spans="1:9" x14ac:dyDescent="0.25">
      <c r="A36" s="3">
        <v>27</v>
      </c>
      <c r="B36" s="4">
        <v>1484</v>
      </c>
      <c r="C36" s="5">
        <v>76600</v>
      </c>
      <c r="D36" s="9">
        <f t="shared" si="2"/>
        <v>-2.8333333333333321</v>
      </c>
      <c r="E36" s="10">
        <f t="shared" si="0"/>
        <v>8.0277777777777715</v>
      </c>
      <c r="F36" s="6">
        <f t="shared" si="1"/>
        <v>-211.26190476190482</v>
      </c>
      <c r="G36" s="11">
        <f t="shared" si="3"/>
        <v>44631.592403628143</v>
      </c>
      <c r="H36" s="11">
        <f t="shared" si="4"/>
        <v>-15469.047619047618</v>
      </c>
      <c r="I36" s="11">
        <f t="shared" si="5"/>
        <v>239291434.24036279</v>
      </c>
    </row>
    <row r="37" spans="1:9" x14ac:dyDescent="0.25">
      <c r="A37" s="3">
        <v>28</v>
      </c>
      <c r="B37" s="4">
        <v>1520</v>
      </c>
      <c r="C37" s="5">
        <v>84400</v>
      </c>
      <c r="D37" s="9">
        <f t="shared" si="2"/>
        <v>-1.8333333333333321</v>
      </c>
      <c r="E37" s="10">
        <f t="shared" si="0"/>
        <v>3.3611111111111067</v>
      </c>
      <c r="F37" s="6">
        <f t="shared" si="1"/>
        <v>-175.26190476190482</v>
      </c>
      <c r="G37" s="11">
        <f t="shared" si="3"/>
        <v>30716.735260770995</v>
      </c>
      <c r="H37" s="11">
        <f t="shared" si="4"/>
        <v>-7669.0476190476184</v>
      </c>
      <c r="I37" s="11">
        <f t="shared" si="5"/>
        <v>58814291.383219942</v>
      </c>
    </row>
    <row r="38" spans="1:9" x14ac:dyDescent="0.25">
      <c r="A38" s="3">
        <v>27</v>
      </c>
      <c r="B38" s="4">
        <v>1668</v>
      </c>
      <c r="C38" s="5">
        <v>90900</v>
      </c>
      <c r="D38" s="9">
        <f t="shared" si="2"/>
        <v>-2.8333333333333321</v>
      </c>
      <c r="E38" s="10">
        <f t="shared" si="0"/>
        <v>8.0277777777777715</v>
      </c>
      <c r="F38" s="6">
        <f t="shared" si="1"/>
        <v>-27.261904761904816</v>
      </c>
      <c r="G38" s="11">
        <f t="shared" si="3"/>
        <v>743.2114512471685</v>
      </c>
      <c r="H38" s="11">
        <f t="shared" si="4"/>
        <v>-1169.0476190476184</v>
      </c>
      <c r="I38" s="11">
        <f t="shared" si="5"/>
        <v>1366672.3356009054</v>
      </c>
    </row>
    <row r="39" spans="1:9" x14ac:dyDescent="0.25">
      <c r="A39" s="3">
        <v>28</v>
      </c>
      <c r="B39" s="4">
        <v>1588</v>
      </c>
      <c r="C39" s="5">
        <v>81000</v>
      </c>
      <c r="D39" s="9">
        <f t="shared" si="2"/>
        <v>-1.8333333333333321</v>
      </c>
      <c r="E39" s="10">
        <f t="shared" si="0"/>
        <v>3.3611111111111067</v>
      </c>
      <c r="F39" s="6">
        <f t="shared" si="1"/>
        <v>-107.26190476190482</v>
      </c>
      <c r="G39" s="11">
        <f t="shared" si="3"/>
        <v>11505.11621315194</v>
      </c>
      <c r="H39" s="11">
        <f t="shared" si="4"/>
        <v>-11069.047619047618</v>
      </c>
      <c r="I39" s="11">
        <f t="shared" si="5"/>
        <v>122523815.19274375</v>
      </c>
    </row>
    <row r="40" spans="1:9" x14ac:dyDescent="0.25">
      <c r="A40" s="3">
        <v>28</v>
      </c>
      <c r="B40" s="4">
        <v>1784</v>
      </c>
      <c r="C40" s="5">
        <v>91300</v>
      </c>
      <c r="D40" s="9">
        <f t="shared" si="2"/>
        <v>-1.8333333333333321</v>
      </c>
      <c r="E40" s="10">
        <f t="shared" si="0"/>
        <v>3.3611111111111067</v>
      </c>
      <c r="F40" s="6">
        <f t="shared" si="1"/>
        <v>88.738095238095184</v>
      </c>
      <c r="G40" s="11">
        <f t="shared" si="3"/>
        <v>7874.4495464852507</v>
      </c>
      <c r="H40" s="11">
        <f t="shared" si="4"/>
        <v>-769.04761904761835</v>
      </c>
      <c r="I40" s="11">
        <f t="shared" si="5"/>
        <v>591434.24036281067</v>
      </c>
    </row>
    <row r="41" spans="1:9" x14ac:dyDescent="0.25">
      <c r="A41" s="3">
        <v>27</v>
      </c>
      <c r="B41" s="4">
        <v>1484</v>
      </c>
      <c r="C41" s="5">
        <v>81300</v>
      </c>
      <c r="D41" s="9">
        <f t="shared" si="2"/>
        <v>-2.8333333333333321</v>
      </c>
      <c r="E41" s="10">
        <f t="shared" si="0"/>
        <v>8.0277777777777715</v>
      </c>
      <c r="F41" s="6">
        <f t="shared" si="1"/>
        <v>-211.26190476190482</v>
      </c>
      <c r="G41" s="11">
        <f t="shared" si="3"/>
        <v>44631.592403628143</v>
      </c>
      <c r="H41" s="11">
        <f t="shared" si="4"/>
        <v>-10769.047619047618</v>
      </c>
      <c r="I41" s="11">
        <f t="shared" si="5"/>
        <v>115972386.62131518</v>
      </c>
    </row>
    <row r="42" spans="1:9" x14ac:dyDescent="0.25">
      <c r="A42" s="3">
        <v>27</v>
      </c>
      <c r="B42" s="4">
        <v>1520</v>
      </c>
      <c r="C42" s="5">
        <v>100700</v>
      </c>
      <c r="D42" s="9">
        <f t="shared" si="2"/>
        <v>-2.8333333333333321</v>
      </c>
      <c r="E42" s="10">
        <f t="shared" si="0"/>
        <v>8.0277777777777715</v>
      </c>
      <c r="F42" s="6">
        <f t="shared" si="1"/>
        <v>-175.26190476190482</v>
      </c>
      <c r="G42" s="11">
        <f t="shared" si="3"/>
        <v>30716.735260770995</v>
      </c>
      <c r="H42" s="11">
        <f t="shared" si="4"/>
        <v>8630.9523809523816</v>
      </c>
      <c r="I42" s="11">
        <f t="shared" si="5"/>
        <v>74493339.002267584</v>
      </c>
    </row>
    <row r="43" spans="1:9" x14ac:dyDescent="0.25">
      <c r="A43" s="3">
        <v>28</v>
      </c>
      <c r="B43" s="4">
        <v>1520</v>
      </c>
      <c r="C43" s="5">
        <v>87200</v>
      </c>
      <c r="D43" s="9">
        <f t="shared" si="2"/>
        <v>-1.8333333333333321</v>
      </c>
      <c r="E43" s="10">
        <f t="shared" si="0"/>
        <v>3.3611111111111067</v>
      </c>
      <c r="F43" s="6">
        <f t="shared" si="1"/>
        <v>-175.26190476190482</v>
      </c>
      <c r="G43" s="11">
        <f t="shared" si="3"/>
        <v>30716.735260770995</v>
      </c>
      <c r="H43" s="11">
        <f t="shared" si="4"/>
        <v>-4869.0476190476184</v>
      </c>
      <c r="I43" s="11">
        <f t="shared" si="5"/>
        <v>23707624.716553282</v>
      </c>
    </row>
    <row r="44" spans="1:9" x14ac:dyDescent="0.25">
      <c r="A44" s="3">
        <v>27</v>
      </c>
      <c r="B44" s="4">
        <v>1684</v>
      </c>
      <c r="C44" s="5">
        <v>96700</v>
      </c>
      <c r="D44" s="9">
        <f t="shared" si="2"/>
        <v>-2.8333333333333321</v>
      </c>
      <c r="E44" s="10">
        <f t="shared" si="0"/>
        <v>8.0277777777777715</v>
      </c>
      <c r="F44" s="6">
        <f t="shared" si="1"/>
        <v>-11.261904761904816</v>
      </c>
      <c r="G44" s="11">
        <f t="shared" si="3"/>
        <v>126.83049886621437</v>
      </c>
      <c r="H44" s="11">
        <f t="shared" si="4"/>
        <v>4630.9523809523816</v>
      </c>
      <c r="I44" s="11">
        <f t="shared" si="5"/>
        <v>21445719.954648532</v>
      </c>
    </row>
    <row r="45" spans="1:9" x14ac:dyDescent="0.25">
      <c r="A45" s="3">
        <v>27</v>
      </c>
      <c r="B45" s="4">
        <v>1581</v>
      </c>
      <c r="C45" s="5">
        <v>120700</v>
      </c>
      <c r="D45" s="9">
        <f t="shared" si="2"/>
        <v>-2.8333333333333321</v>
      </c>
      <c r="E45" s="10">
        <f t="shared" si="0"/>
        <v>8.0277777777777715</v>
      </c>
      <c r="F45" s="6">
        <f t="shared" si="1"/>
        <v>-114.26190476190482</v>
      </c>
      <c r="G45" s="11">
        <f t="shared" si="3"/>
        <v>13055.782879818606</v>
      </c>
      <c r="H45" s="11">
        <f>C45-$C$47</f>
        <v>28630.952380952382</v>
      </c>
      <c r="I45" s="11">
        <f t="shared" si="5"/>
        <v>819731434.24036288</v>
      </c>
    </row>
    <row r="46" spans="1:9" ht="13" x14ac:dyDescent="0.3">
      <c r="A46" s="1" t="s">
        <v>4</v>
      </c>
      <c r="B46" s="1" t="s">
        <v>4</v>
      </c>
      <c r="C46" s="1" t="s">
        <v>4</v>
      </c>
      <c r="D46" s="9"/>
      <c r="E46" s="1" t="s">
        <v>8</v>
      </c>
      <c r="G46" s="1" t="s">
        <v>7</v>
      </c>
      <c r="I46" s="1" t="s">
        <v>7</v>
      </c>
    </row>
    <row r="47" spans="1:9" x14ac:dyDescent="0.25">
      <c r="A47" s="10">
        <f>SUM(A$4:A$45)/COUNT(A$4:A$45)</f>
        <v>29.833333333333332</v>
      </c>
      <c r="B47" s="10">
        <f t="shared" ref="B47:C47" si="6">SUM(B$4:B$45)/COUNT(B$4:B$45)</f>
        <v>1695.2619047619048</v>
      </c>
      <c r="C47" s="10">
        <f t="shared" si="6"/>
        <v>92069.047619047618</v>
      </c>
      <c r="D47" s="9"/>
      <c r="E47" s="9">
        <f>SUM($E4:$E45)/COUNT($E4:E45)</f>
        <v>5.7579365079365115</v>
      </c>
      <c r="G47" s="11">
        <f>SUM($G4:$G45)/COUNT($G4:G45)</f>
        <v>47357.955215419483</v>
      </c>
      <c r="I47" s="2">
        <f>SUM(I4:I45)/COUNT(I4:I45)</f>
        <v>108715946.71201809</v>
      </c>
    </row>
    <row r="48" spans="1:9" x14ac:dyDescent="0.25">
      <c r="D48" s="9"/>
    </row>
    <row r="49" spans="1:9" ht="13" x14ac:dyDescent="0.3">
      <c r="D49" s="9"/>
      <c r="E49" s="1" t="s">
        <v>9</v>
      </c>
      <c r="G49" s="1" t="s">
        <v>9</v>
      </c>
      <c r="I49" s="1" t="s">
        <v>9</v>
      </c>
    </row>
    <row r="50" spans="1:9" x14ac:dyDescent="0.25">
      <c r="D50" s="9"/>
      <c r="E50" s="10">
        <f>SQRT(E47)</f>
        <v>2.3995700673113323</v>
      </c>
      <c r="G50" s="10">
        <f>SQRT(G47)</f>
        <v>217.61883010304848</v>
      </c>
      <c r="I50" s="10">
        <f>SQRT(I47)</f>
        <v>10426.693949283161</v>
      </c>
    </row>
    <row r="51" spans="1:9" x14ac:dyDescent="0.25">
      <c r="D51" s="9"/>
    </row>
    <row r="52" spans="1:9" x14ac:dyDescent="0.25">
      <c r="D52" s="9"/>
    </row>
    <row r="53" spans="1:9" x14ac:dyDescent="0.25">
      <c r="D53" s="9"/>
    </row>
    <row r="54" spans="1:9" x14ac:dyDescent="0.25">
      <c r="A54" s="18" t="s">
        <v>10</v>
      </c>
      <c r="B54" s="18"/>
      <c r="C54" s="18"/>
      <c r="D54" s="18"/>
    </row>
    <row r="55" spans="1:9" x14ac:dyDescent="0.25">
      <c r="A55" s="14">
        <f>AVERAGE(A4:A45)</f>
        <v>29.833333333333332</v>
      </c>
      <c r="B55" s="15">
        <f>AVERAGE(B4:B45)</f>
        <v>1695.2619047619048</v>
      </c>
      <c r="C55" s="14">
        <f>AVERAGE(C4:C45)</f>
        <v>92069.047619047618</v>
      </c>
      <c r="D55" s="13" t="s">
        <v>11</v>
      </c>
    </row>
    <row r="56" spans="1:9" x14ac:dyDescent="0.25">
      <c r="A56" s="13">
        <f>_xlfn.VAR.P(A4:A45)</f>
        <v>5.7579365079365115</v>
      </c>
      <c r="B56" s="14">
        <f>_xlfn.VAR.P(B4:B45)</f>
        <v>47357.955215419504</v>
      </c>
      <c r="C56" s="14">
        <f>_xlfn.VAR.P(C4:C45)</f>
        <v>108715946.71201815</v>
      </c>
      <c r="D56" s="13" t="s">
        <v>12</v>
      </c>
    </row>
    <row r="57" spans="1:9" x14ac:dyDescent="0.25">
      <c r="A57" s="14">
        <f>_xlfn.STDEV.P(A4:A45)</f>
        <v>2.3995700673113323</v>
      </c>
      <c r="B57" s="14">
        <f t="shared" ref="B57:C57" si="7">_xlfn.STDEV.P(B4:B45)</f>
        <v>217.61883010304854</v>
      </c>
      <c r="C57" s="14">
        <f t="shared" si="7"/>
        <v>10426.693949283164</v>
      </c>
      <c r="D57" s="13" t="s">
        <v>9</v>
      </c>
    </row>
    <row r="58" spans="1:9" x14ac:dyDescent="0.25">
      <c r="A58" s="12"/>
      <c r="B58" s="12"/>
      <c r="C58" s="12"/>
      <c r="D58" s="13"/>
    </row>
    <row r="59" spans="1:9" x14ac:dyDescent="0.25">
      <c r="A59" s="12"/>
      <c r="B59" s="12"/>
      <c r="C59" s="12"/>
      <c r="D59" s="13"/>
    </row>
    <row r="60" spans="1:9" x14ac:dyDescent="0.25">
      <c r="A60" s="12"/>
      <c r="B60" s="12"/>
      <c r="C60" s="12"/>
      <c r="D60" s="13"/>
    </row>
    <row r="61" spans="1:9" x14ac:dyDescent="0.25">
      <c r="A61" s="12"/>
      <c r="B61" s="12"/>
      <c r="C61" s="12"/>
      <c r="D61" s="13"/>
    </row>
    <row r="62" spans="1:9" x14ac:dyDescent="0.25">
      <c r="D62" s="9"/>
    </row>
    <row r="63" spans="1:9" x14ac:dyDescent="0.25">
      <c r="D63" s="9"/>
    </row>
    <row r="64" spans="1:9" x14ac:dyDescent="0.25">
      <c r="D64" s="9"/>
    </row>
    <row r="65" spans="4:4" x14ac:dyDescent="0.25">
      <c r="D65" s="9"/>
    </row>
  </sheetData>
  <mergeCells count="4">
    <mergeCell ref="D2:E2"/>
    <mergeCell ref="F2:G2"/>
    <mergeCell ref="H2:I2"/>
    <mergeCell ref="A54:D54"/>
  </mergeCells>
  <phoneticPr fontId="0" type="noConversion"/>
  <pageMargins left="0.5" right="0.4" top="0.83333333333333337" bottom="0.66666666666666663" header="0.5" footer="0.5"/>
  <pageSetup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0364-110A-43F4-B1EE-2E9CA7454BA0}">
  <dimension ref="A1:D40"/>
  <sheetViews>
    <sheetView tabSelected="1" topLeftCell="A33" workbookViewId="0">
      <selection activeCell="N30" sqref="N30"/>
    </sheetView>
  </sheetViews>
  <sheetFormatPr defaultRowHeight="13" x14ac:dyDescent="0.3"/>
  <cols>
    <col min="1" max="1" width="25.81640625" customWidth="1"/>
  </cols>
  <sheetData>
    <row r="1" spans="1:2" x14ac:dyDescent="0.3">
      <c r="A1" s="1" t="s">
        <v>13</v>
      </c>
      <c r="B1" s="2"/>
    </row>
    <row r="2" spans="1:2" x14ac:dyDescent="0.3">
      <c r="A2" s="2"/>
      <c r="B2" s="2"/>
    </row>
    <row r="3" spans="1:2" ht="13.5" thickBot="1" x14ac:dyDescent="0.35">
      <c r="A3" s="19" t="s">
        <v>14</v>
      </c>
      <c r="B3" s="19" t="s">
        <v>15</v>
      </c>
    </row>
    <row r="4" spans="1:2" ht="13.5" thickTop="1" x14ac:dyDescent="0.3">
      <c r="A4" s="8">
        <v>1</v>
      </c>
      <c r="B4" s="8">
        <v>88</v>
      </c>
    </row>
    <row r="5" spans="1:2" x14ac:dyDescent="0.3">
      <c r="A5" s="8">
        <v>2</v>
      </c>
      <c r="B5" s="8">
        <v>44</v>
      </c>
    </row>
    <row r="6" spans="1:2" x14ac:dyDescent="0.3">
      <c r="A6" s="8">
        <v>3</v>
      </c>
      <c r="B6" s="8">
        <v>60</v>
      </c>
    </row>
    <row r="7" spans="1:2" x14ac:dyDescent="0.3">
      <c r="A7" s="8">
        <v>4</v>
      </c>
      <c r="B7" s="8">
        <v>56</v>
      </c>
    </row>
    <row r="8" spans="1:2" x14ac:dyDescent="0.3">
      <c r="A8" s="8">
        <v>5</v>
      </c>
      <c r="B8" s="8">
        <v>70</v>
      </c>
    </row>
    <row r="9" spans="1:2" x14ac:dyDescent="0.3">
      <c r="A9" s="8">
        <v>6</v>
      </c>
      <c r="B9" s="8">
        <v>91</v>
      </c>
    </row>
    <row r="10" spans="1:2" x14ac:dyDescent="0.3">
      <c r="A10" s="8">
        <v>7</v>
      </c>
      <c r="B10" s="8">
        <v>54</v>
      </c>
    </row>
    <row r="11" spans="1:2" x14ac:dyDescent="0.3">
      <c r="A11" s="8">
        <v>8</v>
      </c>
      <c r="B11" s="8">
        <v>60</v>
      </c>
    </row>
    <row r="12" spans="1:2" x14ac:dyDescent="0.3">
      <c r="A12" s="8">
        <v>9</v>
      </c>
      <c r="B12" s="8">
        <v>48</v>
      </c>
    </row>
    <row r="13" spans="1:2" x14ac:dyDescent="0.3">
      <c r="A13" s="8">
        <v>10</v>
      </c>
      <c r="B13" s="8">
        <v>35</v>
      </c>
    </row>
    <row r="14" spans="1:2" x14ac:dyDescent="0.3">
      <c r="A14" s="8">
        <v>11</v>
      </c>
      <c r="B14" s="8">
        <v>49</v>
      </c>
    </row>
    <row r="15" spans="1:2" x14ac:dyDescent="0.3">
      <c r="A15" s="8">
        <v>12</v>
      </c>
      <c r="B15" s="8">
        <v>44</v>
      </c>
    </row>
    <row r="16" spans="1:2" x14ac:dyDescent="0.3">
      <c r="A16" s="8">
        <v>13</v>
      </c>
      <c r="B16" s="8">
        <v>61</v>
      </c>
    </row>
    <row r="17" spans="1:4" x14ac:dyDescent="0.3">
      <c r="A17" s="8">
        <v>14</v>
      </c>
      <c r="B17" s="8">
        <v>68</v>
      </c>
    </row>
    <row r="18" spans="1:4" x14ac:dyDescent="0.3">
      <c r="A18" s="8">
        <v>15</v>
      </c>
      <c r="B18" s="8">
        <v>82</v>
      </c>
    </row>
    <row r="19" spans="1:4" x14ac:dyDescent="0.3">
      <c r="A19" s="8">
        <v>16</v>
      </c>
      <c r="B19" s="8">
        <v>71</v>
      </c>
    </row>
    <row r="20" spans="1:4" x14ac:dyDescent="0.3">
      <c r="A20" s="8">
        <v>17</v>
      </c>
      <c r="B20" s="8">
        <v>50</v>
      </c>
    </row>
    <row r="21" spans="1:4" x14ac:dyDescent="0.3">
      <c r="A21" t="s">
        <v>16</v>
      </c>
      <c r="B21">
        <f>AVERAGE(B4:B20)</f>
        <v>60.647058823529413</v>
      </c>
    </row>
    <row r="22" spans="1:4" x14ac:dyDescent="0.3">
      <c r="A22" t="s">
        <v>9</v>
      </c>
      <c r="B22">
        <f>_xlfn.STDEV.S(B4:B20)</f>
        <v>15.933224628392818</v>
      </c>
    </row>
    <row r="23" spans="1:4" x14ac:dyDescent="0.3">
      <c r="A23" t="s">
        <v>17</v>
      </c>
      <c r="B23">
        <f>QUARTILE(B4:B20,1)</f>
        <v>49</v>
      </c>
    </row>
    <row r="24" spans="1:4" x14ac:dyDescent="0.3">
      <c r="A24" t="s">
        <v>18</v>
      </c>
      <c r="B24">
        <f>QUARTILE(B4:B20,3)</f>
        <v>70</v>
      </c>
    </row>
    <row r="25" spans="1:4" x14ac:dyDescent="0.3">
      <c r="A25" t="s">
        <v>19</v>
      </c>
      <c r="B25">
        <f>B24-B23</f>
        <v>21</v>
      </c>
    </row>
    <row r="29" spans="1:4" x14ac:dyDescent="0.3">
      <c r="A29" s="20"/>
      <c r="B29" s="20"/>
      <c r="C29" s="20"/>
      <c r="D29" s="20"/>
    </row>
    <row r="30" spans="1:4" x14ac:dyDescent="0.3">
      <c r="A30" s="20"/>
      <c r="B30" s="20"/>
      <c r="C30" s="20"/>
      <c r="D30" s="20"/>
    </row>
    <row r="31" spans="1:4" x14ac:dyDescent="0.3">
      <c r="A31" s="20"/>
      <c r="B31" s="20"/>
      <c r="C31" s="20"/>
      <c r="D31" s="20"/>
    </row>
    <row r="32" spans="1:4" x14ac:dyDescent="0.3">
      <c r="A32" s="20"/>
      <c r="B32" s="20"/>
      <c r="C32" s="20"/>
      <c r="D32" s="20"/>
    </row>
    <row r="33" spans="1:4" x14ac:dyDescent="0.3">
      <c r="A33" s="20"/>
      <c r="B33" s="20"/>
      <c r="C33" s="20"/>
      <c r="D33" s="20"/>
    </row>
    <row r="34" spans="1:4" x14ac:dyDescent="0.3">
      <c r="A34" s="20"/>
      <c r="B34" s="20"/>
      <c r="C34" s="20"/>
      <c r="D34" s="20"/>
    </row>
    <row r="35" spans="1:4" x14ac:dyDescent="0.3">
      <c r="A35" s="20"/>
      <c r="B35" s="20"/>
      <c r="C35" s="20"/>
      <c r="D35" s="20"/>
    </row>
    <row r="36" spans="1:4" x14ac:dyDescent="0.3">
      <c r="A36" s="20"/>
      <c r="B36" s="20"/>
      <c r="C36" s="20"/>
      <c r="D36" s="20"/>
    </row>
    <row r="37" spans="1:4" x14ac:dyDescent="0.3">
      <c r="A37" s="20"/>
      <c r="B37" s="20"/>
      <c r="C37" s="20"/>
      <c r="D37" s="20"/>
    </row>
    <row r="38" spans="1:4" x14ac:dyDescent="0.3">
      <c r="A38" s="20"/>
      <c r="B38" s="20"/>
      <c r="C38" s="20"/>
      <c r="D38" s="20"/>
    </row>
    <row r="39" spans="1:4" x14ac:dyDescent="0.3">
      <c r="A39" s="20"/>
      <c r="B39" s="20"/>
      <c r="C39" s="20"/>
      <c r="D39" s="20"/>
    </row>
    <row r="40" spans="1:4" x14ac:dyDescent="0.3">
      <c r="A40" s="20"/>
      <c r="B40" s="20"/>
      <c r="C40" s="20"/>
      <c r="D4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Problem1</vt:lpstr>
      <vt:lpstr>Problem3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M RAO</dc:creator>
  <cp:lastModifiedBy>KAUSHIK M RAO</cp:lastModifiedBy>
  <dcterms:created xsi:type="dcterms:W3CDTF">2008-07-30T18:50:23Z</dcterms:created>
  <dcterms:modified xsi:type="dcterms:W3CDTF">2021-09-30T12:42:17Z</dcterms:modified>
</cp:coreProperties>
</file>