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rolin/Downloads/"/>
    </mc:Choice>
  </mc:AlternateContent>
  <xr:revisionPtr revIDLastSave="0" documentId="13_ncr:1_{80F65C8D-A2B3-8A4D-A6EE-6E394C4905A4}" xr6:coauthVersionLast="45" xr6:coauthVersionMax="45" xr10:uidLastSave="{00000000-0000-0000-0000-000000000000}"/>
  <bookViews>
    <workbookView xWindow="680" yWindow="2220" windowWidth="25820" windowHeight="17740" xr2:uid="{00000000-000D-0000-FFFF-FFFF00000000}"/>
  </bookViews>
  <sheets>
    <sheet name="THOMAS CHARTS" sheetId="24" r:id="rId1"/>
    <sheet name="1.Master" sheetId="22" r:id="rId2"/>
    <sheet name="2.lin Vs rec Vs reclin" sheetId="4" r:id="rId3"/>
    <sheet name="3.SMART VS DUMB" sheetId="21" r:id="rId4"/>
    <sheet name="4.THREADS CONSTANT R" sheetId="15" r:id="rId5"/>
    <sheet name="5.WithInner Vs WithoutInner" sheetId="10" r:id="rId6"/>
    <sheet name="Profiler" sheetId="2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24" l="1"/>
  <c r="H15" i="10"/>
  <c r="H14" i="10"/>
  <c r="H13" i="10"/>
  <c r="H16" i="10"/>
  <c r="H17" i="10"/>
  <c r="H18" i="10"/>
  <c r="C64" i="24"/>
  <c r="C39" i="24" l="1"/>
  <c r="C38" i="24"/>
  <c r="C37" i="24"/>
  <c r="C36" i="24"/>
  <c r="B39" i="24"/>
  <c r="B38" i="24"/>
  <c r="B37" i="24"/>
  <c r="B36" i="24"/>
  <c r="C35" i="24"/>
  <c r="B35" i="24"/>
  <c r="D3" i="24"/>
  <c r="D4" i="24"/>
  <c r="D5" i="24"/>
  <c r="D6" i="24"/>
  <c r="D2" i="24"/>
  <c r="Y81" i="22" l="1"/>
  <c r="Y82" i="22"/>
  <c r="Y83" i="22"/>
  <c r="Y84" i="22"/>
  <c r="Y85" i="22"/>
  <c r="Y86" i="22"/>
  <c r="Y87" i="22"/>
  <c r="Y88" i="22"/>
  <c r="Y89" i="22"/>
  <c r="Y90" i="22"/>
  <c r="Y91" i="22"/>
  <c r="Y92" i="22"/>
  <c r="X81" i="22"/>
  <c r="X82" i="22"/>
  <c r="X83" i="22"/>
  <c r="X84" i="22"/>
  <c r="X85" i="22"/>
  <c r="X86" i="22"/>
  <c r="X87" i="22"/>
  <c r="X88" i="22"/>
  <c r="X89" i="22"/>
  <c r="X90" i="22"/>
  <c r="X91" i="22"/>
  <c r="X92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N115" i="22" l="1"/>
  <c r="X114" i="22"/>
  <c r="W114" i="22"/>
  <c r="N113" i="22"/>
  <c r="X112" i="22"/>
  <c r="W112" i="22"/>
  <c r="Y111" i="22"/>
  <c r="X111" i="22"/>
  <c r="W111" i="22"/>
  <c r="U111" i="22"/>
  <c r="N111" i="22"/>
  <c r="X110" i="22"/>
  <c r="W110" i="22"/>
  <c r="X109" i="22"/>
  <c r="W109" i="22"/>
  <c r="U109" i="22"/>
  <c r="N109" i="22"/>
  <c r="Y109" i="22" s="1"/>
  <c r="X108" i="22"/>
  <c r="W108" i="22"/>
  <c r="X107" i="22"/>
  <c r="W107" i="22"/>
  <c r="U107" i="22"/>
  <c r="Y107" i="22" s="1"/>
  <c r="N107" i="22"/>
  <c r="X106" i="22"/>
  <c r="W106" i="22"/>
  <c r="X105" i="22"/>
  <c r="W105" i="22"/>
  <c r="U105" i="22"/>
  <c r="Y105" i="22" s="1"/>
  <c r="N105" i="22"/>
  <c r="X104" i="22"/>
  <c r="W104" i="22"/>
  <c r="X103" i="22"/>
  <c r="W103" i="22"/>
  <c r="U103" i="22"/>
  <c r="Y103" i="22" s="1"/>
  <c r="N103" i="22"/>
  <c r="X102" i="22"/>
  <c r="W102" i="22"/>
  <c r="X101" i="22"/>
  <c r="W101" i="22"/>
  <c r="U101" i="22"/>
  <c r="Y101" i="22" s="1"/>
  <c r="N101" i="22"/>
  <c r="X100" i="22"/>
  <c r="W100" i="22"/>
  <c r="X99" i="22"/>
  <c r="W99" i="22"/>
  <c r="U99" i="22"/>
  <c r="Y99" i="22" s="1"/>
  <c r="N99" i="22"/>
  <c r="X98" i="22"/>
  <c r="W98" i="22"/>
  <c r="Y97" i="22"/>
  <c r="X97" i="22"/>
  <c r="W97" i="22"/>
  <c r="U97" i="22"/>
  <c r="N97" i="22"/>
  <c r="N95" i="22"/>
  <c r="N94" i="22"/>
  <c r="N93" i="22"/>
  <c r="N92" i="22"/>
  <c r="N91" i="22"/>
  <c r="N90" i="22"/>
  <c r="N89" i="22"/>
  <c r="N88" i="22"/>
  <c r="N87" i="22"/>
  <c r="N86" i="22"/>
  <c r="N85" i="22"/>
  <c r="N84" i="22"/>
  <c r="N83" i="22"/>
  <c r="N82" i="22"/>
  <c r="N81" i="22"/>
  <c r="X76" i="22"/>
  <c r="W76" i="22"/>
  <c r="X75" i="22"/>
  <c r="W75" i="22"/>
  <c r="X74" i="22"/>
  <c r="W74" i="22"/>
  <c r="X73" i="22"/>
  <c r="W73" i="22"/>
  <c r="X72" i="22"/>
  <c r="W72" i="22"/>
  <c r="X71" i="22"/>
  <c r="W71" i="22"/>
  <c r="X70" i="22"/>
  <c r="W70" i="22"/>
  <c r="X69" i="22"/>
  <c r="W69" i="22"/>
  <c r="X68" i="22"/>
  <c r="W68" i="22"/>
  <c r="X67" i="22"/>
  <c r="W67" i="22"/>
  <c r="X66" i="22"/>
  <c r="W66" i="22"/>
  <c r="X65" i="22"/>
  <c r="W65" i="22"/>
  <c r="X64" i="22"/>
  <c r="W64" i="22"/>
  <c r="N62" i="22"/>
  <c r="Y61" i="22"/>
  <c r="X61" i="22"/>
  <c r="W61" i="22"/>
  <c r="U61" i="22"/>
  <c r="N61" i="22"/>
  <c r="X60" i="22"/>
  <c r="W60" i="22"/>
  <c r="U60" i="22"/>
  <c r="Y60" i="22" s="1"/>
  <c r="N60" i="22"/>
  <c r="X59" i="22"/>
  <c r="W59" i="22"/>
  <c r="U59" i="22"/>
  <c r="Y59" i="22" s="1"/>
  <c r="N59" i="22"/>
  <c r="X58" i="22"/>
  <c r="W58" i="22"/>
  <c r="U58" i="22"/>
  <c r="Y58" i="22" s="1"/>
  <c r="N58" i="22"/>
  <c r="X56" i="22"/>
  <c r="W56" i="22"/>
  <c r="U56" i="22"/>
  <c r="Y56" i="22" s="1"/>
  <c r="N56" i="22"/>
  <c r="Y55" i="22"/>
  <c r="X55" i="22"/>
  <c r="W55" i="22"/>
  <c r="U55" i="22"/>
  <c r="N55" i="22"/>
  <c r="X54" i="22"/>
  <c r="W54" i="22"/>
  <c r="U54" i="22"/>
  <c r="Y54" i="22" s="1"/>
  <c r="N54" i="22"/>
  <c r="X53" i="22"/>
  <c r="W53" i="22"/>
  <c r="U53" i="22"/>
  <c r="Y53" i="22" s="1"/>
  <c r="N53" i="22"/>
  <c r="Y52" i="22"/>
  <c r="X52" i="22"/>
  <c r="W52" i="22"/>
  <c r="U52" i="22"/>
  <c r="N52" i="22"/>
  <c r="X51" i="22"/>
  <c r="W51" i="22"/>
  <c r="U51" i="22"/>
  <c r="Y51" i="22" s="1"/>
  <c r="N51" i="22"/>
  <c r="X50" i="22"/>
  <c r="W50" i="22"/>
  <c r="U50" i="22"/>
  <c r="Y50" i="22" s="1"/>
  <c r="N50" i="22"/>
  <c r="X49" i="22"/>
  <c r="W49" i="22"/>
  <c r="U49" i="22"/>
  <c r="Y49" i="22" s="1"/>
  <c r="N49" i="22"/>
  <c r="X48" i="22"/>
  <c r="W48" i="22"/>
  <c r="U48" i="22"/>
  <c r="Y48" i="22" s="1"/>
  <c r="N48" i="22"/>
  <c r="Y47" i="22"/>
  <c r="X47" i="22"/>
  <c r="W47" i="22"/>
  <c r="U47" i="22"/>
  <c r="N47" i="22"/>
  <c r="X46" i="22"/>
  <c r="W46" i="22"/>
  <c r="U46" i="22"/>
  <c r="Y46" i="22" s="1"/>
  <c r="N46" i="22"/>
  <c r="X45" i="22"/>
  <c r="W45" i="22"/>
  <c r="U45" i="22"/>
  <c r="Y45" i="22" s="1"/>
  <c r="N45" i="22"/>
  <c r="Y44" i="22"/>
  <c r="X44" i="22"/>
  <c r="W44" i="22"/>
  <c r="U44" i="22"/>
  <c r="N44" i="22"/>
  <c r="X43" i="22"/>
  <c r="W43" i="22"/>
  <c r="U43" i="22"/>
  <c r="Y43" i="22" s="1"/>
  <c r="N43" i="22"/>
  <c r="X42" i="22"/>
  <c r="W42" i="22"/>
  <c r="U42" i="22"/>
  <c r="Y42" i="22" s="1"/>
  <c r="N42" i="22"/>
  <c r="X41" i="22"/>
  <c r="W41" i="22"/>
  <c r="U41" i="22"/>
  <c r="Y41" i="22" s="1"/>
  <c r="N41" i="22"/>
  <c r="X40" i="22"/>
  <c r="W40" i="22"/>
  <c r="U40" i="22"/>
  <c r="Y40" i="22" s="1"/>
  <c r="N40" i="22"/>
  <c r="Y39" i="22"/>
  <c r="X39" i="22"/>
  <c r="W39" i="22"/>
  <c r="U39" i="22"/>
  <c r="N39" i="22"/>
  <c r="X38" i="22"/>
  <c r="W38" i="22"/>
  <c r="U38" i="22"/>
  <c r="Y38" i="22" s="1"/>
  <c r="N38" i="22"/>
  <c r="X37" i="22"/>
  <c r="W37" i="22"/>
  <c r="U37" i="22"/>
  <c r="Y37" i="22" s="1"/>
  <c r="N37" i="22"/>
  <c r="Y36" i="22"/>
  <c r="X36" i="22"/>
  <c r="W36" i="22"/>
  <c r="U36" i="22"/>
  <c r="N36" i="22"/>
  <c r="X35" i="22"/>
  <c r="W35" i="22"/>
  <c r="U35" i="22"/>
  <c r="Y35" i="22" s="1"/>
  <c r="N35" i="22"/>
  <c r="X34" i="22"/>
  <c r="W34" i="22"/>
  <c r="U34" i="22"/>
  <c r="Y34" i="22" s="1"/>
  <c r="N34" i="22"/>
  <c r="X33" i="22"/>
  <c r="W33" i="22"/>
  <c r="U33" i="22"/>
  <c r="Y33" i="22" s="1"/>
  <c r="N33" i="22"/>
  <c r="X32" i="22"/>
  <c r="W32" i="22"/>
  <c r="U32" i="22"/>
  <c r="Y32" i="22" s="1"/>
  <c r="N32" i="22"/>
  <c r="Y31" i="22"/>
  <c r="X31" i="22"/>
  <c r="W31" i="22"/>
  <c r="U31" i="22"/>
  <c r="N31" i="22"/>
  <c r="X30" i="22"/>
  <c r="W30" i="22"/>
  <c r="U30" i="22"/>
  <c r="Y30" i="22" s="1"/>
  <c r="N30" i="22"/>
  <c r="X29" i="22"/>
  <c r="W29" i="22"/>
  <c r="U29" i="22"/>
  <c r="Y29" i="22" s="1"/>
  <c r="N29" i="22"/>
  <c r="Y28" i="22"/>
  <c r="X28" i="22"/>
  <c r="W28" i="22"/>
  <c r="U28" i="22"/>
  <c r="N28" i="22"/>
  <c r="X27" i="22"/>
  <c r="W27" i="22"/>
  <c r="U27" i="22"/>
  <c r="Y27" i="22" s="1"/>
  <c r="N27" i="22"/>
  <c r="X26" i="22"/>
  <c r="W26" i="22"/>
  <c r="U26" i="22"/>
  <c r="Y26" i="22" s="1"/>
  <c r="N26" i="22"/>
  <c r="X25" i="22"/>
  <c r="W25" i="22"/>
  <c r="U25" i="22"/>
  <c r="Y25" i="22" s="1"/>
  <c r="N25" i="22"/>
  <c r="X24" i="22"/>
  <c r="W24" i="22"/>
  <c r="U24" i="22"/>
  <c r="Y24" i="22" s="1"/>
  <c r="N24" i="22"/>
  <c r="Y23" i="22"/>
  <c r="X23" i="22"/>
  <c r="W23" i="22"/>
  <c r="U23" i="22"/>
  <c r="N23" i="22"/>
  <c r="X22" i="22"/>
  <c r="W22" i="22"/>
  <c r="U22" i="22"/>
  <c r="Y22" i="22" s="1"/>
  <c r="N22" i="22"/>
  <c r="X21" i="22"/>
  <c r="W21" i="22"/>
  <c r="U21" i="22"/>
  <c r="Y21" i="22" s="1"/>
  <c r="N21" i="22"/>
  <c r="Y20" i="22"/>
  <c r="X20" i="22"/>
  <c r="W20" i="22"/>
  <c r="U20" i="22"/>
  <c r="N20" i="22"/>
  <c r="X19" i="22"/>
  <c r="W19" i="22"/>
  <c r="U19" i="22"/>
  <c r="Y19" i="22" s="1"/>
  <c r="N19" i="22"/>
  <c r="X18" i="22"/>
  <c r="W18" i="22"/>
  <c r="U18" i="22"/>
  <c r="Y18" i="22" s="1"/>
  <c r="N18" i="22"/>
  <c r="X17" i="22"/>
  <c r="W17" i="22"/>
  <c r="U17" i="22"/>
  <c r="Y17" i="22" s="1"/>
  <c r="N17" i="22"/>
  <c r="X16" i="22"/>
  <c r="W16" i="22"/>
  <c r="U16" i="22"/>
  <c r="Y16" i="22" s="1"/>
  <c r="N16" i="22"/>
  <c r="Y15" i="22"/>
  <c r="X15" i="22"/>
  <c r="W15" i="22"/>
  <c r="U15" i="22"/>
  <c r="N15" i="22"/>
  <c r="X14" i="22"/>
  <c r="W14" i="22"/>
  <c r="U14" i="22"/>
  <c r="Y14" i="22" s="1"/>
  <c r="N14" i="22"/>
  <c r="X13" i="22"/>
  <c r="W13" i="22"/>
  <c r="U13" i="22"/>
  <c r="Y13" i="22" s="1"/>
  <c r="N13" i="22"/>
  <c r="Y12" i="22"/>
  <c r="X12" i="22"/>
  <c r="W12" i="22"/>
  <c r="U12" i="22"/>
  <c r="N12" i="22"/>
  <c r="X11" i="22"/>
  <c r="W11" i="22"/>
  <c r="U11" i="22"/>
  <c r="Y11" i="22" s="1"/>
  <c r="N11" i="22"/>
  <c r="X10" i="22"/>
  <c r="W10" i="22"/>
  <c r="U10" i="22"/>
  <c r="Y10" i="22" s="1"/>
  <c r="N10" i="22"/>
  <c r="X9" i="22"/>
  <c r="W9" i="22"/>
  <c r="U9" i="22"/>
  <c r="Y9" i="22" s="1"/>
  <c r="N9" i="22"/>
  <c r="X8" i="22"/>
  <c r="W8" i="22"/>
  <c r="U8" i="22"/>
  <c r="Y8" i="22" s="1"/>
  <c r="N8" i="22"/>
  <c r="E23" i="10" l="1"/>
  <c r="C23" i="10"/>
  <c r="D22" i="21" l="1"/>
  <c r="D21" i="21"/>
  <c r="D33" i="21"/>
  <c r="D32" i="21"/>
  <c r="D31" i="21"/>
  <c r="D30" i="21"/>
  <c r="D20" i="21"/>
  <c r="D19" i="21"/>
  <c r="D29" i="21"/>
  <c r="D28" i="21"/>
  <c r="D18" i="21"/>
  <c r="D17" i="21"/>
  <c r="D27" i="21"/>
  <c r="D26" i="21"/>
  <c r="D16" i="21"/>
  <c r="D15" i="21"/>
  <c r="D25" i="21"/>
  <c r="D24" i="21"/>
  <c r="D14" i="21"/>
  <c r="D13" i="21"/>
  <c r="C14" i="10"/>
  <c r="C15" i="10"/>
  <c r="C16" i="10"/>
  <c r="C19" i="10"/>
  <c r="C20" i="10"/>
  <c r="C21" i="10"/>
  <c r="C22" i="10"/>
  <c r="C13" i="10"/>
  <c r="E14" i="10"/>
  <c r="E15" i="10"/>
  <c r="E16" i="10"/>
  <c r="E19" i="10"/>
  <c r="E20" i="10"/>
  <c r="E21" i="10"/>
  <c r="E22" i="10"/>
  <c r="E13" i="10"/>
</calcChain>
</file>

<file path=xl/sharedStrings.xml><?xml version="1.0" encoding="utf-8"?>
<sst xmlns="http://schemas.openxmlformats.org/spreadsheetml/2006/main" count="391" uniqueCount="131">
  <si>
    <t>RemapThreads</t>
  </si>
  <si>
    <t>ComparisonThreads</t>
  </si>
  <si>
    <t>SmartOrDumb</t>
  </si>
  <si>
    <t>Nodelets</t>
  </si>
  <si>
    <t>BitonicSort_Recursive.mwx</t>
  </si>
  <si>
    <t>BitonicSort_Recursive_WInner.mwx</t>
  </si>
  <si>
    <t>LOG_TOTAL_TICKS</t>
  </si>
  <si>
    <t>Spawn Type</t>
  </si>
  <si>
    <t>Scale</t>
  </si>
  <si>
    <t>Varying [10 15 20 25 30 ]</t>
  </si>
  <si>
    <t>smart</t>
  </si>
  <si>
    <t>Purpose</t>
  </si>
  <si>
    <t>comparing withInner Vs withoutInner</t>
  </si>
  <si>
    <t>files</t>
  </si>
  <si>
    <t xml:space="preserve">Recursive </t>
  </si>
  <si>
    <t>Configuration</t>
  </si>
  <si>
    <t>MultiNode</t>
  </si>
  <si>
    <t>Machine</t>
  </si>
  <si>
    <t>DEMO Machine</t>
  </si>
  <si>
    <t>linear Vs Rec Vs RecLin</t>
  </si>
  <si>
    <t>to find best spawn</t>
  </si>
  <si>
    <t>const [1/64]</t>
  </si>
  <si>
    <t>smart Vs Dumb</t>
  </si>
  <si>
    <t>Recursive</t>
  </si>
  <si>
    <t>varying [smart/Dumb]</t>
  </si>
  <si>
    <t>BitonicSort_Recursive.mwx [ version2]</t>
  </si>
  <si>
    <t>const 64</t>
  </si>
  <si>
    <t>FILENAME</t>
  </si>
  <si>
    <t>SCALE</t>
  </si>
  <si>
    <t>REMAP_TICKS</t>
  </si>
  <si>
    <t>LOG_REMAP_TICKS</t>
  </si>
  <si>
    <t>TOTAL_TICKS</t>
  </si>
  <si>
    <t>REMAP_PERCENTAGE</t>
  </si>
  <si>
    <t>REMAPTHREADS</t>
  </si>
  <si>
    <t>COMPARISONTHREADS</t>
  </si>
  <si>
    <t>SMARTORDUMB</t>
  </si>
  <si>
    <t>varying [1,2,4,8,16,32,64]</t>
  </si>
  <si>
    <t>to find best remap threads</t>
  </si>
  <si>
    <t>10_SMART</t>
  </si>
  <si>
    <t>10_DUMB</t>
  </si>
  <si>
    <t>15_SMART</t>
  </si>
  <si>
    <t>15_DUMB</t>
  </si>
  <si>
    <t>20_SMART</t>
  </si>
  <si>
    <t>20_DUMB</t>
  </si>
  <si>
    <t>25_SMART</t>
  </si>
  <si>
    <t>25_DUMB</t>
  </si>
  <si>
    <t>30_SMART</t>
  </si>
  <si>
    <t>30_DUMB</t>
  </si>
  <si>
    <t>REMAP THREADS</t>
  </si>
  <si>
    <t>COMPARISON THREADS</t>
  </si>
  <si>
    <t xml:space="preserve">Linear   2 ¹ ⁰ </t>
  </si>
  <si>
    <t xml:space="preserve">Recursive   2 ¹ ⁰ </t>
  </si>
  <si>
    <t xml:space="preserve">Recursive_Linear   2 ¹ ⁰ </t>
  </si>
  <si>
    <t xml:space="preserve">Linear   2 ¹ ⁵ </t>
  </si>
  <si>
    <t xml:space="preserve">Linear   2  ² ⁰ </t>
  </si>
  <si>
    <t>Linear   2 ² ⁵</t>
  </si>
  <si>
    <t>Linear   2 ³ ⁰</t>
  </si>
  <si>
    <t xml:space="preserve">Recursive   2 ¹ ⁵ </t>
  </si>
  <si>
    <t xml:space="preserve">Recursive_Linear   2 ¹ ⁵ </t>
  </si>
  <si>
    <t xml:space="preserve">Recursive   2 ² ⁰ </t>
  </si>
  <si>
    <t>Recursive_Linear   2 ² ⁰</t>
  </si>
  <si>
    <t>Recursive   2 ² ⁵</t>
  </si>
  <si>
    <t>Recursive_Linear   2 ² ⁵</t>
  </si>
  <si>
    <t>Recursive   2 ³ ⁰</t>
  </si>
  <si>
    <t>Recursive_Linear   2 ³ ⁰</t>
  </si>
  <si>
    <t xml:space="preserve">2 ¹ ⁵ </t>
  </si>
  <si>
    <t xml:space="preserve">2  ² ⁰ </t>
  </si>
  <si>
    <t>2 ² ⁵</t>
  </si>
  <si>
    <t>2 ³ ⁰</t>
  </si>
  <si>
    <t xml:space="preserve">2 ¹ ⁰ </t>
  </si>
  <si>
    <t>REMAP_CYCLES</t>
  </si>
  <si>
    <t>TOTAL_CYCLES</t>
  </si>
  <si>
    <t>NOTE</t>
  </si>
  <si>
    <t>SMART=0 MEANS ITS DUMB VERSION</t>
  </si>
  <si>
    <t>RECURSIVE.MWX MEANS WITHOUT INNER</t>
  </si>
  <si>
    <t>REMAP_PERCENTAGE = (REMAP / TOTAL TICKS ) X 100</t>
  </si>
  <si>
    <t>FROM DEMO MACHINE</t>
  </si>
  <si>
    <t>FROM LPS MACHINE</t>
  </si>
  <si>
    <t>LPS - DEMO</t>
  </si>
  <si>
    <t>LPS-DEMO total ticks</t>
  </si>
  <si>
    <t>LPS-DEMO remap ticks</t>
  </si>
  <si>
    <t>LPS-DEMO remap percentage</t>
  </si>
  <si>
    <t>Filename</t>
  </si>
  <si>
    <t>Size</t>
  </si>
  <si>
    <t>ComputeThreads</t>
  </si>
  <si>
    <t>time_ms</t>
  </si>
  <si>
    <t>Total-ticks</t>
  </si>
  <si>
    <t>RemapCycles-RC</t>
  </si>
  <si>
    <t>ComputeCycles-CC</t>
  </si>
  <si>
    <t>Sum=RC+CC</t>
  </si>
  <si>
    <t>remap_percentage</t>
  </si>
  <si>
    <t>Diff Ticks</t>
  </si>
  <si>
    <t>Diff RC</t>
  </si>
  <si>
    <t>Diff RC percentage</t>
  </si>
  <si>
    <t>Recursive.mwx</t>
  </si>
  <si>
    <t>Recursive_With_Inner.mwx</t>
  </si>
  <si>
    <t>Linear.mwx</t>
  </si>
  <si>
    <t>RecLin.mwx</t>
  </si>
  <si>
    <t>const [64]</t>
  </si>
  <si>
    <t>PENDING</t>
  </si>
  <si>
    <t>{"Size":1048576</t>
  </si>
  <si>
    <t>Scale:20</t>
  </si>
  <si>
    <t>Remap:64</t>
  </si>
  <si>
    <t>Compute:64</t>
  </si>
  <si>
    <t>Smart:1</t>
  </si>
  <si>
    <t>Nodelets:8</t>
  </si>
  <si>
    <t>Remap:32275372</t>
  </si>
  <si>
    <t>Compute:466221808</t>
  </si>
  <si>
    <t>Sum:498497180}</t>
  </si>
  <si>
    <t>Size 1048576 Scale 20 Remap 64 Compute 64 Smart 1 Nodelets 8 PASS</t>
  </si>
  <si>
    <t>time_ms:4687.85</t>
  </si>
  <si>
    <t>ticks:820373912}</t>
  </si>
  <si>
    <t>Remap:32275260</t>
  </si>
  <si>
    <t>Compute:787973712</t>
  </si>
  <si>
    <t>Sum:820248972}</t>
  </si>
  <si>
    <t>i_dir_20/Recursive_With_In</t>
  </si>
  <si>
    <t>dir_20/Recursive_live_</t>
  </si>
  <si>
    <t xml:space="preserve">/usr/local/emu/bin/emusim_profile dir_20 --model_hw -- Recursive.mwx -n 20 -R 6 -C 6 -p 1 </t>
  </si>
  <si>
    <t>/usr/local/emu/bin/emusim_profile i_dir_20 --model_hw -- Recursive_With_Inner.mwx -n 20 -R 6 -C 6 -p 1</t>
  </si>
  <si>
    <t>with inner</t>
  </si>
  <si>
    <t>without inner</t>
  </si>
  <si>
    <t>DATA SET SIZE</t>
  </si>
  <si>
    <t>DUMB</t>
  </si>
  <si>
    <t>SMART</t>
  </si>
  <si>
    <t>SPEED UP</t>
  </si>
  <si>
    <t>TOTAL CYCLES</t>
  </si>
  <si>
    <t>REMAP CYCLES</t>
  </si>
  <si>
    <t>Recursive Linear</t>
  </si>
  <si>
    <t>Linear</t>
  </si>
  <si>
    <t xml:space="preserve">WITH 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</si>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</sst>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,,\ &quot;Million&quot;"/>
    <numFmt numFmtId="165" formatCode="0.000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rgb="FFFF0000"/>
      <name val="Calibri"/>
      <family val="2"/>
      <scheme val="minor"/>
    </font>
    <font>
      <sz val="2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2"/>
      <color rgb="FFE1D90F"/>
      <name val="Calibri"/>
      <family val="2"/>
      <scheme val="minor"/>
    </font>
    <font>
      <sz val="12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0" fontId="14" fillId="0" borderId="0" xfId="0" applyFont="1"/>
    <xf numFmtId="2" fontId="14" fillId="0" borderId="0" xfId="0" applyNumberFormat="1" applyFont="1"/>
    <xf numFmtId="0" fontId="18" fillId="0" borderId="0" xfId="0" applyFont="1"/>
    <xf numFmtId="2" fontId="18" fillId="0" borderId="0" xfId="0" applyNumberFormat="1" applyFont="1"/>
    <xf numFmtId="1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16" fillId="33" borderId="0" xfId="0" applyFont="1" applyFill="1" applyAlignment="1">
      <alignment horizontal="left"/>
    </xf>
    <xf numFmtId="0" fontId="0" fillId="0" borderId="0" xfId="0" applyFill="1"/>
    <xf numFmtId="0" fontId="16" fillId="0" borderId="0" xfId="0" applyFont="1" applyFill="1" applyAlignment="1">
      <alignment horizontal="left"/>
    </xf>
    <xf numFmtId="2" fontId="0" fillId="0" borderId="0" xfId="0" applyNumberFormat="1" applyFill="1"/>
    <xf numFmtId="0" fontId="16" fillId="0" borderId="0" xfId="0" applyFont="1"/>
    <xf numFmtId="0" fontId="16" fillId="34" borderId="0" xfId="0" applyFont="1" applyFill="1"/>
    <xf numFmtId="2" fontId="16" fillId="34" borderId="0" xfId="0" applyNumberFormat="1" applyFont="1" applyFill="1"/>
    <xf numFmtId="1" fontId="0" fillId="0" borderId="0" xfId="0" applyNumberFormat="1" applyFill="1"/>
    <xf numFmtId="0" fontId="18" fillId="33" borderId="0" xfId="0" applyFont="1" applyFill="1"/>
    <xf numFmtId="0" fontId="16" fillId="0" borderId="0" xfId="0" applyFont="1" applyFill="1"/>
    <xf numFmtId="164" fontId="0" fillId="0" borderId="0" xfId="0" applyNumberFormat="1" applyFont="1"/>
    <xf numFmtId="164" fontId="0" fillId="0" borderId="0" xfId="0" applyNumberFormat="1"/>
    <xf numFmtId="164" fontId="18" fillId="0" borderId="0" xfId="0" applyNumberFormat="1" applyFont="1"/>
    <xf numFmtId="3" fontId="0" fillId="0" borderId="0" xfId="0" applyNumberFormat="1"/>
    <xf numFmtId="3" fontId="18" fillId="0" borderId="0" xfId="0" applyNumberFormat="1" applyFont="1"/>
    <xf numFmtId="2" fontId="19" fillId="0" borderId="0" xfId="0" applyNumberFormat="1" applyFont="1"/>
    <xf numFmtId="2" fontId="20" fillId="0" borderId="0" xfId="0" applyNumberFormat="1" applyFont="1"/>
    <xf numFmtId="3" fontId="21" fillId="0" borderId="0" xfId="0" applyNumberFormat="1" applyFont="1"/>
    <xf numFmtId="0" fontId="25" fillId="0" borderId="0" xfId="0" applyFont="1"/>
    <xf numFmtId="165" fontId="0" fillId="0" borderId="0" xfId="0" applyNumberFormat="1"/>
    <xf numFmtId="0" fontId="0" fillId="35" borderId="0" xfId="0" applyFill="1"/>
    <xf numFmtId="165" fontId="0" fillId="35" borderId="0" xfId="0" applyNumberFormat="1" applyFill="1"/>
    <xf numFmtId="0" fontId="24" fillId="35" borderId="0" xfId="0" applyFont="1" applyFill="1"/>
    <xf numFmtId="0" fontId="19" fillId="0" borderId="0" xfId="0" applyFont="1"/>
    <xf numFmtId="0" fontId="25" fillId="35" borderId="0" xfId="0" applyFont="1" applyFill="1"/>
    <xf numFmtId="0" fontId="25" fillId="33" borderId="0" xfId="0" applyFont="1" applyFill="1"/>
    <xf numFmtId="165" fontId="25" fillId="33" borderId="0" xfId="0" applyNumberFormat="1" applyFont="1" applyFill="1"/>
    <xf numFmtId="0" fontId="26" fillId="0" borderId="0" xfId="0" applyFont="1"/>
    <xf numFmtId="165" fontId="19" fillId="0" borderId="0" xfId="0" applyNumberFormat="1" applyFont="1"/>
    <xf numFmtId="0" fontId="0" fillId="33" borderId="0" xfId="0" applyFill="1"/>
    <xf numFmtId="165" fontId="14" fillId="0" borderId="0" xfId="0" applyNumberFormat="1" applyFont="1"/>
    <xf numFmtId="3" fontId="0" fillId="35" borderId="0" xfId="0" applyNumberFormat="1" applyFill="1"/>
    <xf numFmtId="2" fontId="27" fillId="0" borderId="0" xfId="0" applyNumberFormat="1" applyFont="1"/>
    <xf numFmtId="2" fontId="28" fillId="0" borderId="0" xfId="0" applyNumberFormat="1" applyFont="1"/>
    <xf numFmtId="0" fontId="29" fillId="0" borderId="0" xfId="0" applyFont="1"/>
    <xf numFmtId="0" fontId="29" fillId="33" borderId="0" xfId="0" applyFont="1" applyFill="1"/>
    <xf numFmtId="0" fontId="0" fillId="0" borderId="0" xfId="0" applyNumberFormat="1"/>
    <xf numFmtId="4" fontId="0" fillId="0" borderId="0" xfId="0" applyNumberFormat="1"/>
    <xf numFmtId="11" fontId="0" fillId="0" borderId="0" xfId="0" applyNumberFormat="1"/>
    <xf numFmtId="0" fontId="23" fillId="0" borderId="0" xfId="0" applyFont="1" applyAlignment="1">
      <alignment horizontal="center"/>
    </xf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1D90F"/>
      <color rgb="FFFEF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Bitonic</a:t>
            </a:r>
            <a:r>
              <a:rPr lang="en-US" sz="2400" baseline="0"/>
              <a:t> Sort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2400" baseline="0"/>
              <a:t>Smart Data Layout Vs. Naïve Data Layout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'THOMAS CHARTS'!$D$1</c:f>
              <c:strCache>
                <c:ptCount val="1"/>
                <c:pt idx="0">
                  <c:v>SPEED UP</c:v>
                </c:pt>
              </c:strCache>
            </c:strRef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'THOMAS CHARTS'!$A$2:$A$6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CHARTS'!$D$2:$D$6</c:f>
              <c:numCache>
                <c:formatCode>General</c:formatCode>
                <c:ptCount val="5"/>
                <c:pt idx="0">
                  <c:v>1.4282980197703365</c:v>
                </c:pt>
                <c:pt idx="1">
                  <c:v>7.1436310917466752</c:v>
                </c:pt>
                <c:pt idx="2">
                  <c:v>14.263361034847687</c:v>
                </c:pt>
                <c:pt idx="3">
                  <c:v>12.969594859989524</c:v>
                </c:pt>
                <c:pt idx="4">
                  <c:v>11.600109127422289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3-B04A-B8EF-0265A0D75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800111"/>
        <c:axId val="568801743"/>
      </c:barChart>
      <c:catAx>
        <c:axId val="56880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1743"/>
        <c:crosses val="autoZero"/>
        <c:auto val="1"/>
        <c:lblAlgn val="ctr"/>
        <c:lblOffset val="100"/>
        <c:noMultiLvlLbl val="0"/>
      </c:catAx>
      <c:valAx>
        <c:axId val="56880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speed-up over original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00111"/>
        <c:crosses val="autoZero"/>
        <c:crossBetween val="between"/>
      </c:valAx>
      <c:spPr>
        <a:solidFill>
          <a:schemeClr val="bg2">
            <a:lumMod val="90000"/>
            <a:alpha val="2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5839772780309"/>
          <c:y val="0.15434461717926284"/>
          <c:w val="0.8455443471767552"/>
          <c:h val="0.7200363416111446"/>
        </c:manualLayout>
      </c:layout>
      <c:lineChart>
        <c:grouping val="standard"/>
        <c:varyColors val="0"/>
        <c:ser>
          <c:idx val="2"/>
          <c:order val="0"/>
          <c:tx>
            <c:v>WITH INNER TOTAL CYCLES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WithoutInner'!$E$13:$E$16</c:f>
              <c:numCache>
                <c:formatCode>0.00</c:formatCode>
                <c:ptCount val="4"/>
                <c:pt idx="0">
                  <c:v>6.4963448933733572</c:v>
                </c:pt>
                <c:pt idx="1">
                  <c:v>7.0868329538547075</c:v>
                </c:pt>
                <c:pt idx="2">
                  <c:v>7.909409959788948</c:v>
                </c:pt>
                <c:pt idx="3">
                  <c:v>9.4927018421845304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5-384F-B573-6C6BE6CA8036}"/>
            </c:ext>
          </c:extLst>
        </c:ser>
        <c:ser>
          <c:idx val="3"/>
          <c:order val="1"/>
          <c:tx>
            <c:v>WITHOUT INNER TOTAL CYCLES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WithoutInner'!$E$19:$E$22</c:f>
              <c:numCache>
                <c:formatCode>0.00</c:formatCode>
                <c:ptCount val="4"/>
                <c:pt idx="0">
                  <c:v>6.4684446664640429</c:v>
                </c:pt>
                <c:pt idx="1">
                  <c:v>7.0382588678349016</c:v>
                </c:pt>
                <c:pt idx="2">
                  <c:v>8.2187124402320606</c:v>
                </c:pt>
                <c:pt idx="3">
                  <c:v>9.7684387514753599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5-384F-B573-6C6BE6CA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405263"/>
        <c:axId val="1390627631"/>
      </c:lineChart>
      <c:catAx>
        <c:axId val="139140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27631"/>
        <c:crosses val="autoZero"/>
        <c:auto val="1"/>
        <c:lblAlgn val="ctr"/>
        <c:lblOffset val="100"/>
        <c:noMultiLvlLbl val="0"/>
      </c:catAx>
      <c:valAx>
        <c:axId val="1390627631"/>
        <c:scaling>
          <c:orientation val="minMax"/>
          <c:max val="10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0526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367158487069"/>
          <c:y val="4.843304843304843E-2"/>
          <c:w val="0.83151779820917815"/>
          <c:h val="7.2164569172443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WITH INNER REMAP CYCLES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WithoutInner'!$B$13:$B$16</c:f>
              <c:numCache>
                <c:formatCode>#,##0</c:formatCode>
                <c:ptCount val="4"/>
                <c:pt idx="0">
                  <c:v>704228</c:v>
                </c:pt>
                <c:pt idx="1">
                  <c:v>1112266</c:v>
                </c:pt>
                <c:pt idx="2">
                  <c:v>10300674</c:v>
                </c:pt>
                <c:pt idx="3">
                  <c:v>304267740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5-EA43-BC6C-C42BCA41D59A}"/>
            </c:ext>
          </c:extLst>
        </c:ser>
        <c:ser>
          <c:idx val="1"/>
          <c:order val="1"/>
          <c:tx>
            <c:v>WITHOUT INNER REMAP CYCLES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WithoutInner'!$B$19:$B$22</c:f>
              <c:numCache>
                <c:formatCode>0</c:formatCode>
                <c:ptCount val="4"/>
                <c:pt idx="0">
                  <c:v>700411</c:v>
                </c:pt>
                <c:pt idx="1">
                  <c:v>1105936</c:v>
                </c:pt>
                <c:pt idx="2">
                  <c:v>10277020</c:v>
                </c:pt>
                <c:pt idx="3">
                  <c:v>308446472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5-EA43-BC6C-C42BCA41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272271"/>
        <c:axId val="1579982767"/>
      </c:lineChart>
      <c:catAx>
        <c:axId val="15782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82767"/>
        <c:crosses val="autoZero"/>
        <c:auto val="1"/>
        <c:lblAlgn val="ctr"/>
        <c:lblOffset val="100"/>
        <c:noMultiLvlLbl val="0"/>
      </c:catAx>
      <c:valAx>
        <c:axId val="15799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72271"/>
        <c:crosses val="autoZero"/>
        <c:crossBetween val="between"/>
        <c:majorUnit val="20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802876202974622E-2"/>
          <c:y val="4.5138888888888888E-2"/>
          <c:w val="0.89999999999999991"/>
          <c:h val="8.795056867891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WITH INNER TOTAL CYCLES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WithoutInner'!$D$13:$D$16</c:f>
              <c:numCache>
                <c:formatCode>#,##0</c:formatCode>
                <c:ptCount val="4"/>
                <c:pt idx="0">
                  <c:v>3135775</c:v>
                </c:pt>
                <c:pt idx="1">
                  <c:v>12213298</c:v>
                </c:pt>
                <c:pt idx="2">
                  <c:v>81172694</c:v>
                </c:pt>
                <c:pt idx="3">
                  <c:v>3109580772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6-944C-B5FD-F3AA34543AB2}"/>
            </c:ext>
          </c:extLst>
        </c:ser>
        <c:ser>
          <c:idx val="1"/>
          <c:order val="1"/>
          <c:tx>
            <c:v>WITHOUT INNER TOTAL CYCLES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WithoutInner'!$D$19:$D$22</c:f>
              <c:numCache>
                <c:formatCode>0</c:formatCode>
                <c:ptCount val="4"/>
                <c:pt idx="0">
                  <c:v>2940659</c:v>
                </c:pt>
                <c:pt idx="1">
                  <c:v>10920911</c:v>
                </c:pt>
                <c:pt idx="2">
                  <c:v>165467399</c:v>
                </c:pt>
                <c:pt idx="3">
                  <c:v>5867306172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A6-944C-B5FD-F3AA34543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219407"/>
        <c:axId val="1579916431"/>
      </c:lineChart>
      <c:catAx>
        <c:axId val="158221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16431"/>
        <c:crosses val="autoZero"/>
        <c:auto val="1"/>
        <c:lblAlgn val="ctr"/>
        <c:lblOffset val="100"/>
        <c:noMultiLvlLbl val="0"/>
      </c:catAx>
      <c:valAx>
        <c:axId val="15799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219407"/>
        <c:crosses val="autoZero"/>
        <c:crossBetween val="between"/>
        <c:majorUnit val="20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2487970253718"/>
          <c:y val="4.1666666666666664E-2"/>
          <c:w val="0.89497512029746285"/>
          <c:h val="8.795056867891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36307961504812"/>
          <c:y val="0.16004265091863518"/>
          <c:w val="0.86553969816272969"/>
          <c:h val="0.71433836395450567"/>
        </c:manualLayout>
      </c:layout>
      <c:lineChart>
        <c:grouping val="standard"/>
        <c:varyColors val="0"/>
        <c:ser>
          <c:idx val="0"/>
          <c:order val="0"/>
          <c:tx>
            <c:v>WITH INNER REMAP CYCLES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WithoutInner'!$C$13:$C$16</c:f>
              <c:numCache>
                <c:formatCode>0.00</c:formatCode>
                <c:ptCount val="4"/>
                <c:pt idx="0">
                  <c:v>5.8477132885611258</c:v>
                </c:pt>
                <c:pt idx="1">
                  <c:v>6.0462086618120638</c:v>
                </c:pt>
                <c:pt idx="2">
                  <c:v>7.0128656426570224</c:v>
                </c:pt>
                <c:pt idx="3">
                  <c:v>8.4832559087082053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8-C74E-9D49-DC42CB0F6850}"/>
            </c:ext>
          </c:extLst>
        </c:ser>
        <c:ser>
          <c:idx val="1"/>
          <c:order val="1"/>
          <c:tx>
            <c:v>WITHOUT INNER REMAP CYCLES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'5.WithInner Vs WithoutInner'!$G$13:$G$16</c:f>
              <c:strCache>
                <c:ptCount val="4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</c:strCache>
            </c:strRef>
          </c:cat>
          <c:val>
            <c:numRef>
              <c:f>'5.WithInner Vs WithoutInner'!$C$19:$C$22</c:f>
              <c:numCache>
                <c:formatCode>0.00</c:formatCode>
                <c:ptCount val="4"/>
                <c:pt idx="0">
                  <c:v>5.8453529580878607</c:v>
                </c:pt>
                <c:pt idx="1">
                  <c:v>6.0437299952769399</c:v>
                </c:pt>
                <c:pt idx="2">
                  <c:v>7.0118672017044474</c:v>
                </c:pt>
                <c:pt idx="3">
                  <c:v>8.4891798071632536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8-C74E-9D49-DC42CB0F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787007"/>
        <c:axId val="1534658495"/>
      </c:lineChart>
      <c:catAx>
        <c:axId val="153278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58495"/>
        <c:crosses val="autoZero"/>
        <c:auto val="1"/>
        <c:lblAlgn val="ctr"/>
        <c:lblOffset val="100"/>
        <c:noMultiLvlLbl val="0"/>
      </c:catAx>
      <c:valAx>
        <c:axId val="153465849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78700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0011209536307965E-2"/>
          <c:y val="5.2083333333333336E-2"/>
          <c:w val="0.89999999999999991"/>
          <c:h val="8.79505686789151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Bitonic Sort</a:t>
            </a:r>
            <a:r>
              <a:rPr lang="en-US" baseline="0"/>
              <a:t> Thread Spawning Strategies</a:t>
            </a:r>
          </a:p>
          <a:p>
            <a:pPr>
              <a:defRPr/>
            </a:pPr>
            <a:r>
              <a:rPr lang="en-US" baseline="0"/>
              <a:t>Speed-ups over Linear Spawning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'THOMAS CHARTS'!$B$34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chemeClr val="accent1"/>
            </a:solidFill>
            <a:ln w="25400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'THOMAS CHARTS'!$A$35:$A$39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CHARTS'!$B$35:$B$39</c:f>
              <c:numCache>
                <c:formatCode>General</c:formatCode>
                <c:ptCount val="5"/>
                <c:pt idx="0">
                  <c:v>2.2606106318345649</c:v>
                </c:pt>
                <c:pt idx="1">
                  <c:v>1.6574594372209424</c:v>
                </c:pt>
                <c:pt idx="2">
                  <c:v>1.3179104664599217</c:v>
                </c:pt>
                <c:pt idx="3">
                  <c:v>1.4288705174460428</c:v>
                </c:pt>
                <c:pt idx="4">
                  <c:v>1.5460516857304101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9-A94E-869B-61C5357EFFCA}"/>
            </c:ext>
          </c:extLst>
        </c:ser>
        <c:ser>
          <c:idx val="1"/>
          <c:order val="1"/>
          <c:tx>
            <c:strRef>
              <c:f>'THOMAS CHARTS'!$C$34</c:f>
              <c:strCache>
                <c:ptCount val="1"/>
                <c:pt idx="0">
                  <c:v>Recursive Linear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'THOMAS CHARTS'!$A$35:$A$39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CHARTS'!$C$35:$C$39</c:f>
              <c:numCache>
                <c:formatCode>General</c:formatCode>
                <c:ptCount val="5"/>
                <c:pt idx="0">
                  <c:v>0.42863893853446766</c:v>
                </c:pt>
                <c:pt idx="1">
                  <c:v>0.5265176022738528</c:v>
                </c:pt>
                <c:pt idx="2">
                  <c:v>1.048069972638447</c:v>
                </c:pt>
                <c:pt idx="3">
                  <c:v>1.4151623360073768</c:v>
                </c:pt>
                <c:pt idx="4">
                  <c:v>1.5454284650353656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9-A94E-869B-61C5357EFF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3379887"/>
        <c:axId val="583165503"/>
      </c:barChart>
      <c:catAx>
        <c:axId val="58337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165503"/>
        <c:crosses val="autoZero"/>
        <c:auto val="1"/>
        <c:lblAlgn val="ctr"/>
        <c:lblOffset val="100"/>
        <c:noMultiLvlLbl val="0"/>
      </c:catAx>
      <c:valAx>
        <c:axId val="5831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 over linear spawning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79887"/>
        <c:crosses val="autoZero"/>
        <c:crossBetween val="between"/>
      </c:valAx>
      <c:spPr>
        <a:solidFill>
          <a:schemeClr val="bg2">
            <a:lumMod val="90000"/>
            <a:alpha val="2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Bitonic Sort Smart Data Layout</a:t>
            </a:r>
          </a:p>
          <a:p>
            <a:pPr>
              <a:defRPr sz="2400"/>
            </a:pPr>
            <a:r>
              <a:rPr lang="en-US" sz="2400"/>
              <a:t>Remapping Overhead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'THOMAS CHARTS'!$C$57</c:f>
              <c:strCache>
                <c:ptCount val="1"/>
                <c:pt idx="0">
                  <c:v>REMAP CYCLES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'THOMAS CHARTS'!$A$58:$A$62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CHARTS'!$C$58:$C$62</c:f>
              <c:numCache>
                <c:formatCode>0.00</c:formatCode>
                <c:ptCount val="5"/>
                <c:pt idx="0">
                  <c:v>7.00411E-3</c:v>
                </c:pt>
                <c:pt idx="1">
                  <c:v>1.1059360000000001E-2</c:v>
                </c:pt>
                <c:pt idx="2">
                  <c:v>0.10277020000000001</c:v>
                </c:pt>
                <c:pt idx="3">
                  <c:v>3.0844647200000002</c:v>
                </c:pt>
                <c:pt idx="4">
                  <c:v>86.840684039999999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8-3A43-8F45-28DC7AD6EF9D}"/>
            </c:ext>
          </c:extLst>
        </c:ser>
        <c:ser>
          <c:idx val="0"/>
          <c:order val="1"/>
          <c:tx>
            <c:strRef>
              <c:f>'THOMAS CHARTS'!$B$57</c:f>
              <c:strCache>
                <c:ptCount val="1"/>
                <c:pt idx="0">
                  <c:v>TOTAL CYCLES</c:v>
                </c:pt>
              </c:strCache>
            </c:strRef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Lbls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0A-BD4E-A190-CCF141B7EE44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'THOMAS CHARTS'!$A$58:$A$62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CHARTS'!$B$58:$B$62</c:f>
              <c:numCache>
                <c:formatCode>0.00</c:formatCode>
                <c:ptCount val="5"/>
                <c:pt idx="0">
                  <c:v>2.940659E-2</c:v>
                </c:pt>
                <c:pt idx="1">
                  <c:v>0.10920911</c:v>
                </c:pt>
                <c:pt idx="2">
                  <c:v>1.65467399</c:v>
                </c:pt>
                <c:pt idx="3">
                  <c:v>58.67306172</c:v>
                </c:pt>
                <c:pt idx="4">
                  <c:v>2126.3892596300002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8-3A43-8F45-28DC7AD6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7180559"/>
        <c:axId val="642539791"/>
      </c:barChart>
      <c:catAx>
        <c:axId val="58718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539791"/>
        <c:crosses val="autoZero"/>
        <c:auto val="1"/>
        <c:lblAlgn val="ctr"/>
        <c:lblOffset val="100"/>
        <c:noMultiLvlLbl val="0"/>
      </c:catAx>
      <c:valAx>
        <c:axId val="64253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percentage of total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80559"/>
        <c:crosses val="autoZero"/>
        <c:crossBetween val="between"/>
      </c:valAx>
      <c:spPr>
        <a:solidFill>
          <a:schemeClr val="bg2">
            <a:lumMod val="90000"/>
            <a:alpha val="2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Bitonic Sort Thread Spawning Strategies</a:t>
            </a:r>
          </a:p>
          <a:p>
            <a:pPr>
              <a:defRPr/>
            </a:pPr>
            <a:r>
              <a:rPr lang="en-US"/>
              <a:t>Total</a:t>
            </a:r>
            <a:r>
              <a:rPr lang="en-US" baseline="0"/>
              <a:t> Execution Cycles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'THOMAS CHARTS'!$B$80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'THOMAS CHARTS'!$A$81:$A$85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CHARTS'!$B$81:$B$85</c:f>
              <c:numCache>
                <c:formatCode>0.00</c:formatCode>
                <c:ptCount val="5"/>
                <c:pt idx="0">
                  <c:v>6.6476850000000001</c:v>
                </c:pt>
                <c:pt idx="1">
                  <c:v>18.100967000000001</c:v>
                </c:pt>
                <c:pt idx="2">
                  <c:v>218.07121699999999</c:v>
                </c:pt>
                <c:pt idx="3">
                  <c:v>8383.6208060000008</c:v>
                </c:pt>
                <c:pt idx="4">
                  <c:v>328750.769937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7-8B42-966F-D61ABAE050DD}"/>
            </c:ext>
          </c:extLst>
        </c:ser>
        <c:ser>
          <c:idx val="1"/>
          <c:order val="1"/>
          <c:tx>
            <c:strRef>
              <c:f>'THOMAS CHARTS'!$C$80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'THOMAS CHARTS'!$A$81:$A$85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CHARTS'!$C$81:$C$85</c:f>
              <c:numCache>
                <c:formatCode>0.00</c:formatCode>
                <c:ptCount val="5"/>
                <c:pt idx="0">
                  <c:v>2.9406590000000001</c:v>
                </c:pt>
                <c:pt idx="1">
                  <c:v>10.920911</c:v>
                </c:pt>
                <c:pt idx="2">
                  <c:v>165.467399</c:v>
                </c:pt>
                <c:pt idx="3">
                  <c:v>5867.3061719999996</c:v>
                </c:pt>
                <c:pt idx="4">
                  <c:v>212638.92596299999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7-8B42-966F-D61ABAE050DD}"/>
            </c:ext>
          </c:extLst>
        </c:ser>
        <c:ser>
          <c:idx val="2"/>
          <c:order val="2"/>
          <c:tx>
            <c:strRef>
              <c:f>'THOMAS CHARTS'!$D$80</c:f>
              <c:strCache>
                <c:ptCount val="1"/>
                <c:pt idx="0">
                  <c:v>Recursive Linear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'THOMAS CHARTS'!$A$81:$A$85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CHARTS'!$D$81:$D$85</c:f>
              <c:numCache>
                <c:formatCode>0.00</c:formatCode>
                <c:ptCount val="5"/>
                <c:pt idx="0">
                  <c:v>15.508822</c:v>
                </c:pt>
                <c:pt idx="1">
                  <c:v>34.378655000000002</c:v>
                </c:pt>
                <c:pt idx="2">
                  <c:v>208.06933000000001</c:v>
                </c:pt>
                <c:pt idx="3">
                  <c:v>5924.1407099999997</c:v>
                </c:pt>
                <c:pt idx="4">
                  <c:v>212724.67627900001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7-8B42-966F-D61ABAE0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068319"/>
        <c:axId val="373069951"/>
      </c:barChart>
      <c:catAx>
        <c:axId val="37306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69951"/>
        <c:crosses val="autoZero"/>
        <c:auto val="1"/>
        <c:lblAlgn val="ctr"/>
        <c:lblOffset val="100"/>
        <c:noMultiLvlLbl val="0"/>
      </c:catAx>
      <c:valAx>
        <c:axId val="37306995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6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Bitonic Sort Adaptive Loop Parallelism</a:t>
            </a:r>
          </a:p>
          <a:p>
            <a:pPr>
              <a:defRPr/>
            </a:pPr>
            <a:r>
              <a:rPr lang="en-US"/>
              <a:t>Total Execution Cycles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'THOMAS CHARTS'!$B$113</c:f>
              <c:strCache>
                <c:ptCount val="1"/>
                <c:pt idx="0">
                  <c:v>WITH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'THOMAS CHARTS'!$A$114:$A$118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CHARTS'!$B$114:$B$118</c:f>
              <c:numCache>
                <c:formatCode>General</c:formatCode>
                <c:ptCount val="5"/>
                <c:pt idx="0">
                  <c:v>3.1357750000000002</c:v>
                </c:pt>
                <c:pt idx="1">
                  <c:v>12.213298</c:v>
                </c:pt>
                <c:pt idx="2">
                  <c:v>81.172694000000007</c:v>
                </c:pt>
                <c:pt idx="3">
                  <c:v>3109.5807719999998</c:v>
                </c:pt>
                <c:pt idx="4">
                  <c:v>133924.76262699999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C-F341-936B-E33972973D2B}"/>
            </c:ext>
          </c:extLst>
        </c:ser>
        <c:ser>
          <c:idx val="1"/>
          <c:order val="1"/>
          <c:tx>
            <c:strRef>
              <c:f>'THOMAS CHARTS'!$C$113</c:f>
              <c:strCache>
                <c:ptCount val="1"/>
                <c:pt idx="0">
                  <c:v>WITHOUT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'THOMAS CHARTS'!$A$114:$A$118</c:f>
              <c:strCache>
                <c:ptCount val="5"/>
                <c:pt idx="0">
                  <c:v>2 ¹ ⁰ </c:v>
                </c:pt>
                <c:pt idx="1">
                  <c:v>2 ¹ ⁵ </c:v>
                </c:pt>
                <c:pt idx="2">
                  <c:v>2  ² ⁰ </c:v>
                </c:pt>
                <c:pt idx="3">
                  <c:v>2 ² ⁵</c:v>
                </c:pt>
                <c:pt idx="4">
                  <c:v>2 ³ ⁰</c:v>
                </c:pt>
              </c:strCache>
            </c:strRef>
          </c:cat>
          <c:val>
            <c:numRef>
              <c:f>'THOMAS CHARTS'!$C$114:$C$118</c:f>
              <c:numCache>
                <c:formatCode>General</c:formatCode>
                <c:ptCount val="5"/>
                <c:pt idx="0">
                  <c:v>2.9406590000000001</c:v>
                </c:pt>
                <c:pt idx="1">
                  <c:v>10.920911</c:v>
                </c:pt>
                <c:pt idx="2">
                  <c:v>165.467399</c:v>
                </c:pt>
                <c:pt idx="3">
                  <c:v>5867.3061719999996</c:v>
                </c:pt>
                <c:pt idx="4">
                  <c:v>212638.92596299999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C-F341-936B-E33972973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508736"/>
        <c:axId val="1949373472"/>
      </c:lineChart>
      <c:catAx>
        <c:axId val="194950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73472"/>
        <c:crosses val="autoZero"/>
        <c:auto val="1"/>
        <c:lblAlgn val="ctr"/>
        <c:lblOffset val="100"/>
        <c:noMultiLvlLbl val="0"/>
      </c:catAx>
      <c:valAx>
        <c:axId val="1949373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cycles (millions)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'2.lin Vs rec Vs reclin'!$E$12</c:f>
              <c:strCache>
                <c:ptCount val="1"/>
                <c:pt idx="0">
                  <c:v>REMAP_CYCLES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214257494627917E-4"/>
                  <c:y val="-8.53370035053476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1.3 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4373-8F44-9AF2-554E965EF01F}"/>
                </c:ext>
              </c:extLst>
            </c:dLbl>
            <c:dLbl>
              <c:idx val="1"/>
              <c:layout>
                <c:manualLayout>
                  <c:x val="6.7211720486160019E-4"/>
                  <c:y val="-9.15544801691455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4373-8F44-9AF2-554E965EF01F}"/>
                </c:ext>
              </c:extLst>
            </c:dLbl>
            <c:dLbl>
              <c:idx val="2"/>
              <c:layout>
                <c:manualLayout>
                  <c:x val="-1.3547874053202289E-3"/>
                  <c:y val="-9.40163659883117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4373-8F44-9AF2-554E965EF01F}"/>
                </c:ext>
              </c:extLst>
            </c:dLbl>
            <c:dLbl>
              <c:idx val="4"/>
              <c:layout>
                <c:manualLayout>
                  <c:x val="6.5264483037394958E-4"/>
                  <c:y val="-5.44326837564390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373-8F44-9AF2-554E965EF01F}"/>
                </c:ext>
              </c:extLst>
            </c:dLbl>
            <c:dLbl>
              <c:idx val="5"/>
              <c:layout>
                <c:manualLayout>
                  <c:x val="7.1634338390627996E-4"/>
                  <c:y val="-6.10638123359580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1.1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373-8F44-9AF2-554E965EF01F}"/>
                </c:ext>
              </c:extLst>
            </c:dLbl>
            <c:dLbl>
              <c:idx val="6"/>
              <c:layout>
                <c:manualLayout>
                  <c:x val="1.3547874053201792E-3"/>
                  <c:y val="-5.33285101118015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3.2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373-8F44-9AF2-554E965EF01F}"/>
                </c:ext>
              </c:extLst>
            </c:dLbl>
            <c:dLbl>
              <c:idx val="8"/>
              <c:layout>
                <c:manualLayout>
                  <c:x val="0"/>
                  <c:y val="-4.6127605189300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373-8F44-9AF2-554E965EF01F}"/>
                </c:ext>
              </c:extLst>
            </c:dLbl>
            <c:dLbl>
              <c:idx val="9"/>
              <c:layout>
                <c:manualLayout>
                  <c:x val="2.0074322356941786E-3"/>
                  <c:y val="-3.67112246194359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373-8F44-9AF2-554E965EF01F}"/>
                </c:ext>
              </c:extLst>
            </c:dLbl>
            <c:dLbl>
              <c:idx val="10"/>
              <c:layout>
                <c:manualLayout>
                  <c:x val="6.5264483037394958E-4"/>
                  <c:y val="-3.818309521609572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373-8F44-9AF2-554E965EF01F}"/>
                </c:ext>
              </c:extLst>
            </c:dLbl>
            <c:dLbl>
              <c:idx val="12"/>
              <c:layout>
                <c:manualLayout>
                  <c:x val="-4.4226179044794791E-5"/>
                  <c:y val="-5.58363407699038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588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373-8F44-9AF2-554E965EF01F}"/>
                </c:ext>
              </c:extLst>
            </c:dLbl>
            <c:dLbl>
              <c:idx val="13"/>
              <c:layout>
                <c:manualLayout>
                  <c:x val="2.0074322356940792E-3"/>
                  <c:y val="-4.14228888510313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373-8F44-9AF2-554E965EF01F}"/>
                </c:ext>
              </c:extLst>
            </c:dLbl>
            <c:dLbl>
              <c:idx val="14"/>
              <c:layout>
                <c:manualLayout>
                  <c:x val="-5.2676342286482481E-6"/>
                  <c:y val="-4.50047389909594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373-8F44-9AF2-554E965EF01F}"/>
                </c:ext>
              </c:extLst>
            </c:dLbl>
            <c:dLbl>
              <c:idx val="16"/>
              <c:layout>
                <c:manualLayout>
                  <c:x val="-9.9349928691296006E-17"/>
                  <c:y val="-5.733248178027765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16,117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373-8F44-9AF2-554E965EF01F}"/>
                </c:ext>
              </c:extLst>
            </c:dLbl>
            <c:dLbl>
              <c:idx val="17"/>
              <c:layout>
                <c:manualLayout>
                  <c:x val="-1.9869985738259201E-16"/>
                  <c:y val="-5.178914569425507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8,684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373-8F44-9AF2-554E965EF01F}"/>
                </c:ext>
              </c:extLst>
            </c:dLbl>
            <c:dLbl>
              <c:idx val="18"/>
              <c:layout>
                <c:manualLayout>
                  <c:x val="-1.4042514209338173E-3"/>
                  <c:y val="-5.04962153678781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8,720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373-8F44-9AF2-554E965EF0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reclin'!$A$14:$A$32</c:f>
              <c:strCache>
                <c:ptCount val="19"/>
                <c:pt idx="0">
                  <c:v>Linear   2 ¹ ⁰ </c:v>
                </c:pt>
                <c:pt idx="1">
                  <c:v>Recursive   2 ¹ ⁰ </c:v>
                </c:pt>
                <c:pt idx="2">
                  <c:v>Recursive_Linear   2 ¹ ⁰ </c:v>
                </c:pt>
                <c:pt idx="4">
                  <c:v>Linear   2 ¹ ⁵ </c:v>
                </c:pt>
                <c:pt idx="5">
                  <c:v>Recursive   2 ¹ ⁵ </c:v>
                </c:pt>
                <c:pt idx="6">
                  <c:v>Recursive_Linear   2 ¹ ⁵ </c:v>
                </c:pt>
                <c:pt idx="8">
                  <c:v>Linear   2  ² ⁰ </c:v>
                </c:pt>
                <c:pt idx="9">
                  <c:v>Recursive   2 ² ⁰ </c:v>
                </c:pt>
                <c:pt idx="10">
                  <c:v>Recursive_Linear   2 ² ⁰</c:v>
                </c:pt>
                <c:pt idx="12">
                  <c:v>Linear   2 ² ⁵</c:v>
                </c:pt>
                <c:pt idx="13">
                  <c:v>Recursive   2 ² ⁵</c:v>
                </c:pt>
                <c:pt idx="14">
                  <c:v>Recursive_Linear   2 ² ⁵</c:v>
                </c:pt>
                <c:pt idx="16">
                  <c:v>Linear   2 ³ ⁰</c:v>
                </c:pt>
                <c:pt idx="17">
                  <c:v>Recursive   2 ³ ⁰</c:v>
                </c:pt>
                <c:pt idx="18">
                  <c:v>Recursive_Linear   2 ³ ⁰</c:v>
                </c:pt>
              </c:strCache>
            </c:strRef>
          </c:cat>
          <c:val>
            <c:numRef>
              <c:f>'2.lin Vs rec Vs reclin'!$E$14:$E$32</c:f>
              <c:numCache>
                <c:formatCode>#,##0</c:formatCode>
                <c:ptCount val="19"/>
                <c:pt idx="0">
                  <c:v>1388372</c:v>
                </c:pt>
                <c:pt idx="1">
                  <c:v>700411</c:v>
                </c:pt>
                <c:pt idx="2">
                  <c:v>3318423</c:v>
                </c:pt>
                <c:pt idx="4">
                  <c:v>1678903</c:v>
                </c:pt>
                <c:pt idx="5">
                  <c:v>1105936</c:v>
                </c:pt>
                <c:pt idx="6">
                  <c:v>3168412</c:v>
                </c:pt>
                <c:pt idx="8">
                  <c:v>19117397</c:v>
                </c:pt>
                <c:pt idx="9">
                  <c:v>10277020</c:v>
                </c:pt>
                <c:pt idx="10">
                  <c:v>12143603</c:v>
                </c:pt>
                <c:pt idx="12">
                  <c:v>588672253</c:v>
                </c:pt>
                <c:pt idx="13">
                  <c:v>308446472</c:v>
                </c:pt>
                <c:pt idx="14">
                  <c:v>304984853</c:v>
                </c:pt>
                <c:pt idx="16">
                  <c:v>16117944560</c:v>
                </c:pt>
                <c:pt idx="17">
                  <c:v>8684068404</c:v>
                </c:pt>
                <c:pt idx="18">
                  <c:v>8720382498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73-8F44-9AF2-554E965EF01F}"/>
            </c:ext>
          </c:extLst>
        </c:ser>
        <c:ser>
          <c:idx val="1"/>
          <c:order val="1"/>
          <c:tx>
            <c:strRef>
              <c:f>'2.lin Vs rec Vs reclin'!$F$12</c:f>
              <c:strCache>
                <c:ptCount val="1"/>
                <c:pt idx="0">
                  <c:v>TOTAL_CYCLES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57498541848935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6.6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4373-8F44-9AF2-554E965EF01F}"/>
                </c:ext>
              </c:extLst>
            </c:dLbl>
            <c:dLbl>
              <c:idx val="1"/>
              <c:layout>
                <c:manualLayout>
                  <c:x val="-6.9686411149825784E-4"/>
                  <c:y val="-0.242530803441236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2.94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4373-8F44-9AF2-554E965EF0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4373-8F44-9AF2-554E965EF0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4373-8F44-9AF2-554E965EF0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4373-8F44-9AF2-554E965EF0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34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4373-8F44-9AF2-554E965EF0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218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4373-8F44-9AF2-554E965EF0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165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4373-8F44-9AF2-554E965EF0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208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4373-8F44-9AF2-554E965EF0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8,383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4373-8F44-9AF2-554E965EF0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5,867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4373-8F44-9AF2-554E965EF0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5,924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4373-8F44-9AF2-554E965EF0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328,750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4373-8F44-9AF2-554E965EF0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212,638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4373-8F44-9AF2-554E965EF0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212,724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4373-8F44-9AF2-554E965EF0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'2.lin Vs rec Vs reclin'!$A$14:$A$32</c:f>
              <c:strCache>
                <c:ptCount val="19"/>
                <c:pt idx="0">
                  <c:v>Linear   2 ¹ ⁰ </c:v>
                </c:pt>
                <c:pt idx="1">
                  <c:v>Recursive   2 ¹ ⁰ </c:v>
                </c:pt>
                <c:pt idx="2">
                  <c:v>Recursive_Linear   2 ¹ ⁰ </c:v>
                </c:pt>
                <c:pt idx="4">
                  <c:v>Linear   2 ¹ ⁵ </c:v>
                </c:pt>
                <c:pt idx="5">
                  <c:v>Recursive   2 ¹ ⁵ </c:v>
                </c:pt>
                <c:pt idx="6">
                  <c:v>Recursive_Linear   2 ¹ ⁵ </c:v>
                </c:pt>
                <c:pt idx="8">
                  <c:v>Linear   2  ² ⁰ </c:v>
                </c:pt>
                <c:pt idx="9">
                  <c:v>Recursive   2 ² ⁰ </c:v>
                </c:pt>
                <c:pt idx="10">
                  <c:v>Recursive_Linear   2 ² ⁰</c:v>
                </c:pt>
                <c:pt idx="12">
                  <c:v>Linear   2 ² ⁵</c:v>
                </c:pt>
                <c:pt idx="13">
                  <c:v>Recursive   2 ² ⁵</c:v>
                </c:pt>
                <c:pt idx="14">
                  <c:v>Recursive_Linear   2 ² ⁵</c:v>
                </c:pt>
                <c:pt idx="16">
                  <c:v>Linear   2 ³ ⁰</c:v>
                </c:pt>
                <c:pt idx="17">
                  <c:v>Recursive   2 ³ ⁰</c:v>
                </c:pt>
                <c:pt idx="18">
                  <c:v>Recursive_Linear   2 ³ ⁰</c:v>
                </c:pt>
              </c:strCache>
            </c:strRef>
          </c:cat>
          <c:val>
            <c:numRef>
              <c:f>'2.lin Vs rec Vs reclin'!$F$14:$F$32</c:f>
              <c:numCache>
                <c:formatCode>#,##0</c:formatCode>
                <c:ptCount val="19"/>
                <c:pt idx="0">
                  <c:v>6647685</c:v>
                </c:pt>
                <c:pt idx="1">
                  <c:v>2940659</c:v>
                </c:pt>
                <c:pt idx="2">
                  <c:v>15508822</c:v>
                </c:pt>
                <c:pt idx="4">
                  <c:v>18100967</c:v>
                </c:pt>
                <c:pt idx="5">
                  <c:v>10920911</c:v>
                </c:pt>
                <c:pt idx="6">
                  <c:v>34378655</c:v>
                </c:pt>
                <c:pt idx="8">
                  <c:v>218071217</c:v>
                </c:pt>
                <c:pt idx="9">
                  <c:v>165467399</c:v>
                </c:pt>
                <c:pt idx="10">
                  <c:v>208069330</c:v>
                </c:pt>
                <c:pt idx="12">
                  <c:v>8383620806</c:v>
                </c:pt>
                <c:pt idx="13">
                  <c:v>5867306172</c:v>
                </c:pt>
                <c:pt idx="14">
                  <c:v>5924140710</c:v>
                </c:pt>
                <c:pt idx="16">
                  <c:v>328750769937</c:v>
                </c:pt>
                <c:pt idx="17">
                  <c:v>212638925963</c:v>
                </c:pt>
                <c:pt idx="18">
                  <c:v>212724676279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73-8F44-9AF2-554E965EF0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41227919"/>
        <c:axId val="1348145215"/>
      </c:barChart>
      <c:catAx>
        <c:axId val="13412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145215"/>
        <c:crosses val="autoZero"/>
        <c:auto val="1"/>
        <c:lblAlgn val="ctr"/>
        <c:lblOffset val="100"/>
        <c:noMultiLvlLbl val="0"/>
      </c:catAx>
      <c:valAx>
        <c:axId val="13481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2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623997521143191E-2"/>
          <c:y val="9.8376348789734613E-2"/>
          <c:w val="0.90146516841644797"/>
          <c:h val="0.83267115048118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'3.SMART VS DUMB'!$D$12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AF3-4C44-9945-74579BBBE34B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F3-4C44-9945-74579BBBE34B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F3-4C44-9945-74579BBBE34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AF3-4C44-9945-74579BBBE34B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AF3-4C44-9945-74579BBBE3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'3.SMART VS DUMB'!$B$13:$B$22</c:f>
              <c:strCache>
                <c:ptCount val="10"/>
                <c:pt idx="0">
                  <c:v>2 ¹ ⁰ </c:v>
                </c:pt>
                <c:pt idx="1">
                  <c:v>2 ¹ ⁰ </c:v>
                </c:pt>
                <c:pt idx="2">
                  <c:v>2 ¹ ⁵ </c:v>
                </c:pt>
                <c:pt idx="3">
                  <c:v>2 ¹ ⁵ </c:v>
                </c:pt>
                <c:pt idx="4">
                  <c:v>2  ² ⁰ </c:v>
                </c:pt>
                <c:pt idx="5">
                  <c:v>2  ² ⁰ </c:v>
                </c:pt>
                <c:pt idx="6">
                  <c:v>2 ² ⁵</c:v>
                </c:pt>
                <c:pt idx="7">
                  <c:v>2 ² ⁵</c:v>
                </c:pt>
                <c:pt idx="8">
                  <c:v>2 ³ ⁰</c:v>
                </c:pt>
                <c:pt idx="9">
                  <c:v>2 ³ ⁰</c:v>
                </c:pt>
              </c:strCache>
            </c:strRef>
          </c:cat>
          <c:val>
            <c:numRef>
              <c:f>'3.SMART VS DUMB'!$D$13:$D$22</c:f>
              <c:numCache>
                <c:formatCode>0.00</c:formatCode>
                <c:ptCount val="10"/>
                <c:pt idx="0">
                  <c:v>6.5020121569142102</c:v>
                </c:pt>
                <c:pt idx="1">
                  <c:v>6.62953283561344</c:v>
                </c:pt>
                <c:pt idx="2">
                  <c:v>7.5317402070628008</c:v>
                </c:pt>
                <c:pt idx="3">
                  <c:v>7.9639616236529189</c:v>
                </c:pt>
                <c:pt idx="4">
                  <c:v>9.1818366911793508</c:v>
                </c:pt>
                <c:pt idx="5">
                  <c:v>9.5335928111408617</c:v>
                </c:pt>
                <c:pt idx="6">
                  <c:v>10.845852787470896</c:v>
                </c:pt>
                <c:pt idx="7">
                  <c:v>11.115903146278233</c:v>
                </c:pt>
                <c:pt idx="8">
                  <c:v>12.484775653612321</c:v>
                </c:pt>
                <c:pt idx="9">
                  <c:v>12.700761835336305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E-4D48-95E1-A1C3971002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4974255"/>
        <c:axId val="1424975519"/>
      </c:barChart>
      <c:catAx>
        <c:axId val="14249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5519"/>
        <c:crosses val="autoZero"/>
        <c:auto val="1"/>
        <c:lblAlgn val="ctr"/>
        <c:lblOffset val="100"/>
        <c:noMultiLvlLbl val="0"/>
      </c:catAx>
      <c:valAx>
        <c:axId val="1424975519"/>
        <c:scaling>
          <c:orientation val="minMax"/>
          <c:max val="13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LOG TOTAL CYCLES</a:t>
                </a:r>
              </a:p>
            </c:rich>
          </c:tx>
          <c:layout>
            <c:manualLayout>
              <c:xMode val="edge"/>
              <c:yMode val="edge"/>
              <c:x val="1.2393646106736657E-2"/>
              <c:y val="0.35330562846310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7425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60783027121605E-2"/>
          <c:y val="9.7831000291630207E-2"/>
          <c:w val="0.90345764071157775"/>
          <c:h val="0.83262594779819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'3.SMART VS DUMB'!$D$12</c:f>
              <c:strCache>
                <c:ptCount val="1"/>
                <c:pt idx="0">
                  <c:v>LOG_TOTAL_TICKS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510-8B48-AE7A-3D5908BB48E4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0-8B48-AE7A-3D5908BB48E4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510-8B48-AE7A-3D5908BB48E4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0-8B48-AE7A-3D5908BB48E4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510-8B48-AE7A-3D5908BB4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'3.SMART VS DUMB'!$B$13:$B$22</c:f>
              <c:strCache>
                <c:ptCount val="10"/>
                <c:pt idx="0">
                  <c:v>2 ¹ ⁰ </c:v>
                </c:pt>
                <c:pt idx="1">
                  <c:v>2 ¹ ⁰ </c:v>
                </c:pt>
                <c:pt idx="2">
                  <c:v>2 ¹ ⁵ </c:v>
                </c:pt>
                <c:pt idx="3">
                  <c:v>2 ¹ ⁵ </c:v>
                </c:pt>
                <c:pt idx="4">
                  <c:v>2  ² ⁰ </c:v>
                </c:pt>
                <c:pt idx="5">
                  <c:v>2  ² ⁰ </c:v>
                </c:pt>
                <c:pt idx="6">
                  <c:v>2 ² ⁵</c:v>
                </c:pt>
                <c:pt idx="7">
                  <c:v>2 ² ⁵</c:v>
                </c:pt>
                <c:pt idx="8">
                  <c:v>2 ³ ⁰</c:v>
                </c:pt>
                <c:pt idx="9">
                  <c:v>2 ³ ⁰</c:v>
                </c:pt>
              </c:strCache>
            </c:strRef>
          </c:cat>
          <c:val>
            <c:numRef>
              <c:f>'3.SMART VS DUMB'!$D$24:$D$33</c:f>
              <c:numCache>
                <c:formatCode>0.00</c:formatCode>
                <c:ptCount val="10"/>
                <c:pt idx="0">
                  <c:v>6.4685207181502271</c:v>
                </c:pt>
                <c:pt idx="1">
                  <c:v>6.6233395522276091</c:v>
                </c:pt>
                <c:pt idx="2">
                  <c:v>7.0384013304848381</c:v>
                </c:pt>
                <c:pt idx="3">
                  <c:v>7.8923203492998812</c:v>
                </c:pt>
                <c:pt idx="4">
                  <c:v>8.2186646662978138</c:v>
                </c:pt>
                <c:pt idx="5">
                  <c:v>9.3728865415257303</c:v>
                </c:pt>
                <c:pt idx="6">
                  <c:v>9.7678424903965979</c:v>
                </c:pt>
                <c:pt idx="7">
                  <c:v>10.880768900341968</c:v>
                </c:pt>
                <c:pt idx="8">
                  <c:v>11.327745932729265</c:v>
                </c:pt>
                <c:pt idx="9">
                  <c:v>12.392208007578114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A-074D-A9DA-DB41DF413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2747215"/>
        <c:axId val="1386542015"/>
      </c:barChart>
      <c:catAx>
        <c:axId val="13927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015"/>
        <c:crosses val="autoZero"/>
        <c:auto val="1"/>
        <c:lblAlgn val="ctr"/>
        <c:lblOffset val="100"/>
        <c:noMultiLvlLbl val="0"/>
      </c:catAx>
      <c:valAx>
        <c:axId val="138654201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 TOTAL CYCLES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3445246427529893E-2"/>
              <c:y val="0.3619969378827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4721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'4.THREADS CONSTANT R'!$C$16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'4.THREADS CONSTANT R'!$D$15:$J$15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R'!$D$16:$J$16</c:f>
              <c:numCache>
                <c:formatCode>0.00</c:formatCode>
                <c:ptCount val="7"/>
                <c:pt idx="0">
                  <c:v>32.71</c:v>
                </c:pt>
                <c:pt idx="1">
                  <c:v>18.34</c:v>
                </c:pt>
                <c:pt idx="2">
                  <c:v>11.35</c:v>
                </c:pt>
                <c:pt idx="3">
                  <c:v>7.97</c:v>
                </c:pt>
                <c:pt idx="4">
                  <c:v>6.37</c:v>
                </c:pt>
                <c:pt idx="5">
                  <c:v>5.84</c:v>
                </c:pt>
                <c:pt idx="6">
                  <c:v>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3-F14D-BDB0-98F95B2311BE}"/>
            </c:ext>
          </c:extLst>
        </c:ser>
        <c:ser>
          <c:idx val="1"/>
          <c:order val="1"/>
          <c:tx>
            <c:strRef>
              <c:f>'4.THREADS CONSTANT R'!$C$17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'4.THREADS CONSTANT R'!$D$15:$J$15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R'!$D$17:$J$17</c:f>
              <c:numCache>
                <c:formatCode>0.00</c:formatCode>
                <c:ptCount val="7"/>
                <c:pt idx="0">
                  <c:v>31.14</c:v>
                </c:pt>
                <c:pt idx="1">
                  <c:v>16.760000000000002</c:v>
                </c:pt>
                <c:pt idx="2">
                  <c:v>9.7799999999999994</c:v>
                </c:pt>
                <c:pt idx="3">
                  <c:v>6.4</c:v>
                </c:pt>
                <c:pt idx="4">
                  <c:v>4.8</c:v>
                </c:pt>
                <c:pt idx="5">
                  <c:v>4.2699999999999996</c:v>
                </c:pt>
                <c:pt idx="6">
                  <c:v>4.26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3-F14D-BDB0-98F95B2311BE}"/>
            </c:ext>
          </c:extLst>
        </c:ser>
        <c:ser>
          <c:idx val="2"/>
          <c:order val="2"/>
          <c:tx>
            <c:strRef>
              <c:f>'4.THREADS CONSTANT R'!$C$18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'4.THREADS CONSTANT R'!$D$15:$J$15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R'!$D$18:$J$18</c:f>
              <c:numCache>
                <c:formatCode>0.00</c:formatCode>
                <c:ptCount val="7"/>
                <c:pt idx="0">
                  <c:v>30.35</c:v>
                </c:pt>
                <c:pt idx="1">
                  <c:v>15.98</c:v>
                </c:pt>
                <c:pt idx="2">
                  <c:v>8.99</c:v>
                </c:pt>
                <c:pt idx="3">
                  <c:v>5.61</c:v>
                </c:pt>
                <c:pt idx="4">
                  <c:v>4.01</c:v>
                </c:pt>
                <c:pt idx="5">
                  <c:v>3.48</c:v>
                </c:pt>
                <c:pt idx="6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33-F14D-BDB0-98F95B2311BE}"/>
            </c:ext>
          </c:extLst>
        </c:ser>
        <c:ser>
          <c:idx val="3"/>
          <c:order val="3"/>
          <c:tx>
            <c:strRef>
              <c:f>'4.THREADS CONSTANT R'!$C$19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'4.THREADS CONSTANT R'!$D$15:$J$15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R'!$D$19:$J$19</c:f>
              <c:numCache>
                <c:formatCode>0.00</c:formatCode>
                <c:ptCount val="7"/>
                <c:pt idx="0">
                  <c:v>29.96</c:v>
                </c:pt>
                <c:pt idx="1">
                  <c:v>15.59</c:v>
                </c:pt>
                <c:pt idx="2">
                  <c:v>8.6</c:v>
                </c:pt>
                <c:pt idx="3">
                  <c:v>5.22</c:v>
                </c:pt>
                <c:pt idx="4">
                  <c:v>3.62</c:v>
                </c:pt>
                <c:pt idx="5">
                  <c:v>3.09</c:v>
                </c:pt>
                <c:pt idx="6">
                  <c:v>3.08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33-F14D-BDB0-98F95B2311BE}"/>
            </c:ext>
          </c:extLst>
        </c:ser>
        <c:ser>
          <c:idx val="4"/>
          <c:order val="4"/>
          <c:tx>
            <c:strRef>
              <c:f>'4.THREADS CONSTANT R'!$C$20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'4.THREADS CONSTANT R'!$D$15:$J$15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R'!$D$20:$J$20</c:f>
              <c:numCache>
                <c:formatCode>0.00</c:formatCode>
                <c:ptCount val="7"/>
                <c:pt idx="0">
                  <c:v>29.76</c:v>
                </c:pt>
                <c:pt idx="1">
                  <c:v>15.39</c:v>
                </c:pt>
                <c:pt idx="2">
                  <c:v>8.41</c:v>
                </c:pt>
                <c:pt idx="3">
                  <c:v>5.0199999999999996</c:v>
                </c:pt>
                <c:pt idx="4">
                  <c:v>3.42</c:v>
                </c:pt>
                <c:pt idx="5">
                  <c:v>2.9</c:v>
                </c:pt>
                <c:pt idx="6">
                  <c:v>2.89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33-F14D-BDB0-98F95B2311BE}"/>
            </c:ext>
          </c:extLst>
        </c:ser>
        <c:ser>
          <c:idx val="5"/>
          <c:order val="5"/>
          <c:tx>
            <c:strRef>
              <c:f>'4.THREADS CONSTANT R'!$C$21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'4.THREADS CONSTANT R'!$D$15:$J$15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R'!$D$21:$J$21</c:f>
              <c:numCache>
                <c:formatCode>0.00</c:formatCode>
                <c:ptCount val="7"/>
                <c:pt idx="0">
                  <c:v>29.71</c:v>
                </c:pt>
                <c:pt idx="1">
                  <c:v>15.34</c:v>
                </c:pt>
                <c:pt idx="2">
                  <c:v>8.35</c:v>
                </c:pt>
                <c:pt idx="3">
                  <c:v>4.97</c:v>
                </c:pt>
                <c:pt idx="4">
                  <c:v>3.37</c:v>
                </c:pt>
                <c:pt idx="5">
                  <c:v>2.84</c:v>
                </c:pt>
                <c:pt idx="6">
                  <c:v>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33-F14D-BDB0-98F95B2311BE}"/>
            </c:ext>
          </c:extLst>
        </c:ser>
        <c:ser>
          <c:idx val="6"/>
          <c:order val="6"/>
          <c:tx>
            <c:strRef>
              <c:f>'4.THREADS CONSTANT R'!$C$22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'4.THREADS CONSTANT R'!$D$15:$J$15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'4.THREADS CONSTANT R'!$D$22:$J$22</c:f>
              <c:numCache>
                <c:formatCode>0.00</c:formatCode>
                <c:ptCount val="7"/>
                <c:pt idx="0">
                  <c:v>29.71</c:v>
                </c:pt>
                <c:pt idx="1">
                  <c:v>15.34</c:v>
                </c:pt>
                <c:pt idx="2">
                  <c:v>8.35</c:v>
                </c:pt>
                <c:pt idx="3">
                  <c:v>4.97</c:v>
                </c:pt>
                <c:pt idx="4">
                  <c:v>3.37</c:v>
                </c:pt>
                <c:pt idx="5">
                  <c:v>2.84</c:v>
                </c:pt>
                <c:pt idx="6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33-F14D-BDB0-98F95B2311BE}"/>
            </c:ext>
          </c:extLst>
        </c:ser>
        <c:bandFmts>
          <c:bandFmt>
            <c:idx val="0"/>
            <c:spPr>
              <a:solidFill>
                <a:srgbClr val="FF0000"/>
              </a:solidFill>
              <a:ln/>
              <a:effectLst/>
              <a:sp3d/>
            </c:spPr>
          </c:bandFmt>
          <c:bandFmt>
            <c:idx val="1"/>
            <c:spPr>
              <a:solidFill>
                <a:srgbClr val="7030A0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32981375"/>
        <c:axId val="613131983"/>
        <c:axId val="555694687"/>
      </c:surface3DChart>
      <c:catAx>
        <c:axId val="43298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COMPARISON THREADS</a:t>
                </a:r>
              </a:p>
            </c:rich>
          </c:tx>
          <c:layout>
            <c:manualLayout>
              <c:xMode val="edge"/>
              <c:yMode val="edge"/>
              <c:x val="0.27824857830271216"/>
              <c:y val="0.852696850393700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1983"/>
        <c:crosses val="autoZero"/>
        <c:auto val="1"/>
        <c:lblAlgn val="ctr"/>
        <c:lblOffset val="100"/>
        <c:noMultiLvlLbl val="0"/>
      </c:catAx>
      <c:valAx>
        <c:axId val="6131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CLOCK CYCLES (BILLIONS)</a:t>
                </a:r>
              </a:p>
            </c:rich>
          </c:tx>
          <c:layout>
            <c:manualLayout>
              <c:xMode val="edge"/>
              <c:yMode val="edge"/>
              <c:x val="2.6060622630504515E-2"/>
              <c:y val="0.315373468941382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81375"/>
        <c:crosses val="autoZero"/>
        <c:crossBetween val="midCat"/>
      </c:valAx>
      <c:serAx>
        <c:axId val="555694687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/>
                  <a:t>REMAP THREADS</a:t>
                </a:r>
              </a:p>
            </c:rich>
          </c:tx>
          <c:layout>
            <c:manualLayout>
              <c:xMode val="edge"/>
              <c:yMode val="edge"/>
              <c:x val="0.93539397419072612"/>
              <c:y val="0.5761108377077864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3198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2</xdr:row>
      <xdr:rowOff>76200</xdr:rowOff>
    </xdr:from>
    <xdr:to>
      <xdr:col>13</xdr:col>
      <xdr:colOff>812800</xdr:colOff>
      <xdr:row>22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9520BD-BBCC-5948-BF78-2A0E08A44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28</xdr:row>
      <xdr:rowOff>152400</xdr:rowOff>
    </xdr:from>
    <xdr:to>
      <xdr:col>13</xdr:col>
      <xdr:colOff>342900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D9EBE-E382-9447-9B08-87D602FCB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44450</xdr:colOff>
      <xdr:row>53</xdr:row>
      <xdr:rowOff>165100</xdr:rowOff>
    </xdr:from>
    <xdr:to>
      <xdr:col>13</xdr:col>
      <xdr:colOff>431800</xdr:colOff>
      <xdr:row>73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A7B4E-91DB-2E4C-B35F-7B4088521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558800</xdr:colOff>
      <xdr:row>78</xdr:row>
      <xdr:rowOff>0</xdr:rowOff>
    </xdr:from>
    <xdr:to>
      <xdr:col>16</xdr:col>
      <xdr:colOff>12700</xdr:colOff>
      <xdr:row>108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BCA83-B69A-6944-A330-B06D52C85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69850</xdr:colOff>
      <xdr:row>110</xdr:row>
      <xdr:rowOff>50800</xdr:rowOff>
    </xdr:from>
    <xdr:to>
      <xdr:col>12</xdr:col>
      <xdr:colOff>88900</xdr:colOff>
      <xdr:row>132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5470F87-EF8C-E441-8BCC-301A16651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7</xdr:row>
      <xdr:rowOff>139700</xdr:rowOff>
    </xdr:from>
    <xdr:to>
      <xdr:col>24</xdr:col>
      <xdr:colOff>774700</xdr:colOff>
      <xdr:row>24</xdr:row>
      <xdr:rowOff>101600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E042435-4A43-F34D-990D-E24C33ED9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0" y="749300"/>
          <a:ext cx="8394700" cy="34163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175400</xdr:colOff>
      <xdr:row>23</xdr:row>
      <xdr:rowOff>61100</xdr:rowOff>
    </xdr:from>
    <xdr:to>
      <xdr:col>25</xdr:col>
      <xdr:colOff>365900</xdr:colOff>
      <xdr:row>40</xdr:row>
      <xdr:rowOff>188100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55AC2C4-67A2-F544-AFA0-9D4AD7555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3400" y="4125100"/>
          <a:ext cx="7620000" cy="3581400"/>
        </a:xfrm>
        <a:prstGeom prst="rect">
          <a:avLst/>
        </a:prstGeom>
      </xdr:spPr>
    </xdr:pic>
    <xdr:clientData/>
  </xdr:twoCellAnchor>
  <xdr:twoCellAnchor editAs="oneCell">
    <xdr:from>
      <xdr:col>26</xdr:col>
      <xdr:colOff>274600</xdr:colOff>
      <xdr:row>7</xdr:row>
      <xdr:rowOff>122200</xdr:rowOff>
    </xdr:from>
    <xdr:to>
      <xdr:col>32</xdr:col>
      <xdr:colOff>414300</xdr:colOff>
      <xdr:row>28</xdr:row>
      <xdr:rowOff>7900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B2FB474-7F65-8840-96C5-B81F792B0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37600" y="935000"/>
          <a:ext cx="5092700" cy="41529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399200</xdr:colOff>
      <xdr:row>53</xdr:row>
      <xdr:rowOff>145200</xdr:rowOff>
    </xdr:from>
    <xdr:to>
      <xdr:col>28</xdr:col>
      <xdr:colOff>81700</xdr:colOff>
      <xdr:row>74</xdr:row>
      <xdr:rowOff>30900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17A6CD4-B362-DC45-A7C9-6DE5F4E09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0200" y="10305200"/>
          <a:ext cx="4635500" cy="4152900"/>
        </a:xfrm>
        <a:prstGeom prst="rect">
          <a:avLst/>
        </a:prstGeom>
      </xdr:spPr>
    </xdr:pic>
    <xdr:clientData/>
  </xdr:twoCellAnchor>
  <xdr:twoCellAnchor editAs="oneCell">
    <xdr:from>
      <xdr:col>14</xdr:col>
      <xdr:colOff>727000</xdr:colOff>
      <xdr:row>36</xdr:row>
      <xdr:rowOff>79300</xdr:rowOff>
    </xdr:from>
    <xdr:to>
      <xdr:col>26</xdr:col>
      <xdr:colOff>396800</xdr:colOff>
      <xdr:row>53</xdr:row>
      <xdr:rowOff>41200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2C6157-0F2A-674E-AC27-5686FECA8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4000" y="6784900"/>
          <a:ext cx="9575800" cy="34163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280100</xdr:colOff>
      <xdr:row>54</xdr:row>
      <xdr:rowOff>26100</xdr:rowOff>
    </xdr:from>
    <xdr:to>
      <xdr:col>21</xdr:col>
      <xdr:colOff>191200</xdr:colOff>
      <xdr:row>74</xdr:row>
      <xdr:rowOff>115000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14357B69-41EA-854B-951E-FC89F86C6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62600" y="10186100"/>
          <a:ext cx="4864100" cy="41529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138000</xdr:colOff>
      <xdr:row>76</xdr:row>
      <xdr:rowOff>188800</xdr:rowOff>
    </xdr:from>
    <xdr:to>
      <xdr:col>28</xdr:col>
      <xdr:colOff>23700</xdr:colOff>
      <xdr:row>93</xdr:row>
      <xdr:rowOff>150700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5F659E8-96A5-B043-B072-14289D86D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6000" y="15022400"/>
          <a:ext cx="9791700" cy="3416300"/>
        </a:xfrm>
        <a:prstGeom prst="rect">
          <a:avLst/>
        </a:prstGeom>
      </xdr:spPr>
    </xdr:pic>
    <xdr:clientData/>
  </xdr:twoCellAnchor>
  <xdr:twoCellAnchor editAs="oneCell">
    <xdr:from>
      <xdr:col>18</xdr:col>
      <xdr:colOff>97500</xdr:colOff>
      <xdr:row>117</xdr:row>
      <xdr:rowOff>122900</xdr:rowOff>
    </xdr:from>
    <xdr:to>
      <xdr:col>27</xdr:col>
      <xdr:colOff>338800</xdr:colOff>
      <xdr:row>140</xdr:row>
      <xdr:rowOff>21300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C76610B-5CCB-3344-B6A2-F5BC28A98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56500" y="23287700"/>
          <a:ext cx="7670800" cy="457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107800</xdr:colOff>
      <xdr:row>94</xdr:row>
      <xdr:rowOff>31600</xdr:rowOff>
    </xdr:from>
    <xdr:to>
      <xdr:col>24</xdr:col>
      <xdr:colOff>742800</xdr:colOff>
      <xdr:row>116</xdr:row>
      <xdr:rowOff>133200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0364B15-DD83-2949-B912-AA98E530BE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66800" y="18522800"/>
          <a:ext cx="55880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38100</xdr:rowOff>
    </xdr:from>
    <xdr:to>
      <xdr:col>10</xdr:col>
      <xdr:colOff>139700</xdr:colOff>
      <xdr:row>39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07EA4F9-2272-464E-B3F1-CDA1B5B3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98900"/>
          <a:ext cx="8394700" cy="341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200800</xdr:rowOff>
    </xdr:from>
    <xdr:to>
      <xdr:col>9</xdr:col>
      <xdr:colOff>190500</xdr:colOff>
      <xdr:row>55</xdr:row>
      <xdr:rowOff>124600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7CA48213-236A-5844-83E4-66A223F70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09600"/>
          <a:ext cx="7620000" cy="3581400"/>
        </a:xfrm>
        <a:prstGeom prst="rect">
          <a:avLst/>
        </a:prstGeom>
      </xdr:spPr>
    </xdr:pic>
    <xdr:clientData/>
  </xdr:twoCellAnchor>
  <xdr:twoCellAnchor editAs="oneCell">
    <xdr:from>
      <xdr:col>5</xdr:col>
      <xdr:colOff>693700</xdr:colOff>
      <xdr:row>36</xdr:row>
      <xdr:rowOff>160300</xdr:rowOff>
    </xdr:from>
    <xdr:to>
      <xdr:col>12</xdr:col>
      <xdr:colOff>7900</xdr:colOff>
      <xdr:row>57</xdr:row>
      <xdr:rowOff>46000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BBF002D5-01E6-094F-9126-A98B62ABF5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1200" y="6865900"/>
          <a:ext cx="5092700" cy="4152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30900</xdr:rowOff>
    </xdr:from>
    <xdr:to>
      <xdr:col>5</xdr:col>
      <xdr:colOff>508000</xdr:colOff>
      <xdr:row>78</xdr:row>
      <xdr:rowOff>119800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1363766-48E5-BA49-B25C-05C15F250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06900"/>
          <a:ext cx="4635500" cy="4152900"/>
        </a:xfrm>
        <a:prstGeom prst="rect">
          <a:avLst/>
        </a:prstGeom>
      </xdr:spPr>
    </xdr:pic>
    <xdr:clientData/>
  </xdr:twoCellAnchor>
  <xdr:twoCellAnchor editAs="oneCell">
    <xdr:from>
      <xdr:col>0</xdr:col>
      <xdr:colOff>473000</xdr:colOff>
      <xdr:row>6</xdr:row>
      <xdr:rowOff>28500</xdr:rowOff>
    </xdr:from>
    <xdr:to>
      <xdr:col>12</xdr:col>
      <xdr:colOff>142800</xdr:colOff>
      <xdr:row>22</xdr:row>
      <xdr:rowOff>193600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13E4BF6A-1F63-3F41-BBAA-C3017B9C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00" y="638100"/>
          <a:ext cx="9575800" cy="3416300"/>
        </a:xfrm>
        <a:prstGeom prst="rect">
          <a:avLst/>
        </a:prstGeom>
      </xdr:spPr>
    </xdr:pic>
    <xdr:clientData/>
  </xdr:twoCellAnchor>
  <xdr:twoCellAnchor editAs="oneCell">
    <xdr:from>
      <xdr:col>6</xdr:col>
      <xdr:colOff>483300</xdr:colOff>
      <xdr:row>57</xdr:row>
      <xdr:rowOff>89600</xdr:rowOff>
    </xdr:from>
    <xdr:to>
      <xdr:col>12</xdr:col>
      <xdr:colOff>394400</xdr:colOff>
      <xdr:row>77</xdr:row>
      <xdr:rowOff>178500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9691DFB-F8E3-C248-8042-6F5A50145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6300" y="11062400"/>
          <a:ext cx="4864100" cy="4152900"/>
        </a:xfrm>
        <a:prstGeom prst="rect">
          <a:avLst/>
        </a:prstGeom>
      </xdr:spPr>
    </xdr:pic>
    <xdr:clientData/>
  </xdr:twoCellAnchor>
  <xdr:twoCellAnchor editAs="oneCell">
    <xdr:from>
      <xdr:col>0</xdr:col>
      <xdr:colOff>303100</xdr:colOff>
      <xdr:row>80</xdr:row>
      <xdr:rowOff>201500</xdr:rowOff>
    </xdr:from>
    <xdr:to>
      <xdr:col>12</xdr:col>
      <xdr:colOff>188800</xdr:colOff>
      <xdr:row>97</xdr:row>
      <xdr:rowOff>163400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59C72EA-A010-6F4C-9DE4-8419CA2A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100" y="15847900"/>
          <a:ext cx="9791700" cy="3416300"/>
        </a:xfrm>
        <a:prstGeom prst="rect">
          <a:avLst/>
        </a:prstGeom>
      </xdr:spPr>
    </xdr:pic>
    <xdr:clientData/>
  </xdr:twoCellAnchor>
  <xdr:twoCellAnchor editAs="oneCell">
    <xdr:from>
      <xdr:col>0</xdr:col>
      <xdr:colOff>97500</xdr:colOff>
      <xdr:row>98</xdr:row>
      <xdr:rowOff>110200</xdr:rowOff>
    </xdr:from>
    <xdr:to>
      <xdr:col>8</xdr:col>
      <xdr:colOff>757900</xdr:colOff>
      <xdr:row>121</xdr:row>
      <xdr:rowOff>8600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40BD6E9-4DC9-114A-BA7C-ECB338A95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00" y="19414200"/>
          <a:ext cx="7264400" cy="4572000"/>
        </a:xfrm>
        <a:prstGeom prst="rect">
          <a:avLst/>
        </a:prstGeom>
      </xdr:spPr>
    </xdr:pic>
    <xdr:clientData/>
  </xdr:twoCellAnchor>
  <xdr:twoCellAnchor editAs="oneCell">
    <xdr:from>
      <xdr:col>0</xdr:col>
      <xdr:colOff>653900</xdr:colOff>
      <xdr:row>121</xdr:row>
      <xdr:rowOff>145900</xdr:rowOff>
    </xdr:from>
    <xdr:to>
      <xdr:col>7</xdr:col>
      <xdr:colOff>463400</xdr:colOff>
      <xdr:row>144</xdr:row>
      <xdr:rowOff>44300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BD42412-B328-E74C-9D8C-D6EA9B139B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900" y="24123500"/>
          <a:ext cx="5588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13804</xdr:colOff>
      <xdr:row>11</xdr:row>
      <xdr:rowOff>110437</xdr:rowOff>
    </xdr:from>
    <xdr:to>
      <xdr:col>24</xdr:col>
      <xdr:colOff>572604</xdr:colOff>
      <xdr:row>65</xdr:row>
      <xdr:rowOff>110437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A9CD8B-0D90-7848-902F-08A2C3B149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33</xdr:row>
      <xdr:rowOff>101600</xdr:rowOff>
    </xdr:from>
    <xdr:to>
      <xdr:col>8</xdr:col>
      <xdr:colOff>558800</xdr:colOff>
      <xdr:row>60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1838B-26F6-6045-A8F2-777254774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63500</xdr:colOff>
      <xdr:row>32</xdr:row>
      <xdr:rowOff>139700</xdr:rowOff>
    </xdr:from>
    <xdr:to>
      <xdr:col>21</xdr:col>
      <xdr:colOff>304800</xdr:colOff>
      <xdr:row>59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0290C8-656A-5443-A2FB-B8D4483A1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0.36015</cdr:x>
      <cdr:y>0.01144</cdr:y>
    </cdr:from>
    <cdr:to>
      <cdr:x>0.6794</cdr:x>
      <cdr:y>0.07373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58ACE1-D3F0-1A46-8F58-C99DA84F7255}"/>
            </a:ext>
          </a:extLst>
        </cdr:cNvPr>
        <cdr:cNvSpPr txBox="1"/>
      </cdr:nvSpPr>
      <cdr:spPr>
        <a:xfrm xmlns:a="http://schemas.openxmlformats.org/drawingml/2006/main">
          <a:off x="3951870" y="62750"/>
          <a:ext cx="3503067" cy="341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b="1">
              <a:solidFill>
                <a:schemeClr val="accent1"/>
              </a:solidFill>
            </a:rPr>
            <a:t>SMART LAYOUT</a:t>
          </a:r>
          <a:r>
            <a:rPr lang="en-US" sz="1800" b="1"/>
            <a:t> </a:t>
          </a:r>
          <a:r>
            <a:rPr lang="en-US" sz="1800" b="1">
              <a:solidFill>
                <a:srgbClr val="FF0000"/>
              </a:solidFill>
            </a:rPr>
            <a:t>DUMB LAYOUT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0.3734</cdr:x>
      <cdr:y>0.01413</cdr:y>
    </cdr:from>
    <cdr:to>
      <cdr:x>0.67794</cdr:x>
      <cdr:y>0.06766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7AE75F-E086-A842-9D5D-4118C7AD96F7}"/>
            </a:ext>
          </a:extLst>
        </cdr:cNvPr>
        <cdr:cNvSpPr txBox="1"/>
      </cdr:nvSpPr>
      <cdr:spPr>
        <a:xfrm xmlns:a="http://schemas.openxmlformats.org/drawingml/2006/main">
          <a:off x="4097239" y="77511"/>
          <a:ext cx="3341657" cy="293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accent1"/>
              </a:solidFill>
            </a:rPr>
            <a:t>SMART LAYOUT</a:t>
          </a:r>
          <a:r>
            <a:rPr lang="en-US" sz="1800" b="1"/>
            <a:t> </a:t>
          </a:r>
          <a:r>
            <a:rPr lang="en-US" sz="1800" b="1">
              <a:solidFill>
                <a:srgbClr val="FF0000"/>
              </a:solidFill>
            </a:rPr>
            <a:t>DUMB LAYOUT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23</xdr:row>
      <xdr:rowOff>88900</xdr:rowOff>
    </xdr:from>
    <xdr:to>
      <xdr:col>11</xdr:col>
      <xdr:colOff>228600</xdr:colOff>
      <xdr:row>60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DA706C-501F-D340-9553-1EFBBFDD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596900</xdr:colOff>
      <xdr:row>46</xdr:row>
      <xdr:rowOff>63500</xdr:rowOff>
    </xdr:from>
    <xdr:to>
      <xdr:col>8</xdr:col>
      <xdr:colOff>152400</xdr:colOff>
      <xdr:row>64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C4989-CC7D-1046-B60B-91DC08359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260350</xdr:colOff>
      <xdr:row>25</xdr:row>
      <xdr:rowOff>63500</xdr:rowOff>
    </xdr:from>
    <xdr:to>
      <xdr:col>3</xdr:col>
      <xdr:colOff>311150</xdr:colOff>
      <xdr:row>43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D5A41F-A579-A642-BF04-15E3DFE2B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622300</xdr:colOff>
      <xdr:row>25</xdr:row>
      <xdr:rowOff>38100</xdr:rowOff>
    </xdr:from>
    <xdr:to>
      <xdr:col>8</xdr:col>
      <xdr:colOff>177800</xdr:colOff>
      <xdr:row>43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5F6170-E874-074B-BC16-DDA2CDF56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46</xdr:row>
      <xdr:rowOff>50800</xdr:rowOff>
    </xdr:from>
    <xdr:to>
      <xdr:col>3</xdr:col>
      <xdr:colOff>222250</xdr:colOff>
      <xdr:row>64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EFF661-3A9D-8C4F-82AA-1E61DE51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0.02257</cdr:x>
      <cdr:y>0.35764</cdr:y>
    </cdr:from>
    <cdr:to>
      <cdr:x>0.07552</cdr:x>
      <cdr:y>0.5625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BB3A7FE-9B40-1D4B-A2A2-7578034C15F0}"/>
            </a:ext>
          </a:extLst>
        </cdr:cNvPr>
        <cdr:cNvSpPr txBox="1"/>
      </cdr:nvSpPr>
      <cdr:spPr>
        <a:xfrm xmlns:a="http://schemas.openxmlformats.org/drawingml/2006/main" rot="16200000">
          <a:off x="-15875" y="1489075"/>
          <a:ext cx="74930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L O G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0.00347</cdr:x>
      <cdr:y>0.34028</cdr:y>
    </cdr:from>
    <cdr:to>
      <cdr:x>0.05642</cdr:x>
      <cdr:y>0.54514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5BEC1BD-9FCF-284E-90CD-80CBD7B83B0C}"/>
            </a:ext>
          </a:extLst>
        </cdr:cNvPr>
        <cdr:cNvSpPr txBox="1"/>
      </cdr:nvSpPr>
      <cdr:spPr>
        <a:xfrm xmlns:a="http://schemas.openxmlformats.org/drawingml/2006/main" rot="16200000">
          <a:off x="-155575" y="1425575"/>
          <a:ext cx="749300" cy="38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L O G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BDA51-424E-BC42-BA54-AF732B7798AD}">
  <dimension ref="A1:K118"/>
  <sheetViews>
    <sheetView tabSelected="1" topLeftCell="A94" workbookViewId="0">
      <selection activeCell="D104" sqref="D104"/>
    </sheetView>
  </sheetViews>
  <sheetFormatPr baseColWidth="10" defaultRowHeight="16" x14ac:dyDescent="0.2"/>
  <cols>
    <col min="1" max="1" width="13.1640625" bestFit="1" customWidth="1"/>
    <col min="2" max="2" width="16.33203125" bestFit="1" customWidth="1"/>
    <col min="3" max="3" width="14.6640625" bestFit="1" customWidth="1"/>
    <col min="4" max="4" width="14.5" bestFit="1" customWidth="1"/>
    <col min="6" max="6" width="16" bestFit="1" customWidth="1"/>
    <col min="10" max="11" width="15.33203125" bestFit="1" customWidth="1"/>
  </cols>
  <sheetData>
    <row r="1" spans="1:4" x14ac:dyDescent="0.2">
      <c r="A1" t="s">
        <v>121</v>
      </c>
      <c r="B1" t="s">
        <v>122</v>
      </c>
      <c r="C1" t="s">
        <v>123</v>
      </c>
      <c r="D1" t="s">
        <v>124</v>
      </c>
    </row>
    <row r="2" spans="1:4" x14ac:dyDescent="0.2">
      <c r="A2" t="s">
        <v>69</v>
      </c>
      <c r="B2" s="23">
        <v>4200873</v>
      </c>
      <c r="C2" s="23">
        <v>2941174</v>
      </c>
      <c r="D2">
        <f>B2/C2</f>
        <v>1.4282980197703365</v>
      </c>
    </row>
    <row r="3" spans="1:4" x14ac:dyDescent="0.2">
      <c r="A3" t="s">
        <v>65</v>
      </c>
      <c r="B3" s="23">
        <v>78040555</v>
      </c>
      <c r="C3" s="23">
        <v>10924494</v>
      </c>
      <c r="D3">
        <f t="shared" ref="D3:D6" si="0">B3/C3</f>
        <v>7.1436310917466752</v>
      </c>
    </row>
    <row r="4" spans="1:4" x14ac:dyDescent="0.2">
      <c r="A4" t="s">
        <v>66</v>
      </c>
      <c r="B4" s="23">
        <v>2359861644</v>
      </c>
      <c r="C4" s="23">
        <v>165449198</v>
      </c>
      <c r="D4">
        <f t="shared" si="0"/>
        <v>14.263361034847687</v>
      </c>
    </row>
    <row r="5" spans="1:4" x14ac:dyDescent="0.2">
      <c r="A5" t="s">
        <v>67</v>
      </c>
      <c r="B5" s="23">
        <v>75992179471</v>
      </c>
      <c r="C5" s="23">
        <v>5859256229</v>
      </c>
      <c r="D5">
        <f t="shared" si="0"/>
        <v>12.969594859989524</v>
      </c>
    </row>
    <row r="6" spans="1:4" x14ac:dyDescent="0.2">
      <c r="A6" s="8" t="s">
        <v>68</v>
      </c>
      <c r="B6" s="23">
        <v>2467220742369</v>
      </c>
      <c r="C6" s="23">
        <v>212689442424</v>
      </c>
      <c r="D6">
        <f t="shared" si="0"/>
        <v>11.600109127422289</v>
      </c>
    </row>
    <row r="9" spans="1:4" x14ac:dyDescent="0.2">
      <c r="A9" s="8"/>
    </row>
    <row r="10" spans="1:4" x14ac:dyDescent="0.2">
      <c r="A10" s="8"/>
    </row>
    <row r="34" spans="1:3" x14ac:dyDescent="0.2">
      <c r="A34" t="s">
        <v>121</v>
      </c>
      <c r="B34" t="s">
        <v>23</v>
      </c>
      <c r="C34" t="s">
        <v>127</v>
      </c>
    </row>
    <row r="35" spans="1:3" x14ac:dyDescent="0.2">
      <c r="A35" t="s">
        <v>69</v>
      </c>
      <c r="B35" s="46">
        <f>'2.lin Vs rec Vs reclin'!F14/'2.lin Vs rec Vs reclin'!F15</f>
        <v>2.2606106318345649</v>
      </c>
      <c r="C35" s="46">
        <f>'2.lin Vs rec Vs reclin'!F14/'2.lin Vs rec Vs reclin'!F16</f>
        <v>0.42863893853446766</v>
      </c>
    </row>
    <row r="36" spans="1:3" x14ac:dyDescent="0.2">
      <c r="A36" t="s">
        <v>65</v>
      </c>
      <c r="B36" s="46">
        <f>'2.lin Vs rec Vs reclin'!F18/'2.lin Vs rec Vs reclin'!F19</f>
        <v>1.6574594372209424</v>
      </c>
      <c r="C36" s="46">
        <f>'2.lin Vs rec Vs reclin'!F18/'2.lin Vs rec Vs reclin'!F20</f>
        <v>0.5265176022738528</v>
      </c>
    </row>
    <row r="37" spans="1:3" x14ac:dyDescent="0.2">
      <c r="A37" t="s">
        <v>66</v>
      </c>
      <c r="B37" s="46">
        <f>'2.lin Vs rec Vs reclin'!F22/'2.lin Vs rec Vs reclin'!F23</f>
        <v>1.3179104664599217</v>
      </c>
      <c r="C37" s="46">
        <f>'2.lin Vs rec Vs reclin'!F22/'2.lin Vs rec Vs reclin'!F24</f>
        <v>1.048069972638447</v>
      </c>
    </row>
    <row r="38" spans="1:3" x14ac:dyDescent="0.2">
      <c r="A38" t="s">
        <v>67</v>
      </c>
      <c r="B38" s="46">
        <f>'2.lin Vs rec Vs reclin'!F26/'2.lin Vs rec Vs reclin'!F27</f>
        <v>1.4288705174460428</v>
      </c>
      <c r="C38" s="46">
        <f>'2.lin Vs rec Vs reclin'!F26/'2.lin Vs rec Vs reclin'!F28</f>
        <v>1.4151623360073768</v>
      </c>
    </row>
    <row r="39" spans="1:3" x14ac:dyDescent="0.2">
      <c r="A39" s="8" t="s">
        <v>68</v>
      </c>
      <c r="B39" s="46">
        <f>'2.lin Vs rec Vs reclin'!F30/'2.lin Vs rec Vs reclin'!F31</f>
        <v>1.5460516857304101</v>
      </c>
      <c r="C39" s="46">
        <f>'2.lin Vs rec Vs reclin'!F30/'2.lin Vs rec Vs reclin'!F32</f>
        <v>1.5454284650353656</v>
      </c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54" spans="1:3" x14ac:dyDescent="0.2">
      <c r="B54" s="23">
        <v>100000000</v>
      </c>
    </row>
    <row r="57" spans="1:3" x14ac:dyDescent="0.2">
      <c r="A57" t="s">
        <v>121</v>
      </c>
      <c r="B57" t="s">
        <v>125</v>
      </c>
      <c r="C57" t="s">
        <v>126</v>
      </c>
    </row>
    <row r="58" spans="1:3" x14ac:dyDescent="0.2">
      <c r="A58" t="s">
        <v>69</v>
      </c>
      <c r="B58" s="2">
        <v>2.940659E-2</v>
      </c>
      <c r="C58" s="2">
        <v>7.00411E-3</v>
      </c>
    </row>
    <row r="59" spans="1:3" x14ac:dyDescent="0.2">
      <c r="A59" t="s">
        <v>65</v>
      </c>
      <c r="B59" s="2">
        <v>0.10920911</v>
      </c>
      <c r="C59" s="2">
        <v>1.1059360000000001E-2</v>
      </c>
    </row>
    <row r="60" spans="1:3" x14ac:dyDescent="0.2">
      <c r="A60" t="s">
        <v>66</v>
      </c>
      <c r="B60" s="2">
        <v>1.65467399</v>
      </c>
      <c r="C60" s="2">
        <v>0.10277020000000001</v>
      </c>
    </row>
    <row r="61" spans="1:3" x14ac:dyDescent="0.2">
      <c r="A61" t="s">
        <v>67</v>
      </c>
      <c r="B61" s="2">
        <v>58.67306172</v>
      </c>
      <c r="C61" s="2">
        <v>3.0844647200000002</v>
      </c>
    </row>
    <row r="62" spans="1:3" x14ac:dyDescent="0.2">
      <c r="A62" s="8" t="s">
        <v>68</v>
      </c>
      <c r="B62" s="2">
        <v>2126.3892596300002</v>
      </c>
      <c r="C62" s="2">
        <v>86.840684039999999</v>
      </c>
    </row>
    <row r="64" spans="1:3" x14ac:dyDescent="0.2">
      <c r="C64">
        <f>C62/B62</f>
        <v>4.0839504642301759E-2</v>
      </c>
    </row>
    <row r="77" spans="1:4" x14ac:dyDescent="0.2">
      <c r="B77" s="48">
        <v>1000000</v>
      </c>
    </row>
    <row r="80" spans="1:4" x14ac:dyDescent="0.2">
      <c r="A80" t="s">
        <v>121</v>
      </c>
      <c r="B80" t="s">
        <v>128</v>
      </c>
      <c r="C80" t="s">
        <v>23</v>
      </c>
      <c r="D80" t="s">
        <v>127</v>
      </c>
    </row>
    <row r="81" spans="1:11" x14ac:dyDescent="0.2">
      <c r="A81" t="s">
        <v>69</v>
      </c>
      <c r="B81" s="2">
        <v>6.6476850000000001</v>
      </c>
      <c r="C81" s="2">
        <v>2.9406590000000001</v>
      </c>
      <c r="D81" s="2">
        <v>15.508822</v>
      </c>
      <c r="F81" s="47"/>
      <c r="G81" s="47"/>
      <c r="H81" s="47"/>
      <c r="J81" s="23"/>
      <c r="K81" s="23"/>
    </row>
    <row r="82" spans="1:11" x14ac:dyDescent="0.2">
      <c r="A82" t="s">
        <v>65</v>
      </c>
      <c r="B82" s="2">
        <v>18.100967000000001</v>
      </c>
      <c r="C82" s="2">
        <v>10.920911</v>
      </c>
      <c r="D82" s="2">
        <v>34.378655000000002</v>
      </c>
      <c r="F82" s="47"/>
      <c r="G82" s="47"/>
      <c r="H82" s="47"/>
      <c r="J82" s="23"/>
      <c r="K82" s="23"/>
    </row>
    <row r="83" spans="1:11" x14ac:dyDescent="0.2">
      <c r="A83" t="s">
        <v>66</v>
      </c>
      <c r="B83" s="2">
        <v>218.07121699999999</v>
      </c>
      <c r="C83" s="2">
        <v>165.467399</v>
      </c>
      <c r="D83" s="2">
        <v>208.06933000000001</v>
      </c>
      <c r="F83" s="47"/>
      <c r="G83" s="47"/>
      <c r="H83" s="47"/>
      <c r="J83" s="23"/>
      <c r="K83" s="23"/>
    </row>
    <row r="84" spans="1:11" x14ac:dyDescent="0.2">
      <c r="A84" t="s">
        <v>67</v>
      </c>
      <c r="B84" s="2">
        <v>8383.6208060000008</v>
      </c>
      <c r="C84" s="2">
        <v>5867.3061719999996</v>
      </c>
      <c r="D84" s="2">
        <v>5924.1407099999997</v>
      </c>
      <c r="F84" s="47"/>
      <c r="G84" s="47"/>
      <c r="H84" s="47"/>
      <c r="J84" s="23"/>
      <c r="K84" s="23"/>
    </row>
    <row r="85" spans="1:11" x14ac:dyDescent="0.2">
      <c r="A85" s="8" t="s">
        <v>68</v>
      </c>
      <c r="B85" s="2">
        <v>328750.769937</v>
      </c>
      <c r="C85" s="2">
        <v>212638.92596299999</v>
      </c>
      <c r="D85" s="2">
        <v>212724.67627900001</v>
      </c>
      <c r="F85" s="47"/>
      <c r="G85" s="47"/>
      <c r="H85" s="47"/>
      <c r="J85" s="23"/>
      <c r="K85" s="23"/>
    </row>
    <row r="88" spans="1:11" x14ac:dyDescent="0.2">
      <c r="B88">
        <f>B81/C81</f>
        <v>2.2606106318345649</v>
      </c>
    </row>
    <row r="110" spans="2:2" x14ac:dyDescent="0.2">
      <c r="B110">
        <v>1000000</v>
      </c>
    </row>
    <row r="113" spans="1:3" x14ac:dyDescent="0.2">
      <c r="B113" t="s">
        <v>129</v>
      </c>
      <c r="C113" t="s">
        <v>130</v>
      </c>
    </row>
    <row r="114" spans="1:3" x14ac:dyDescent="0.2">
      <c r="A114" t="s">
        <v>69</v>
      </c>
      <c r="B114">
        <v>3.1357750000000002</v>
      </c>
      <c r="C114">
        <v>2.9406590000000001</v>
      </c>
    </row>
    <row r="115" spans="1:3" x14ac:dyDescent="0.2">
      <c r="A115" t="s">
        <v>65</v>
      </c>
      <c r="B115">
        <v>12.213298</v>
      </c>
      <c r="C115">
        <v>10.920911</v>
      </c>
    </row>
    <row r="116" spans="1:3" x14ac:dyDescent="0.2">
      <c r="A116" t="s">
        <v>66</v>
      </c>
      <c r="B116">
        <v>81.172694000000007</v>
      </c>
      <c r="C116">
        <v>165.467399</v>
      </c>
    </row>
    <row r="117" spans="1:3" x14ac:dyDescent="0.2">
      <c r="A117" t="s">
        <v>67</v>
      </c>
      <c r="B117">
        <v>3109.5807719999998</v>
      </c>
      <c r="C117">
        <v>5867.3061719999996</v>
      </c>
    </row>
    <row r="118" spans="1:3" x14ac:dyDescent="0.2">
      <c r="A118" s="8" t="s">
        <v>68</v>
      </c>
      <c r="B118">
        <v>133924.76262699999</v>
      </c>
      <c r="C118">
        <v>212638.92596299999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34DA1-4D0E-3243-BCA4-1CAA811103A1}">
  <dimension ref="A1:Z217"/>
  <sheetViews>
    <sheetView topLeftCell="J26" workbookViewId="0">
      <selection activeCell="U116" sqref="U116"/>
    </sheetView>
  </sheetViews>
  <sheetFormatPr baseColWidth="10" defaultRowHeight="16" x14ac:dyDescent="0.2"/>
  <cols>
    <col min="1" max="1" width="27.33203125" customWidth="1"/>
    <col min="2" max="2" width="11.1640625" bestFit="1" customWidth="1"/>
    <col min="3" max="3" width="7" bestFit="1" customWidth="1"/>
    <col min="4" max="4" width="18.1640625" bestFit="1" customWidth="1"/>
    <col min="5" max="5" width="20.6640625" bestFit="1" customWidth="1"/>
    <col min="6" max="6" width="17.83203125" bestFit="1" customWidth="1"/>
    <col min="7" max="7" width="11.33203125" bestFit="1" customWidth="1"/>
    <col min="8" max="8" width="3.83203125" customWidth="1"/>
    <col min="9" max="9" width="12.1640625" bestFit="1" customWidth="1"/>
    <col min="10" max="10" width="16.33203125" bestFit="1" customWidth="1"/>
    <col min="11" max="11" width="19.6640625" bestFit="1" customWidth="1"/>
    <col min="12" max="12" width="22.1640625" bestFit="1" customWidth="1"/>
    <col min="13" max="13" width="16.33203125" bestFit="1" customWidth="1"/>
    <col min="14" max="14" width="23" style="29" bestFit="1" customWidth="1"/>
    <col min="15" max="15" width="3.83203125" customWidth="1"/>
    <col min="16" max="16" width="17.5" customWidth="1"/>
    <col min="17" max="17" width="16.33203125" bestFit="1" customWidth="1"/>
    <col min="18" max="18" width="19.6640625" bestFit="1" customWidth="1"/>
    <col min="19" max="19" width="22.1640625" bestFit="1" customWidth="1"/>
    <col min="20" max="20" width="16.33203125" bestFit="1" customWidth="1"/>
    <col min="21" max="21" width="23" bestFit="1" customWidth="1"/>
    <col min="22" max="22" width="4" customWidth="1"/>
    <col min="23" max="23" width="22.6640625" customWidth="1"/>
    <col min="24" max="24" width="18.5" bestFit="1" customWidth="1"/>
    <col min="25" max="25" width="25.6640625" bestFit="1" customWidth="1"/>
    <col min="26" max="26" width="4.33203125" customWidth="1"/>
  </cols>
  <sheetData>
    <row r="1" spans="1:26" ht="26" x14ac:dyDescent="0.3">
      <c r="A1" s="14" t="s">
        <v>72</v>
      </c>
      <c r="B1" s="50" t="s">
        <v>73</v>
      </c>
      <c r="C1" s="50"/>
      <c r="D1" s="50"/>
      <c r="E1" s="50"/>
      <c r="F1" s="50"/>
    </row>
    <row r="2" spans="1:26" ht="26" x14ac:dyDescent="0.3">
      <c r="A2" s="14"/>
      <c r="B2" s="50" t="s">
        <v>74</v>
      </c>
      <c r="C2" s="50"/>
      <c r="D2" s="50"/>
      <c r="E2" s="50"/>
      <c r="F2" s="50"/>
    </row>
    <row r="3" spans="1:26" ht="30" customHeight="1" x14ac:dyDescent="0.3">
      <c r="B3" s="50" t="s">
        <v>75</v>
      </c>
      <c r="C3" s="50"/>
      <c r="D3" s="50"/>
      <c r="E3" s="50"/>
      <c r="F3" s="50"/>
    </row>
    <row r="4" spans="1:26" ht="23" customHeight="1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1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34" x14ac:dyDescent="0.4">
      <c r="H5" s="30"/>
      <c r="I5" s="49" t="s">
        <v>76</v>
      </c>
      <c r="J5" s="49"/>
      <c r="K5" s="49"/>
      <c r="L5" s="49"/>
      <c r="M5" s="49"/>
      <c r="N5" s="49"/>
      <c r="O5" s="32"/>
      <c r="P5" s="49" t="s">
        <v>77</v>
      </c>
      <c r="Q5" s="49"/>
      <c r="R5" s="49"/>
      <c r="S5" s="49"/>
      <c r="T5" s="49"/>
      <c r="U5" s="49"/>
      <c r="V5" s="30"/>
      <c r="W5" s="49" t="s">
        <v>78</v>
      </c>
      <c r="X5" s="49"/>
      <c r="Y5" s="49"/>
      <c r="Z5" s="30"/>
    </row>
    <row r="6" spans="1:26" x14ac:dyDescent="0.2">
      <c r="H6" s="30"/>
      <c r="O6" s="30"/>
      <c r="V6" s="30"/>
      <c r="W6" t="s">
        <v>79</v>
      </c>
      <c r="X6" t="s">
        <v>80</v>
      </c>
      <c r="Y6" s="33" t="s">
        <v>81</v>
      </c>
      <c r="Z6" s="30"/>
    </row>
    <row r="7" spans="1:26" s="28" customFormat="1" ht="21" x14ac:dyDescent="0.25">
      <c r="A7" s="28" t="s">
        <v>82</v>
      </c>
      <c r="B7" s="28" t="s">
        <v>83</v>
      </c>
      <c r="C7" s="28" t="s">
        <v>8</v>
      </c>
      <c r="D7" s="28" t="s">
        <v>0</v>
      </c>
      <c r="E7" s="28" t="s">
        <v>84</v>
      </c>
      <c r="F7" s="28" t="s">
        <v>2</v>
      </c>
      <c r="G7" s="28" t="s">
        <v>3</v>
      </c>
      <c r="H7" s="34"/>
      <c r="I7" s="28" t="s">
        <v>85</v>
      </c>
      <c r="J7" s="35" t="s">
        <v>86</v>
      </c>
      <c r="K7" s="35" t="s">
        <v>87</v>
      </c>
      <c r="L7" s="28" t="s">
        <v>88</v>
      </c>
      <c r="M7" s="28" t="s">
        <v>89</v>
      </c>
      <c r="N7" s="36" t="s">
        <v>90</v>
      </c>
      <c r="O7" s="34"/>
      <c r="P7" s="28" t="s">
        <v>85</v>
      </c>
      <c r="Q7" s="35" t="s">
        <v>86</v>
      </c>
      <c r="R7" s="35" t="s">
        <v>87</v>
      </c>
      <c r="S7" s="28" t="s">
        <v>88</v>
      </c>
      <c r="T7" s="28" t="s">
        <v>89</v>
      </c>
      <c r="U7" s="36" t="s">
        <v>90</v>
      </c>
      <c r="V7" s="34"/>
      <c r="W7" s="28" t="s">
        <v>91</v>
      </c>
      <c r="X7" s="28" t="s">
        <v>92</v>
      </c>
      <c r="Y7" s="37" t="s">
        <v>93</v>
      </c>
      <c r="Z7" s="34"/>
    </row>
    <row r="8" spans="1:26" x14ac:dyDescent="0.2">
      <c r="A8" t="s">
        <v>94</v>
      </c>
      <c r="B8">
        <v>16777216</v>
      </c>
      <c r="C8">
        <v>24</v>
      </c>
      <c r="D8">
        <v>1</v>
      </c>
      <c r="E8">
        <v>1</v>
      </c>
      <c r="F8">
        <v>1</v>
      </c>
      <c r="G8">
        <v>64</v>
      </c>
      <c r="H8" s="30"/>
      <c r="I8">
        <v>186959.27</v>
      </c>
      <c r="J8" s="1">
        <v>32717872269</v>
      </c>
      <c r="K8" s="1">
        <v>3156409286</v>
      </c>
      <c r="L8" s="1">
        <v>29561263932</v>
      </c>
      <c r="M8" s="1">
        <v>32717673218</v>
      </c>
      <c r="N8" s="29">
        <f>(K8/J8)*100</f>
        <v>9.647354999275672</v>
      </c>
      <c r="O8" s="30"/>
      <c r="P8">
        <v>186965.46</v>
      </c>
      <c r="Q8" s="23">
        <v>32718957213</v>
      </c>
      <c r="R8" s="23">
        <v>3156438526</v>
      </c>
      <c r="S8" s="23">
        <v>29562319437</v>
      </c>
      <c r="T8" s="23">
        <v>32718757963</v>
      </c>
      <c r="U8">
        <f t="shared" ref="U8:U32" si="0">(R8/Q8)*100</f>
        <v>9.6471244650360486</v>
      </c>
      <c r="V8" s="30"/>
      <c r="W8" s="23">
        <f>Q8-J8</f>
        <v>1084944</v>
      </c>
      <c r="X8" s="23">
        <f>R8-K8</f>
        <v>29240</v>
      </c>
      <c r="Y8" s="38">
        <f>U8-N8</f>
        <v>-2.3053423962338115E-4</v>
      </c>
      <c r="Z8" s="30"/>
    </row>
    <row r="9" spans="1:26" x14ac:dyDescent="0.2">
      <c r="A9" t="s">
        <v>94</v>
      </c>
      <c r="B9">
        <v>16777216</v>
      </c>
      <c r="C9">
        <v>24</v>
      </c>
      <c r="D9">
        <v>1</v>
      </c>
      <c r="E9">
        <v>2</v>
      </c>
      <c r="F9">
        <v>1</v>
      </c>
      <c r="G9">
        <v>64</v>
      </c>
      <c r="H9" s="30"/>
      <c r="I9">
        <v>104831.79</v>
      </c>
      <c r="J9" s="1">
        <v>18345564033</v>
      </c>
      <c r="K9" s="1">
        <v>3156421850</v>
      </c>
      <c r="L9" s="1">
        <v>15188943031</v>
      </c>
      <c r="M9" s="1">
        <v>18345364881</v>
      </c>
      <c r="N9" s="29">
        <f t="shared" ref="N9:N62" si="1">(K9/J9)*100</f>
        <v>17.205368253176783</v>
      </c>
      <c r="O9" s="30"/>
      <c r="P9">
        <v>104832.47</v>
      </c>
      <c r="Q9" s="23">
        <v>18345683505</v>
      </c>
      <c r="R9" s="23">
        <v>3156458833</v>
      </c>
      <c r="S9" s="23">
        <v>15189025632</v>
      </c>
      <c r="T9" s="23">
        <v>18345484465</v>
      </c>
      <c r="U9">
        <f t="shared" si="0"/>
        <v>17.205457796869368</v>
      </c>
      <c r="V9" s="30"/>
      <c r="W9" s="23">
        <f t="shared" ref="W9:X72" si="2">Q9-J9</f>
        <v>119472</v>
      </c>
      <c r="X9" s="23">
        <f t="shared" si="2"/>
        <v>36983</v>
      </c>
      <c r="Y9" s="38">
        <f t="shared" ref="Y9:Y61" si="3">U9-N9</f>
        <v>8.9543692585181134E-5</v>
      </c>
      <c r="Z9" s="30"/>
    </row>
    <row r="10" spans="1:26" x14ac:dyDescent="0.2">
      <c r="A10" t="s">
        <v>94</v>
      </c>
      <c r="B10">
        <v>16777216</v>
      </c>
      <c r="C10">
        <v>24</v>
      </c>
      <c r="D10">
        <v>1</v>
      </c>
      <c r="E10">
        <v>4</v>
      </c>
      <c r="F10">
        <v>1</v>
      </c>
      <c r="G10">
        <v>64</v>
      </c>
      <c r="H10" s="30"/>
      <c r="I10">
        <v>64902.63</v>
      </c>
      <c r="J10" s="1">
        <v>11357961570</v>
      </c>
      <c r="K10" s="1">
        <v>3156427669</v>
      </c>
      <c r="L10" s="1">
        <v>8201335267</v>
      </c>
      <c r="M10" s="1">
        <v>11357762936</v>
      </c>
      <c r="N10" s="29">
        <f t="shared" si="1"/>
        <v>27.790441529025177</v>
      </c>
      <c r="O10" s="30"/>
      <c r="P10">
        <v>64902.559999999998</v>
      </c>
      <c r="Q10" s="23">
        <v>11357949456</v>
      </c>
      <c r="R10" s="23">
        <v>3156439592</v>
      </c>
      <c r="S10" s="23">
        <v>8201310621</v>
      </c>
      <c r="T10" s="23">
        <v>11357750213</v>
      </c>
      <c r="U10">
        <f t="shared" si="0"/>
        <v>27.790576144293066</v>
      </c>
      <c r="V10" s="30"/>
      <c r="W10" s="23">
        <f t="shared" si="2"/>
        <v>-12114</v>
      </c>
      <c r="X10" s="23">
        <f t="shared" si="2"/>
        <v>11923</v>
      </c>
      <c r="Y10" s="38">
        <f t="shared" si="3"/>
        <v>1.346152678891599E-4</v>
      </c>
      <c r="Z10" s="30"/>
    </row>
    <row r="11" spans="1:26" x14ac:dyDescent="0.2">
      <c r="A11" t="s">
        <v>94</v>
      </c>
      <c r="B11">
        <v>16777216</v>
      </c>
      <c r="C11">
        <v>24</v>
      </c>
      <c r="D11">
        <v>1</v>
      </c>
      <c r="E11">
        <v>8</v>
      </c>
      <c r="F11">
        <v>1</v>
      </c>
      <c r="G11">
        <v>64</v>
      </c>
      <c r="H11" s="30"/>
      <c r="I11">
        <v>45592.72</v>
      </c>
      <c r="J11" s="1">
        <v>7978727330</v>
      </c>
      <c r="K11" s="1">
        <v>3156408621</v>
      </c>
      <c r="L11" s="1">
        <v>4822120063</v>
      </c>
      <c r="M11" s="1">
        <v>7978528684</v>
      </c>
      <c r="N11" s="29">
        <f t="shared" si="1"/>
        <v>39.560301918476512</v>
      </c>
      <c r="O11" s="30"/>
      <c r="P11">
        <v>45595.54</v>
      </c>
      <c r="Q11" s="23">
        <v>7979219778</v>
      </c>
      <c r="R11" s="23">
        <v>3156434933</v>
      </c>
      <c r="S11" s="23">
        <v>4822584220</v>
      </c>
      <c r="T11" s="23">
        <v>7979019153</v>
      </c>
      <c r="U11">
        <f t="shared" si="0"/>
        <v>39.558190159178238</v>
      </c>
      <c r="V11" s="30"/>
      <c r="W11" s="23">
        <f t="shared" si="2"/>
        <v>492448</v>
      </c>
      <c r="X11" s="23">
        <f t="shared" si="2"/>
        <v>26312</v>
      </c>
      <c r="Y11" s="38">
        <f t="shared" si="3"/>
        <v>-2.1117592982733413E-3</v>
      </c>
      <c r="Z11" s="30"/>
    </row>
    <row r="12" spans="1:26" x14ac:dyDescent="0.2">
      <c r="A12" t="s">
        <v>94</v>
      </c>
      <c r="B12">
        <v>16777216</v>
      </c>
      <c r="C12">
        <v>24</v>
      </c>
      <c r="D12">
        <v>1</v>
      </c>
      <c r="E12">
        <v>16</v>
      </c>
      <c r="F12">
        <v>1</v>
      </c>
      <c r="G12">
        <v>64</v>
      </c>
      <c r="H12" s="30"/>
      <c r="I12">
        <v>36453.78</v>
      </c>
      <c r="J12" s="1">
        <v>6379412804</v>
      </c>
      <c r="K12" s="1">
        <v>3156413756</v>
      </c>
      <c r="L12" s="1">
        <v>3222798753</v>
      </c>
      <c r="M12" s="1">
        <v>6379212509</v>
      </c>
      <c r="N12" s="29">
        <f t="shared" si="1"/>
        <v>49.478123660862252</v>
      </c>
      <c r="O12" s="30"/>
      <c r="P12">
        <v>36452.07</v>
      </c>
      <c r="Q12" s="23">
        <v>6379112978</v>
      </c>
      <c r="R12" s="23">
        <v>3156448035</v>
      </c>
      <c r="S12" s="23">
        <v>3222464471</v>
      </c>
      <c r="T12" s="23">
        <v>6378912506</v>
      </c>
      <c r="U12">
        <f t="shared" si="0"/>
        <v>49.480986555432033</v>
      </c>
      <c r="V12" s="30"/>
      <c r="W12" s="23">
        <f t="shared" si="2"/>
        <v>-299826</v>
      </c>
      <c r="X12" s="23">
        <f t="shared" si="2"/>
        <v>34279</v>
      </c>
      <c r="Y12" s="38">
        <f t="shared" si="3"/>
        <v>2.8628945697803942E-3</v>
      </c>
      <c r="Z12" s="30"/>
    </row>
    <row r="13" spans="1:26" x14ac:dyDescent="0.2">
      <c r="A13" t="s">
        <v>94</v>
      </c>
      <c r="B13">
        <v>16777216</v>
      </c>
      <c r="C13">
        <v>24</v>
      </c>
      <c r="D13">
        <v>1</v>
      </c>
      <c r="E13">
        <v>32</v>
      </c>
      <c r="F13">
        <v>1</v>
      </c>
      <c r="G13">
        <v>64</v>
      </c>
      <c r="H13" s="30"/>
      <c r="I13">
        <v>33415.96</v>
      </c>
      <c r="J13" s="1">
        <v>5847794564</v>
      </c>
      <c r="K13" s="1">
        <v>3156408101</v>
      </c>
      <c r="L13" s="1">
        <v>2691187537</v>
      </c>
      <c r="M13" s="1">
        <v>5847595638</v>
      </c>
      <c r="N13" s="29">
        <f t="shared" si="1"/>
        <v>53.976042873177789</v>
      </c>
      <c r="O13" s="30"/>
      <c r="P13">
        <v>33421.19</v>
      </c>
      <c r="Q13" s="23">
        <v>5848709537</v>
      </c>
      <c r="R13" s="23">
        <v>3156453168</v>
      </c>
      <c r="S13" s="23">
        <v>2692057414</v>
      </c>
      <c r="T13" s="23">
        <v>5848510582</v>
      </c>
      <c r="U13">
        <f t="shared" si="0"/>
        <v>53.968369398953797</v>
      </c>
      <c r="V13" s="30"/>
      <c r="W13" s="23">
        <f t="shared" si="2"/>
        <v>914973</v>
      </c>
      <c r="X13" s="23">
        <f t="shared" si="2"/>
        <v>45067</v>
      </c>
      <c r="Y13" s="38">
        <f t="shared" si="3"/>
        <v>-7.6734742239921161E-3</v>
      </c>
      <c r="Z13" s="30"/>
    </row>
    <row r="14" spans="1:26" x14ac:dyDescent="0.2">
      <c r="A14" t="s">
        <v>94</v>
      </c>
      <c r="B14">
        <v>16777216</v>
      </c>
      <c r="C14">
        <v>24</v>
      </c>
      <c r="D14">
        <v>1</v>
      </c>
      <c r="E14">
        <v>64</v>
      </c>
      <c r="F14">
        <v>1</v>
      </c>
      <c r="G14">
        <v>64</v>
      </c>
      <c r="H14" s="30"/>
      <c r="I14">
        <v>33382.06</v>
      </c>
      <c r="J14" s="1">
        <v>5841861389</v>
      </c>
      <c r="K14" s="1">
        <v>3156411305</v>
      </c>
      <c r="L14" s="1">
        <v>2685249513</v>
      </c>
      <c r="M14" s="1">
        <v>5841660818</v>
      </c>
      <c r="N14" s="29">
        <f t="shared" si="1"/>
        <v>54.030917456264895</v>
      </c>
      <c r="O14" s="30"/>
      <c r="P14">
        <v>33385.32</v>
      </c>
      <c r="Q14" s="23">
        <v>5842432240</v>
      </c>
      <c r="R14" s="23">
        <v>3156459948</v>
      </c>
      <c r="S14" s="23">
        <v>2685771862</v>
      </c>
      <c r="T14" s="23">
        <v>5842231810</v>
      </c>
      <c r="U14">
        <f t="shared" si="0"/>
        <v>54.026470797374628</v>
      </c>
      <c r="V14" s="30"/>
      <c r="W14" s="23">
        <f t="shared" si="2"/>
        <v>570851</v>
      </c>
      <c r="X14" s="23">
        <f t="shared" si="2"/>
        <v>48643</v>
      </c>
      <c r="Y14" s="38">
        <f t="shared" si="3"/>
        <v>-4.4466588902665194E-3</v>
      </c>
      <c r="Z14" s="30"/>
    </row>
    <row r="15" spans="1:26" x14ac:dyDescent="0.2">
      <c r="A15" t="s">
        <v>94</v>
      </c>
      <c r="B15">
        <v>16777216</v>
      </c>
      <c r="C15">
        <v>24</v>
      </c>
      <c r="D15">
        <v>2</v>
      </c>
      <c r="E15">
        <v>1</v>
      </c>
      <c r="F15">
        <v>1</v>
      </c>
      <c r="G15">
        <v>64</v>
      </c>
      <c r="H15" s="30"/>
      <c r="I15">
        <v>177948.74</v>
      </c>
      <c r="J15" s="1">
        <v>31141030246</v>
      </c>
      <c r="K15" s="1">
        <v>1579112807</v>
      </c>
      <c r="L15" s="1">
        <v>29561718550</v>
      </c>
      <c r="M15" s="1">
        <v>31140831357</v>
      </c>
      <c r="N15" s="29">
        <f t="shared" si="1"/>
        <v>5.0708431754689096</v>
      </c>
      <c r="O15" s="30"/>
      <c r="P15">
        <v>177949.2</v>
      </c>
      <c r="Q15" s="23">
        <v>31141111043</v>
      </c>
      <c r="R15" s="23">
        <v>1579097708</v>
      </c>
      <c r="S15" s="23">
        <v>29561812890</v>
      </c>
      <c r="T15" s="23">
        <v>31140910598</v>
      </c>
      <c r="U15">
        <f t="shared" si="0"/>
        <v>5.0707815331943813</v>
      </c>
      <c r="V15" s="30"/>
      <c r="W15" s="23">
        <f t="shared" si="2"/>
        <v>80797</v>
      </c>
      <c r="X15" s="23">
        <f t="shared" si="2"/>
        <v>-15099</v>
      </c>
      <c r="Y15" s="38">
        <f t="shared" si="3"/>
        <v>-6.1642274528317387E-5</v>
      </c>
      <c r="Z15" s="30"/>
    </row>
    <row r="16" spans="1:26" x14ac:dyDescent="0.2">
      <c r="A16" t="s">
        <v>94</v>
      </c>
      <c r="B16">
        <v>16777216</v>
      </c>
      <c r="C16">
        <v>24</v>
      </c>
      <c r="D16">
        <v>2</v>
      </c>
      <c r="E16">
        <v>2</v>
      </c>
      <c r="F16">
        <v>1</v>
      </c>
      <c r="G16">
        <v>64</v>
      </c>
      <c r="H16" s="30"/>
      <c r="I16">
        <v>95819.64</v>
      </c>
      <c r="J16" s="1">
        <v>16768437952</v>
      </c>
      <c r="K16" s="1">
        <v>1579101600</v>
      </c>
      <c r="L16" s="1">
        <v>15189137382</v>
      </c>
      <c r="M16" s="1">
        <v>16768238982</v>
      </c>
      <c r="N16" s="29">
        <f t="shared" si="1"/>
        <v>9.4171061402392446</v>
      </c>
      <c r="O16" s="30"/>
      <c r="P16">
        <v>95820.23</v>
      </c>
      <c r="Q16" s="23">
        <v>16768540794</v>
      </c>
      <c r="R16" s="23">
        <v>1579109223</v>
      </c>
      <c r="S16" s="23">
        <v>15189231039</v>
      </c>
      <c r="T16" s="23">
        <v>16768340262</v>
      </c>
      <c r="U16">
        <f t="shared" si="0"/>
        <v>9.4170938449517649</v>
      </c>
      <c r="V16" s="30"/>
      <c r="W16" s="23">
        <f t="shared" si="2"/>
        <v>102842</v>
      </c>
      <c r="X16" s="23">
        <f t="shared" si="2"/>
        <v>7623</v>
      </c>
      <c r="Y16" s="38">
        <f t="shared" si="3"/>
        <v>-1.229528747970221E-5</v>
      </c>
      <c r="Z16" s="30"/>
    </row>
    <row r="17" spans="1:26" x14ac:dyDescent="0.2">
      <c r="A17" t="s">
        <v>94</v>
      </c>
      <c r="B17">
        <v>16777216</v>
      </c>
      <c r="C17">
        <v>24</v>
      </c>
      <c r="D17">
        <v>2</v>
      </c>
      <c r="E17">
        <v>4</v>
      </c>
      <c r="F17">
        <v>1</v>
      </c>
      <c r="G17">
        <v>64</v>
      </c>
      <c r="H17" s="30"/>
      <c r="I17">
        <v>55888.51</v>
      </c>
      <c r="J17" s="1">
        <v>9780490928</v>
      </c>
      <c r="K17" s="1">
        <v>1579112932</v>
      </c>
      <c r="L17" s="1">
        <v>8201178917</v>
      </c>
      <c r="M17" s="1">
        <v>9780291849</v>
      </c>
      <c r="N17" s="29">
        <f t="shared" si="1"/>
        <v>16.145538538144841</v>
      </c>
      <c r="O17" s="30"/>
      <c r="P17">
        <v>55882.59</v>
      </c>
      <c r="Q17" s="23">
        <v>9779454655</v>
      </c>
      <c r="R17" s="23">
        <v>1579106922</v>
      </c>
      <c r="S17" s="23">
        <v>8200147163</v>
      </c>
      <c r="T17" s="23">
        <v>9779254085</v>
      </c>
      <c r="U17">
        <f t="shared" si="0"/>
        <v>16.147187933354143</v>
      </c>
      <c r="V17" s="30"/>
      <c r="W17" s="23">
        <f t="shared" si="2"/>
        <v>-1036273</v>
      </c>
      <c r="X17" s="23">
        <f t="shared" si="2"/>
        <v>-6010</v>
      </c>
      <c r="Y17" s="38">
        <f t="shared" si="3"/>
        <v>1.6493952093021846E-3</v>
      </c>
      <c r="Z17" s="30"/>
    </row>
    <row r="18" spans="1:26" x14ac:dyDescent="0.2">
      <c r="A18" t="s">
        <v>94</v>
      </c>
      <c r="B18">
        <v>16777216</v>
      </c>
      <c r="C18">
        <v>24</v>
      </c>
      <c r="D18">
        <v>2</v>
      </c>
      <c r="E18">
        <v>8</v>
      </c>
      <c r="F18">
        <v>1</v>
      </c>
      <c r="G18">
        <v>64</v>
      </c>
      <c r="H18" s="30"/>
      <c r="I18">
        <v>36580.129999999997</v>
      </c>
      <c r="J18" s="1">
        <v>6401524437</v>
      </c>
      <c r="K18" s="1">
        <v>1579105015</v>
      </c>
      <c r="L18" s="1">
        <v>4822220339</v>
      </c>
      <c r="M18" s="1">
        <v>6401325354</v>
      </c>
      <c r="N18" s="29">
        <f t="shared" si="1"/>
        <v>24.667640193216684</v>
      </c>
      <c r="O18" s="30"/>
      <c r="P18">
        <v>36576.15</v>
      </c>
      <c r="Q18" s="23">
        <v>6400827140</v>
      </c>
      <c r="R18" s="23">
        <v>1579103968</v>
      </c>
      <c r="S18" s="23">
        <v>4821522771</v>
      </c>
      <c r="T18" s="23">
        <v>6400626739</v>
      </c>
      <c r="U18">
        <f t="shared" si="0"/>
        <v>24.670311093575322</v>
      </c>
      <c r="V18" s="30"/>
      <c r="W18" s="23">
        <f t="shared" si="2"/>
        <v>-697297</v>
      </c>
      <c r="X18" s="23">
        <f t="shared" si="2"/>
        <v>-1047</v>
      </c>
      <c r="Y18" s="38">
        <f t="shared" si="3"/>
        <v>2.6709003586375957E-3</v>
      </c>
      <c r="Z18" s="30"/>
    </row>
    <row r="19" spans="1:26" x14ac:dyDescent="0.2">
      <c r="A19" t="s">
        <v>94</v>
      </c>
      <c r="B19">
        <v>16777216</v>
      </c>
      <c r="C19">
        <v>24</v>
      </c>
      <c r="D19">
        <v>2</v>
      </c>
      <c r="E19">
        <v>16</v>
      </c>
      <c r="F19">
        <v>1</v>
      </c>
      <c r="G19">
        <v>64</v>
      </c>
      <c r="H19" s="30"/>
      <c r="I19">
        <v>27438.71</v>
      </c>
      <c r="J19" s="1">
        <v>4801775103</v>
      </c>
      <c r="K19" s="1">
        <v>1579099051</v>
      </c>
      <c r="L19" s="1">
        <v>3222477238</v>
      </c>
      <c r="M19" s="1">
        <v>4801576289</v>
      </c>
      <c r="N19" s="29">
        <f t="shared" si="1"/>
        <v>32.885735319286987</v>
      </c>
      <c r="O19" s="30"/>
      <c r="P19">
        <v>27436.47</v>
      </c>
      <c r="Q19" s="23">
        <v>4801383140</v>
      </c>
      <c r="R19" s="23">
        <v>1579112900</v>
      </c>
      <c r="S19" s="23">
        <v>3222069776</v>
      </c>
      <c r="T19" s="23">
        <v>4801182676</v>
      </c>
      <c r="U19">
        <f t="shared" si="0"/>
        <v>32.888708398305411</v>
      </c>
      <c r="V19" s="30"/>
      <c r="W19" s="23">
        <f t="shared" si="2"/>
        <v>-391963</v>
      </c>
      <c r="X19" s="23">
        <f t="shared" si="2"/>
        <v>13849</v>
      </c>
      <c r="Y19" s="38">
        <f t="shared" si="3"/>
        <v>2.9730790184245848E-3</v>
      </c>
      <c r="Z19" s="30"/>
    </row>
    <row r="20" spans="1:26" x14ac:dyDescent="0.2">
      <c r="A20" t="s">
        <v>94</v>
      </c>
      <c r="B20">
        <v>16777216</v>
      </c>
      <c r="C20">
        <v>24</v>
      </c>
      <c r="D20">
        <v>2</v>
      </c>
      <c r="E20">
        <v>32</v>
      </c>
      <c r="F20">
        <v>1</v>
      </c>
      <c r="G20">
        <v>64</v>
      </c>
      <c r="H20" s="30"/>
      <c r="I20">
        <v>24403.25</v>
      </c>
      <c r="J20" s="1">
        <v>4270568872</v>
      </c>
      <c r="K20" s="1">
        <v>1579114497</v>
      </c>
      <c r="L20" s="1">
        <v>2691255553</v>
      </c>
      <c r="M20" s="1">
        <v>4270370050</v>
      </c>
      <c r="N20" s="29">
        <f t="shared" si="1"/>
        <v>36.976677916459089</v>
      </c>
      <c r="O20" s="30"/>
      <c r="P20">
        <v>24403.13</v>
      </c>
      <c r="Q20" s="23">
        <v>4270549004</v>
      </c>
      <c r="R20" s="23">
        <v>1579118061</v>
      </c>
      <c r="S20" s="23">
        <v>2691230277</v>
      </c>
      <c r="T20" s="23">
        <v>4270348338</v>
      </c>
      <c r="U20">
        <f t="shared" si="0"/>
        <v>36.976933399451042</v>
      </c>
      <c r="V20" s="30"/>
      <c r="W20" s="23">
        <f t="shared" si="2"/>
        <v>-19868</v>
      </c>
      <c r="X20" s="23">
        <f t="shared" si="2"/>
        <v>3564</v>
      </c>
      <c r="Y20" s="38">
        <f t="shared" si="3"/>
        <v>2.5548299195321533E-4</v>
      </c>
      <c r="Z20" s="30"/>
    </row>
    <row r="21" spans="1:26" x14ac:dyDescent="0.2">
      <c r="A21" t="s">
        <v>94</v>
      </c>
      <c r="B21">
        <v>16777216</v>
      </c>
      <c r="C21">
        <v>24</v>
      </c>
      <c r="D21">
        <v>2</v>
      </c>
      <c r="E21">
        <v>64</v>
      </c>
      <c r="F21">
        <v>1</v>
      </c>
      <c r="G21">
        <v>64</v>
      </c>
      <c r="H21" s="30"/>
      <c r="I21">
        <v>24370.84</v>
      </c>
      <c r="J21" s="1">
        <v>4264898328</v>
      </c>
      <c r="K21" s="1">
        <v>1579104098</v>
      </c>
      <c r="L21" s="1">
        <v>2685595283</v>
      </c>
      <c r="M21" s="1">
        <v>4264699381</v>
      </c>
      <c r="N21" s="29">
        <f t="shared" si="1"/>
        <v>37.025597717836142</v>
      </c>
      <c r="O21" s="30"/>
      <c r="P21">
        <v>24372.11</v>
      </c>
      <c r="Q21" s="23">
        <v>4265119549</v>
      </c>
      <c r="R21" s="23">
        <v>1579109757</v>
      </c>
      <c r="S21" s="23">
        <v>2685809058</v>
      </c>
      <c r="T21" s="23">
        <v>4264918815</v>
      </c>
      <c r="U21">
        <f t="shared" si="0"/>
        <v>37.023809974335606</v>
      </c>
      <c r="V21" s="30"/>
      <c r="W21" s="23">
        <f t="shared" si="2"/>
        <v>221221</v>
      </c>
      <c r="X21" s="23">
        <f t="shared" si="2"/>
        <v>5659</v>
      </c>
      <c r="Y21" s="38">
        <f t="shared" si="3"/>
        <v>-1.7877435005360098E-3</v>
      </c>
      <c r="Z21" s="30"/>
    </row>
    <row r="22" spans="1:26" x14ac:dyDescent="0.2">
      <c r="A22" t="s">
        <v>94</v>
      </c>
      <c r="B22">
        <v>16777216</v>
      </c>
      <c r="C22">
        <v>24</v>
      </c>
      <c r="D22">
        <v>4</v>
      </c>
      <c r="E22">
        <v>1</v>
      </c>
      <c r="F22">
        <v>1</v>
      </c>
      <c r="G22">
        <v>64</v>
      </c>
      <c r="H22" s="30"/>
      <c r="I22">
        <v>173463.66</v>
      </c>
      <c r="J22" s="1">
        <v>30356141669</v>
      </c>
      <c r="K22" s="1">
        <v>794358890</v>
      </c>
      <c r="L22" s="1">
        <v>29561583656</v>
      </c>
      <c r="M22" s="1">
        <v>30355942546</v>
      </c>
      <c r="N22" s="29">
        <f t="shared" si="1"/>
        <v>2.6167979404681967</v>
      </c>
      <c r="O22" s="30"/>
      <c r="P22">
        <v>173462.69</v>
      </c>
      <c r="Q22" s="23">
        <v>30355971968</v>
      </c>
      <c r="R22" s="23">
        <v>794420229</v>
      </c>
      <c r="S22" s="23">
        <v>29561350869</v>
      </c>
      <c r="T22" s="23">
        <v>30355771098</v>
      </c>
      <c r="U22">
        <f t="shared" si="0"/>
        <v>2.6170146350031049</v>
      </c>
      <c r="V22" s="30"/>
      <c r="W22" s="23">
        <f t="shared" si="2"/>
        <v>-169701</v>
      </c>
      <c r="X22" s="23">
        <f t="shared" si="2"/>
        <v>61339</v>
      </c>
      <c r="Y22" s="38">
        <f t="shared" si="3"/>
        <v>2.1669453490824608E-4</v>
      </c>
      <c r="Z22" s="30"/>
    </row>
    <row r="23" spans="1:26" x14ac:dyDescent="0.2">
      <c r="A23" t="s">
        <v>94</v>
      </c>
      <c r="B23">
        <v>16777216</v>
      </c>
      <c r="C23">
        <v>24</v>
      </c>
      <c r="D23">
        <v>4</v>
      </c>
      <c r="E23">
        <v>2</v>
      </c>
      <c r="F23">
        <v>1</v>
      </c>
      <c r="G23">
        <v>64</v>
      </c>
      <c r="H23" s="30"/>
      <c r="I23">
        <v>91336.36</v>
      </c>
      <c r="J23" s="1">
        <v>15983863178</v>
      </c>
      <c r="K23" s="1">
        <v>794369049</v>
      </c>
      <c r="L23" s="1">
        <v>15189295028</v>
      </c>
      <c r="M23" s="1">
        <v>15983664077</v>
      </c>
      <c r="N23" s="29">
        <f t="shared" si="1"/>
        <v>4.9698188739087819</v>
      </c>
      <c r="O23" s="30"/>
      <c r="P23">
        <v>91337.47</v>
      </c>
      <c r="Q23" s="23">
        <v>15984057556</v>
      </c>
      <c r="R23" s="23">
        <v>794346504</v>
      </c>
      <c r="S23" s="23">
        <v>15189510450</v>
      </c>
      <c r="T23" s="23">
        <v>15983856954</v>
      </c>
      <c r="U23">
        <f t="shared" si="0"/>
        <v>4.9696173904342764</v>
      </c>
      <c r="V23" s="30"/>
      <c r="W23" s="23">
        <f t="shared" si="2"/>
        <v>194378</v>
      </c>
      <c r="X23" s="23">
        <f t="shared" si="2"/>
        <v>-22545</v>
      </c>
      <c r="Y23" s="38">
        <f t="shared" si="3"/>
        <v>-2.0148347450543724E-4</v>
      </c>
      <c r="Z23" s="30"/>
    </row>
    <row r="24" spans="1:26" x14ac:dyDescent="0.2">
      <c r="A24" t="s">
        <v>94</v>
      </c>
      <c r="B24">
        <v>16777216</v>
      </c>
      <c r="C24">
        <v>24</v>
      </c>
      <c r="D24">
        <v>4</v>
      </c>
      <c r="E24">
        <v>4</v>
      </c>
      <c r="F24">
        <v>1</v>
      </c>
      <c r="G24">
        <v>64</v>
      </c>
      <c r="H24" s="30"/>
      <c r="I24">
        <v>51410.05</v>
      </c>
      <c r="J24" s="1">
        <v>8996759086</v>
      </c>
      <c r="K24" s="1">
        <v>794352935</v>
      </c>
      <c r="L24" s="1">
        <v>8202207329</v>
      </c>
      <c r="M24" s="1">
        <v>8996560264</v>
      </c>
      <c r="N24" s="29">
        <f t="shared" si="1"/>
        <v>8.8293231752321262</v>
      </c>
      <c r="O24" s="30"/>
      <c r="P24">
        <v>51406.39</v>
      </c>
      <c r="Q24" s="23">
        <v>8996119407</v>
      </c>
      <c r="R24" s="23">
        <v>794379654</v>
      </c>
      <c r="S24" s="23">
        <v>8201539219</v>
      </c>
      <c r="T24" s="23">
        <v>8995918873</v>
      </c>
      <c r="U24">
        <f t="shared" si="0"/>
        <v>8.8302479998418288</v>
      </c>
      <c r="V24" s="30"/>
      <c r="W24" s="23">
        <f t="shared" si="2"/>
        <v>-639679</v>
      </c>
      <c r="X24" s="23">
        <f t="shared" si="2"/>
        <v>26719</v>
      </c>
      <c r="Y24" s="38">
        <f t="shared" si="3"/>
        <v>9.24824609702668E-4</v>
      </c>
      <c r="Z24" s="30"/>
    </row>
    <row r="25" spans="1:26" x14ac:dyDescent="0.2">
      <c r="A25" t="s">
        <v>94</v>
      </c>
      <c r="B25">
        <v>16777216</v>
      </c>
      <c r="C25">
        <v>24</v>
      </c>
      <c r="D25">
        <v>4</v>
      </c>
      <c r="E25">
        <v>8</v>
      </c>
      <c r="F25">
        <v>1</v>
      </c>
      <c r="G25">
        <v>64</v>
      </c>
      <c r="H25" s="30"/>
      <c r="I25">
        <v>32091.1</v>
      </c>
      <c r="J25" s="1">
        <v>5615943562</v>
      </c>
      <c r="K25" s="1">
        <v>794428072</v>
      </c>
      <c r="L25" s="1">
        <v>4821316797</v>
      </c>
      <c r="M25" s="1">
        <v>5615744869</v>
      </c>
      <c r="N25" s="29">
        <f t="shared" si="1"/>
        <v>14.145941162504865</v>
      </c>
      <c r="O25" s="30"/>
      <c r="P25">
        <v>32097.77</v>
      </c>
      <c r="Q25" s="23">
        <v>5617111089</v>
      </c>
      <c r="R25" s="23">
        <v>794372234</v>
      </c>
      <c r="S25" s="23">
        <v>4822538176</v>
      </c>
      <c r="T25" s="23">
        <v>5616910410</v>
      </c>
      <c r="U25">
        <f t="shared" si="0"/>
        <v>14.142006832580197</v>
      </c>
      <c r="V25" s="30"/>
      <c r="W25" s="23">
        <f t="shared" si="2"/>
        <v>1167527</v>
      </c>
      <c r="X25" s="23">
        <f t="shared" si="2"/>
        <v>-55838</v>
      </c>
      <c r="Y25" s="38">
        <f t="shared" si="3"/>
        <v>-3.934329924668134E-3</v>
      </c>
      <c r="Z25" s="30"/>
    </row>
    <row r="26" spans="1:26" x14ac:dyDescent="0.2">
      <c r="A26" t="s">
        <v>94</v>
      </c>
      <c r="B26">
        <v>16777216</v>
      </c>
      <c r="C26">
        <v>24</v>
      </c>
      <c r="D26">
        <v>4</v>
      </c>
      <c r="E26">
        <v>16</v>
      </c>
      <c r="F26">
        <v>1</v>
      </c>
      <c r="G26">
        <v>64</v>
      </c>
      <c r="H26" s="30"/>
      <c r="I26">
        <v>22954.45</v>
      </c>
      <c r="J26" s="1">
        <v>4017029346</v>
      </c>
      <c r="K26" s="1">
        <v>794399505</v>
      </c>
      <c r="L26" s="1">
        <v>3222430880</v>
      </c>
      <c r="M26" s="1">
        <v>4016830385</v>
      </c>
      <c r="N26" s="29">
        <f t="shared" si="1"/>
        <v>19.775795409387083</v>
      </c>
      <c r="O26" s="30"/>
      <c r="P26">
        <v>22954.33</v>
      </c>
      <c r="Q26" s="23">
        <v>4017009425</v>
      </c>
      <c r="R26" s="23">
        <v>794430002</v>
      </c>
      <c r="S26" s="23">
        <v>3222378947</v>
      </c>
      <c r="T26" s="23">
        <v>4016808949</v>
      </c>
      <c r="U26">
        <f t="shared" si="0"/>
        <v>19.77665267738325</v>
      </c>
      <c r="V26" s="30"/>
      <c r="W26" s="23">
        <f t="shared" si="2"/>
        <v>-19921</v>
      </c>
      <c r="X26" s="23">
        <f t="shared" si="2"/>
        <v>30497</v>
      </c>
      <c r="Y26" s="38">
        <f t="shared" si="3"/>
        <v>8.5726799616736571E-4</v>
      </c>
      <c r="Z26" s="30"/>
    </row>
    <row r="27" spans="1:26" x14ac:dyDescent="0.2">
      <c r="A27" t="s">
        <v>94</v>
      </c>
      <c r="B27">
        <v>16777216</v>
      </c>
      <c r="C27">
        <v>24</v>
      </c>
      <c r="D27">
        <v>4</v>
      </c>
      <c r="E27">
        <v>32</v>
      </c>
      <c r="F27">
        <v>1</v>
      </c>
      <c r="G27">
        <v>64</v>
      </c>
      <c r="H27" s="30"/>
      <c r="I27">
        <v>19925.740000000002</v>
      </c>
      <c r="J27" s="1">
        <v>3487005732</v>
      </c>
      <c r="K27" s="1">
        <v>794339937</v>
      </c>
      <c r="L27" s="1">
        <v>2692466875</v>
      </c>
      <c r="M27" s="1">
        <v>3486806812</v>
      </c>
      <c r="N27" s="29">
        <f t="shared" si="1"/>
        <v>22.780000896195833</v>
      </c>
      <c r="O27" s="30"/>
      <c r="P27">
        <v>19919.25</v>
      </c>
      <c r="Q27" s="23">
        <v>3485869910</v>
      </c>
      <c r="R27" s="23">
        <v>794418224</v>
      </c>
      <c r="S27" s="23">
        <v>2691251243</v>
      </c>
      <c r="T27" s="23">
        <v>3485669467</v>
      </c>
      <c r="U27">
        <f t="shared" si="0"/>
        <v>22.78966927942529</v>
      </c>
      <c r="V27" s="30"/>
      <c r="W27" s="23">
        <f t="shared" si="2"/>
        <v>-1135822</v>
      </c>
      <c r="X27" s="23">
        <f t="shared" si="2"/>
        <v>78287</v>
      </c>
      <c r="Y27" s="38">
        <f t="shared" si="3"/>
        <v>9.668383229456623E-3</v>
      </c>
      <c r="Z27" s="30"/>
    </row>
    <row r="28" spans="1:26" x14ac:dyDescent="0.2">
      <c r="A28" t="s">
        <v>94</v>
      </c>
      <c r="B28">
        <v>16777216</v>
      </c>
      <c r="C28">
        <v>24</v>
      </c>
      <c r="D28">
        <v>4</v>
      </c>
      <c r="E28">
        <v>64</v>
      </c>
      <c r="F28">
        <v>1</v>
      </c>
      <c r="G28">
        <v>64</v>
      </c>
      <c r="H28" s="30"/>
      <c r="I28">
        <v>19886.84</v>
      </c>
      <c r="J28" s="1">
        <v>3480197417</v>
      </c>
      <c r="K28" s="1">
        <v>794353269</v>
      </c>
      <c r="L28" s="1">
        <v>2685645182</v>
      </c>
      <c r="M28" s="1">
        <v>3479998451</v>
      </c>
      <c r="N28" s="29">
        <f t="shared" si="1"/>
        <v>22.824948525039375</v>
      </c>
      <c r="O28" s="30"/>
      <c r="P28">
        <v>19885.59</v>
      </c>
      <c r="Q28" s="23">
        <v>3479979389</v>
      </c>
      <c r="R28" s="23">
        <v>794419512</v>
      </c>
      <c r="S28" s="23">
        <v>2685359485</v>
      </c>
      <c r="T28" s="23">
        <v>3479778997</v>
      </c>
      <c r="U28">
        <f t="shared" si="0"/>
        <v>22.828282101644369</v>
      </c>
      <c r="V28" s="30"/>
      <c r="W28" s="23">
        <f t="shared" si="2"/>
        <v>-218028</v>
      </c>
      <c r="X28" s="23">
        <f t="shared" si="2"/>
        <v>66243</v>
      </c>
      <c r="Y28" s="38">
        <f t="shared" si="3"/>
        <v>3.3335766049944482E-3</v>
      </c>
      <c r="Z28" s="30"/>
    </row>
    <row r="29" spans="1:26" x14ac:dyDescent="0.2">
      <c r="A29" t="s">
        <v>94</v>
      </c>
      <c r="B29">
        <v>16777216</v>
      </c>
      <c r="C29">
        <v>24</v>
      </c>
      <c r="D29">
        <v>8</v>
      </c>
      <c r="E29">
        <v>1</v>
      </c>
      <c r="F29">
        <v>1</v>
      </c>
      <c r="G29">
        <v>64</v>
      </c>
      <c r="H29" s="30"/>
      <c r="I29">
        <v>171211.83</v>
      </c>
      <c r="J29" s="1">
        <v>29962072000</v>
      </c>
      <c r="K29" s="1">
        <v>400787106</v>
      </c>
      <c r="L29" s="1">
        <v>29561085750</v>
      </c>
      <c r="M29" s="1">
        <v>29961872856</v>
      </c>
      <c r="N29" s="29">
        <f t="shared" si="1"/>
        <v>1.3376481639854547</v>
      </c>
      <c r="O29" s="30"/>
      <c r="P29">
        <v>171211.46</v>
      </c>
      <c r="Q29" s="23">
        <v>29962005982</v>
      </c>
      <c r="R29" s="23">
        <v>400273611</v>
      </c>
      <c r="S29" s="23">
        <v>29561531964</v>
      </c>
      <c r="T29" s="23">
        <v>29961805575</v>
      </c>
      <c r="U29">
        <f t="shared" si="0"/>
        <v>1.3359372908491798</v>
      </c>
      <c r="V29" s="30"/>
      <c r="W29" s="23">
        <f t="shared" si="2"/>
        <v>-66018</v>
      </c>
      <c r="X29" s="23">
        <f t="shared" si="2"/>
        <v>-513495</v>
      </c>
      <c r="Y29" s="38">
        <f t="shared" si="3"/>
        <v>-1.7108731362749374E-3</v>
      </c>
      <c r="Z29" s="30"/>
    </row>
    <row r="30" spans="1:26" x14ac:dyDescent="0.2">
      <c r="A30" t="s">
        <v>94</v>
      </c>
      <c r="B30">
        <v>16777216</v>
      </c>
      <c r="C30">
        <v>24</v>
      </c>
      <c r="D30">
        <v>8</v>
      </c>
      <c r="E30">
        <v>2</v>
      </c>
      <c r="F30">
        <v>1</v>
      </c>
      <c r="G30">
        <v>64</v>
      </c>
      <c r="H30" s="30"/>
      <c r="I30">
        <v>89085.41</v>
      </c>
      <c r="J30" s="1">
        <v>15589947085</v>
      </c>
      <c r="K30" s="1">
        <v>400396007</v>
      </c>
      <c r="L30" s="1">
        <v>15189352150</v>
      </c>
      <c r="M30" s="1">
        <v>15589748157</v>
      </c>
      <c r="N30" s="29">
        <f t="shared" si="1"/>
        <v>2.5682961258107437</v>
      </c>
      <c r="O30" s="30"/>
      <c r="P30">
        <v>89087.29</v>
      </c>
      <c r="Q30" s="23">
        <v>15590276511</v>
      </c>
      <c r="R30" s="23">
        <v>400352185</v>
      </c>
      <c r="S30" s="23">
        <v>15189723935</v>
      </c>
      <c r="T30" s="23">
        <v>15590076120</v>
      </c>
      <c r="U30">
        <f t="shared" si="0"/>
        <v>2.5679607716869186</v>
      </c>
      <c r="V30" s="30"/>
      <c r="W30" s="23">
        <f t="shared" si="2"/>
        <v>329426</v>
      </c>
      <c r="X30" s="23">
        <f t="shared" si="2"/>
        <v>-43822</v>
      </c>
      <c r="Y30" s="38">
        <f t="shared" si="3"/>
        <v>-3.3535412382512675E-4</v>
      </c>
      <c r="Z30" s="30"/>
    </row>
    <row r="31" spans="1:26" x14ac:dyDescent="0.2">
      <c r="A31" t="s">
        <v>94</v>
      </c>
      <c r="B31">
        <v>16777216</v>
      </c>
      <c r="C31">
        <v>24</v>
      </c>
      <c r="D31">
        <v>8</v>
      </c>
      <c r="E31">
        <v>4</v>
      </c>
      <c r="F31">
        <v>1</v>
      </c>
      <c r="G31">
        <v>64</v>
      </c>
      <c r="H31" s="30"/>
      <c r="I31">
        <v>49148.1</v>
      </c>
      <c r="J31" s="1">
        <v>8600919168</v>
      </c>
      <c r="K31" s="1">
        <v>400393521</v>
      </c>
      <c r="L31" s="1">
        <v>8200326962</v>
      </c>
      <c r="M31" s="1">
        <v>8600720483</v>
      </c>
      <c r="N31" s="29">
        <f t="shared" si="1"/>
        <v>4.6552410641141373</v>
      </c>
      <c r="O31" s="30"/>
      <c r="P31">
        <v>49144.92</v>
      </c>
      <c r="Q31" s="23">
        <v>8600361665</v>
      </c>
      <c r="R31" s="23">
        <v>400509384</v>
      </c>
      <c r="S31" s="23">
        <v>8199651813</v>
      </c>
      <c r="T31" s="23">
        <v>8600161197</v>
      </c>
      <c r="U31">
        <f t="shared" si="0"/>
        <v>4.6568900192873457</v>
      </c>
      <c r="V31" s="30"/>
      <c r="W31" s="23">
        <f t="shared" si="2"/>
        <v>-557503</v>
      </c>
      <c r="X31" s="23">
        <f t="shared" si="2"/>
        <v>115863</v>
      </c>
      <c r="Y31" s="38">
        <f t="shared" si="3"/>
        <v>1.6489551732083996E-3</v>
      </c>
      <c r="Z31" s="30"/>
    </row>
    <row r="32" spans="1:26" x14ac:dyDescent="0.2">
      <c r="A32" t="s">
        <v>94</v>
      </c>
      <c r="B32">
        <v>16777216</v>
      </c>
      <c r="C32">
        <v>24</v>
      </c>
      <c r="D32">
        <v>8</v>
      </c>
      <c r="E32">
        <v>8</v>
      </c>
      <c r="F32">
        <v>1</v>
      </c>
      <c r="G32">
        <v>64</v>
      </c>
      <c r="H32" s="30"/>
      <c r="I32">
        <v>29842.47</v>
      </c>
      <c r="J32" s="1">
        <v>5222433203</v>
      </c>
      <c r="K32" s="1">
        <v>400583076</v>
      </c>
      <c r="L32" s="1">
        <v>4821651193</v>
      </c>
      <c r="M32" s="1">
        <v>5222234269</v>
      </c>
      <c r="N32" s="29">
        <f t="shared" si="1"/>
        <v>7.6704298634185903</v>
      </c>
      <c r="O32" s="30"/>
      <c r="P32">
        <v>29840.31</v>
      </c>
      <c r="Q32">
        <v>5222054708</v>
      </c>
      <c r="R32">
        <v>400374257</v>
      </c>
      <c r="S32">
        <v>4821481522</v>
      </c>
      <c r="T32">
        <v>5221855779</v>
      </c>
      <c r="U32">
        <f t="shared" si="0"/>
        <v>7.6669870269003697</v>
      </c>
      <c r="V32" s="30"/>
      <c r="W32" s="23">
        <f t="shared" si="2"/>
        <v>-378495</v>
      </c>
      <c r="X32" s="23">
        <f t="shared" si="2"/>
        <v>-208819</v>
      </c>
      <c r="Y32" s="38">
        <f t="shared" si="3"/>
        <v>-3.4428365182206377E-3</v>
      </c>
      <c r="Z32" s="30"/>
    </row>
    <row r="33" spans="1:26" x14ac:dyDescent="0.2">
      <c r="A33" t="s">
        <v>94</v>
      </c>
      <c r="B33">
        <v>16777216</v>
      </c>
      <c r="C33">
        <v>24</v>
      </c>
      <c r="D33">
        <v>8</v>
      </c>
      <c r="E33">
        <v>16</v>
      </c>
      <c r="F33">
        <v>1</v>
      </c>
      <c r="G33">
        <v>64</v>
      </c>
      <c r="H33" s="30"/>
      <c r="I33">
        <v>20709.310000000001</v>
      </c>
      <c r="J33" s="1">
        <v>3624129944</v>
      </c>
      <c r="K33" s="1">
        <v>400398264</v>
      </c>
      <c r="L33" s="1">
        <v>3223532413</v>
      </c>
      <c r="M33" s="1">
        <v>3623930677</v>
      </c>
      <c r="N33" s="29">
        <f t="shared" si="1"/>
        <v>11.048121071455709</v>
      </c>
      <c r="O33" s="30"/>
      <c r="P33">
        <v>20702.63</v>
      </c>
      <c r="Q33" s="23">
        <v>3622961353</v>
      </c>
      <c r="R33" s="23">
        <v>400502006</v>
      </c>
      <c r="S33" s="23">
        <v>3222260183</v>
      </c>
      <c r="T33" s="23">
        <v>3622762189</v>
      </c>
      <c r="U33">
        <f>(R33/Q33)*100</f>
        <v>11.054548116235454</v>
      </c>
      <c r="V33" s="30"/>
      <c r="W33" s="23">
        <f t="shared" si="2"/>
        <v>-1168591</v>
      </c>
      <c r="X33" s="23">
        <f t="shared" si="2"/>
        <v>103742</v>
      </c>
      <c r="Y33" s="38">
        <f t="shared" si="3"/>
        <v>6.4270447797447616E-3</v>
      </c>
      <c r="Z33" s="30"/>
    </row>
    <row r="34" spans="1:26" x14ac:dyDescent="0.2">
      <c r="A34" t="s">
        <v>94</v>
      </c>
      <c r="B34">
        <v>16777216</v>
      </c>
      <c r="C34">
        <v>24</v>
      </c>
      <c r="D34">
        <v>8</v>
      </c>
      <c r="E34">
        <v>32</v>
      </c>
      <c r="F34">
        <v>1</v>
      </c>
      <c r="G34">
        <v>64</v>
      </c>
      <c r="H34" s="30"/>
      <c r="I34">
        <v>17674.79</v>
      </c>
      <c r="J34" s="1">
        <v>3093089202</v>
      </c>
      <c r="K34" s="1">
        <v>400593716</v>
      </c>
      <c r="L34" s="1">
        <v>2692296553</v>
      </c>
      <c r="M34" s="1">
        <v>3092890269</v>
      </c>
      <c r="N34" s="29">
        <f t="shared" si="1"/>
        <v>12.951250023470873</v>
      </c>
      <c r="O34" s="30"/>
      <c r="P34">
        <v>17667.36</v>
      </c>
      <c r="Q34" s="23">
        <v>3091788864</v>
      </c>
      <c r="R34" s="23">
        <v>400399432</v>
      </c>
      <c r="S34" s="23">
        <v>2691188856</v>
      </c>
      <c r="T34" s="23">
        <v>3091588288</v>
      </c>
      <c r="U34">
        <f>(R34/Q34)*100</f>
        <v>12.950413162494655</v>
      </c>
      <c r="V34" s="30"/>
      <c r="W34" s="23">
        <f t="shared" si="2"/>
        <v>-1300338</v>
      </c>
      <c r="X34" s="23">
        <f t="shared" si="2"/>
        <v>-194284</v>
      </c>
      <c r="Y34" s="38">
        <f t="shared" si="3"/>
        <v>-8.3686097621793465E-4</v>
      </c>
      <c r="Z34" s="30"/>
    </row>
    <row r="35" spans="1:26" x14ac:dyDescent="0.2">
      <c r="A35" t="s">
        <v>94</v>
      </c>
      <c r="B35">
        <v>16777216</v>
      </c>
      <c r="C35">
        <v>24</v>
      </c>
      <c r="D35">
        <v>8</v>
      </c>
      <c r="E35">
        <v>64</v>
      </c>
      <c r="F35">
        <v>1</v>
      </c>
      <c r="G35">
        <v>64</v>
      </c>
      <c r="H35" s="30"/>
      <c r="I35">
        <v>17638.23</v>
      </c>
      <c r="J35" s="1">
        <v>3086691136</v>
      </c>
      <c r="K35" s="1">
        <v>400534269</v>
      </c>
      <c r="L35" s="1">
        <v>2685958128</v>
      </c>
      <c r="M35" s="1">
        <v>3086492397</v>
      </c>
      <c r="N35" s="29">
        <f t="shared" si="1"/>
        <v>12.976169346151256</v>
      </c>
      <c r="O35" s="30"/>
      <c r="P35">
        <v>17634.61</v>
      </c>
      <c r="Q35" s="23">
        <v>3086057183</v>
      </c>
      <c r="R35" s="23">
        <v>400473273</v>
      </c>
      <c r="S35" s="23">
        <v>2685383399</v>
      </c>
      <c r="T35" s="23">
        <v>3085856672</v>
      </c>
      <c r="U35">
        <f>(R35/Q35)*100</f>
        <v>12.976858471906027</v>
      </c>
      <c r="V35" s="30"/>
      <c r="W35" s="23">
        <f t="shared" si="2"/>
        <v>-633953</v>
      </c>
      <c r="X35" s="23">
        <f t="shared" si="2"/>
        <v>-60996</v>
      </c>
      <c r="Y35" s="38">
        <f t="shared" si="3"/>
        <v>6.8912575477142468E-4</v>
      </c>
      <c r="Z35" s="30"/>
    </row>
    <row r="36" spans="1:26" x14ac:dyDescent="0.2">
      <c r="A36" t="s">
        <v>94</v>
      </c>
      <c r="B36">
        <v>16777216</v>
      </c>
      <c r="C36">
        <v>24</v>
      </c>
      <c r="D36">
        <v>16</v>
      </c>
      <c r="E36">
        <v>1</v>
      </c>
      <c r="F36">
        <v>1</v>
      </c>
      <c r="G36">
        <v>64</v>
      </c>
      <c r="H36" s="30"/>
      <c r="I36">
        <v>170110.87</v>
      </c>
      <c r="J36" s="1">
        <v>29769402661</v>
      </c>
      <c r="K36" s="1">
        <v>207780084</v>
      </c>
      <c r="L36" s="1">
        <v>29561423652</v>
      </c>
      <c r="M36" s="1">
        <v>29769203736</v>
      </c>
      <c r="N36" s="29">
        <f t="shared" si="1"/>
        <v>0.69796524426809026</v>
      </c>
      <c r="O36" s="30"/>
      <c r="P36">
        <v>170111.9</v>
      </c>
      <c r="Q36">
        <v>29769582520</v>
      </c>
      <c r="R36">
        <v>207865194</v>
      </c>
      <c r="S36">
        <v>29561518244</v>
      </c>
      <c r="T36">
        <v>29769383438</v>
      </c>
      <c r="U36">
        <f t="shared" ref="U36:U61" si="4">(R36/Q36)*100</f>
        <v>0.6982469232155023</v>
      </c>
      <c r="V36" s="30"/>
      <c r="W36" s="23">
        <f t="shared" si="2"/>
        <v>179859</v>
      </c>
      <c r="X36" s="23">
        <f t="shared" si="2"/>
        <v>85110</v>
      </c>
      <c r="Y36" s="38">
        <f t="shared" si="3"/>
        <v>2.8167894741204513E-4</v>
      </c>
      <c r="Z36" s="30"/>
    </row>
    <row r="37" spans="1:26" x14ac:dyDescent="0.2">
      <c r="A37" t="s">
        <v>94</v>
      </c>
      <c r="B37">
        <v>16777216</v>
      </c>
      <c r="C37">
        <v>24</v>
      </c>
      <c r="D37">
        <v>16</v>
      </c>
      <c r="E37">
        <v>2</v>
      </c>
      <c r="F37">
        <v>1</v>
      </c>
      <c r="G37">
        <v>64</v>
      </c>
      <c r="H37" s="30"/>
      <c r="I37">
        <v>87978.13</v>
      </c>
      <c r="J37" s="1">
        <v>15396173881</v>
      </c>
      <c r="K37" s="1">
        <v>206841865</v>
      </c>
      <c r="L37" s="1">
        <v>15189132966</v>
      </c>
      <c r="M37" s="1">
        <v>15395974831</v>
      </c>
      <c r="N37" s="29">
        <f t="shared" si="1"/>
        <v>1.3434627758735429</v>
      </c>
      <c r="O37" s="30"/>
      <c r="P37">
        <v>87988.03</v>
      </c>
      <c r="Q37">
        <v>15397906281</v>
      </c>
      <c r="R37">
        <v>207887773</v>
      </c>
      <c r="S37">
        <v>15189819690</v>
      </c>
      <c r="T37">
        <v>15397707463</v>
      </c>
      <c r="U37">
        <f t="shared" si="4"/>
        <v>1.3501041583589828</v>
      </c>
      <c r="V37" s="30"/>
      <c r="W37" s="23">
        <f t="shared" si="2"/>
        <v>1732400</v>
      </c>
      <c r="X37" s="23">
        <f t="shared" si="2"/>
        <v>1045908</v>
      </c>
      <c r="Y37" s="38">
        <f t="shared" si="3"/>
        <v>6.641382485439884E-3</v>
      </c>
      <c r="Z37" s="30"/>
    </row>
    <row r="38" spans="1:26" x14ac:dyDescent="0.2">
      <c r="A38" t="s">
        <v>94</v>
      </c>
      <c r="B38">
        <v>16777216</v>
      </c>
      <c r="C38">
        <v>24</v>
      </c>
      <c r="D38">
        <v>16</v>
      </c>
      <c r="E38">
        <v>4</v>
      </c>
      <c r="F38">
        <v>1</v>
      </c>
      <c r="G38">
        <v>64</v>
      </c>
      <c r="H38" s="30"/>
      <c r="I38">
        <v>48054.42</v>
      </c>
      <c r="J38" s="1">
        <v>8409524048</v>
      </c>
      <c r="K38" s="1">
        <v>207943277</v>
      </c>
      <c r="L38" s="1">
        <v>8201381821</v>
      </c>
      <c r="M38" s="1">
        <v>8409325098</v>
      </c>
      <c r="N38" s="29">
        <f t="shared" si="1"/>
        <v>2.4727116042845996</v>
      </c>
      <c r="O38" s="30"/>
      <c r="P38">
        <v>48050.03</v>
      </c>
      <c r="Q38">
        <v>8408756578</v>
      </c>
      <c r="R38">
        <v>207655130</v>
      </c>
      <c r="S38">
        <v>8200900956</v>
      </c>
      <c r="T38">
        <v>8408556086</v>
      </c>
      <c r="U38">
        <f t="shared" si="4"/>
        <v>2.4695105402776472</v>
      </c>
      <c r="V38" s="30"/>
      <c r="W38" s="23">
        <f t="shared" si="2"/>
        <v>-767470</v>
      </c>
      <c r="X38" s="23">
        <f t="shared" si="2"/>
        <v>-288147</v>
      </c>
      <c r="Y38" s="38">
        <f t="shared" si="3"/>
        <v>-3.2010640069524143E-3</v>
      </c>
      <c r="Z38" s="30"/>
    </row>
    <row r="39" spans="1:26" x14ac:dyDescent="0.2">
      <c r="A39" t="s">
        <v>94</v>
      </c>
      <c r="B39">
        <v>16777216</v>
      </c>
      <c r="C39">
        <v>24</v>
      </c>
      <c r="D39">
        <v>16</v>
      </c>
      <c r="E39">
        <v>8</v>
      </c>
      <c r="F39">
        <v>1</v>
      </c>
      <c r="G39">
        <v>64</v>
      </c>
      <c r="H39" s="30"/>
      <c r="I39">
        <v>28735.17</v>
      </c>
      <c r="J39" s="1">
        <v>5028656019</v>
      </c>
      <c r="K39" s="1">
        <v>207722814</v>
      </c>
      <c r="L39" s="1">
        <v>4820734420</v>
      </c>
      <c r="M39" s="1">
        <v>5028457234</v>
      </c>
      <c r="N39" s="29">
        <f t="shared" si="1"/>
        <v>4.1307819269234454</v>
      </c>
      <c r="O39" s="30"/>
      <c r="P39">
        <v>28739.37</v>
      </c>
      <c r="Q39">
        <v>5029390412</v>
      </c>
      <c r="R39">
        <v>207634282</v>
      </c>
      <c r="S39">
        <v>4821557225</v>
      </c>
      <c r="T39">
        <v>5029191507</v>
      </c>
      <c r="U39">
        <f t="shared" si="4"/>
        <v>4.1284184561331685</v>
      </c>
      <c r="V39" s="30"/>
      <c r="W39" s="23">
        <f t="shared" si="2"/>
        <v>734393</v>
      </c>
      <c r="X39" s="23">
        <f t="shared" si="2"/>
        <v>-88532</v>
      </c>
      <c r="Y39" s="38">
        <f t="shared" si="3"/>
        <v>-2.3634707902768781E-3</v>
      </c>
      <c r="Z39" s="30"/>
    </row>
    <row r="40" spans="1:26" x14ac:dyDescent="0.2">
      <c r="A40" t="s">
        <v>94</v>
      </c>
      <c r="B40">
        <v>16777216</v>
      </c>
      <c r="C40">
        <v>24</v>
      </c>
      <c r="D40">
        <v>16</v>
      </c>
      <c r="E40">
        <v>16</v>
      </c>
      <c r="F40">
        <v>1</v>
      </c>
      <c r="G40">
        <v>64</v>
      </c>
      <c r="H40" s="30"/>
      <c r="I40">
        <v>19595.71</v>
      </c>
      <c r="J40" s="1">
        <v>3429250584</v>
      </c>
      <c r="K40" s="1">
        <v>206587148</v>
      </c>
      <c r="L40" s="1">
        <v>3222464565</v>
      </c>
      <c r="M40" s="1">
        <v>3429051713</v>
      </c>
      <c r="N40" s="29">
        <f t="shared" si="1"/>
        <v>6.0242651547216299</v>
      </c>
      <c r="O40" s="30"/>
      <c r="P40">
        <v>19601.939999999999</v>
      </c>
      <c r="Q40">
        <v>3430340600</v>
      </c>
      <c r="R40">
        <v>207921655</v>
      </c>
      <c r="S40">
        <v>3222220134</v>
      </c>
      <c r="T40">
        <v>3430141789</v>
      </c>
      <c r="U40">
        <f t="shared" si="4"/>
        <v>6.0612539466197619</v>
      </c>
      <c r="V40" s="30"/>
      <c r="W40" s="23">
        <f t="shared" si="2"/>
        <v>1090016</v>
      </c>
      <c r="X40" s="23">
        <f t="shared" si="2"/>
        <v>1334507</v>
      </c>
      <c r="Y40" s="38">
        <f t="shared" si="3"/>
        <v>3.6988791898131979E-2</v>
      </c>
      <c r="Z40" s="30"/>
    </row>
    <row r="41" spans="1:26" x14ac:dyDescent="0.2">
      <c r="A41" t="s">
        <v>94</v>
      </c>
      <c r="B41">
        <v>16777216</v>
      </c>
      <c r="C41">
        <v>24</v>
      </c>
      <c r="D41">
        <v>16</v>
      </c>
      <c r="E41">
        <v>32</v>
      </c>
      <c r="F41">
        <v>1</v>
      </c>
      <c r="G41">
        <v>64</v>
      </c>
      <c r="H41" s="30"/>
      <c r="I41">
        <v>16573.169999999998</v>
      </c>
      <c r="J41" s="1">
        <v>2900305142</v>
      </c>
      <c r="K41" s="1">
        <v>207763847</v>
      </c>
      <c r="L41" s="1">
        <v>2692342266</v>
      </c>
      <c r="M41" s="1">
        <v>2900106113</v>
      </c>
      <c r="N41" s="29">
        <f t="shared" si="1"/>
        <v>7.1635168310852162</v>
      </c>
      <c r="O41" s="30"/>
      <c r="P41">
        <v>16569.689999999999</v>
      </c>
      <c r="Q41">
        <v>2899696688</v>
      </c>
      <c r="R41">
        <v>208030629</v>
      </c>
      <c r="S41">
        <v>2691467225</v>
      </c>
      <c r="T41">
        <v>2899497854</v>
      </c>
      <c r="U41">
        <f t="shared" si="4"/>
        <v>7.1742203196943484</v>
      </c>
      <c r="V41" s="30"/>
      <c r="W41" s="23">
        <f t="shared" si="2"/>
        <v>-608454</v>
      </c>
      <c r="X41" s="23">
        <f t="shared" si="2"/>
        <v>266782</v>
      </c>
      <c r="Y41" s="38">
        <f t="shared" si="3"/>
        <v>1.0703488609132172E-2</v>
      </c>
      <c r="Z41" s="30"/>
    </row>
    <row r="42" spans="1:26" x14ac:dyDescent="0.2">
      <c r="A42" t="s">
        <v>94</v>
      </c>
      <c r="B42">
        <v>16777216</v>
      </c>
      <c r="C42">
        <v>24</v>
      </c>
      <c r="D42">
        <v>16</v>
      </c>
      <c r="E42">
        <v>64</v>
      </c>
      <c r="F42">
        <v>1</v>
      </c>
      <c r="G42">
        <v>64</v>
      </c>
      <c r="H42" s="30"/>
      <c r="I42">
        <v>16532.84</v>
      </c>
      <c r="J42" s="1">
        <v>2893248689</v>
      </c>
      <c r="K42" s="1">
        <v>207933111</v>
      </c>
      <c r="L42" s="1">
        <v>2685116618</v>
      </c>
      <c r="M42" s="1">
        <v>2893049729</v>
      </c>
      <c r="N42" s="29">
        <f t="shared" si="1"/>
        <v>7.1868385109981112</v>
      </c>
      <c r="O42" s="30"/>
      <c r="P42">
        <v>16538.54</v>
      </c>
      <c r="Q42">
        <v>2894244592</v>
      </c>
      <c r="R42">
        <v>207825980</v>
      </c>
      <c r="S42">
        <v>2686219839</v>
      </c>
      <c r="T42">
        <v>2894045819</v>
      </c>
      <c r="U42">
        <f t="shared" si="4"/>
        <v>7.1806640176318588</v>
      </c>
      <c r="V42" s="30"/>
      <c r="W42" s="23">
        <f t="shared" si="2"/>
        <v>995903</v>
      </c>
      <c r="X42" s="23">
        <f t="shared" si="2"/>
        <v>-107131</v>
      </c>
      <c r="Y42" s="38">
        <f t="shared" si="3"/>
        <v>-6.1744933662524204E-3</v>
      </c>
      <c r="Z42" s="30"/>
    </row>
    <row r="43" spans="1:26" x14ac:dyDescent="0.2">
      <c r="A43" t="s">
        <v>94</v>
      </c>
      <c r="B43">
        <v>16777216</v>
      </c>
      <c r="C43">
        <v>24</v>
      </c>
      <c r="D43">
        <v>32</v>
      </c>
      <c r="E43">
        <v>1</v>
      </c>
      <c r="F43">
        <v>1</v>
      </c>
      <c r="G43">
        <v>64</v>
      </c>
      <c r="H43" s="30"/>
      <c r="I43">
        <v>169787.6</v>
      </c>
      <c r="J43" s="1">
        <v>29712831699</v>
      </c>
      <c r="K43" s="1">
        <v>151211199</v>
      </c>
      <c r="L43" s="1">
        <v>29561421524</v>
      </c>
      <c r="M43" s="1">
        <v>29712632723</v>
      </c>
      <c r="N43" s="29">
        <f t="shared" si="1"/>
        <v>0.50890874532530361</v>
      </c>
      <c r="O43" s="30"/>
      <c r="P43">
        <v>169784.11</v>
      </c>
      <c r="Q43">
        <v>29712220329</v>
      </c>
      <c r="R43">
        <v>150246481</v>
      </c>
      <c r="S43">
        <v>29561775025</v>
      </c>
      <c r="T43">
        <v>29712021506</v>
      </c>
      <c r="U43">
        <f t="shared" si="4"/>
        <v>0.50567234402659234</v>
      </c>
      <c r="V43" s="30"/>
      <c r="W43" s="23">
        <f t="shared" si="2"/>
        <v>-611370</v>
      </c>
      <c r="X43" s="23">
        <f t="shared" si="2"/>
        <v>-964718</v>
      </c>
      <c r="Y43" s="38">
        <f t="shared" si="3"/>
        <v>-3.2364012987112778E-3</v>
      </c>
      <c r="Z43" s="30"/>
    </row>
    <row r="44" spans="1:26" x14ac:dyDescent="0.2">
      <c r="A44" t="s">
        <v>94</v>
      </c>
      <c r="B44">
        <v>16777216</v>
      </c>
      <c r="C44">
        <v>24</v>
      </c>
      <c r="D44">
        <v>32</v>
      </c>
      <c r="E44">
        <v>2</v>
      </c>
      <c r="F44">
        <v>1</v>
      </c>
      <c r="G44">
        <v>64</v>
      </c>
      <c r="H44" s="30"/>
      <c r="I44">
        <v>87654.98</v>
      </c>
      <c r="J44" s="1">
        <v>15339622492</v>
      </c>
      <c r="K44" s="1">
        <v>150322593</v>
      </c>
      <c r="L44" s="1">
        <v>15189101009</v>
      </c>
      <c r="M44" s="1">
        <v>15339423602</v>
      </c>
      <c r="N44" s="29">
        <f t="shared" si="1"/>
        <v>0.97996279294615651</v>
      </c>
      <c r="O44" s="30"/>
      <c r="P44">
        <v>87662.61</v>
      </c>
      <c r="Q44">
        <v>15340957510</v>
      </c>
      <c r="R44">
        <v>150982825</v>
      </c>
      <c r="S44">
        <v>15189775654</v>
      </c>
      <c r="T44">
        <v>15340758479</v>
      </c>
      <c r="U44">
        <f t="shared" si="4"/>
        <v>0.98418123446063832</v>
      </c>
      <c r="V44" s="30"/>
      <c r="W44" s="23">
        <f t="shared" si="2"/>
        <v>1335018</v>
      </c>
      <c r="X44" s="23">
        <f t="shared" si="2"/>
        <v>660232</v>
      </c>
      <c r="Y44" s="38">
        <f t="shared" si="3"/>
        <v>4.2184415144818077E-3</v>
      </c>
      <c r="Z44" s="30"/>
    </row>
    <row r="45" spans="1:26" x14ac:dyDescent="0.2">
      <c r="A45" t="s">
        <v>94</v>
      </c>
      <c r="B45">
        <v>16777216</v>
      </c>
      <c r="C45">
        <v>24</v>
      </c>
      <c r="D45">
        <v>32</v>
      </c>
      <c r="E45">
        <v>4</v>
      </c>
      <c r="F45">
        <v>1</v>
      </c>
      <c r="G45">
        <v>64</v>
      </c>
      <c r="H45" s="30"/>
      <c r="I45">
        <v>47725.37</v>
      </c>
      <c r="J45" s="1">
        <v>8351941387</v>
      </c>
      <c r="K45" s="1">
        <v>150255997</v>
      </c>
      <c r="L45" s="1">
        <v>8201486552</v>
      </c>
      <c r="M45" s="1">
        <v>8351742549</v>
      </c>
      <c r="N45" s="29">
        <f t="shared" si="1"/>
        <v>1.7990547351526811</v>
      </c>
      <c r="O45" s="30"/>
      <c r="P45">
        <v>47721.42</v>
      </c>
      <c r="Q45">
        <v>8351248741</v>
      </c>
      <c r="R45">
        <v>150120719</v>
      </c>
      <c r="S45">
        <v>8200928715</v>
      </c>
      <c r="T45">
        <v>8351049434</v>
      </c>
      <c r="U45">
        <f t="shared" si="4"/>
        <v>1.7975840937773835</v>
      </c>
      <c r="V45" s="30"/>
      <c r="W45" s="23">
        <f t="shared" si="2"/>
        <v>-692646</v>
      </c>
      <c r="X45" s="23">
        <f t="shared" si="2"/>
        <v>-135278</v>
      </c>
      <c r="Y45" s="38">
        <f t="shared" si="3"/>
        <v>-1.4706413752976211E-3</v>
      </c>
      <c r="Z45" s="30"/>
    </row>
    <row r="46" spans="1:26" x14ac:dyDescent="0.2">
      <c r="A46" t="s">
        <v>94</v>
      </c>
      <c r="B46">
        <v>16777216</v>
      </c>
      <c r="C46">
        <v>24</v>
      </c>
      <c r="D46">
        <v>32</v>
      </c>
      <c r="E46">
        <v>8</v>
      </c>
      <c r="F46">
        <v>1</v>
      </c>
      <c r="G46">
        <v>64</v>
      </c>
      <c r="H46" s="30"/>
      <c r="I46">
        <v>28416.29</v>
      </c>
      <c r="J46" s="1">
        <v>4972851739</v>
      </c>
      <c r="K46" s="1">
        <v>151160028</v>
      </c>
      <c r="L46" s="1">
        <v>4821492873</v>
      </c>
      <c r="M46" s="1">
        <v>4972652901</v>
      </c>
      <c r="N46" s="29">
        <f t="shared" si="1"/>
        <v>3.0397051014916654</v>
      </c>
      <c r="O46" s="30"/>
      <c r="P46">
        <v>28414.38</v>
      </c>
      <c r="Q46">
        <v>4972516981</v>
      </c>
      <c r="R46">
        <v>150910464</v>
      </c>
      <c r="S46">
        <v>4821407614</v>
      </c>
      <c r="T46">
        <v>4972318078</v>
      </c>
      <c r="U46">
        <f t="shared" si="4"/>
        <v>3.0348908727034876</v>
      </c>
      <c r="V46" s="30"/>
      <c r="W46" s="23">
        <f t="shared" si="2"/>
        <v>-334758</v>
      </c>
      <c r="X46" s="23">
        <f t="shared" si="2"/>
        <v>-249564</v>
      </c>
      <c r="Y46" s="38">
        <f t="shared" si="3"/>
        <v>-4.8142287881778323E-3</v>
      </c>
      <c r="Z46" s="30"/>
    </row>
    <row r="47" spans="1:26" x14ac:dyDescent="0.2">
      <c r="A47" t="s">
        <v>94</v>
      </c>
      <c r="B47">
        <v>16777216</v>
      </c>
      <c r="C47">
        <v>24</v>
      </c>
      <c r="D47">
        <v>32</v>
      </c>
      <c r="E47">
        <v>16</v>
      </c>
      <c r="F47">
        <v>1</v>
      </c>
      <c r="G47">
        <v>64</v>
      </c>
      <c r="H47" s="30"/>
      <c r="I47">
        <v>19272.57</v>
      </c>
      <c r="J47" s="1">
        <v>3372700220</v>
      </c>
      <c r="K47" s="1">
        <v>150220334</v>
      </c>
      <c r="L47" s="1">
        <v>3222281095</v>
      </c>
      <c r="M47" s="1">
        <v>3372501429</v>
      </c>
      <c r="N47" s="29">
        <f t="shared" si="1"/>
        <v>4.4540078928212603</v>
      </c>
      <c r="O47" s="30"/>
      <c r="P47">
        <v>19270.740000000002</v>
      </c>
      <c r="Q47">
        <v>3372379803</v>
      </c>
      <c r="R47">
        <v>150090354</v>
      </c>
      <c r="S47">
        <v>3222090656</v>
      </c>
      <c r="T47">
        <v>3372181010</v>
      </c>
      <c r="U47">
        <f t="shared" si="4"/>
        <v>4.4505768260882919</v>
      </c>
      <c r="V47" s="30"/>
      <c r="W47" s="23">
        <f t="shared" si="2"/>
        <v>-320417</v>
      </c>
      <c r="X47" s="23">
        <f t="shared" si="2"/>
        <v>-129980</v>
      </c>
      <c r="Y47" s="38">
        <f t="shared" si="3"/>
        <v>-3.4310667329684463E-3</v>
      </c>
      <c r="Z47" s="30"/>
    </row>
    <row r="48" spans="1:26" x14ac:dyDescent="0.2">
      <c r="A48" t="s">
        <v>94</v>
      </c>
      <c r="B48">
        <v>16777216</v>
      </c>
      <c r="C48">
        <v>24</v>
      </c>
      <c r="D48">
        <v>32</v>
      </c>
      <c r="E48">
        <v>32</v>
      </c>
      <c r="F48">
        <v>1</v>
      </c>
      <c r="G48">
        <v>64</v>
      </c>
      <c r="H48" s="30"/>
      <c r="I48">
        <v>16237.72</v>
      </c>
      <c r="J48" s="1">
        <v>2841601013</v>
      </c>
      <c r="K48" s="1">
        <v>150231311</v>
      </c>
      <c r="L48" s="1">
        <v>2691170696</v>
      </c>
      <c r="M48" s="1">
        <v>2841402007</v>
      </c>
      <c r="N48" s="29">
        <f t="shared" si="1"/>
        <v>5.286854499020408</v>
      </c>
      <c r="O48" s="30"/>
      <c r="P48">
        <v>16243.57</v>
      </c>
      <c r="Q48">
        <v>2842624755</v>
      </c>
      <c r="R48">
        <v>151187181</v>
      </c>
      <c r="S48">
        <v>2691238740</v>
      </c>
      <c r="T48">
        <v>2842425921</v>
      </c>
      <c r="U48">
        <f t="shared" si="4"/>
        <v>5.3185768094811374</v>
      </c>
      <c r="V48" s="30"/>
      <c r="W48" s="23">
        <f t="shared" si="2"/>
        <v>1023742</v>
      </c>
      <c r="X48" s="23">
        <f t="shared" si="2"/>
        <v>955870</v>
      </c>
      <c r="Y48" s="38">
        <f t="shared" si="3"/>
        <v>3.1722310460729375E-2</v>
      </c>
      <c r="Z48" s="30"/>
    </row>
    <row r="49" spans="1:26" x14ac:dyDescent="0.2">
      <c r="A49" t="s">
        <v>94</v>
      </c>
      <c r="B49">
        <v>16777216</v>
      </c>
      <c r="C49">
        <v>24</v>
      </c>
      <c r="D49">
        <v>32</v>
      </c>
      <c r="E49">
        <v>64</v>
      </c>
      <c r="F49">
        <v>1</v>
      </c>
      <c r="G49">
        <v>64</v>
      </c>
      <c r="H49" s="30"/>
      <c r="I49">
        <v>16217.19</v>
      </c>
      <c r="J49" s="1">
        <v>2838008913</v>
      </c>
      <c r="K49" s="1">
        <v>151405585</v>
      </c>
      <c r="L49" s="1">
        <v>2686404537</v>
      </c>
      <c r="M49" s="1">
        <v>2837810122</v>
      </c>
      <c r="N49" s="29">
        <f t="shared" si="1"/>
        <v>5.3349228153040693</v>
      </c>
      <c r="O49" s="30"/>
      <c r="P49">
        <v>16209.89</v>
      </c>
      <c r="Q49">
        <v>2836731118</v>
      </c>
      <c r="R49">
        <v>149975792</v>
      </c>
      <c r="S49">
        <v>2686555968</v>
      </c>
      <c r="T49">
        <v>2836531760</v>
      </c>
      <c r="U49">
        <f t="shared" si="4"/>
        <v>5.286923073122928</v>
      </c>
      <c r="V49" s="30"/>
      <c r="W49" s="23">
        <f t="shared" si="2"/>
        <v>-1277795</v>
      </c>
      <c r="X49" s="23">
        <f t="shared" si="2"/>
        <v>-1429793</v>
      </c>
      <c r="Y49" s="38">
        <f t="shared" si="3"/>
        <v>-4.7999742181141336E-2</v>
      </c>
      <c r="Z49" s="30"/>
    </row>
    <row r="50" spans="1:26" x14ac:dyDescent="0.2">
      <c r="A50" t="s">
        <v>94</v>
      </c>
      <c r="B50">
        <v>16777216</v>
      </c>
      <c r="C50">
        <v>24</v>
      </c>
      <c r="D50">
        <v>64</v>
      </c>
      <c r="E50">
        <v>1</v>
      </c>
      <c r="F50">
        <v>1</v>
      </c>
      <c r="G50">
        <v>64</v>
      </c>
      <c r="H50" s="30"/>
      <c r="I50">
        <v>169805.48</v>
      </c>
      <c r="J50" s="1">
        <v>29715959134</v>
      </c>
      <c r="K50" s="1">
        <v>154198678</v>
      </c>
      <c r="L50" s="1">
        <v>29561561770</v>
      </c>
      <c r="M50" s="1">
        <v>29715760448</v>
      </c>
      <c r="N50" s="29">
        <f t="shared" si="1"/>
        <v>0.51890863527124409</v>
      </c>
      <c r="O50" s="30"/>
      <c r="P50">
        <v>169810.55</v>
      </c>
      <c r="Q50">
        <v>29716846691</v>
      </c>
      <c r="R50">
        <v>155116078</v>
      </c>
      <c r="S50">
        <v>29561531665</v>
      </c>
      <c r="T50">
        <v>29716647743</v>
      </c>
      <c r="U50">
        <f t="shared" si="4"/>
        <v>0.52198027473412323</v>
      </c>
      <c r="V50" s="30"/>
      <c r="W50" s="23">
        <f t="shared" si="2"/>
        <v>887557</v>
      </c>
      <c r="X50" s="23">
        <f t="shared" si="2"/>
        <v>917400</v>
      </c>
      <c r="Y50" s="38">
        <f t="shared" si="3"/>
        <v>3.0716394628791388E-3</v>
      </c>
      <c r="Z50" s="30"/>
    </row>
    <row r="51" spans="1:26" x14ac:dyDescent="0.2">
      <c r="A51" t="s">
        <v>94</v>
      </c>
      <c r="B51">
        <v>16777216</v>
      </c>
      <c r="C51">
        <v>24</v>
      </c>
      <c r="D51">
        <v>64</v>
      </c>
      <c r="E51">
        <v>2</v>
      </c>
      <c r="F51">
        <v>1</v>
      </c>
      <c r="G51">
        <v>64</v>
      </c>
      <c r="H51" s="30"/>
      <c r="I51">
        <v>87679.32</v>
      </c>
      <c r="J51" s="1">
        <v>15343882262</v>
      </c>
      <c r="K51" s="1">
        <v>154612968</v>
      </c>
      <c r="L51" s="1">
        <v>15189070470</v>
      </c>
      <c r="M51" s="1">
        <v>15343683438</v>
      </c>
      <c r="N51" s="29">
        <f t="shared" si="1"/>
        <v>1.0076522053542332</v>
      </c>
      <c r="O51" s="30"/>
      <c r="P51">
        <v>87689.63</v>
      </c>
      <c r="Q51">
        <v>15345686750</v>
      </c>
      <c r="R51">
        <v>155797826</v>
      </c>
      <c r="S51">
        <v>15189690048</v>
      </c>
      <c r="T51">
        <v>15345487874</v>
      </c>
      <c r="U51">
        <f t="shared" si="4"/>
        <v>1.0152548304819269</v>
      </c>
      <c r="V51" s="30"/>
      <c r="W51" s="23">
        <f t="shared" si="2"/>
        <v>1804488</v>
      </c>
      <c r="X51" s="23">
        <f t="shared" si="2"/>
        <v>1184858</v>
      </c>
      <c r="Y51" s="38">
        <f t="shared" si="3"/>
        <v>7.6026251276937185E-3</v>
      </c>
      <c r="Z51" s="30"/>
    </row>
    <row r="52" spans="1:26" x14ac:dyDescent="0.2">
      <c r="A52" t="s">
        <v>94</v>
      </c>
      <c r="B52">
        <v>16777216</v>
      </c>
      <c r="C52">
        <v>24</v>
      </c>
      <c r="D52">
        <v>64</v>
      </c>
      <c r="E52">
        <v>4</v>
      </c>
      <c r="F52">
        <v>1</v>
      </c>
      <c r="G52">
        <v>64</v>
      </c>
      <c r="H52" s="30"/>
      <c r="I52">
        <v>47753.24</v>
      </c>
      <c r="J52" s="1">
        <v>8356817039</v>
      </c>
      <c r="K52" s="1">
        <v>155942364</v>
      </c>
      <c r="L52" s="1">
        <v>8200675575</v>
      </c>
      <c r="M52" s="1">
        <v>8356617939</v>
      </c>
      <c r="N52" s="29">
        <f t="shared" si="1"/>
        <v>1.8660497564113296</v>
      </c>
      <c r="O52" s="30"/>
      <c r="P52">
        <v>47758.25</v>
      </c>
      <c r="Q52">
        <v>8357695274</v>
      </c>
      <c r="R52">
        <v>156616163</v>
      </c>
      <c r="S52">
        <v>8200879523</v>
      </c>
      <c r="T52">
        <v>8357495686</v>
      </c>
      <c r="U52">
        <f t="shared" si="4"/>
        <v>1.8739156892596704</v>
      </c>
      <c r="V52" s="30"/>
      <c r="W52" s="23">
        <f t="shared" si="2"/>
        <v>878235</v>
      </c>
      <c r="X52" s="23">
        <f t="shared" si="2"/>
        <v>673799</v>
      </c>
      <c r="Y52" s="38">
        <f t="shared" si="3"/>
        <v>7.8659328483408064E-3</v>
      </c>
      <c r="Z52" s="30"/>
    </row>
    <row r="53" spans="1:26" x14ac:dyDescent="0.2">
      <c r="A53" t="s">
        <v>94</v>
      </c>
      <c r="B53">
        <v>16777216</v>
      </c>
      <c r="C53">
        <v>24</v>
      </c>
      <c r="D53">
        <v>64</v>
      </c>
      <c r="E53">
        <v>8</v>
      </c>
      <c r="F53">
        <v>1</v>
      </c>
      <c r="G53">
        <v>64</v>
      </c>
      <c r="H53" s="30"/>
      <c r="I53">
        <v>28436.09</v>
      </c>
      <c r="J53" s="1">
        <v>4976316922</v>
      </c>
      <c r="K53" s="1">
        <v>154410986</v>
      </c>
      <c r="L53" s="1">
        <v>4821707073</v>
      </c>
      <c r="M53" s="1">
        <v>4976118059</v>
      </c>
      <c r="N53" s="29">
        <f t="shared" si="1"/>
        <v>3.1029170452821897</v>
      </c>
      <c r="O53" s="30"/>
      <c r="P53">
        <v>28443.56</v>
      </c>
      <c r="Q53">
        <v>4977623021</v>
      </c>
      <c r="R53">
        <v>154241637</v>
      </c>
      <c r="S53">
        <v>4823182708</v>
      </c>
      <c r="T53">
        <v>4977424345</v>
      </c>
      <c r="U53">
        <f t="shared" si="4"/>
        <v>3.0987006518828939</v>
      </c>
      <c r="V53" s="30"/>
      <c r="W53" s="23">
        <f t="shared" si="2"/>
        <v>1306099</v>
      </c>
      <c r="X53" s="23">
        <f t="shared" si="2"/>
        <v>-169349</v>
      </c>
      <c r="Y53" s="38">
        <f t="shared" si="3"/>
        <v>-4.2163933992958036E-3</v>
      </c>
      <c r="Z53" s="30"/>
    </row>
    <row r="54" spans="1:26" x14ac:dyDescent="0.2">
      <c r="A54" t="s">
        <v>94</v>
      </c>
      <c r="B54">
        <v>16777216</v>
      </c>
      <c r="C54">
        <v>24</v>
      </c>
      <c r="D54">
        <v>64</v>
      </c>
      <c r="E54">
        <v>16</v>
      </c>
      <c r="F54">
        <v>1</v>
      </c>
      <c r="G54">
        <v>64</v>
      </c>
      <c r="H54" s="30"/>
      <c r="I54">
        <v>19294.189999999999</v>
      </c>
      <c r="J54" s="1">
        <v>3376483701</v>
      </c>
      <c r="K54" s="1">
        <v>154028828</v>
      </c>
      <c r="L54" s="1">
        <v>3222255886</v>
      </c>
      <c r="M54" s="1">
        <v>3376284714</v>
      </c>
      <c r="N54" s="29">
        <f t="shared" si="1"/>
        <v>4.5618116845753436</v>
      </c>
      <c r="O54" s="30"/>
      <c r="P54">
        <v>19301.849999999999</v>
      </c>
      <c r="Q54">
        <v>3377823887</v>
      </c>
      <c r="R54">
        <v>155869723</v>
      </c>
      <c r="S54">
        <v>3221755439</v>
      </c>
      <c r="T54">
        <v>3377625162</v>
      </c>
      <c r="U54">
        <f t="shared" si="4"/>
        <v>4.614501176330867</v>
      </c>
      <c r="V54" s="30"/>
      <c r="W54" s="23">
        <f t="shared" si="2"/>
        <v>1340186</v>
      </c>
      <c r="X54" s="23">
        <f t="shared" si="2"/>
        <v>1840895</v>
      </c>
      <c r="Y54" s="38">
        <f t="shared" si="3"/>
        <v>5.2689491755523399E-2</v>
      </c>
      <c r="Z54" s="30"/>
    </row>
    <row r="55" spans="1:26" x14ac:dyDescent="0.2">
      <c r="A55" t="s">
        <v>94</v>
      </c>
      <c r="B55">
        <v>16777216</v>
      </c>
      <c r="C55">
        <v>24</v>
      </c>
      <c r="D55">
        <v>64</v>
      </c>
      <c r="E55">
        <v>32</v>
      </c>
      <c r="F55">
        <v>1</v>
      </c>
      <c r="G55">
        <v>64</v>
      </c>
      <c r="H55" s="30"/>
      <c r="I55">
        <v>16269.34</v>
      </c>
      <c r="J55" s="1">
        <v>2847135356</v>
      </c>
      <c r="K55" s="1">
        <v>155617687</v>
      </c>
      <c r="L55" s="1">
        <v>2691318897</v>
      </c>
      <c r="M55" s="1">
        <v>2846936584</v>
      </c>
      <c r="N55" s="29">
        <f t="shared" si="1"/>
        <v>5.4657635673012237</v>
      </c>
      <c r="O55" s="30"/>
      <c r="P55">
        <v>16264.39</v>
      </c>
      <c r="Q55">
        <v>2846269551</v>
      </c>
      <c r="R55">
        <v>154892828</v>
      </c>
      <c r="S55">
        <v>2691177933</v>
      </c>
      <c r="T55">
        <v>2846070761</v>
      </c>
      <c r="U55">
        <f t="shared" si="4"/>
        <v>5.4419592109812793</v>
      </c>
      <c r="V55" s="30"/>
      <c r="W55" s="23">
        <f t="shared" si="2"/>
        <v>-865805</v>
      </c>
      <c r="X55" s="23">
        <f t="shared" si="2"/>
        <v>-724859</v>
      </c>
      <c r="Y55" s="38">
        <f t="shared" si="3"/>
        <v>-2.3804356319944375E-2</v>
      </c>
      <c r="Z55" s="30"/>
    </row>
    <row r="56" spans="1:26" x14ac:dyDescent="0.2">
      <c r="A56" t="s">
        <v>94</v>
      </c>
      <c r="B56">
        <v>16777216</v>
      </c>
      <c r="C56">
        <v>24</v>
      </c>
      <c r="D56">
        <v>64</v>
      </c>
      <c r="E56">
        <v>64</v>
      </c>
      <c r="F56">
        <v>1</v>
      </c>
      <c r="G56">
        <v>64</v>
      </c>
      <c r="H56" s="30"/>
      <c r="I56">
        <v>16233.8</v>
      </c>
      <c r="J56" s="1">
        <v>2840915781</v>
      </c>
      <c r="K56" s="1">
        <v>154924865</v>
      </c>
      <c r="L56" s="1">
        <v>2685792031</v>
      </c>
      <c r="M56" s="1">
        <v>2840716896</v>
      </c>
      <c r="N56" s="29">
        <f t="shared" si="1"/>
        <v>5.4533424058585283</v>
      </c>
      <c r="O56" s="30"/>
      <c r="P56">
        <v>16235.91</v>
      </c>
      <c r="Q56">
        <v>2841284714</v>
      </c>
      <c r="R56">
        <v>155267614</v>
      </c>
      <c r="S56">
        <v>2685818114</v>
      </c>
      <c r="T56">
        <v>2841085728</v>
      </c>
      <c r="U56">
        <f t="shared" si="4"/>
        <v>5.4646974741722412</v>
      </c>
      <c r="V56" s="30"/>
      <c r="W56" s="23">
        <f t="shared" si="2"/>
        <v>368933</v>
      </c>
      <c r="X56" s="23">
        <f t="shared" si="2"/>
        <v>342749</v>
      </c>
      <c r="Y56" s="38">
        <f t="shared" si="3"/>
        <v>1.1355068313712913E-2</v>
      </c>
      <c r="Z56" s="30"/>
    </row>
    <row r="57" spans="1:26" x14ac:dyDescent="0.2">
      <c r="H57" s="30"/>
      <c r="O57" s="30"/>
      <c r="V57" s="30"/>
      <c r="W57" s="23"/>
      <c r="X57" s="23"/>
      <c r="Y57" s="38"/>
      <c r="Z57" s="30"/>
    </row>
    <row r="58" spans="1:26" x14ac:dyDescent="0.2">
      <c r="A58" t="s">
        <v>95</v>
      </c>
      <c r="B58">
        <v>1024</v>
      </c>
      <c r="C58">
        <v>10</v>
      </c>
      <c r="D58">
        <v>16</v>
      </c>
      <c r="E58">
        <v>8</v>
      </c>
      <c r="F58">
        <v>1</v>
      </c>
      <c r="G58">
        <v>64</v>
      </c>
      <c r="H58" s="30"/>
      <c r="I58">
        <v>17.91</v>
      </c>
      <c r="J58" s="23">
        <v>3135775</v>
      </c>
      <c r="K58" s="23">
        <v>704228</v>
      </c>
      <c r="L58" s="23">
        <v>2392994</v>
      </c>
      <c r="M58" s="23">
        <v>3097222</v>
      </c>
      <c r="N58" s="29">
        <f t="shared" si="1"/>
        <v>22.457861294257402</v>
      </c>
      <c r="O58" s="30"/>
      <c r="P58">
        <v>17.940000000000001</v>
      </c>
      <c r="Q58">
        <v>3140341</v>
      </c>
      <c r="R58">
        <v>707314</v>
      </c>
      <c r="S58">
        <v>2394476</v>
      </c>
      <c r="T58">
        <v>3101790</v>
      </c>
      <c r="U58">
        <f t="shared" si="4"/>
        <v>22.523477545909824</v>
      </c>
      <c r="V58" s="30"/>
      <c r="W58" s="23">
        <f t="shared" si="2"/>
        <v>4566</v>
      </c>
      <c r="X58" s="23">
        <f t="shared" si="2"/>
        <v>3086</v>
      </c>
      <c r="Y58" s="38">
        <f t="shared" si="3"/>
        <v>6.5616251652421909E-2</v>
      </c>
      <c r="Z58" s="30"/>
    </row>
    <row r="59" spans="1:26" x14ac:dyDescent="0.2">
      <c r="A59" t="s">
        <v>95</v>
      </c>
      <c r="B59">
        <v>32768</v>
      </c>
      <c r="C59">
        <v>15</v>
      </c>
      <c r="D59">
        <v>64</v>
      </c>
      <c r="E59">
        <v>64</v>
      </c>
      <c r="F59">
        <v>1</v>
      </c>
      <c r="G59">
        <v>64</v>
      </c>
      <c r="H59" s="30"/>
      <c r="I59">
        <v>69.790000000000006</v>
      </c>
      <c r="J59" s="23">
        <v>12213298</v>
      </c>
      <c r="K59" s="23">
        <v>1112266</v>
      </c>
      <c r="L59" s="23">
        <v>11022910</v>
      </c>
      <c r="M59" s="23">
        <v>12135176</v>
      </c>
      <c r="N59" s="29">
        <f t="shared" si="1"/>
        <v>9.1070077877408693</v>
      </c>
      <c r="O59" s="30"/>
      <c r="P59">
        <v>69.739999999999995</v>
      </c>
      <c r="Q59">
        <v>12205105</v>
      </c>
      <c r="R59">
        <v>1111300</v>
      </c>
      <c r="S59">
        <v>11015091</v>
      </c>
      <c r="T59">
        <v>12126391</v>
      </c>
      <c r="U59">
        <f t="shared" si="4"/>
        <v>9.105206386999539</v>
      </c>
      <c r="V59" s="30"/>
      <c r="W59" s="23">
        <f t="shared" si="2"/>
        <v>-8193</v>
      </c>
      <c r="X59" s="23">
        <f t="shared" si="2"/>
        <v>-966</v>
      </c>
      <c r="Y59" s="38">
        <f t="shared" si="3"/>
        <v>-1.8014007413302835E-3</v>
      </c>
      <c r="Z59" s="30"/>
    </row>
    <row r="60" spans="1:26" x14ac:dyDescent="0.2">
      <c r="A60" t="s">
        <v>95</v>
      </c>
      <c r="B60">
        <v>1048576</v>
      </c>
      <c r="C60">
        <v>20</v>
      </c>
      <c r="D60">
        <v>64</v>
      </c>
      <c r="E60">
        <v>64</v>
      </c>
      <c r="F60">
        <v>1</v>
      </c>
      <c r="G60">
        <v>64</v>
      </c>
      <c r="H60" s="30"/>
      <c r="I60">
        <v>463.84</v>
      </c>
      <c r="J60" s="23">
        <v>81172694</v>
      </c>
      <c r="K60" s="23">
        <v>10300674</v>
      </c>
      <c r="L60" s="23">
        <v>70728055</v>
      </c>
      <c r="M60" s="23">
        <v>81028729</v>
      </c>
      <c r="N60" s="29">
        <f t="shared" si="1"/>
        <v>12.689826458143671</v>
      </c>
      <c r="O60" s="30"/>
      <c r="P60">
        <v>463.74</v>
      </c>
      <c r="Q60">
        <v>81155340</v>
      </c>
      <c r="R60">
        <v>10278070</v>
      </c>
      <c r="S60">
        <v>70733275</v>
      </c>
      <c r="T60">
        <v>81011345</v>
      </c>
      <c r="U60">
        <f t="shared" si="4"/>
        <v>12.664687252865924</v>
      </c>
      <c r="V60" s="30"/>
      <c r="W60" s="23">
        <f t="shared" si="2"/>
        <v>-17354</v>
      </c>
      <c r="X60" s="23">
        <f t="shared" si="2"/>
        <v>-22604</v>
      </c>
      <c r="Y60" s="38">
        <f t="shared" si="3"/>
        <v>-2.5139205277746157E-2</v>
      </c>
      <c r="Z60" s="30"/>
    </row>
    <row r="61" spans="1:26" x14ac:dyDescent="0.2">
      <c r="A61" t="s">
        <v>95</v>
      </c>
      <c r="B61">
        <v>33554432</v>
      </c>
      <c r="C61">
        <v>25</v>
      </c>
      <c r="D61">
        <v>64</v>
      </c>
      <c r="E61">
        <v>64</v>
      </c>
      <c r="F61">
        <v>1</v>
      </c>
      <c r="G61">
        <v>64</v>
      </c>
      <c r="H61" s="30"/>
      <c r="I61">
        <v>17769.03</v>
      </c>
      <c r="J61" s="23">
        <v>3109580772</v>
      </c>
      <c r="K61" s="23">
        <v>304267740</v>
      </c>
      <c r="L61" s="23">
        <v>2805098094</v>
      </c>
      <c r="M61" s="23">
        <v>3109365834</v>
      </c>
      <c r="N61" s="29">
        <f t="shared" si="1"/>
        <v>9.7848476148218211</v>
      </c>
      <c r="O61" s="30"/>
      <c r="P61">
        <v>17779.66</v>
      </c>
      <c r="Q61">
        <v>3111442149</v>
      </c>
      <c r="R61">
        <v>306100079</v>
      </c>
      <c r="S61">
        <v>2805127464</v>
      </c>
      <c r="T61">
        <v>3111227543</v>
      </c>
      <c r="U61">
        <f t="shared" si="4"/>
        <v>9.837884310282897</v>
      </c>
      <c r="V61" s="30"/>
      <c r="W61" s="23">
        <f t="shared" si="2"/>
        <v>1861377</v>
      </c>
      <c r="X61" s="23">
        <f t="shared" si="2"/>
        <v>1832339</v>
      </c>
      <c r="Y61" s="38">
        <f t="shared" si="3"/>
        <v>5.3036695461075922E-2</v>
      </c>
      <c r="Z61" s="30"/>
    </row>
    <row r="62" spans="1:26" x14ac:dyDescent="0.2">
      <c r="A62" t="s">
        <v>95</v>
      </c>
      <c r="B62">
        <v>1073741824</v>
      </c>
      <c r="C62">
        <v>30</v>
      </c>
      <c r="D62">
        <v>64</v>
      </c>
      <c r="E62">
        <v>64</v>
      </c>
      <c r="F62">
        <v>1</v>
      </c>
      <c r="G62">
        <v>64</v>
      </c>
      <c r="H62" s="30"/>
      <c r="I62">
        <v>765284.35</v>
      </c>
      <c r="J62" s="23">
        <v>133924762627</v>
      </c>
      <c r="K62" s="23">
        <v>8699377530</v>
      </c>
      <c r="L62" s="23">
        <v>125225084967</v>
      </c>
      <c r="M62" s="23">
        <v>133924462497</v>
      </c>
      <c r="N62" s="29">
        <f t="shared" si="1"/>
        <v>6.4957199545158311</v>
      </c>
      <c r="O62" s="30"/>
      <c r="P62" s="39"/>
      <c r="Q62" s="39"/>
      <c r="R62" s="39"/>
      <c r="S62" s="39"/>
      <c r="T62" s="39"/>
      <c r="U62" s="39" t="s">
        <v>99</v>
      </c>
      <c r="V62" s="30"/>
      <c r="W62" s="23"/>
      <c r="X62" s="23"/>
      <c r="Y62" s="38"/>
      <c r="Z62" s="30"/>
    </row>
    <row r="63" spans="1:26" x14ac:dyDescent="0.2">
      <c r="H63" s="30"/>
      <c r="J63" s="23"/>
      <c r="K63" s="23"/>
      <c r="L63" s="23"/>
      <c r="M63" s="23"/>
      <c r="O63" s="30"/>
      <c r="V63" s="30"/>
      <c r="W63" s="23"/>
      <c r="X63" s="23"/>
      <c r="Y63" s="38"/>
      <c r="Z63" s="30"/>
    </row>
    <row r="64" spans="1:26" x14ac:dyDescent="0.2">
      <c r="A64" t="s">
        <v>96</v>
      </c>
      <c r="B64">
        <v>1024</v>
      </c>
      <c r="C64">
        <v>10</v>
      </c>
      <c r="D64">
        <v>16</v>
      </c>
      <c r="E64">
        <v>8</v>
      </c>
      <c r="F64" s="3">
        <v>0</v>
      </c>
      <c r="G64">
        <v>64</v>
      </c>
      <c r="H64" s="30"/>
      <c r="I64">
        <v>40.57</v>
      </c>
      <c r="J64" s="23">
        <v>7100121</v>
      </c>
      <c r="K64" s="23">
        <v>44436</v>
      </c>
      <c r="L64" s="23">
        <v>6995996</v>
      </c>
      <c r="M64" s="23">
        <v>7040432</v>
      </c>
      <c r="N64" s="40">
        <v>0</v>
      </c>
      <c r="O64" s="30"/>
      <c r="P64">
        <v>40.58</v>
      </c>
      <c r="Q64" s="23">
        <v>7103139</v>
      </c>
      <c r="R64" s="23">
        <v>44637</v>
      </c>
      <c r="S64" s="23">
        <v>6997680</v>
      </c>
      <c r="T64" s="23">
        <v>7042317</v>
      </c>
      <c r="U64" s="3">
        <v>0</v>
      </c>
      <c r="V64" s="30"/>
      <c r="W64" s="23">
        <f t="shared" si="2"/>
        <v>3018</v>
      </c>
      <c r="X64" s="23">
        <f t="shared" si="2"/>
        <v>201</v>
      </c>
      <c r="Y64" s="38"/>
      <c r="Z64" s="30"/>
    </row>
    <row r="65" spans="1:26" x14ac:dyDescent="0.2">
      <c r="A65" t="s">
        <v>94</v>
      </c>
      <c r="B65">
        <v>1024</v>
      </c>
      <c r="C65">
        <v>10</v>
      </c>
      <c r="D65">
        <v>16</v>
      </c>
      <c r="E65">
        <v>8</v>
      </c>
      <c r="F65" s="3">
        <v>0</v>
      </c>
      <c r="G65">
        <v>64</v>
      </c>
      <c r="H65" s="30"/>
      <c r="I65">
        <v>23.85</v>
      </c>
      <c r="J65" s="23">
        <v>4175480</v>
      </c>
      <c r="K65" s="23">
        <v>37989</v>
      </c>
      <c r="L65" s="23">
        <v>4099184</v>
      </c>
      <c r="M65" s="23">
        <v>4137173</v>
      </c>
      <c r="N65" s="40">
        <v>0</v>
      </c>
      <c r="O65" s="30"/>
      <c r="P65">
        <v>24.09</v>
      </c>
      <c r="Q65" s="23">
        <v>4216626</v>
      </c>
      <c r="R65" s="23">
        <v>38015</v>
      </c>
      <c r="S65" s="23">
        <v>4140274</v>
      </c>
      <c r="T65" s="23">
        <v>4178289</v>
      </c>
      <c r="U65" s="3">
        <v>0</v>
      </c>
      <c r="V65" s="30"/>
      <c r="W65" s="23">
        <f t="shared" si="2"/>
        <v>41146</v>
      </c>
      <c r="X65" s="23">
        <f t="shared" si="2"/>
        <v>26</v>
      </c>
      <c r="Y65" s="38"/>
      <c r="Z65" s="30"/>
    </row>
    <row r="66" spans="1:26" x14ac:dyDescent="0.2">
      <c r="A66" t="s">
        <v>97</v>
      </c>
      <c r="B66">
        <v>1024</v>
      </c>
      <c r="C66">
        <v>10</v>
      </c>
      <c r="D66">
        <v>16</v>
      </c>
      <c r="E66">
        <v>8</v>
      </c>
      <c r="F66" s="3">
        <v>0</v>
      </c>
      <c r="G66">
        <v>64</v>
      </c>
      <c r="H66" s="30"/>
      <c r="I66">
        <v>78.95</v>
      </c>
      <c r="J66" s="23">
        <v>13817450</v>
      </c>
      <c r="K66" s="23">
        <v>37950</v>
      </c>
      <c r="L66" s="23">
        <v>13741268</v>
      </c>
      <c r="M66" s="23">
        <v>13779218</v>
      </c>
      <c r="N66" s="40">
        <v>0</v>
      </c>
      <c r="O66" s="30"/>
      <c r="P66">
        <v>79.36</v>
      </c>
      <c r="Q66" s="23">
        <v>13889081</v>
      </c>
      <c r="R66" s="23">
        <v>38073</v>
      </c>
      <c r="S66" s="23">
        <v>13812105</v>
      </c>
      <c r="T66" s="23">
        <v>13850178</v>
      </c>
      <c r="U66" s="3">
        <v>0</v>
      </c>
      <c r="V66" s="30"/>
      <c r="W66" s="23">
        <f t="shared" si="2"/>
        <v>71631</v>
      </c>
      <c r="X66" s="23">
        <f t="shared" si="2"/>
        <v>123</v>
      </c>
      <c r="Y66" s="38"/>
      <c r="Z66" s="30"/>
    </row>
    <row r="67" spans="1:26" x14ac:dyDescent="0.2">
      <c r="A67" t="s">
        <v>96</v>
      </c>
      <c r="B67">
        <v>32768</v>
      </c>
      <c r="C67">
        <v>15</v>
      </c>
      <c r="D67">
        <v>64</v>
      </c>
      <c r="E67">
        <v>64</v>
      </c>
      <c r="F67" s="3">
        <v>0</v>
      </c>
      <c r="G67">
        <v>64</v>
      </c>
      <c r="H67" s="30"/>
      <c r="I67">
        <v>482.78</v>
      </c>
      <c r="J67" s="23">
        <v>84487871</v>
      </c>
      <c r="K67" s="23">
        <v>104917</v>
      </c>
      <c r="L67" s="23">
        <v>84258211</v>
      </c>
      <c r="M67" s="23">
        <v>84363128</v>
      </c>
      <c r="N67" s="40">
        <v>0</v>
      </c>
      <c r="O67" s="30"/>
      <c r="P67">
        <v>488.08</v>
      </c>
      <c r="Q67" s="23">
        <v>85415687</v>
      </c>
      <c r="R67" s="23">
        <v>101371</v>
      </c>
      <c r="S67" s="23">
        <v>85187141</v>
      </c>
      <c r="T67" s="23">
        <v>85288512</v>
      </c>
      <c r="U67" s="3">
        <v>0</v>
      </c>
      <c r="V67" s="30"/>
      <c r="W67" s="23">
        <f t="shared" si="2"/>
        <v>927816</v>
      </c>
      <c r="X67" s="23">
        <f t="shared" si="2"/>
        <v>-3546</v>
      </c>
      <c r="Y67" s="38"/>
      <c r="Z67" s="30"/>
    </row>
    <row r="68" spans="1:26" x14ac:dyDescent="0.2">
      <c r="A68" t="s">
        <v>94</v>
      </c>
      <c r="B68">
        <v>32768</v>
      </c>
      <c r="C68">
        <v>15</v>
      </c>
      <c r="D68">
        <v>64</v>
      </c>
      <c r="E68">
        <v>64</v>
      </c>
      <c r="F68" s="3">
        <v>0</v>
      </c>
      <c r="G68">
        <v>64</v>
      </c>
      <c r="H68" s="30"/>
      <c r="I68">
        <v>445.66</v>
      </c>
      <c r="J68" s="23">
        <v>77991460</v>
      </c>
      <c r="K68" s="23">
        <v>84171</v>
      </c>
      <c r="L68" s="23">
        <v>77831481</v>
      </c>
      <c r="M68" s="23">
        <v>77915652</v>
      </c>
      <c r="N68" s="40">
        <v>0</v>
      </c>
      <c r="O68" s="30"/>
      <c r="P68">
        <v>446.5</v>
      </c>
      <c r="Q68" s="23">
        <v>78137625</v>
      </c>
      <c r="R68" s="23">
        <v>84282</v>
      </c>
      <c r="S68" s="23">
        <v>77977254</v>
      </c>
      <c r="T68" s="23">
        <v>78061536</v>
      </c>
      <c r="U68" s="3">
        <v>0</v>
      </c>
      <c r="V68" s="30"/>
      <c r="W68" s="23">
        <f t="shared" si="2"/>
        <v>146165</v>
      </c>
      <c r="X68" s="23">
        <f t="shared" si="2"/>
        <v>111</v>
      </c>
      <c r="Y68" s="38"/>
      <c r="Z68" s="30"/>
    </row>
    <row r="69" spans="1:26" x14ac:dyDescent="0.2">
      <c r="A69" t="s">
        <v>97</v>
      </c>
      <c r="B69">
        <v>32768</v>
      </c>
      <c r="C69">
        <v>15</v>
      </c>
      <c r="D69">
        <v>64</v>
      </c>
      <c r="E69">
        <v>64</v>
      </c>
      <c r="F69" s="3">
        <v>0</v>
      </c>
      <c r="G69">
        <v>64</v>
      </c>
      <c r="H69" s="30"/>
      <c r="I69">
        <v>565.45000000000005</v>
      </c>
      <c r="J69" s="23">
        <v>98955386</v>
      </c>
      <c r="K69" s="23">
        <v>84084</v>
      </c>
      <c r="L69" s="23">
        <v>98795422</v>
      </c>
      <c r="M69" s="23">
        <v>98879506</v>
      </c>
      <c r="N69" s="40">
        <v>0</v>
      </c>
      <c r="O69" s="30"/>
      <c r="P69">
        <v>569.87</v>
      </c>
      <c r="Q69" s="23">
        <v>99728611</v>
      </c>
      <c r="R69" s="23">
        <v>84126</v>
      </c>
      <c r="S69" s="23">
        <v>99568578</v>
      </c>
      <c r="T69" s="23">
        <v>99652704</v>
      </c>
      <c r="U69" s="3">
        <v>0</v>
      </c>
      <c r="V69" s="30"/>
      <c r="W69" s="23">
        <f t="shared" si="2"/>
        <v>773225</v>
      </c>
      <c r="X69" s="23">
        <f t="shared" si="2"/>
        <v>42</v>
      </c>
      <c r="Y69" s="38"/>
      <c r="Z69" s="30"/>
    </row>
    <row r="70" spans="1:26" x14ac:dyDescent="0.2">
      <c r="A70" t="s">
        <v>96</v>
      </c>
      <c r="B70">
        <v>1048576</v>
      </c>
      <c r="C70">
        <v>20</v>
      </c>
      <c r="D70">
        <v>64</v>
      </c>
      <c r="E70">
        <v>64</v>
      </c>
      <c r="F70" s="3">
        <v>0</v>
      </c>
      <c r="G70">
        <v>64</v>
      </c>
      <c r="H70" s="30"/>
      <c r="I70">
        <v>13773.89</v>
      </c>
      <c r="J70" s="23">
        <v>2410432213</v>
      </c>
      <c r="K70" s="23">
        <v>189258</v>
      </c>
      <c r="L70" s="23">
        <v>2410018365</v>
      </c>
      <c r="M70" s="23">
        <v>2410207623</v>
      </c>
      <c r="N70" s="40">
        <v>0</v>
      </c>
      <c r="O70" s="30"/>
      <c r="P70">
        <v>13742.55</v>
      </c>
      <c r="Q70" s="23">
        <v>2404946475</v>
      </c>
      <c r="R70" s="23">
        <v>189320</v>
      </c>
      <c r="S70" s="23">
        <v>2404532068</v>
      </c>
      <c r="T70" s="23">
        <v>2404721388</v>
      </c>
      <c r="U70" s="3">
        <v>0</v>
      </c>
      <c r="V70" s="30"/>
      <c r="W70" s="23">
        <f t="shared" si="2"/>
        <v>-5485738</v>
      </c>
      <c r="X70" s="23">
        <f t="shared" si="2"/>
        <v>62</v>
      </c>
      <c r="Y70" s="38"/>
      <c r="Z70" s="30"/>
    </row>
    <row r="71" spans="1:26" x14ac:dyDescent="0.2">
      <c r="A71" t="s">
        <v>94</v>
      </c>
      <c r="B71">
        <v>1048576</v>
      </c>
      <c r="C71">
        <v>20</v>
      </c>
      <c r="D71">
        <v>64</v>
      </c>
      <c r="E71">
        <v>64</v>
      </c>
      <c r="F71" s="3">
        <v>0</v>
      </c>
      <c r="G71">
        <v>64</v>
      </c>
      <c r="H71" s="30"/>
      <c r="I71">
        <v>13520.41</v>
      </c>
      <c r="J71" s="23">
        <v>2366073396</v>
      </c>
      <c r="K71" s="23">
        <v>165055</v>
      </c>
      <c r="L71" s="23">
        <v>2365764746</v>
      </c>
      <c r="M71" s="23">
        <v>2365929801</v>
      </c>
      <c r="N71" s="40">
        <v>0</v>
      </c>
      <c r="O71" s="30"/>
      <c r="P71">
        <v>13509.82</v>
      </c>
      <c r="Q71" s="23">
        <v>2364218964</v>
      </c>
      <c r="R71" s="23">
        <v>165107</v>
      </c>
      <c r="S71" s="23">
        <v>2363910238</v>
      </c>
      <c r="T71" s="23">
        <v>2364075345</v>
      </c>
      <c r="U71" s="3">
        <v>0</v>
      </c>
      <c r="V71" s="30"/>
      <c r="W71" s="23">
        <f t="shared" si="2"/>
        <v>-1854432</v>
      </c>
      <c r="X71" s="23">
        <f t="shared" si="2"/>
        <v>52</v>
      </c>
      <c r="Y71" s="38"/>
      <c r="Z71" s="30"/>
    </row>
    <row r="72" spans="1:26" x14ac:dyDescent="0.2">
      <c r="A72" t="s">
        <v>97</v>
      </c>
      <c r="B72">
        <v>1048576</v>
      </c>
      <c r="C72">
        <v>20</v>
      </c>
      <c r="D72">
        <v>64</v>
      </c>
      <c r="E72">
        <v>64</v>
      </c>
      <c r="F72" s="3">
        <v>0</v>
      </c>
      <c r="G72">
        <v>64</v>
      </c>
      <c r="H72" s="30"/>
      <c r="I72">
        <v>13711.93</v>
      </c>
      <c r="J72" s="23">
        <v>2399589338</v>
      </c>
      <c r="K72" s="23">
        <v>164512</v>
      </c>
      <c r="L72" s="23">
        <v>2399280674</v>
      </c>
      <c r="M72" s="23">
        <v>2399445186</v>
      </c>
      <c r="N72" s="40">
        <v>0</v>
      </c>
      <c r="O72" s="30"/>
      <c r="P72">
        <v>13740.21</v>
      </c>
      <c r="Q72" s="23">
        <v>2404537654</v>
      </c>
      <c r="R72" s="23">
        <v>164433</v>
      </c>
      <c r="S72" s="23">
        <v>2404228931</v>
      </c>
      <c r="T72" s="23">
        <v>2404393364</v>
      </c>
      <c r="U72" s="3">
        <v>0</v>
      </c>
      <c r="V72" s="30"/>
      <c r="W72" s="23">
        <f t="shared" si="2"/>
        <v>4948316</v>
      </c>
      <c r="X72" s="23">
        <f t="shared" si="2"/>
        <v>-79</v>
      </c>
      <c r="Y72" s="38"/>
      <c r="Z72" s="30"/>
    </row>
    <row r="73" spans="1:26" x14ac:dyDescent="0.2">
      <c r="A73" t="s">
        <v>96</v>
      </c>
      <c r="B73">
        <v>33554432</v>
      </c>
      <c r="C73">
        <v>25</v>
      </c>
      <c r="D73">
        <v>64</v>
      </c>
      <c r="E73">
        <v>64</v>
      </c>
      <c r="F73" s="3">
        <v>0</v>
      </c>
      <c r="G73">
        <v>64</v>
      </c>
      <c r="H73" s="30"/>
      <c r="I73">
        <v>446232.74</v>
      </c>
      <c r="J73" s="23">
        <v>78090730316</v>
      </c>
      <c r="K73" s="23">
        <v>293124</v>
      </c>
      <c r="L73" s="23">
        <v>78090097547</v>
      </c>
      <c r="M73" s="23">
        <v>78090390671</v>
      </c>
      <c r="N73" s="40">
        <v>0</v>
      </c>
      <c r="O73" s="30"/>
      <c r="P73">
        <v>447734.68</v>
      </c>
      <c r="Q73" s="23">
        <v>78353569929</v>
      </c>
      <c r="R73" s="23">
        <v>293513</v>
      </c>
      <c r="S73" s="23">
        <v>78352930347</v>
      </c>
      <c r="T73" s="23">
        <v>78353223860</v>
      </c>
      <c r="U73" s="3">
        <v>0</v>
      </c>
      <c r="V73" s="30"/>
      <c r="W73" s="23">
        <f t="shared" ref="W73:X88" si="5">Q73-J73</f>
        <v>262839613</v>
      </c>
      <c r="X73" s="23">
        <f t="shared" si="5"/>
        <v>389</v>
      </c>
      <c r="Y73" s="38"/>
      <c r="Z73" s="30"/>
    </row>
    <row r="74" spans="1:26" x14ac:dyDescent="0.2">
      <c r="A74" t="s">
        <v>94</v>
      </c>
      <c r="B74">
        <v>33554432</v>
      </c>
      <c r="C74">
        <v>25</v>
      </c>
      <c r="D74">
        <v>64</v>
      </c>
      <c r="E74">
        <v>64</v>
      </c>
      <c r="F74" s="3">
        <v>0</v>
      </c>
      <c r="G74">
        <v>64</v>
      </c>
      <c r="H74" s="30"/>
      <c r="I74">
        <v>434357.06</v>
      </c>
      <c r="J74" s="23">
        <v>76012486262</v>
      </c>
      <c r="K74" s="23">
        <v>255740</v>
      </c>
      <c r="L74" s="23">
        <v>76012016464</v>
      </c>
      <c r="M74" s="23">
        <v>76012272204</v>
      </c>
      <c r="N74" s="40">
        <v>0</v>
      </c>
      <c r="O74" s="30"/>
      <c r="P74">
        <v>435659.65</v>
      </c>
      <c r="Q74" s="23">
        <v>76240439631</v>
      </c>
      <c r="R74" s="23">
        <v>255447</v>
      </c>
      <c r="S74" s="23">
        <v>76239969734</v>
      </c>
      <c r="T74" s="23">
        <v>76240225181</v>
      </c>
      <c r="U74" s="3">
        <v>0</v>
      </c>
      <c r="V74" s="30"/>
      <c r="W74" s="23">
        <f t="shared" si="5"/>
        <v>227953369</v>
      </c>
      <c r="X74" s="23">
        <f t="shared" si="5"/>
        <v>-293</v>
      </c>
      <c r="Y74" s="38"/>
      <c r="Z74" s="30"/>
    </row>
    <row r="75" spans="1:26" x14ac:dyDescent="0.2">
      <c r="A75" t="s">
        <v>97</v>
      </c>
      <c r="B75">
        <v>33554432</v>
      </c>
      <c r="C75">
        <v>25</v>
      </c>
      <c r="D75">
        <v>64</v>
      </c>
      <c r="E75">
        <v>64</v>
      </c>
      <c r="F75" s="3">
        <v>0</v>
      </c>
      <c r="G75">
        <v>64</v>
      </c>
      <c r="H75" s="30"/>
      <c r="I75">
        <v>434686.36</v>
      </c>
      <c r="J75" s="23">
        <v>76070114251</v>
      </c>
      <c r="K75" s="23">
        <v>254444</v>
      </c>
      <c r="L75" s="23">
        <v>76069644573</v>
      </c>
      <c r="M75" s="23">
        <v>76069899017</v>
      </c>
      <c r="N75" s="40">
        <v>0</v>
      </c>
      <c r="O75" s="30"/>
      <c r="P75">
        <v>436051.8</v>
      </c>
      <c r="Q75" s="23">
        <v>76309065916</v>
      </c>
      <c r="R75" s="23">
        <v>254664</v>
      </c>
      <c r="S75" s="23">
        <v>76308595539</v>
      </c>
      <c r="T75" s="23">
        <v>76308850203</v>
      </c>
      <c r="U75" s="3">
        <v>0</v>
      </c>
      <c r="V75" s="30"/>
      <c r="W75" s="23">
        <f t="shared" si="5"/>
        <v>238951665</v>
      </c>
      <c r="X75" s="23">
        <f t="shared" si="5"/>
        <v>220</v>
      </c>
      <c r="Y75" s="38"/>
      <c r="Z75" s="30"/>
    </row>
    <row r="76" spans="1:26" x14ac:dyDescent="0.2">
      <c r="A76" t="s">
        <v>96</v>
      </c>
      <c r="B76">
        <v>1073741824</v>
      </c>
      <c r="C76">
        <v>30</v>
      </c>
      <c r="D76">
        <v>64</v>
      </c>
      <c r="E76">
        <v>64</v>
      </c>
      <c r="F76" s="3">
        <v>0</v>
      </c>
      <c r="G76">
        <v>64</v>
      </c>
      <c r="H76" s="30"/>
      <c r="I76">
        <v>14694215.01</v>
      </c>
      <c r="J76" s="23">
        <v>2571487626953</v>
      </c>
      <c r="K76" s="23">
        <v>419807</v>
      </c>
      <c r="L76" s="23">
        <v>2571486724721</v>
      </c>
      <c r="M76" s="23">
        <v>2571487144528</v>
      </c>
      <c r="N76" s="40">
        <v>0</v>
      </c>
      <c r="O76" s="30"/>
      <c r="P76">
        <v>14741030.51</v>
      </c>
      <c r="Q76" s="23">
        <v>2579680340926</v>
      </c>
      <c r="R76" s="23">
        <v>419967</v>
      </c>
      <c r="S76" s="23">
        <v>2579679435844</v>
      </c>
      <c r="T76" s="23">
        <v>2579679855811</v>
      </c>
      <c r="U76" s="3">
        <v>0</v>
      </c>
      <c r="V76" s="30"/>
      <c r="W76" s="23">
        <f t="shared" si="5"/>
        <v>8192713973</v>
      </c>
      <c r="X76" s="23">
        <f t="shared" si="5"/>
        <v>160</v>
      </c>
      <c r="Y76" s="38"/>
      <c r="Z76" s="30"/>
    </row>
    <row r="77" spans="1:26" x14ac:dyDescent="0.2">
      <c r="A77" t="s">
        <v>94</v>
      </c>
      <c r="B77">
        <v>1073741824</v>
      </c>
      <c r="C77">
        <v>30</v>
      </c>
      <c r="D77">
        <v>64</v>
      </c>
      <c r="E77">
        <v>64</v>
      </c>
      <c r="F77" s="3">
        <v>0</v>
      </c>
      <c r="G77">
        <v>64</v>
      </c>
      <c r="H77" s="30"/>
      <c r="I77">
        <v>14098362.859999999</v>
      </c>
      <c r="J77" s="23">
        <v>2467213502227</v>
      </c>
      <c r="K77" s="23">
        <v>365783</v>
      </c>
      <c r="L77" s="23">
        <v>2467212837078</v>
      </c>
      <c r="M77" s="23">
        <v>2467213202861</v>
      </c>
      <c r="N77" s="40">
        <v>0</v>
      </c>
      <c r="O77" s="30"/>
      <c r="P77" s="39"/>
      <c r="Q77" s="39"/>
      <c r="R77" s="39"/>
      <c r="S77" s="39"/>
      <c r="T77" s="39"/>
      <c r="U77" s="39" t="s">
        <v>99</v>
      </c>
      <c r="V77" s="30"/>
      <c r="W77" s="23"/>
      <c r="X77" s="23"/>
      <c r="Y77" s="38"/>
      <c r="Z77" s="30"/>
    </row>
    <row r="78" spans="1:26" x14ac:dyDescent="0.2">
      <c r="A78" t="s">
        <v>97</v>
      </c>
      <c r="B78">
        <v>1073741824</v>
      </c>
      <c r="C78">
        <v>30</v>
      </c>
      <c r="D78">
        <v>64</v>
      </c>
      <c r="E78">
        <v>64</v>
      </c>
      <c r="F78" s="3">
        <v>0</v>
      </c>
      <c r="G78">
        <v>64</v>
      </c>
      <c r="H78" s="30"/>
      <c r="I78">
        <v>14098070.23</v>
      </c>
      <c r="J78" s="23">
        <v>2467162291228</v>
      </c>
      <c r="K78" s="23">
        <v>363878</v>
      </c>
      <c r="L78" s="23">
        <v>2467161626506</v>
      </c>
      <c r="M78" s="23">
        <v>2467161990384</v>
      </c>
      <c r="N78" s="40">
        <v>0</v>
      </c>
      <c r="O78" s="30"/>
      <c r="P78" s="39"/>
      <c r="Q78" s="39"/>
      <c r="R78" s="39"/>
      <c r="S78" s="39"/>
      <c r="T78" s="39"/>
      <c r="U78" s="39" t="s">
        <v>99</v>
      </c>
      <c r="V78" s="30"/>
      <c r="W78" s="23"/>
      <c r="X78" s="23"/>
      <c r="Y78" s="38"/>
      <c r="Z78" s="30"/>
    </row>
    <row r="79" spans="1:26" x14ac:dyDescent="0.2">
      <c r="H79" s="30"/>
      <c r="J79" s="23"/>
      <c r="K79" s="23"/>
      <c r="L79" s="23"/>
      <c r="M79" s="23"/>
      <c r="O79" s="30"/>
      <c r="V79" s="30"/>
      <c r="W79" s="23"/>
      <c r="X79" s="23"/>
      <c r="Y79" s="38"/>
      <c r="Z79" s="30"/>
    </row>
    <row r="80" spans="1:26" x14ac:dyDescent="0.2">
      <c r="H80" s="30"/>
      <c r="O80" s="30"/>
      <c r="V80" s="30"/>
      <c r="W80" s="23"/>
      <c r="X80" s="23"/>
      <c r="Z80" s="30"/>
    </row>
    <row r="81" spans="1:26" x14ac:dyDescent="0.2">
      <c r="A81" t="s">
        <v>96</v>
      </c>
      <c r="B81">
        <v>1024</v>
      </c>
      <c r="C81">
        <v>10</v>
      </c>
      <c r="D81">
        <v>16</v>
      </c>
      <c r="E81">
        <v>8</v>
      </c>
      <c r="F81">
        <v>1</v>
      </c>
      <c r="G81">
        <v>64</v>
      </c>
      <c r="H81" s="30"/>
      <c r="I81">
        <v>37.979999999999997</v>
      </c>
      <c r="J81" s="1">
        <v>6647685</v>
      </c>
      <c r="K81" s="1">
        <v>1388372</v>
      </c>
      <c r="L81" s="1">
        <v>5197510</v>
      </c>
      <c r="M81" s="1">
        <v>6585882</v>
      </c>
      <c r="N81" s="29">
        <f t="shared" ref="N81:N95" si="6">(K81/J81)*100</f>
        <v>20.885044944217423</v>
      </c>
      <c r="O81" s="30"/>
      <c r="P81">
        <v>38.1</v>
      </c>
      <c r="Q81">
        <v>6667802</v>
      </c>
      <c r="R81">
        <v>1396151</v>
      </c>
      <c r="S81">
        <v>5210784</v>
      </c>
      <c r="T81">
        <v>6606935</v>
      </c>
      <c r="U81">
        <f t="shared" ref="U81:U92" si="7">(R81/Q81)*100</f>
        <v>20.938699139536538</v>
      </c>
      <c r="V81" s="30"/>
      <c r="W81" s="23">
        <f t="shared" si="5"/>
        <v>20117</v>
      </c>
      <c r="X81" s="23">
        <f t="shared" si="5"/>
        <v>7779</v>
      </c>
      <c r="Y81" s="38">
        <f t="shared" ref="Y81:Y92" si="8">U81-N81</f>
        <v>5.3654195319115416E-2</v>
      </c>
      <c r="Z81" s="30"/>
    </row>
    <row r="82" spans="1:26" x14ac:dyDescent="0.2">
      <c r="A82" t="s">
        <v>94</v>
      </c>
      <c r="B82">
        <v>1024</v>
      </c>
      <c r="C82">
        <v>10</v>
      </c>
      <c r="D82">
        <v>16</v>
      </c>
      <c r="E82">
        <v>8</v>
      </c>
      <c r="F82">
        <v>1</v>
      </c>
      <c r="G82">
        <v>64</v>
      </c>
      <c r="H82" s="30"/>
      <c r="I82">
        <v>16.8</v>
      </c>
      <c r="J82" s="1">
        <v>2940659</v>
      </c>
      <c r="K82" s="1">
        <v>700411</v>
      </c>
      <c r="L82" s="1">
        <v>2201539</v>
      </c>
      <c r="M82" s="1">
        <v>2901950</v>
      </c>
      <c r="N82" s="29">
        <f t="shared" si="6"/>
        <v>23.818164567874074</v>
      </c>
      <c r="O82" s="30"/>
      <c r="P82">
        <v>16.8</v>
      </c>
      <c r="Q82">
        <v>2941573</v>
      </c>
      <c r="R82">
        <v>699918</v>
      </c>
      <c r="S82">
        <v>2202940</v>
      </c>
      <c r="T82">
        <v>2902858</v>
      </c>
      <c r="U82">
        <f t="shared" si="7"/>
        <v>23.794004092368269</v>
      </c>
      <c r="V82" s="30"/>
      <c r="W82" s="23">
        <f t="shared" si="5"/>
        <v>914</v>
      </c>
      <c r="X82" s="23">
        <f t="shared" si="5"/>
        <v>-493</v>
      </c>
      <c r="Y82" s="38">
        <f t="shared" si="8"/>
        <v>-2.4160475505805579E-2</v>
      </c>
      <c r="Z82" s="30"/>
    </row>
    <row r="83" spans="1:26" x14ac:dyDescent="0.2">
      <c r="A83" t="s">
        <v>97</v>
      </c>
      <c r="B83">
        <v>1024</v>
      </c>
      <c r="C83">
        <v>10</v>
      </c>
      <c r="D83">
        <v>16</v>
      </c>
      <c r="E83">
        <v>8</v>
      </c>
      <c r="F83">
        <v>1</v>
      </c>
      <c r="G83">
        <v>64</v>
      </c>
      <c r="H83" s="30"/>
      <c r="I83">
        <v>88.62</v>
      </c>
      <c r="J83" s="1">
        <v>15508822</v>
      </c>
      <c r="K83" s="1">
        <v>3318423</v>
      </c>
      <c r="L83" s="1">
        <v>12151794</v>
      </c>
      <c r="M83" s="1">
        <v>15470217</v>
      </c>
      <c r="N83" s="29">
        <f t="shared" si="6"/>
        <v>21.397002299723344</v>
      </c>
      <c r="O83" s="30"/>
      <c r="P83">
        <v>88.66</v>
      </c>
      <c r="Q83">
        <v>15516536</v>
      </c>
      <c r="R83">
        <v>3303014</v>
      </c>
      <c r="S83">
        <v>12174111</v>
      </c>
      <c r="T83">
        <v>15477125</v>
      </c>
      <c r="U83">
        <f t="shared" si="7"/>
        <v>21.287057884569084</v>
      </c>
      <c r="V83" s="30"/>
      <c r="W83" s="23">
        <f t="shared" si="5"/>
        <v>7714</v>
      </c>
      <c r="X83" s="23">
        <f t="shared" si="5"/>
        <v>-15409</v>
      </c>
      <c r="Y83" s="38">
        <f t="shared" si="8"/>
        <v>-0.1099444151542599</v>
      </c>
      <c r="Z83" s="30"/>
    </row>
    <row r="84" spans="1:26" x14ac:dyDescent="0.2">
      <c r="A84" t="s">
        <v>96</v>
      </c>
      <c r="B84">
        <v>32768</v>
      </c>
      <c r="C84">
        <v>15</v>
      </c>
      <c r="D84">
        <v>64</v>
      </c>
      <c r="E84">
        <v>64</v>
      </c>
      <c r="F84">
        <v>1</v>
      </c>
      <c r="G84">
        <v>64</v>
      </c>
      <c r="H84" s="30"/>
      <c r="I84">
        <v>103.43</v>
      </c>
      <c r="J84" s="1">
        <v>18100967</v>
      </c>
      <c r="K84" s="1">
        <v>1678903</v>
      </c>
      <c r="L84" s="1">
        <v>16295505</v>
      </c>
      <c r="M84" s="1">
        <v>17974408</v>
      </c>
      <c r="N84" s="29">
        <f t="shared" si="6"/>
        <v>9.2752116502947057</v>
      </c>
      <c r="O84" s="30"/>
      <c r="P84">
        <v>103.68</v>
      </c>
      <c r="Q84">
        <v>18144508</v>
      </c>
      <c r="R84">
        <v>1685860</v>
      </c>
      <c r="S84">
        <v>16331766</v>
      </c>
      <c r="T84">
        <v>18017626</v>
      </c>
      <c r="U84">
        <f t="shared" si="7"/>
        <v>9.2912962974802067</v>
      </c>
      <c r="V84" s="30"/>
      <c r="W84" s="23">
        <f t="shared" si="5"/>
        <v>43541</v>
      </c>
      <c r="X84" s="23">
        <f t="shared" si="5"/>
        <v>6957</v>
      </c>
      <c r="Y84" s="38">
        <f t="shared" si="8"/>
        <v>1.6084647185500955E-2</v>
      </c>
      <c r="Z84" s="30"/>
    </row>
    <row r="85" spans="1:26" x14ac:dyDescent="0.2">
      <c r="A85" t="s">
        <v>94</v>
      </c>
      <c r="B85">
        <v>32768</v>
      </c>
      <c r="C85">
        <v>15</v>
      </c>
      <c r="D85">
        <v>64</v>
      </c>
      <c r="E85">
        <v>64</v>
      </c>
      <c r="F85">
        <v>1</v>
      </c>
      <c r="G85">
        <v>64</v>
      </c>
      <c r="H85" s="30"/>
      <c r="I85">
        <v>62.4</v>
      </c>
      <c r="J85" s="1">
        <v>10920911</v>
      </c>
      <c r="K85" s="1">
        <v>1105936</v>
      </c>
      <c r="L85" s="1">
        <v>9739726</v>
      </c>
      <c r="M85" s="1">
        <v>10845662</v>
      </c>
      <c r="N85" s="29">
        <f t="shared" si="6"/>
        <v>10.126774222406903</v>
      </c>
      <c r="O85" s="30"/>
      <c r="P85">
        <v>62.4</v>
      </c>
      <c r="Q85">
        <v>10920930</v>
      </c>
      <c r="R85">
        <v>1106984</v>
      </c>
      <c r="S85">
        <v>9738658</v>
      </c>
      <c r="T85">
        <v>10845642</v>
      </c>
      <c r="U85">
        <f t="shared" si="7"/>
        <v>10.136352856395929</v>
      </c>
      <c r="V85" s="30"/>
      <c r="W85" s="23">
        <f t="shared" si="5"/>
        <v>19</v>
      </c>
      <c r="X85" s="23">
        <f t="shared" si="5"/>
        <v>1048</v>
      </c>
      <c r="Y85" s="38">
        <f t="shared" si="8"/>
        <v>9.5786339890260308E-3</v>
      </c>
      <c r="Z85" s="30"/>
    </row>
    <row r="86" spans="1:26" x14ac:dyDescent="0.2">
      <c r="A86" t="s">
        <v>97</v>
      </c>
      <c r="B86">
        <v>32768</v>
      </c>
      <c r="C86">
        <v>15</v>
      </c>
      <c r="D86">
        <v>64</v>
      </c>
      <c r="E86">
        <v>64</v>
      </c>
      <c r="F86">
        <v>1</v>
      </c>
      <c r="G86">
        <v>64</v>
      </c>
      <c r="H86" s="30"/>
      <c r="I86">
        <v>196.44</v>
      </c>
      <c r="J86" s="1">
        <v>34378655</v>
      </c>
      <c r="K86" s="1">
        <v>3168412</v>
      </c>
      <c r="L86" s="1">
        <v>31134797</v>
      </c>
      <c r="M86" s="1">
        <v>34303209</v>
      </c>
      <c r="N86" s="29">
        <f t="shared" si="6"/>
        <v>9.2162186100648782</v>
      </c>
      <c r="O86" s="30"/>
      <c r="P86">
        <v>197.79</v>
      </c>
      <c r="Q86">
        <v>34614849</v>
      </c>
      <c r="R86">
        <v>3193005</v>
      </c>
      <c r="S86">
        <v>31346468</v>
      </c>
      <c r="T86">
        <v>34539473</v>
      </c>
      <c r="U86">
        <f t="shared" si="7"/>
        <v>9.2243793985638938</v>
      </c>
      <c r="V86" s="30"/>
      <c r="W86" s="23">
        <f t="shared" si="5"/>
        <v>236194</v>
      </c>
      <c r="X86" s="23">
        <f t="shared" si="5"/>
        <v>24593</v>
      </c>
      <c r="Y86" s="38">
        <f t="shared" si="8"/>
        <v>8.160788499015581E-3</v>
      </c>
      <c r="Z86" s="30"/>
    </row>
    <row r="87" spans="1:26" x14ac:dyDescent="0.2">
      <c r="A87" t="s">
        <v>96</v>
      </c>
      <c r="B87">
        <v>1048576</v>
      </c>
      <c r="C87">
        <v>20</v>
      </c>
      <c r="D87">
        <v>64</v>
      </c>
      <c r="E87">
        <v>64</v>
      </c>
      <c r="F87">
        <v>1</v>
      </c>
      <c r="G87">
        <v>64</v>
      </c>
      <c r="H87" s="30"/>
      <c r="I87">
        <v>1246.1199999999999</v>
      </c>
      <c r="J87" s="1">
        <v>218071217</v>
      </c>
      <c r="K87" s="1">
        <v>19117397</v>
      </c>
      <c r="L87" s="1">
        <v>198729955</v>
      </c>
      <c r="M87" s="1">
        <v>217847352</v>
      </c>
      <c r="N87" s="29">
        <f t="shared" si="6"/>
        <v>8.7665842668269232</v>
      </c>
      <c r="O87" s="30"/>
      <c r="P87">
        <v>1245.8499999999999</v>
      </c>
      <c r="Q87">
        <v>218024287</v>
      </c>
      <c r="R87">
        <v>19066950</v>
      </c>
      <c r="S87">
        <v>198732566</v>
      </c>
      <c r="T87">
        <v>217799516</v>
      </c>
      <c r="U87">
        <f t="shared" si="7"/>
        <v>8.745333037140032</v>
      </c>
      <c r="V87" s="30"/>
      <c r="W87" s="23">
        <f t="shared" si="5"/>
        <v>-46930</v>
      </c>
      <c r="X87" s="23">
        <f t="shared" si="5"/>
        <v>-50447</v>
      </c>
      <c r="Y87" s="38">
        <f t="shared" si="8"/>
        <v>-2.1251229686891193E-2</v>
      </c>
      <c r="Z87" s="30"/>
    </row>
    <row r="88" spans="1:26" x14ac:dyDescent="0.2">
      <c r="A88" t="s">
        <v>94</v>
      </c>
      <c r="B88">
        <v>1048576</v>
      </c>
      <c r="C88">
        <v>20</v>
      </c>
      <c r="D88">
        <v>64</v>
      </c>
      <c r="E88">
        <v>64</v>
      </c>
      <c r="F88">
        <v>1</v>
      </c>
      <c r="G88">
        <v>64</v>
      </c>
      <c r="H88" s="30"/>
      <c r="I88">
        <v>945.52</v>
      </c>
      <c r="J88" s="1">
        <v>165467399</v>
      </c>
      <c r="K88" s="1">
        <v>10277020</v>
      </c>
      <c r="L88" s="1">
        <v>155046496</v>
      </c>
      <c r="M88" s="1">
        <v>165323516</v>
      </c>
      <c r="N88" s="29">
        <f t="shared" si="6"/>
        <v>6.210903212420714</v>
      </c>
      <c r="O88" s="30"/>
      <c r="P88">
        <v>945.61</v>
      </c>
      <c r="Q88">
        <v>165482266</v>
      </c>
      <c r="R88">
        <v>10296715</v>
      </c>
      <c r="S88">
        <v>155041898</v>
      </c>
      <c r="T88">
        <v>165338613</v>
      </c>
      <c r="U88">
        <f t="shared" si="7"/>
        <v>6.2222467995452755</v>
      </c>
      <c r="V88" s="30"/>
      <c r="W88" s="23">
        <f t="shared" si="5"/>
        <v>14867</v>
      </c>
      <c r="X88" s="23">
        <f t="shared" si="5"/>
        <v>19695</v>
      </c>
      <c r="Y88" s="38">
        <f t="shared" si="8"/>
        <v>1.1343587124561516E-2</v>
      </c>
      <c r="Z88" s="30"/>
    </row>
    <row r="89" spans="1:26" x14ac:dyDescent="0.2">
      <c r="A89" t="s">
        <v>97</v>
      </c>
      <c r="B89">
        <v>1048576</v>
      </c>
      <c r="C89">
        <v>20</v>
      </c>
      <c r="D89">
        <v>64</v>
      </c>
      <c r="E89">
        <v>64</v>
      </c>
      <c r="F89">
        <v>1</v>
      </c>
      <c r="G89">
        <v>64</v>
      </c>
      <c r="H89" s="30"/>
      <c r="I89">
        <v>1188.96</v>
      </c>
      <c r="J89" s="1">
        <v>208069330</v>
      </c>
      <c r="K89" s="1">
        <v>12143603</v>
      </c>
      <c r="L89" s="1">
        <v>195781309</v>
      </c>
      <c r="M89" s="1">
        <v>207924912</v>
      </c>
      <c r="N89" s="29">
        <f t="shared" si="6"/>
        <v>5.8363253248328331</v>
      </c>
      <c r="O89" s="30"/>
      <c r="P89">
        <v>1189.08</v>
      </c>
      <c r="Q89">
        <v>208089869</v>
      </c>
      <c r="R89">
        <v>12066720</v>
      </c>
      <c r="S89">
        <v>195878567</v>
      </c>
      <c r="T89">
        <v>207945287</v>
      </c>
      <c r="U89">
        <f t="shared" si="7"/>
        <v>5.7988022473117127</v>
      </c>
      <c r="V89" s="30"/>
      <c r="W89" s="23">
        <f t="shared" ref="W89:X92" si="9">Q89-J89</f>
        <v>20539</v>
      </c>
      <c r="X89" s="23">
        <f t="shared" si="9"/>
        <v>-76883</v>
      </c>
      <c r="Y89" s="38">
        <f t="shared" si="8"/>
        <v>-3.7523077521120385E-2</v>
      </c>
      <c r="Z89" s="30"/>
    </row>
    <row r="90" spans="1:26" x14ac:dyDescent="0.2">
      <c r="A90" t="s">
        <v>96</v>
      </c>
      <c r="B90">
        <v>33554432</v>
      </c>
      <c r="C90">
        <v>25</v>
      </c>
      <c r="D90">
        <v>64</v>
      </c>
      <c r="E90">
        <v>64</v>
      </c>
      <c r="F90">
        <v>1</v>
      </c>
      <c r="G90">
        <v>64</v>
      </c>
      <c r="H90" s="30"/>
      <c r="I90">
        <v>47906.400000000001</v>
      </c>
      <c r="J90" s="1">
        <v>8383620806</v>
      </c>
      <c r="K90" s="1">
        <v>588672253</v>
      </c>
      <c r="L90" s="1">
        <v>7794609525</v>
      </c>
      <c r="M90" s="1">
        <v>8383281778</v>
      </c>
      <c r="N90" s="29">
        <f t="shared" si="6"/>
        <v>7.0216946427097264</v>
      </c>
      <c r="O90" s="30"/>
      <c r="P90">
        <v>47923.93</v>
      </c>
      <c r="Q90">
        <v>8386688767</v>
      </c>
      <c r="R90">
        <v>591236284</v>
      </c>
      <c r="S90">
        <v>7795106803</v>
      </c>
      <c r="T90">
        <v>8386343087</v>
      </c>
      <c r="U90">
        <f t="shared" si="7"/>
        <v>7.0496986406172661</v>
      </c>
      <c r="V90" s="30"/>
      <c r="W90" s="23">
        <f t="shared" si="9"/>
        <v>3067961</v>
      </c>
      <c r="X90" s="23">
        <f t="shared" si="9"/>
        <v>2564031</v>
      </c>
      <c r="Y90" s="38">
        <f t="shared" si="8"/>
        <v>2.8003997907539713E-2</v>
      </c>
      <c r="Z90" s="30"/>
    </row>
    <row r="91" spans="1:26" x14ac:dyDescent="0.2">
      <c r="A91" t="s">
        <v>94</v>
      </c>
      <c r="B91">
        <v>33554432</v>
      </c>
      <c r="C91">
        <v>25</v>
      </c>
      <c r="D91">
        <v>64</v>
      </c>
      <c r="E91">
        <v>64</v>
      </c>
      <c r="F91">
        <v>1</v>
      </c>
      <c r="G91">
        <v>64</v>
      </c>
      <c r="H91" s="30"/>
      <c r="I91">
        <v>33527.46</v>
      </c>
      <c r="J91" s="1">
        <v>5867306172</v>
      </c>
      <c r="K91" s="1">
        <v>308446472</v>
      </c>
      <c r="L91" s="1">
        <v>5558645395</v>
      </c>
      <c r="M91" s="1">
        <v>5867091867</v>
      </c>
      <c r="N91" s="29">
        <f t="shared" si="6"/>
        <v>5.2570372664711176</v>
      </c>
      <c r="O91" s="30"/>
      <c r="P91">
        <v>33514.959999999999</v>
      </c>
      <c r="Q91">
        <v>5865118660</v>
      </c>
      <c r="R91">
        <v>305992173</v>
      </c>
      <c r="S91">
        <v>5558911866</v>
      </c>
      <c r="T91">
        <v>5864904039</v>
      </c>
      <c r="U91">
        <f t="shared" si="7"/>
        <v>5.217152298841981</v>
      </c>
      <c r="V91" s="30"/>
      <c r="W91" s="23">
        <f t="shared" si="9"/>
        <v>-2187512</v>
      </c>
      <c r="X91" s="23">
        <f t="shared" si="9"/>
        <v>-2454299</v>
      </c>
      <c r="Y91" s="38">
        <f t="shared" si="8"/>
        <v>-3.9884967629136625E-2</v>
      </c>
      <c r="Z91" s="30"/>
    </row>
    <row r="92" spans="1:26" x14ac:dyDescent="0.2">
      <c r="A92" t="s">
        <v>97</v>
      </c>
      <c r="B92">
        <v>33554432</v>
      </c>
      <c r="C92">
        <v>25</v>
      </c>
      <c r="D92">
        <v>64</v>
      </c>
      <c r="E92">
        <v>64</v>
      </c>
      <c r="F92">
        <v>1</v>
      </c>
      <c r="G92">
        <v>64</v>
      </c>
      <c r="H92" s="30"/>
      <c r="I92">
        <v>33852.230000000003</v>
      </c>
      <c r="J92" s="1">
        <v>5924140710</v>
      </c>
      <c r="K92" s="1">
        <v>304984853</v>
      </c>
      <c r="L92" s="1">
        <v>5618940098</v>
      </c>
      <c r="M92" s="1">
        <v>5923924951</v>
      </c>
      <c r="N92" s="29">
        <f t="shared" si="6"/>
        <v>5.1481703073862333</v>
      </c>
      <c r="O92" s="30"/>
      <c r="P92">
        <v>33864.720000000001</v>
      </c>
      <c r="Q92">
        <v>5926326341</v>
      </c>
      <c r="R92">
        <v>308947046</v>
      </c>
      <c r="S92">
        <v>5617163737</v>
      </c>
      <c r="T92">
        <v>5926110783</v>
      </c>
      <c r="U92">
        <f t="shared" si="7"/>
        <v>5.2131291498852681</v>
      </c>
      <c r="V92" s="30"/>
      <c r="W92" s="23">
        <f t="shared" si="9"/>
        <v>2185631</v>
      </c>
      <c r="X92" s="23">
        <f t="shared" si="9"/>
        <v>3962193</v>
      </c>
      <c r="Y92" s="38">
        <f t="shared" si="8"/>
        <v>6.495884249903483E-2</v>
      </c>
      <c r="Z92" s="30"/>
    </row>
    <row r="93" spans="1:26" x14ac:dyDescent="0.2">
      <c r="A93" t="s">
        <v>96</v>
      </c>
      <c r="B93">
        <v>1073741824</v>
      </c>
      <c r="C93">
        <v>30</v>
      </c>
      <c r="D93">
        <v>64</v>
      </c>
      <c r="E93">
        <v>64</v>
      </c>
      <c r="F93">
        <v>1</v>
      </c>
      <c r="G93">
        <v>64</v>
      </c>
      <c r="H93" s="30"/>
      <c r="I93">
        <v>1878575.82</v>
      </c>
      <c r="J93" s="1">
        <v>328750769937</v>
      </c>
      <c r="K93" s="1">
        <v>16117944560</v>
      </c>
      <c r="L93" s="1">
        <v>312632342038</v>
      </c>
      <c r="M93" s="1">
        <v>328750286598</v>
      </c>
      <c r="N93" s="29">
        <f t="shared" si="6"/>
        <v>4.9027853419442193</v>
      </c>
      <c r="O93" s="30"/>
      <c r="P93" s="39"/>
      <c r="Q93" s="39"/>
      <c r="R93" s="39"/>
      <c r="S93" s="39"/>
      <c r="T93" s="39"/>
      <c r="U93" s="39" t="s">
        <v>99</v>
      </c>
      <c r="V93" s="30"/>
      <c r="Y93" s="38"/>
      <c r="Z93" s="30"/>
    </row>
    <row r="94" spans="1:26" x14ac:dyDescent="0.2">
      <c r="A94" t="s">
        <v>94</v>
      </c>
      <c r="B94">
        <v>1073741824</v>
      </c>
      <c r="C94">
        <v>30</v>
      </c>
      <c r="D94">
        <v>64</v>
      </c>
      <c r="E94">
        <v>64</v>
      </c>
      <c r="F94">
        <v>1</v>
      </c>
      <c r="G94">
        <v>64</v>
      </c>
      <c r="H94" s="30"/>
      <c r="I94">
        <v>1215079.57</v>
      </c>
      <c r="J94" s="1">
        <v>212638925963</v>
      </c>
      <c r="K94" s="1">
        <v>8684068404</v>
      </c>
      <c r="L94" s="1">
        <v>203954557904</v>
      </c>
      <c r="M94" s="1">
        <v>212638626308</v>
      </c>
      <c r="N94" s="29">
        <f t="shared" si="6"/>
        <v>4.0839504642301767</v>
      </c>
      <c r="O94" s="30"/>
      <c r="P94" s="39"/>
      <c r="Q94" s="39"/>
      <c r="R94" s="39"/>
      <c r="S94" s="39"/>
      <c r="T94" s="39"/>
      <c r="U94" s="39" t="s">
        <v>99</v>
      </c>
      <c r="V94" s="30"/>
      <c r="Y94" s="38"/>
      <c r="Z94" s="30"/>
    </row>
    <row r="95" spans="1:26" x14ac:dyDescent="0.2">
      <c r="A95" t="s">
        <v>97</v>
      </c>
      <c r="B95">
        <v>1073741824</v>
      </c>
      <c r="C95">
        <v>30</v>
      </c>
      <c r="D95">
        <v>64</v>
      </c>
      <c r="E95">
        <v>64</v>
      </c>
      <c r="F95">
        <v>1</v>
      </c>
      <c r="G95">
        <v>64</v>
      </c>
      <c r="H95" s="30"/>
      <c r="I95">
        <v>1215569.57</v>
      </c>
      <c r="J95" s="1">
        <v>212724676279</v>
      </c>
      <c r="K95" s="1">
        <v>8720382498</v>
      </c>
      <c r="L95" s="1">
        <v>204003992495</v>
      </c>
      <c r="M95" s="1">
        <v>212724374993</v>
      </c>
      <c r="N95" s="29">
        <f t="shared" si="6"/>
        <v>4.0993751409275827</v>
      </c>
      <c r="O95" s="30"/>
      <c r="P95" s="39"/>
      <c r="Q95" s="39"/>
      <c r="R95" s="39"/>
      <c r="S95" s="39"/>
      <c r="T95" s="39"/>
      <c r="U95" s="39" t="s">
        <v>99</v>
      </c>
      <c r="V95" s="30"/>
      <c r="Y95" s="38"/>
      <c r="Z95" s="30"/>
    </row>
    <row r="96" spans="1:26" x14ac:dyDescent="0.2">
      <c r="H96" s="30"/>
      <c r="O96" s="30"/>
      <c r="V96" s="30"/>
      <c r="Y96" s="38"/>
      <c r="Z96" s="30"/>
    </row>
    <row r="97" spans="1:26" x14ac:dyDescent="0.2">
      <c r="A97" t="s">
        <v>94</v>
      </c>
      <c r="B97">
        <v>1024</v>
      </c>
      <c r="C97">
        <v>10</v>
      </c>
      <c r="D97">
        <v>1</v>
      </c>
      <c r="E97">
        <v>1</v>
      </c>
      <c r="F97">
        <v>1</v>
      </c>
      <c r="G97">
        <v>64</v>
      </c>
      <c r="H97" s="30"/>
      <c r="I97">
        <v>18.149999999999999</v>
      </c>
      <c r="J97" s="23">
        <v>3176963</v>
      </c>
      <c r="K97" s="23">
        <v>806556</v>
      </c>
      <c r="L97" s="23">
        <v>2332077</v>
      </c>
      <c r="M97" s="23">
        <v>3138633</v>
      </c>
      <c r="N97" s="29">
        <f t="shared" ref="N97:N113" si="10">(K97/J97)*100</f>
        <v>25.387642223091678</v>
      </c>
      <c r="O97" s="30"/>
      <c r="P97">
        <v>18.149999999999999</v>
      </c>
      <c r="Q97" s="23">
        <v>3176649</v>
      </c>
      <c r="R97" s="23">
        <v>806102</v>
      </c>
      <c r="S97" s="23">
        <v>2331544</v>
      </c>
      <c r="T97" s="23">
        <v>3137646</v>
      </c>
      <c r="U97">
        <f>(R97/Q97)*100</f>
        <v>25.375859907720365</v>
      </c>
      <c r="V97" s="30"/>
      <c r="W97" s="23">
        <f t="shared" ref="W97:X112" si="11">Q97-J97</f>
        <v>-314</v>
      </c>
      <c r="X97" s="23">
        <f t="shared" si="11"/>
        <v>-454</v>
      </c>
      <c r="Y97" s="38">
        <f>U97-N97</f>
        <v>-1.1782315371313246E-2</v>
      </c>
      <c r="Z97" s="30"/>
    </row>
    <row r="98" spans="1:26" x14ac:dyDescent="0.2">
      <c r="A98" t="s">
        <v>94</v>
      </c>
      <c r="B98">
        <v>1024</v>
      </c>
      <c r="C98">
        <v>10</v>
      </c>
      <c r="D98">
        <v>1</v>
      </c>
      <c r="E98">
        <v>1</v>
      </c>
      <c r="F98" s="3">
        <v>0</v>
      </c>
      <c r="G98">
        <v>64</v>
      </c>
      <c r="H98" s="30"/>
      <c r="I98">
        <v>24.34</v>
      </c>
      <c r="J98" s="23">
        <v>4261209</v>
      </c>
      <c r="K98" s="23">
        <v>37989</v>
      </c>
      <c r="L98" s="23">
        <v>4184914</v>
      </c>
      <c r="M98" s="23">
        <v>4222903</v>
      </c>
      <c r="N98" s="40">
        <v>0</v>
      </c>
      <c r="O98" s="30"/>
      <c r="P98">
        <v>24.55</v>
      </c>
      <c r="Q98" s="23">
        <v>4296831</v>
      </c>
      <c r="R98" s="23">
        <v>38014</v>
      </c>
      <c r="S98" s="23">
        <v>4220186</v>
      </c>
      <c r="T98" s="23">
        <v>4258200</v>
      </c>
      <c r="U98" s="3">
        <v>0</v>
      </c>
      <c r="V98" s="30"/>
      <c r="W98" s="23">
        <f t="shared" si="11"/>
        <v>35622</v>
      </c>
      <c r="X98" s="23">
        <f t="shared" si="11"/>
        <v>25</v>
      </c>
      <c r="Y98" s="38"/>
      <c r="Z98" s="30"/>
    </row>
    <row r="99" spans="1:26" x14ac:dyDescent="0.2">
      <c r="A99" t="s">
        <v>94</v>
      </c>
      <c r="B99">
        <v>1024</v>
      </c>
      <c r="C99">
        <v>10</v>
      </c>
      <c r="D99">
        <v>16</v>
      </c>
      <c r="E99">
        <v>8</v>
      </c>
      <c r="F99">
        <v>1</v>
      </c>
      <c r="G99">
        <v>64</v>
      </c>
      <c r="H99" s="30"/>
      <c r="I99">
        <v>16.8</v>
      </c>
      <c r="J99" s="23">
        <v>2941174</v>
      </c>
      <c r="K99" s="23">
        <v>700487</v>
      </c>
      <c r="L99" s="23">
        <v>2202309</v>
      </c>
      <c r="M99" s="23">
        <v>2902796</v>
      </c>
      <c r="N99" s="29">
        <f t="shared" si="10"/>
        <v>23.816578005925525</v>
      </c>
      <c r="O99" s="30"/>
      <c r="P99">
        <v>16.8</v>
      </c>
      <c r="Q99" s="23">
        <v>2941074</v>
      </c>
      <c r="R99" s="23">
        <v>700722</v>
      </c>
      <c r="S99" s="23">
        <v>2202127</v>
      </c>
      <c r="T99" s="23">
        <v>2902849</v>
      </c>
      <c r="U99">
        <f>(R99/Q99)*100</f>
        <v>23.825378076172175</v>
      </c>
      <c r="V99" s="30"/>
      <c r="W99" s="23">
        <f t="shared" si="11"/>
        <v>-100</v>
      </c>
      <c r="X99" s="23">
        <f t="shared" si="11"/>
        <v>235</v>
      </c>
      <c r="Y99" s="38">
        <f>U99-N99</f>
        <v>8.8000702466501934E-3</v>
      </c>
      <c r="Z99" s="30"/>
    </row>
    <row r="100" spans="1:26" x14ac:dyDescent="0.2">
      <c r="A100" t="s">
        <v>94</v>
      </c>
      <c r="B100">
        <v>1024</v>
      </c>
      <c r="C100">
        <v>10</v>
      </c>
      <c r="D100">
        <v>16</v>
      </c>
      <c r="E100">
        <v>8</v>
      </c>
      <c r="F100" s="3">
        <v>0</v>
      </c>
      <c r="G100">
        <v>64</v>
      </c>
      <c r="H100" s="30"/>
      <c r="I100">
        <v>24</v>
      </c>
      <c r="J100" s="23">
        <v>4200873</v>
      </c>
      <c r="K100" s="23">
        <v>37950</v>
      </c>
      <c r="L100" s="23">
        <v>4124633</v>
      </c>
      <c r="M100" s="23">
        <v>4162583</v>
      </c>
      <c r="N100" s="40">
        <v>0</v>
      </c>
      <c r="O100" s="30"/>
      <c r="P100">
        <v>24.18</v>
      </c>
      <c r="Q100" s="23">
        <v>4232734</v>
      </c>
      <c r="R100" s="23">
        <v>37950</v>
      </c>
      <c r="S100" s="23">
        <v>4156568</v>
      </c>
      <c r="T100" s="23">
        <v>4194518</v>
      </c>
      <c r="U100" s="3">
        <v>0</v>
      </c>
      <c r="V100" s="30"/>
      <c r="W100" s="23">
        <f t="shared" si="11"/>
        <v>31861</v>
      </c>
      <c r="X100" s="23">
        <f t="shared" si="11"/>
        <v>0</v>
      </c>
      <c r="Y100" s="38"/>
      <c r="Z100" s="30"/>
    </row>
    <row r="101" spans="1:26" x14ac:dyDescent="0.2">
      <c r="A101" t="s">
        <v>94</v>
      </c>
      <c r="B101">
        <v>32768</v>
      </c>
      <c r="C101">
        <v>15</v>
      </c>
      <c r="D101">
        <v>1</v>
      </c>
      <c r="E101">
        <v>1</v>
      </c>
      <c r="F101">
        <v>1</v>
      </c>
      <c r="G101">
        <v>64</v>
      </c>
      <c r="H101" s="30"/>
      <c r="I101">
        <v>194.4</v>
      </c>
      <c r="J101" s="23">
        <v>34020462</v>
      </c>
      <c r="K101" s="23">
        <v>7307363</v>
      </c>
      <c r="L101" s="23">
        <v>26638206</v>
      </c>
      <c r="M101" s="23">
        <v>33945569</v>
      </c>
      <c r="N101" s="29">
        <f t="shared" si="10"/>
        <v>21.47931735906467</v>
      </c>
      <c r="O101" s="30"/>
      <c r="P101">
        <v>195.61</v>
      </c>
      <c r="Q101" s="23">
        <v>34232971</v>
      </c>
      <c r="R101" s="23">
        <v>7339272</v>
      </c>
      <c r="S101" s="23">
        <v>26813582</v>
      </c>
      <c r="T101" s="23">
        <v>34152854</v>
      </c>
      <c r="U101">
        <f>(R101/Q101)*100</f>
        <v>21.439190889975631</v>
      </c>
      <c r="V101" s="30"/>
      <c r="W101" s="23">
        <f t="shared" si="11"/>
        <v>212509</v>
      </c>
      <c r="X101" s="23">
        <f t="shared" si="11"/>
        <v>31909</v>
      </c>
      <c r="Y101" s="38">
        <f>U101-N101</f>
        <v>-4.0126469089038608E-2</v>
      </c>
      <c r="Z101" s="30"/>
    </row>
    <row r="102" spans="1:26" x14ac:dyDescent="0.2">
      <c r="A102" t="s">
        <v>94</v>
      </c>
      <c r="B102">
        <v>32768</v>
      </c>
      <c r="C102">
        <v>15</v>
      </c>
      <c r="D102">
        <v>1</v>
      </c>
      <c r="E102">
        <v>1</v>
      </c>
      <c r="F102" s="3">
        <v>0</v>
      </c>
      <c r="G102">
        <v>64</v>
      </c>
      <c r="H102" s="30"/>
      <c r="I102">
        <v>525.91999999999996</v>
      </c>
      <c r="J102" s="23">
        <v>92036824</v>
      </c>
      <c r="K102" s="23">
        <v>84122</v>
      </c>
      <c r="L102" s="23">
        <v>91876766</v>
      </c>
      <c r="M102" s="23">
        <v>91960888</v>
      </c>
      <c r="N102" s="40">
        <v>0</v>
      </c>
      <c r="O102" s="30"/>
      <c r="P102">
        <v>528.29</v>
      </c>
      <c r="Q102" s="23">
        <v>92450842</v>
      </c>
      <c r="R102" s="23">
        <v>88043</v>
      </c>
      <c r="S102" s="23">
        <v>92282118</v>
      </c>
      <c r="T102" s="23">
        <v>92370161</v>
      </c>
      <c r="U102" s="3">
        <v>0</v>
      </c>
      <c r="V102" s="30"/>
      <c r="W102" s="23">
        <f t="shared" si="11"/>
        <v>414018</v>
      </c>
      <c r="X102" s="23">
        <f t="shared" si="11"/>
        <v>3921</v>
      </c>
      <c r="Y102" s="38"/>
      <c r="Z102" s="30"/>
    </row>
    <row r="103" spans="1:26" x14ac:dyDescent="0.2">
      <c r="A103" t="s">
        <v>94</v>
      </c>
      <c r="B103">
        <v>32768</v>
      </c>
      <c r="C103">
        <v>15</v>
      </c>
      <c r="D103">
        <v>64</v>
      </c>
      <c r="E103">
        <v>64</v>
      </c>
      <c r="F103">
        <v>1</v>
      </c>
      <c r="G103">
        <v>64</v>
      </c>
      <c r="H103" s="30"/>
      <c r="I103">
        <v>62.42</v>
      </c>
      <c r="J103" s="23">
        <v>10924494</v>
      </c>
      <c r="K103" s="23">
        <v>1108245</v>
      </c>
      <c r="L103" s="23">
        <v>9741047</v>
      </c>
      <c r="M103" s="23">
        <v>10849292</v>
      </c>
      <c r="N103" s="29">
        <f t="shared" si="10"/>
        <v>10.144588847776383</v>
      </c>
      <c r="O103" s="30"/>
      <c r="P103">
        <v>62.4</v>
      </c>
      <c r="Q103" s="23">
        <v>10921202</v>
      </c>
      <c r="R103" s="23">
        <v>1107330</v>
      </c>
      <c r="S103" s="23">
        <v>9738690</v>
      </c>
      <c r="T103" s="23">
        <v>10846020</v>
      </c>
      <c r="U103">
        <f>(R103/Q103)*100</f>
        <v>10.139268553040225</v>
      </c>
      <c r="V103" s="30"/>
      <c r="W103" s="23">
        <f t="shared" si="11"/>
        <v>-3292</v>
      </c>
      <c r="X103" s="23">
        <f t="shared" si="11"/>
        <v>-915</v>
      </c>
      <c r="Y103" s="38">
        <f>U103-N103</f>
        <v>-5.3202947361583597E-3</v>
      </c>
      <c r="Z103" s="30"/>
    </row>
    <row r="104" spans="1:26" x14ac:dyDescent="0.2">
      <c r="A104" t="s">
        <v>94</v>
      </c>
      <c r="B104">
        <v>32768</v>
      </c>
      <c r="C104">
        <v>15</v>
      </c>
      <c r="D104">
        <v>64</v>
      </c>
      <c r="E104">
        <v>64</v>
      </c>
      <c r="F104" s="3">
        <v>0</v>
      </c>
      <c r="G104">
        <v>64</v>
      </c>
      <c r="H104" s="30"/>
      <c r="I104">
        <v>445.94</v>
      </c>
      <c r="J104" s="23">
        <v>78040555</v>
      </c>
      <c r="K104" s="23">
        <v>84127</v>
      </c>
      <c r="L104" s="23">
        <v>77880532</v>
      </c>
      <c r="M104" s="23">
        <v>77964659</v>
      </c>
      <c r="N104" s="40">
        <v>0</v>
      </c>
      <c r="O104" s="30"/>
      <c r="P104">
        <v>448.34</v>
      </c>
      <c r="Q104" s="23">
        <v>78460803</v>
      </c>
      <c r="R104" s="23">
        <v>84191</v>
      </c>
      <c r="S104" s="23">
        <v>78300842</v>
      </c>
      <c r="T104" s="23">
        <v>78385033</v>
      </c>
      <c r="U104" s="3">
        <v>0</v>
      </c>
      <c r="V104" s="30"/>
      <c r="W104" s="23">
        <f t="shared" si="11"/>
        <v>420248</v>
      </c>
      <c r="X104" s="23">
        <f t="shared" si="11"/>
        <v>64</v>
      </c>
      <c r="Y104" s="38"/>
      <c r="Z104" s="30"/>
    </row>
    <row r="105" spans="1:26" x14ac:dyDescent="0.2">
      <c r="A105" t="s">
        <v>94</v>
      </c>
      <c r="B105">
        <v>1048576</v>
      </c>
      <c r="C105">
        <v>20</v>
      </c>
      <c r="D105">
        <v>1</v>
      </c>
      <c r="E105">
        <v>1</v>
      </c>
      <c r="F105">
        <v>1</v>
      </c>
      <c r="G105">
        <v>64</v>
      </c>
      <c r="H105" s="30"/>
      <c r="I105">
        <v>8685.57</v>
      </c>
      <c r="J105" s="23">
        <v>1519975862</v>
      </c>
      <c r="K105" s="23">
        <v>197753638</v>
      </c>
      <c r="L105" s="23">
        <v>1322078880</v>
      </c>
      <c r="M105" s="23">
        <v>1519832518</v>
      </c>
      <c r="N105" s="29">
        <f t="shared" si="10"/>
        <v>13.010314370373862</v>
      </c>
      <c r="O105" s="30"/>
      <c r="P105">
        <v>8685.7199999999993</v>
      </c>
      <c r="Q105" s="23">
        <v>1520002696</v>
      </c>
      <c r="R105" s="23">
        <v>197759802</v>
      </c>
      <c r="S105" s="23">
        <v>1322099469</v>
      </c>
      <c r="T105" s="23">
        <v>1519859271</v>
      </c>
      <c r="U105">
        <f>(R105/Q105)*100</f>
        <v>13.010490212972622</v>
      </c>
      <c r="V105" s="30"/>
      <c r="W105" s="23">
        <f t="shared" si="11"/>
        <v>26834</v>
      </c>
      <c r="X105" s="23">
        <f t="shared" si="11"/>
        <v>6164</v>
      </c>
      <c r="Y105" s="38">
        <f>U105-N105</f>
        <v>1.7584259875924602E-4</v>
      </c>
      <c r="Z105" s="30"/>
    </row>
    <row r="106" spans="1:26" x14ac:dyDescent="0.2">
      <c r="A106" t="s">
        <v>94</v>
      </c>
      <c r="B106">
        <v>1048576</v>
      </c>
      <c r="C106">
        <v>20</v>
      </c>
      <c r="D106">
        <v>1</v>
      </c>
      <c r="E106">
        <v>1</v>
      </c>
      <c r="F106" s="3">
        <v>0</v>
      </c>
      <c r="G106">
        <v>64</v>
      </c>
      <c r="H106" s="30"/>
      <c r="I106">
        <v>19523.36</v>
      </c>
      <c r="J106" s="23">
        <v>3416589573</v>
      </c>
      <c r="K106" s="23">
        <v>164912</v>
      </c>
      <c r="L106" s="23">
        <v>3416281236</v>
      </c>
      <c r="M106" s="23">
        <v>3416446148</v>
      </c>
      <c r="N106" s="40">
        <v>0</v>
      </c>
      <c r="O106" s="30"/>
      <c r="P106">
        <v>19525.04</v>
      </c>
      <c r="Q106" s="23">
        <v>3416882872</v>
      </c>
      <c r="R106" s="23">
        <v>164860</v>
      </c>
      <c r="S106" s="23">
        <v>3416574445</v>
      </c>
      <c r="T106" s="23">
        <v>3416739305</v>
      </c>
      <c r="U106" s="3">
        <v>0</v>
      </c>
      <c r="V106" s="30"/>
      <c r="W106" s="23">
        <f t="shared" si="11"/>
        <v>293299</v>
      </c>
      <c r="X106" s="23">
        <f t="shared" si="11"/>
        <v>-52</v>
      </c>
      <c r="Y106" s="38"/>
      <c r="Z106" s="30"/>
    </row>
    <row r="107" spans="1:26" x14ac:dyDescent="0.2">
      <c r="A107" t="s">
        <v>94</v>
      </c>
      <c r="B107">
        <v>1048576</v>
      </c>
      <c r="C107">
        <v>20</v>
      </c>
      <c r="D107">
        <v>64</v>
      </c>
      <c r="E107">
        <v>64</v>
      </c>
      <c r="F107">
        <v>1</v>
      </c>
      <c r="G107">
        <v>64</v>
      </c>
      <c r="H107" s="30"/>
      <c r="I107">
        <v>945.42</v>
      </c>
      <c r="J107" s="23">
        <v>165449198</v>
      </c>
      <c r="K107" s="23">
        <v>10290506</v>
      </c>
      <c r="L107" s="23">
        <v>155013909</v>
      </c>
      <c r="M107" s="23">
        <v>165304415</v>
      </c>
      <c r="N107" s="29">
        <f t="shared" si="10"/>
        <v>6.2197376139593006</v>
      </c>
      <c r="O107" s="30"/>
      <c r="P107">
        <v>945.68</v>
      </c>
      <c r="Q107" s="23">
        <v>165495079</v>
      </c>
      <c r="R107" s="23">
        <v>10276809</v>
      </c>
      <c r="S107" s="23">
        <v>155074846</v>
      </c>
      <c r="T107" s="23">
        <v>165351655</v>
      </c>
      <c r="U107">
        <f>(R107/Q107)*100</f>
        <v>6.2097369070412061</v>
      </c>
      <c r="V107" s="30"/>
      <c r="W107" s="23">
        <f t="shared" si="11"/>
        <v>45881</v>
      </c>
      <c r="X107" s="23">
        <f t="shared" si="11"/>
        <v>-13697</v>
      </c>
      <c r="Y107" s="38">
        <f>U107-N107</f>
        <v>-1.0000706918094515E-2</v>
      </c>
      <c r="Z107" s="30"/>
    </row>
    <row r="108" spans="1:26" x14ac:dyDescent="0.2">
      <c r="A108" t="s">
        <v>94</v>
      </c>
      <c r="B108">
        <v>1048576</v>
      </c>
      <c r="C108">
        <v>20</v>
      </c>
      <c r="D108">
        <v>64</v>
      </c>
      <c r="E108">
        <v>64</v>
      </c>
      <c r="F108" s="3">
        <v>0</v>
      </c>
      <c r="G108">
        <v>64</v>
      </c>
      <c r="H108" s="30"/>
      <c r="I108">
        <v>13484.92</v>
      </c>
      <c r="J108" s="23">
        <v>2359861644</v>
      </c>
      <c r="K108" s="23">
        <v>164957</v>
      </c>
      <c r="L108" s="23">
        <v>2359553189</v>
      </c>
      <c r="M108" s="23">
        <v>2359718146</v>
      </c>
      <c r="N108" s="40">
        <v>0</v>
      </c>
      <c r="O108" s="30"/>
      <c r="P108">
        <v>13511.85</v>
      </c>
      <c r="Q108" s="23">
        <v>2364574524</v>
      </c>
      <c r="R108" s="23">
        <v>165018</v>
      </c>
      <c r="S108" s="23">
        <v>2364266160</v>
      </c>
      <c r="T108" s="23">
        <v>2364431178</v>
      </c>
      <c r="U108" s="3">
        <v>0</v>
      </c>
      <c r="V108" s="30"/>
      <c r="W108" s="23">
        <f t="shared" si="11"/>
        <v>4712880</v>
      </c>
      <c r="X108" s="23">
        <f t="shared" si="11"/>
        <v>61</v>
      </c>
      <c r="Y108" s="38"/>
      <c r="Z108" s="30"/>
    </row>
    <row r="109" spans="1:26" x14ac:dyDescent="0.2">
      <c r="A109" t="s">
        <v>94</v>
      </c>
      <c r="B109">
        <v>33554432</v>
      </c>
      <c r="C109">
        <v>25</v>
      </c>
      <c r="D109">
        <v>1</v>
      </c>
      <c r="E109">
        <v>1</v>
      </c>
      <c r="F109">
        <v>1</v>
      </c>
      <c r="G109">
        <v>64</v>
      </c>
      <c r="H109" s="30"/>
      <c r="I109">
        <v>400695.75</v>
      </c>
      <c r="J109" s="23">
        <v>70121756685</v>
      </c>
      <c r="K109" s="23">
        <v>6312270478</v>
      </c>
      <c r="L109" s="23">
        <v>63809272043</v>
      </c>
      <c r="M109" s="23">
        <v>70121542521</v>
      </c>
      <c r="N109" s="29">
        <f t="shared" si="10"/>
        <v>9.0018715679869459</v>
      </c>
      <c r="O109" s="30"/>
      <c r="P109">
        <v>400697.47</v>
      </c>
      <c r="Q109" s="23">
        <v>70122058839</v>
      </c>
      <c r="R109" s="23">
        <v>6312336972</v>
      </c>
      <c r="S109" s="23">
        <v>63809507148</v>
      </c>
      <c r="T109" s="23">
        <v>70121844120</v>
      </c>
      <c r="U109">
        <f>(R109/Q109)*100</f>
        <v>9.0019276052534387</v>
      </c>
      <c r="V109" s="30"/>
      <c r="W109" s="23">
        <f t="shared" si="11"/>
        <v>302154</v>
      </c>
      <c r="X109" s="23">
        <f t="shared" si="11"/>
        <v>66494</v>
      </c>
      <c r="Y109" s="38">
        <f>U109-N109</f>
        <v>5.6037266492836579E-5</v>
      </c>
      <c r="Z109" s="30"/>
    </row>
    <row r="110" spans="1:26" x14ac:dyDescent="0.2">
      <c r="A110" t="s">
        <v>94</v>
      </c>
      <c r="B110">
        <v>33554432</v>
      </c>
      <c r="C110">
        <v>25</v>
      </c>
      <c r="D110">
        <v>1</v>
      </c>
      <c r="E110">
        <v>1</v>
      </c>
      <c r="F110" s="3">
        <v>0</v>
      </c>
      <c r="G110">
        <v>64</v>
      </c>
      <c r="H110" s="30"/>
      <c r="I110">
        <v>746216.92</v>
      </c>
      <c r="J110" s="23">
        <v>130587962630</v>
      </c>
      <c r="K110" s="23">
        <v>255320</v>
      </c>
      <c r="L110" s="23">
        <v>130587492948</v>
      </c>
      <c r="M110" s="23">
        <v>130587748268</v>
      </c>
      <c r="N110" s="40">
        <v>0</v>
      </c>
      <c r="O110" s="30"/>
      <c r="P110" s="39"/>
      <c r="Q110" s="39"/>
      <c r="R110" s="39"/>
      <c r="S110" s="39"/>
      <c r="T110" s="39"/>
      <c r="U110" s="39" t="s">
        <v>99</v>
      </c>
      <c r="V110" s="30"/>
      <c r="W110" s="23">
        <f t="shared" si="11"/>
        <v>-130587962630</v>
      </c>
      <c r="X110" s="23">
        <f t="shared" si="11"/>
        <v>-255320</v>
      </c>
      <c r="Y110" s="38"/>
      <c r="Z110" s="30"/>
    </row>
    <row r="111" spans="1:26" x14ac:dyDescent="0.2">
      <c r="A111" t="s">
        <v>94</v>
      </c>
      <c r="B111">
        <v>33554432</v>
      </c>
      <c r="C111">
        <v>25</v>
      </c>
      <c r="D111">
        <v>64</v>
      </c>
      <c r="E111">
        <v>64</v>
      </c>
      <c r="F111">
        <v>1</v>
      </c>
      <c r="G111">
        <v>64</v>
      </c>
      <c r="H111" s="30"/>
      <c r="I111">
        <v>33481.46</v>
      </c>
      <c r="J111" s="23">
        <v>5859256229</v>
      </c>
      <c r="K111" s="23">
        <v>302592116</v>
      </c>
      <c r="L111" s="23">
        <v>5556449962</v>
      </c>
      <c r="M111" s="23">
        <v>5859042078</v>
      </c>
      <c r="N111" s="29">
        <f t="shared" si="10"/>
        <v>5.1643434622698425</v>
      </c>
      <c r="O111" s="30"/>
      <c r="P111">
        <v>33484.11</v>
      </c>
      <c r="Q111" s="23">
        <v>5859719740</v>
      </c>
      <c r="R111" s="23">
        <v>302970022</v>
      </c>
      <c r="S111" s="23">
        <v>5556533270</v>
      </c>
      <c r="T111" s="23">
        <v>5859503292</v>
      </c>
      <c r="U111">
        <f>(R111/Q111)*100</f>
        <v>5.17038417267376</v>
      </c>
      <c r="V111" s="30"/>
      <c r="W111" s="23">
        <f t="shared" si="11"/>
        <v>463511</v>
      </c>
      <c r="X111" s="23">
        <f t="shared" si="11"/>
        <v>377906</v>
      </c>
      <c r="Y111" s="38">
        <f>U111-N111</f>
        <v>6.0407104039175152E-3</v>
      </c>
      <c r="Z111" s="30"/>
    </row>
    <row r="112" spans="1:26" x14ac:dyDescent="0.2">
      <c r="A112" t="s">
        <v>94</v>
      </c>
      <c r="B112">
        <v>33554432</v>
      </c>
      <c r="C112">
        <v>25</v>
      </c>
      <c r="D112">
        <v>64</v>
      </c>
      <c r="E112">
        <v>64</v>
      </c>
      <c r="F112" s="3">
        <v>0</v>
      </c>
      <c r="G112">
        <v>64</v>
      </c>
      <c r="H112" s="30"/>
      <c r="I112">
        <v>434241.02</v>
      </c>
      <c r="J112" s="23">
        <v>75992179471</v>
      </c>
      <c r="K112" s="23">
        <v>255005</v>
      </c>
      <c r="L112" s="23">
        <v>75991710357</v>
      </c>
      <c r="M112" s="23">
        <v>75991965362</v>
      </c>
      <c r="N112" s="40">
        <v>0</v>
      </c>
      <c r="O112" s="30"/>
      <c r="P112">
        <v>435704.69</v>
      </c>
      <c r="Q112" s="23">
        <v>76248320873</v>
      </c>
      <c r="R112" s="23">
        <v>255513</v>
      </c>
      <c r="S112" s="23">
        <v>76247851340</v>
      </c>
      <c r="T112" s="23">
        <v>76248106853</v>
      </c>
      <c r="U112" s="3">
        <v>0</v>
      </c>
      <c r="V112" s="30"/>
      <c r="W112" s="23">
        <f t="shared" si="11"/>
        <v>256141402</v>
      </c>
      <c r="X112" s="23">
        <f t="shared" si="11"/>
        <v>508</v>
      </c>
      <c r="Y112" s="38"/>
      <c r="Z112" s="30"/>
    </row>
    <row r="113" spans="1:26" x14ac:dyDescent="0.2">
      <c r="A113" t="s">
        <v>94</v>
      </c>
      <c r="B113">
        <v>1073741824</v>
      </c>
      <c r="C113">
        <v>30</v>
      </c>
      <c r="D113">
        <v>1</v>
      </c>
      <c r="E113">
        <v>1</v>
      </c>
      <c r="F113">
        <v>1</v>
      </c>
      <c r="G113">
        <v>64</v>
      </c>
      <c r="H113" s="30"/>
      <c r="I113">
        <v>17447676.68</v>
      </c>
      <c r="J113" s="23">
        <v>3053343419842</v>
      </c>
      <c r="K113" s="23">
        <v>174080871894</v>
      </c>
      <c r="L113" s="23">
        <v>2879262248739</v>
      </c>
      <c r="M113" s="23">
        <v>3053343120633</v>
      </c>
      <c r="N113" s="29">
        <f t="shared" si="10"/>
        <v>5.7013197651709975</v>
      </c>
      <c r="O113" s="30"/>
      <c r="P113" s="39"/>
      <c r="Q113" s="39"/>
      <c r="R113" s="39"/>
      <c r="S113" s="39"/>
      <c r="T113" s="39"/>
      <c r="U113" s="39" t="s">
        <v>99</v>
      </c>
      <c r="V113" s="30"/>
      <c r="W113" s="23"/>
      <c r="X113" s="23"/>
      <c r="Y113" s="38"/>
      <c r="Z113" s="30"/>
    </row>
    <row r="114" spans="1:26" x14ac:dyDescent="0.2">
      <c r="A114" t="s">
        <v>94</v>
      </c>
      <c r="B114">
        <v>1073741824</v>
      </c>
      <c r="C114">
        <v>30</v>
      </c>
      <c r="D114">
        <v>1</v>
      </c>
      <c r="E114">
        <v>1</v>
      </c>
      <c r="F114" s="3">
        <v>0</v>
      </c>
      <c r="G114">
        <v>64</v>
      </c>
      <c r="H114" s="30"/>
      <c r="I114">
        <v>28689553.32</v>
      </c>
      <c r="J114" s="23">
        <v>5020671831798</v>
      </c>
      <c r="K114" s="23">
        <v>365703</v>
      </c>
      <c r="L114" s="23">
        <v>5020671166925</v>
      </c>
      <c r="M114" s="23">
        <v>5020671532628</v>
      </c>
      <c r="N114" s="40">
        <v>0</v>
      </c>
      <c r="O114" s="30"/>
      <c r="P114">
        <v>28735982.68</v>
      </c>
      <c r="Q114" s="23">
        <v>5028796969355</v>
      </c>
      <c r="R114" s="23">
        <v>365679</v>
      </c>
      <c r="S114" s="23">
        <v>5028796304489</v>
      </c>
      <c r="T114" s="23">
        <v>5028796670168</v>
      </c>
      <c r="U114" s="3">
        <v>0</v>
      </c>
      <c r="V114" s="30"/>
      <c r="W114" s="23">
        <f>Q114-J114</f>
        <v>8125137557</v>
      </c>
      <c r="X114" s="23">
        <f>R114-K114</f>
        <v>-24</v>
      </c>
      <c r="Y114" s="38"/>
      <c r="Z114" s="30"/>
    </row>
    <row r="115" spans="1:26" x14ac:dyDescent="0.2">
      <c r="A115" t="s">
        <v>94</v>
      </c>
      <c r="B115">
        <v>1073741824</v>
      </c>
      <c r="C115">
        <v>30</v>
      </c>
      <c r="D115">
        <v>64</v>
      </c>
      <c r="E115">
        <v>64</v>
      </c>
      <c r="F115">
        <v>1</v>
      </c>
      <c r="G115">
        <v>64</v>
      </c>
      <c r="H115" s="30"/>
      <c r="I115">
        <v>1215368.24</v>
      </c>
      <c r="J115" s="23">
        <v>212689442424</v>
      </c>
      <c r="K115" s="23">
        <v>8702728690</v>
      </c>
      <c r="L115" s="23">
        <v>203986412669</v>
      </c>
      <c r="M115" s="23">
        <v>212689141359</v>
      </c>
      <c r="N115" s="29">
        <f>(K115/J115)*100</f>
        <v>4.0917539633448108</v>
      </c>
      <c r="O115" s="30"/>
      <c r="P115" s="39"/>
      <c r="Q115" s="39"/>
      <c r="R115" s="39"/>
      <c r="S115" s="39"/>
      <c r="T115" s="39"/>
      <c r="U115" s="39" t="s">
        <v>99</v>
      </c>
      <c r="V115" s="30"/>
      <c r="W115" s="23"/>
      <c r="X115" s="23"/>
      <c r="Y115" s="33"/>
      <c r="Z115" s="30"/>
    </row>
    <row r="116" spans="1:26" x14ac:dyDescent="0.2">
      <c r="A116" t="s">
        <v>94</v>
      </c>
      <c r="B116">
        <v>1073741824</v>
      </c>
      <c r="C116">
        <v>30</v>
      </c>
      <c r="D116">
        <v>64</v>
      </c>
      <c r="E116">
        <v>64</v>
      </c>
      <c r="F116" s="3">
        <v>0</v>
      </c>
      <c r="G116">
        <v>64</v>
      </c>
      <c r="H116" s="30"/>
      <c r="I116">
        <v>14098404.24</v>
      </c>
      <c r="J116" s="23">
        <v>2467220742369</v>
      </c>
      <c r="K116" s="23">
        <v>365222</v>
      </c>
      <c r="L116" s="23">
        <v>2467220077893</v>
      </c>
      <c r="M116" s="23">
        <v>2467220443115</v>
      </c>
      <c r="N116" s="40">
        <v>0</v>
      </c>
      <c r="O116" s="30"/>
      <c r="P116" s="39"/>
      <c r="Q116" s="39"/>
      <c r="R116" s="39"/>
      <c r="S116" s="39"/>
      <c r="T116" s="39"/>
      <c r="U116" s="39" t="s">
        <v>99</v>
      </c>
      <c r="V116" s="30"/>
      <c r="W116" s="23"/>
      <c r="X116" s="23"/>
      <c r="Y116" s="33"/>
      <c r="Z116" s="30"/>
    </row>
    <row r="117" spans="1:26" x14ac:dyDescent="0.2">
      <c r="H117" s="30"/>
      <c r="O117" s="30"/>
      <c r="V117" s="30"/>
      <c r="W117" s="23"/>
      <c r="X117" s="23"/>
      <c r="Y117" s="33"/>
      <c r="Z117" s="30"/>
    </row>
    <row r="118" spans="1:26" x14ac:dyDescent="0.2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1"/>
      <c r="O118" s="30"/>
      <c r="P118" s="30"/>
      <c r="Q118" s="30"/>
      <c r="R118" s="30"/>
      <c r="S118" s="30"/>
      <c r="T118" s="30"/>
      <c r="U118" s="30"/>
      <c r="V118" s="30"/>
      <c r="W118" s="41"/>
      <c r="X118" s="41"/>
      <c r="Y118" s="30"/>
      <c r="Z118" s="30"/>
    </row>
    <row r="138" spans="1:6" x14ac:dyDescent="0.2">
      <c r="A138">
        <v>1024</v>
      </c>
      <c r="B138">
        <v>10</v>
      </c>
      <c r="C138">
        <v>16</v>
      </c>
      <c r="D138">
        <v>8</v>
      </c>
      <c r="E138">
        <v>1</v>
      </c>
      <c r="F138">
        <v>64</v>
      </c>
    </row>
    <row r="139" spans="1:6" x14ac:dyDescent="0.2">
      <c r="A139">
        <v>1024</v>
      </c>
      <c r="B139">
        <v>10</v>
      </c>
      <c r="C139">
        <v>16</v>
      </c>
      <c r="D139">
        <v>8</v>
      </c>
      <c r="E139">
        <v>1</v>
      </c>
      <c r="F139">
        <v>64</v>
      </c>
    </row>
    <row r="140" spans="1:6" x14ac:dyDescent="0.2">
      <c r="A140">
        <v>1024</v>
      </c>
      <c r="B140">
        <v>10</v>
      </c>
      <c r="C140">
        <v>16</v>
      </c>
      <c r="D140">
        <v>8</v>
      </c>
      <c r="E140">
        <v>1</v>
      </c>
      <c r="F140">
        <v>64</v>
      </c>
    </row>
    <row r="141" spans="1:6" x14ac:dyDescent="0.2">
      <c r="A141">
        <v>32768</v>
      </c>
      <c r="B141">
        <v>15</v>
      </c>
      <c r="C141">
        <v>64</v>
      </c>
      <c r="D141">
        <v>64</v>
      </c>
      <c r="E141">
        <v>1</v>
      </c>
      <c r="F141">
        <v>64</v>
      </c>
    </row>
    <row r="142" spans="1:6" x14ac:dyDescent="0.2">
      <c r="A142">
        <v>32768</v>
      </c>
      <c r="B142">
        <v>15</v>
      </c>
      <c r="C142">
        <v>64</v>
      </c>
      <c r="D142">
        <v>64</v>
      </c>
      <c r="E142">
        <v>1</v>
      </c>
      <c r="F142">
        <v>64</v>
      </c>
    </row>
    <row r="143" spans="1:6" x14ac:dyDescent="0.2">
      <c r="A143">
        <v>32768</v>
      </c>
      <c r="B143">
        <v>15</v>
      </c>
      <c r="C143">
        <v>64</v>
      </c>
      <c r="D143">
        <v>64</v>
      </c>
      <c r="E143">
        <v>1</v>
      </c>
      <c r="F143">
        <v>64</v>
      </c>
    </row>
    <row r="144" spans="1:6" x14ac:dyDescent="0.2">
      <c r="A144">
        <v>1048576</v>
      </c>
      <c r="B144">
        <v>20</v>
      </c>
      <c r="C144">
        <v>64</v>
      </c>
      <c r="D144">
        <v>64</v>
      </c>
      <c r="E144">
        <v>1</v>
      </c>
      <c r="F144">
        <v>64</v>
      </c>
    </row>
    <row r="145" spans="1:6" x14ac:dyDescent="0.2">
      <c r="A145">
        <v>1048576</v>
      </c>
      <c r="B145">
        <v>20</v>
      </c>
      <c r="C145">
        <v>64</v>
      </c>
      <c r="D145">
        <v>64</v>
      </c>
      <c r="E145">
        <v>1</v>
      </c>
      <c r="F145">
        <v>64</v>
      </c>
    </row>
    <row r="146" spans="1:6" x14ac:dyDescent="0.2">
      <c r="A146">
        <v>1048576</v>
      </c>
      <c r="B146">
        <v>20</v>
      </c>
      <c r="C146">
        <v>64</v>
      </c>
      <c r="D146">
        <v>64</v>
      </c>
      <c r="E146">
        <v>1</v>
      </c>
      <c r="F146">
        <v>64</v>
      </c>
    </row>
    <row r="147" spans="1:6" x14ac:dyDescent="0.2">
      <c r="A147">
        <v>33554432</v>
      </c>
      <c r="B147">
        <v>25</v>
      </c>
      <c r="C147">
        <v>64</v>
      </c>
      <c r="D147">
        <v>64</v>
      </c>
      <c r="E147">
        <v>1</v>
      </c>
      <c r="F147">
        <v>64</v>
      </c>
    </row>
    <row r="148" spans="1:6" x14ac:dyDescent="0.2">
      <c r="A148">
        <v>33554432</v>
      </c>
      <c r="B148">
        <v>25</v>
      </c>
      <c r="C148">
        <v>64</v>
      </c>
      <c r="D148">
        <v>64</v>
      </c>
      <c r="E148">
        <v>1</v>
      </c>
      <c r="F148">
        <v>64</v>
      </c>
    </row>
    <row r="149" spans="1:6" x14ac:dyDescent="0.2">
      <c r="A149">
        <v>33554432</v>
      </c>
      <c r="B149">
        <v>25</v>
      </c>
      <c r="C149">
        <v>64</v>
      </c>
      <c r="D149">
        <v>64</v>
      </c>
      <c r="E149">
        <v>1</v>
      </c>
      <c r="F149">
        <v>64</v>
      </c>
    </row>
    <row r="168" spans="14:14" x14ac:dyDescent="0.2">
      <c r="N168"/>
    </row>
    <row r="169" spans="14:14" x14ac:dyDescent="0.2">
      <c r="N169"/>
    </row>
    <row r="170" spans="14:14" x14ac:dyDescent="0.2">
      <c r="N170"/>
    </row>
    <row r="171" spans="14:14" x14ac:dyDescent="0.2">
      <c r="N171"/>
    </row>
    <row r="172" spans="14:14" x14ac:dyDescent="0.2">
      <c r="N172"/>
    </row>
    <row r="173" spans="14:14" x14ac:dyDescent="0.2">
      <c r="N173"/>
    </row>
    <row r="174" spans="14:14" x14ac:dyDescent="0.2">
      <c r="N174"/>
    </row>
    <row r="175" spans="14:14" x14ac:dyDescent="0.2">
      <c r="N175"/>
    </row>
    <row r="176" spans="14:14" x14ac:dyDescent="0.2">
      <c r="N176"/>
    </row>
    <row r="177" spans="14:14" x14ac:dyDescent="0.2">
      <c r="N177"/>
    </row>
    <row r="178" spans="14:14" x14ac:dyDescent="0.2">
      <c r="N178"/>
    </row>
    <row r="179" spans="14:14" x14ac:dyDescent="0.2">
      <c r="N179"/>
    </row>
    <row r="180" spans="14:14" x14ac:dyDescent="0.2">
      <c r="N180"/>
    </row>
    <row r="181" spans="14:14" x14ac:dyDescent="0.2">
      <c r="N181"/>
    </row>
    <row r="182" spans="14:14" x14ac:dyDescent="0.2">
      <c r="N182"/>
    </row>
    <row r="183" spans="14:14" x14ac:dyDescent="0.2">
      <c r="N183"/>
    </row>
    <row r="184" spans="14:14" x14ac:dyDescent="0.2">
      <c r="N184"/>
    </row>
    <row r="185" spans="14:14" x14ac:dyDescent="0.2">
      <c r="N185"/>
    </row>
    <row r="186" spans="14:14" x14ac:dyDescent="0.2">
      <c r="N186"/>
    </row>
    <row r="187" spans="14:14" x14ac:dyDescent="0.2">
      <c r="N187"/>
    </row>
    <row r="188" spans="14:14" x14ac:dyDescent="0.2">
      <c r="N188"/>
    </row>
    <row r="189" spans="14:14" x14ac:dyDescent="0.2">
      <c r="N189"/>
    </row>
    <row r="190" spans="14:14" x14ac:dyDescent="0.2">
      <c r="N190"/>
    </row>
    <row r="191" spans="14:14" x14ac:dyDescent="0.2">
      <c r="N191"/>
    </row>
    <row r="192" spans="14:14" x14ac:dyDescent="0.2">
      <c r="N192"/>
    </row>
    <row r="193" spans="14:14" x14ac:dyDescent="0.2">
      <c r="N193"/>
    </row>
    <row r="194" spans="14:14" x14ac:dyDescent="0.2">
      <c r="N194"/>
    </row>
    <row r="195" spans="14:14" x14ac:dyDescent="0.2">
      <c r="N195"/>
    </row>
    <row r="196" spans="14:14" x14ac:dyDescent="0.2">
      <c r="N196"/>
    </row>
    <row r="197" spans="14:14" x14ac:dyDescent="0.2">
      <c r="N197"/>
    </row>
    <row r="198" spans="14:14" x14ac:dyDescent="0.2">
      <c r="N198"/>
    </row>
    <row r="199" spans="14:14" x14ac:dyDescent="0.2">
      <c r="N199"/>
    </row>
    <row r="200" spans="14:14" x14ac:dyDescent="0.2">
      <c r="N200"/>
    </row>
    <row r="201" spans="14:14" x14ac:dyDescent="0.2">
      <c r="N201"/>
    </row>
    <row r="202" spans="14:14" x14ac:dyDescent="0.2">
      <c r="N202"/>
    </row>
    <row r="203" spans="14:14" x14ac:dyDescent="0.2">
      <c r="N203"/>
    </row>
    <row r="204" spans="14:14" x14ac:dyDescent="0.2">
      <c r="N204"/>
    </row>
    <row r="205" spans="14:14" x14ac:dyDescent="0.2">
      <c r="N205"/>
    </row>
    <row r="206" spans="14:14" x14ac:dyDescent="0.2">
      <c r="N206"/>
    </row>
    <row r="207" spans="14:14" x14ac:dyDescent="0.2">
      <c r="N207"/>
    </row>
    <row r="208" spans="14:14" x14ac:dyDescent="0.2">
      <c r="N208"/>
    </row>
    <row r="209" spans="14:14" x14ac:dyDescent="0.2">
      <c r="N209"/>
    </row>
    <row r="210" spans="14:14" x14ac:dyDescent="0.2">
      <c r="N210"/>
    </row>
    <row r="211" spans="14:14" x14ac:dyDescent="0.2">
      <c r="N211"/>
    </row>
    <row r="212" spans="14:14" x14ac:dyDescent="0.2">
      <c r="N212"/>
    </row>
    <row r="213" spans="14:14" x14ac:dyDescent="0.2">
      <c r="N213"/>
    </row>
    <row r="214" spans="14:14" x14ac:dyDescent="0.2">
      <c r="N214"/>
    </row>
    <row r="215" spans="14:14" x14ac:dyDescent="0.2">
      <c r="N215"/>
    </row>
    <row r="216" spans="14:14" x14ac:dyDescent="0.2">
      <c r="N216"/>
    </row>
    <row r="217" spans="14:14" x14ac:dyDescent="0.2">
      <c r="N217"/>
    </row>
  </sheetData>
  <mergeCells count="6">
    <mergeCell ref="W5:Y5"/>
    <mergeCell ref="B1:F1"/>
    <mergeCell ref="B2:F2"/>
    <mergeCell ref="B3:F3"/>
    <mergeCell ref="I5:N5"/>
    <mergeCell ref="P5:U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6"/>
  <sheetViews>
    <sheetView zoomScaleNormal="100" workbookViewId="0">
      <selection activeCell="E30" sqref="E30:E32"/>
    </sheetView>
  </sheetViews>
  <sheetFormatPr baseColWidth="10" defaultRowHeight="16" x14ac:dyDescent="0.2"/>
  <cols>
    <col min="1" max="1" width="20.6640625" bestFit="1" customWidth="1"/>
    <col min="2" max="2" width="17.6640625" bestFit="1" customWidth="1"/>
    <col min="3" max="3" width="23" style="1" bestFit="1" customWidth="1"/>
    <col min="4" max="4" width="20.83203125" bestFit="1" customWidth="1"/>
    <col min="5" max="5" width="16.83203125" bestFit="1" customWidth="1"/>
    <col min="6" max="6" width="17.5" bestFit="1" customWidth="1"/>
    <col min="7" max="7" width="19.33203125" bestFit="1" customWidth="1"/>
    <col min="8" max="8" width="14.83203125" bestFit="1" customWidth="1"/>
    <col min="9" max="9" width="27" bestFit="1" customWidth="1"/>
    <col min="10" max="10" width="16.6640625" bestFit="1" customWidth="1"/>
    <col min="11" max="11" width="17.33203125" bestFit="1" customWidth="1"/>
    <col min="16" max="16" width="29" style="1" bestFit="1" customWidth="1"/>
    <col min="17" max="17" width="16.6640625" bestFit="1" customWidth="1"/>
    <col min="18" max="18" width="16.83203125" bestFit="1" customWidth="1"/>
  </cols>
  <sheetData>
    <row r="1" spans="1:16" x14ac:dyDescent="0.2">
      <c r="B1" s="10" t="s">
        <v>7</v>
      </c>
      <c r="C1" s="10" t="s">
        <v>19</v>
      </c>
      <c r="P1"/>
    </row>
    <row r="2" spans="1:16" x14ac:dyDescent="0.2">
      <c r="B2" s="10" t="s">
        <v>8</v>
      </c>
      <c r="C2" s="10" t="s">
        <v>9</v>
      </c>
      <c r="P2"/>
    </row>
    <row r="3" spans="1:16" x14ac:dyDescent="0.2">
      <c r="B3" s="10" t="s">
        <v>0</v>
      </c>
      <c r="C3" s="10" t="s">
        <v>98</v>
      </c>
      <c r="P3"/>
    </row>
    <row r="4" spans="1:16" x14ac:dyDescent="0.2">
      <c r="B4" s="10" t="s">
        <v>1</v>
      </c>
      <c r="C4" s="10" t="s">
        <v>98</v>
      </c>
      <c r="P4"/>
    </row>
    <row r="5" spans="1:16" x14ac:dyDescent="0.2">
      <c r="B5" s="10" t="s">
        <v>2</v>
      </c>
      <c r="C5" s="10" t="s">
        <v>10</v>
      </c>
      <c r="P5"/>
    </row>
    <row r="6" spans="1:16" x14ac:dyDescent="0.2">
      <c r="B6" s="10" t="s">
        <v>15</v>
      </c>
      <c r="C6" s="10" t="s">
        <v>16</v>
      </c>
      <c r="P6"/>
    </row>
    <row r="7" spans="1:16" x14ac:dyDescent="0.2">
      <c r="B7" s="10" t="s">
        <v>3</v>
      </c>
      <c r="C7" s="10">
        <v>64</v>
      </c>
      <c r="P7"/>
    </row>
    <row r="8" spans="1:16" x14ac:dyDescent="0.2">
      <c r="B8" s="10" t="s">
        <v>17</v>
      </c>
      <c r="C8" s="10" t="s">
        <v>18</v>
      </c>
      <c r="P8"/>
    </row>
    <row r="9" spans="1:16" x14ac:dyDescent="0.2">
      <c r="B9" s="10" t="s">
        <v>13</v>
      </c>
      <c r="C9" s="10" t="s">
        <v>19</v>
      </c>
      <c r="P9"/>
    </row>
    <row r="10" spans="1:16" x14ac:dyDescent="0.2">
      <c r="B10" s="10" t="s">
        <v>11</v>
      </c>
      <c r="C10" s="10" t="s">
        <v>20</v>
      </c>
      <c r="P10"/>
    </row>
    <row r="11" spans="1:16" x14ac:dyDescent="0.2">
      <c r="A11" s="11"/>
      <c r="B11" s="12"/>
      <c r="C11" s="12"/>
      <c r="D11" s="11"/>
      <c r="P11"/>
    </row>
    <row r="12" spans="1:16" x14ac:dyDescent="0.2">
      <c r="A12" s="15" t="s">
        <v>27</v>
      </c>
      <c r="B12" s="15" t="s">
        <v>28</v>
      </c>
      <c r="C12" s="15" t="s">
        <v>33</v>
      </c>
      <c r="D12" s="15" t="s">
        <v>34</v>
      </c>
      <c r="E12" s="15" t="s">
        <v>70</v>
      </c>
      <c r="F12" s="15" t="s">
        <v>71</v>
      </c>
      <c r="G12" s="15" t="s">
        <v>32</v>
      </c>
      <c r="P12"/>
    </row>
    <row r="13" spans="1:16" x14ac:dyDescent="0.2">
      <c r="A13" s="8"/>
      <c r="B13" s="8"/>
      <c r="C13" s="8"/>
      <c r="D13" s="8"/>
      <c r="E13" s="8"/>
      <c r="F13" s="8"/>
      <c r="G13" s="8"/>
      <c r="H13" s="8"/>
      <c r="P13"/>
    </row>
    <row r="14" spans="1:16" s="8" customFormat="1" x14ac:dyDescent="0.2">
      <c r="A14" s="8" t="s">
        <v>50</v>
      </c>
      <c r="B14" s="8">
        <v>10</v>
      </c>
      <c r="C14" s="8">
        <v>64</v>
      </c>
      <c r="D14" s="8">
        <v>64</v>
      </c>
      <c r="E14" s="23">
        <v>1388372</v>
      </c>
      <c r="F14" s="23">
        <v>6647685</v>
      </c>
      <c r="G14" s="9">
        <v>20.885044944217423</v>
      </c>
      <c r="H14" s="9"/>
      <c r="I14"/>
      <c r="J14"/>
      <c r="K14"/>
      <c r="L14"/>
    </row>
    <row r="15" spans="1:16" s="8" customFormat="1" x14ac:dyDescent="0.2">
      <c r="A15" s="8" t="s">
        <v>51</v>
      </c>
      <c r="B15" s="8">
        <v>10</v>
      </c>
      <c r="C15" s="8">
        <v>64</v>
      </c>
      <c r="D15" s="8">
        <v>64</v>
      </c>
      <c r="E15" s="23">
        <v>700411</v>
      </c>
      <c r="F15" s="23">
        <v>2940659</v>
      </c>
      <c r="G15" s="9">
        <v>23.818164567874074</v>
      </c>
      <c r="H15" s="9"/>
      <c r="I15"/>
      <c r="J15"/>
      <c r="K15"/>
      <c r="L15"/>
    </row>
    <row r="16" spans="1:16" x14ac:dyDescent="0.2">
      <c r="A16" s="8" t="s">
        <v>52</v>
      </c>
      <c r="B16" s="8">
        <v>10</v>
      </c>
      <c r="C16" s="8">
        <v>64</v>
      </c>
      <c r="D16" s="8">
        <v>64</v>
      </c>
      <c r="E16" s="23">
        <v>3318423</v>
      </c>
      <c r="F16" s="23">
        <v>15508822</v>
      </c>
      <c r="G16" s="9">
        <v>21.397002299723344</v>
      </c>
      <c r="H16" s="9"/>
      <c r="P16"/>
    </row>
    <row r="17" spans="1:16" x14ac:dyDescent="0.2">
      <c r="A17" s="8"/>
      <c r="B17" s="8"/>
      <c r="C17" s="8"/>
      <c r="D17" s="8"/>
      <c r="E17" s="23"/>
      <c r="F17" s="23"/>
      <c r="G17" s="9"/>
      <c r="H17" s="9"/>
      <c r="P17"/>
    </row>
    <row r="18" spans="1:16" x14ac:dyDescent="0.2">
      <c r="A18" s="8" t="s">
        <v>53</v>
      </c>
      <c r="B18">
        <v>15</v>
      </c>
      <c r="C18">
        <v>64</v>
      </c>
      <c r="D18">
        <v>64</v>
      </c>
      <c r="E18" s="23">
        <v>1678903</v>
      </c>
      <c r="F18" s="23">
        <v>18100967</v>
      </c>
      <c r="G18" s="2">
        <v>9.2752116502947057</v>
      </c>
      <c r="H18" s="2"/>
      <c r="P18"/>
    </row>
    <row r="19" spans="1:16" x14ac:dyDescent="0.2">
      <c r="A19" s="8" t="s">
        <v>57</v>
      </c>
      <c r="B19">
        <v>15</v>
      </c>
      <c r="C19">
        <v>64</v>
      </c>
      <c r="D19">
        <v>64</v>
      </c>
      <c r="E19" s="23">
        <v>1105936</v>
      </c>
      <c r="F19" s="23">
        <v>10920911</v>
      </c>
      <c r="G19" s="2">
        <v>10.126774222406903</v>
      </c>
      <c r="H19" s="2"/>
      <c r="P19"/>
    </row>
    <row r="20" spans="1:16" x14ac:dyDescent="0.2">
      <c r="A20" s="8" t="s">
        <v>58</v>
      </c>
      <c r="B20">
        <v>15</v>
      </c>
      <c r="C20">
        <v>64</v>
      </c>
      <c r="D20">
        <v>64</v>
      </c>
      <c r="E20" s="23">
        <v>3168412</v>
      </c>
      <c r="F20" s="23">
        <v>34378655</v>
      </c>
      <c r="G20" s="2">
        <v>9.2162186100648782</v>
      </c>
      <c r="H20" s="2"/>
      <c r="P20"/>
    </row>
    <row r="21" spans="1:16" x14ac:dyDescent="0.2">
      <c r="C21"/>
      <c r="E21" s="23"/>
      <c r="F21" s="23"/>
      <c r="G21" s="2"/>
      <c r="H21" s="2"/>
      <c r="P21"/>
    </row>
    <row r="22" spans="1:16" x14ac:dyDescent="0.2">
      <c r="A22" s="8" t="s">
        <v>54</v>
      </c>
      <c r="B22">
        <v>20</v>
      </c>
      <c r="C22">
        <v>64</v>
      </c>
      <c r="D22">
        <v>64</v>
      </c>
      <c r="E22" s="23">
        <v>19117397</v>
      </c>
      <c r="F22" s="23">
        <v>218071217</v>
      </c>
      <c r="G22" s="2">
        <v>8.7665842668269232</v>
      </c>
      <c r="H22" s="2"/>
      <c r="P22"/>
    </row>
    <row r="23" spans="1:16" x14ac:dyDescent="0.2">
      <c r="A23" s="8" t="s">
        <v>59</v>
      </c>
      <c r="B23">
        <v>20</v>
      </c>
      <c r="C23">
        <v>64</v>
      </c>
      <c r="D23">
        <v>64</v>
      </c>
      <c r="E23" s="23">
        <v>10277020</v>
      </c>
      <c r="F23" s="23">
        <v>165467399</v>
      </c>
      <c r="G23" s="2">
        <v>6.210903212420714</v>
      </c>
      <c r="H23" s="2"/>
      <c r="P23"/>
    </row>
    <row r="24" spans="1:16" x14ac:dyDescent="0.2">
      <c r="A24" s="8" t="s">
        <v>60</v>
      </c>
      <c r="B24">
        <v>20</v>
      </c>
      <c r="C24">
        <v>64</v>
      </c>
      <c r="D24">
        <v>64</v>
      </c>
      <c r="E24" s="23">
        <v>12143603</v>
      </c>
      <c r="F24" s="23">
        <v>208069330</v>
      </c>
      <c r="G24" s="2">
        <v>5.8363253248328331</v>
      </c>
      <c r="H24" s="2"/>
      <c r="P24"/>
    </row>
    <row r="25" spans="1:16" x14ac:dyDescent="0.2">
      <c r="C25"/>
      <c r="E25" s="23"/>
      <c r="F25" s="23"/>
      <c r="G25" s="2"/>
      <c r="H25" s="2"/>
      <c r="P25"/>
    </row>
    <row r="26" spans="1:16" x14ac:dyDescent="0.2">
      <c r="A26" s="8" t="s">
        <v>55</v>
      </c>
      <c r="B26">
        <v>25</v>
      </c>
      <c r="C26">
        <v>64</v>
      </c>
      <c r="D26">
        <v>64</v>
      </c>
      <c r="E26" s="23">
        <v>588672253</v>
      </c>
      <c r="F26" s="23">
        <v>8383620806</v>
      </c>
      <c r="G26" s="2">
        <v>7.0216946427097264</v>
      </c>
      <c r="H26" s="2"/>
      <c r="P26"/>
    </row>
    <row r="27" spans="1:16" x14ac:dyDescent="0.2">
      <c r="A27" s="8" t="s">
        <v>61</v>
      </c>
      <c r="B27">
        <v>25</v>
      </c>
      <c r="C27">
        <v>64</v>
      </c>
      <c r="D27">
        <v>64</v>
      </c>
      <c r="E27" s="23">
        <v>308446472</v>
      </c>
      <c r="F27" s="23">
        <v>5867306172</v>
      </c>
      <c r="G27" s="2">
        <v>5.2570372664711176</v>
      </c>
      <c r="H27" s="2"/>
      <c r="I27" s="8"/>
      <c r="J27" s="8"/>
      <c r="K27" s="8"/>
      <c r="L27" s="8"/>
      <c r="P27"/>
    </row>
    <row r="28" spans="1:16" x14ac:dyDescent="0.2">
      <c r="A28" s="8" t="s">
        <v>62</v>
      </c>
      <c r="B28">
        <v>25</v>
      </c>
      <c r="C28">
        <v>64</v>
      </c>
      <c r="D28">
        <v>64</v>
      </c>
      <c r="E28" s="23">
        <v>304984853</v>
      </c>
      <c r="F28" s="23">
        <v>5924140710</v>
      </c>
      <c r="G28" s="2">
        <v>5.1481703073862333</v>
      </c>
      <c r="H28" s="2"/>
      <c r="I28" s="8"/>
      <c r="J28" s="8"/>
      <c r="K28" s="8"/>
      <c r="L28" s="8"/>
      <c r="P28"/>
    </row>
    <row r="29" spans="1:16" x14ac:dyDescent="0.2">
      <c r="A29" s="1"/>
      <c r="C29"/>
      <c r="E29" s="23"/>
      <c r="F29" s="23"/>
      <c r="I29" s="8"/>
      <c r="J29" s="8"/>
      <c r="K29" s="8"/>
      <c r="L29" s="8"/>
      <c r="P29"/>
    </row>
    <row r="30" spans="1:16" x14ac:dyDescent="0.2">
      <c r="A30" s="5" t="s">
        <v>56</v>
      </c>
      <c r="B30" s="5">
        <v>30</v>
      </c>
      <c r="C30" s="5">
        <v>64</v>
      </c>
      <c r="D30" s="5">
        <v>64</v>
      </c>
      <c r="E30" s="23">
        <v>16117944560</v>
      </c>
      <c r="F30" s="23">
        <v>328750769937</v>
      </c>
      <c r="G30" s="6">
        <v>4.9027853419442193</v>
      </c>
      <c r="H30" s="3"/>
      <c r="I30" s="8"/>
      <c r="J30" s="8"/>
      <c r="K30" s="8"/>
      <c r="L30" s="8"/>
      <c r="P30"/>
    </row>
    <row r="31" spans="1:16" x14ac:dyDescent="0.2">
      <c r="A31" s="5" t="s">
        <v>63</v>
      </c>
      <c r="B31" s="5">
        <v>30</v>
      </c>
      <c r="C31" s="5">
        <v>64</v>
      </c>
      <c r="D31" s="5">
        <v>64</v>
      </c>
      <c r="E31" s="23">
        <v>8684068404</v>
      </c>
      <c r="F31" s="23">
        <v>212638925963</v>
      </c>
      <c r="G31" s="6">
        <v>4.0839504642301767</v>
      </c>
      <c r="H31" s="3"/>
      <c r="I31" s="8"/>
      <c r="J31" s="8"/>
      <c r="K31" s="8"/>
      <c r="L31" s="8"/>
      <c r="P31"/>
    </row>
    <row r="32" spans="1:16" x14ac:dyDescent="0.2">
      <c r="A32" s="5" t="s">
        <v>64</v>
      </c>
      <c r="B32" s="5">
        <v>30</v>
      </c>
      <c r="C32" s="5">
        <v>64</v>
      </c>
      <c r="D32" s="5">
        <v>64</v>
      </c>
      <c r="E32" s="23">
        <v>8720382498</v>
      </c>
      <c r="F32" s="23">
        <v>212724676279</v>
      </c>
      <c r="G32" s="6">
        <v>4.0993751409275827</v>
      </c>
      <c r="H32" s="3"/>
      <c r="I32" s="8"/>
      <c r="J32" s="8"/>
      <c r="K32" s="8"/>
      <c r="L32" s="8"/>
      <c r="P32"/>
    </row>
    <row r="33" spans="3:16" x14ac:dyDescent="0.2">
      <c r="C33"/>
      <c r="E33" s="23"/>
      <c r="F33" s="23"/>
      <c r="K33" s="3"/>
      <c r="P33"/>
    </row>
    <row r="34" spans="3:16" x14ac:dyDescent="0.2">
      <c r="C34"/>
      <c r="E34" s="23"/>
      <c r="F34" s="23"/>
      <c r="K34" s="3"/>
      <c r="P34"/>
    </row>
    <row r="35" spans="3:16" x14ac:dyDescent="0.2">
      <c r="C35"/>
      <c r="P35"/>
    </row>
    <row r="36" spans="3:16" x14ac:dyDescent="0.2">
      <c r="C36"/>
      <c r="P36"/>
    </row>
    <row r="37" spans="3:16" x14ac:dyDescent="0.2">
      <c r="C37"/>
      <c r="P37"/>
    </row>
    <row r="38" spans="3:16" x14ac:dyDescent="0.2">
      <c r="C38"/>
      <c r="E38" s="20"/>
      <c r="F38" s="20"/>
      <c r="P38"/>
    </row>
    <row r="39" spans="3:16" x14ac:dyDescent="0.2">
      <c r="C39"/>
      <c r="E39" s="20"/>
      <c r="F39" s="20"/>
      <c r="P39"/>
    </row>
    <row r="40" spans="3:16" x14ac:dyDescent="0.2">
      <c r="C40"/>
      <c r="E40" s="20"/>
      <c r="F40" s="20"/>
      <c r="P40"/>
    </row>
    <row r="41" spans="3:16" x14ac:dyDescent="0.2">
      <c r="C41"/>
      <c r="E41" s="20"/>
      <c r="F41" s="20"/>
      <c r="P41"/>
    </row>
    <row r="42" spans="3:16" x14ac:dyDescent="0.2">
      <c r="C42"/>
      <c r="E42" s="21"/>
      <c r="F42" s="21"/>
      <c r="P42"/>
    </row>
    <row r="43" spans="3:16" x14ac:dyDescent="0.2">
      <c r="C43"/>
      <c r="E43" s="21"/>
      <c r="F43" s="21"/>
      <c r="P43"/>
    </row>
    <row r="44" spans="3:16" x14ac:dyDescent="0.2">
      <c r="C44"/>
      <c r="E44" s="21"/>
      <c r="F44" s="21"/>
      <c r="P44"/>
    </row>
    <row r="45" spans="3:16" x14ac:dyDescent="0.2">
      <c r="C45"/>
      <c r="E45" s="21"/>
      <c r="F45" s="21"/>
      <c r="I45" s="1"/>
      <c r="P45"/>
    </row>
    <row r="46" spans="3:16" x14ac:dyDescent="0.2">
      <c r="C46"/>
      <c r="E46" s="21"/>
      <c r="F46" s="21"/>
      <c r="I46" s="1"/>
      <c r="P46"/>
    </row>
    <row r="47" spans="3:16" x14ac:dyDescent="0.2">
      <c r="C47"/>
      <c r="E47" s="21"/>
      <c r="F47" s="21"/>
      <c r="I47" s="1"/>
      <c r="P47"/>
    </row>
    <row r="48" spans="3:16" x14ac:dyDescent="0.2">
      <c r="C48"/>
      <c r="E48" s="21"/>
      <c r="F48" s="21"/>
      <c r="I48" s="1"/>
      <c r="P48"/>
    </row>
    <row r="49" spans="3:16" x14ac:dyDescent="0.2">
      <c r="C49"/>
      <c r="E49" s="21"/>
      <c r="F49" s="21"/>
      <c r="I49" s="1"/>
      <c r="P49"/>
    </row>
    <row r="50" spans="3:16" x14ac:dyDescent="0.2">
      <c r="C50"/>
      <c r="E50" s="21"/>
      <c r="F50" s="21"/>
      <c r="I50" s="1"/>
      <c r="P50"/>
    </row>
    <row r="51" spans="3:16" x14ac:dyDescent="0.2">
      <c r="C51"/>
      <c r="E51" s="21"/>
      <c r="F51" s="21"/>
      <c r="I51" s="1"/>
      <c r="P51"/>
    </row>
    <row r="52" spans="3:16" x14ac:dyDescent="0.2">
      <c r="C52"/>
      <c r="E52" s="21"/>
      <c r="F52" s="21"/>
      <c r="I52" s="1"/>
      <c r="P52"/>
    </row>
    <row r="53" spans="3:16" x14ac:dyDescent="0.2">
      <c r="C53"/>
      <c r="E53" s="21"/>
      <c r="F53" s="21"/>
      <c r="I53" s="1"/>
      <c r="P53"/>
    </row>
    <row r="54" spans="3:16" x14ac:dyDescent="0.2">
      <c r="C54"/>
      <c r="E54" s="22"/>
      <c r="F54" s="22"/>
      <c r="I54" s="1"/>
      <c r="P54"/>
    </row>
    <row r="55" spans="3:16" x14ac:dyDescent="0.2">
      <c r="C55"/>
      <c r="E55" s="22"/>
      <c r="F55" s="22"/>
      <c r="I55" s="1"/>
      <c r="P55"/>
    </row>
    <row r="56" spans="3:16" x14ac:dyDescent="0.2">
      <c r="C56"/>
      <c r="E56" s="22"/>
      <c r="F56" s="22"/>
      <c r="I56" s="1"/>
      <c r="P56"/>
    </row>
    <row r="57" spans="3:16" x14ac:dyDescent="0.2">
      <c r="C57"/>
      <c r="E57" s="21"/>
      <c r="F57" s="21"/>
      <c r="I57" s="1"/>
      <c r="P57"/>
    </row>
    <row r="58" spans="3:16" x14ac:dyDescent="0.2">
      <c r="C58"/>
      <c r="I58" s="1"/>
      <c r="P58"/>
    </row>
    <row r="59" spans="3:16" x14ac:dyDescent="0.2">
      <c r="C59"/>
      <c r="I59" s="1"/>
      <c r="P59"/>
    </row>
    <row r="60" spans="3:16" x14ac:dyDescent="0.2">
      <c r="C60"/>
      <c r="I60" s="1"/>
      <c r="P60"/>
    </row>
    <row r="61" spans="3:16" x14ac:dyDescent="0.2">
      <c r="C61"/>
      <c r="I61" s="1"/>
      <c r="P61"/>
    </row>
    <row r="62" spans="3:16" x14ac:dyDescent="0.2">
      <c r="C62"/>
      <c r="I62" s="1"/>
      <c r="P62"/>
    </row>
    <row r="63" spans="3:16" x14ac:dyDescent="0.2">
      <c r="C63"/>
      <c r="I63" s="1"/>
      <c r="P63"/>
    </row>
    <row r="64" spans="3:16" x14ac:dyDescent="0.2">
      <c r="C64"/>
      <c r="I64" s="1"/>
      <c r="P64"/>
    </row>
    <row r="65" spans="3:16" x14ac:dyDescent="0.2">
      <c r="C65"/>
      <c r="I65" s="1"/>
      <c r="P65"/>
    </row>
    <row r="66" spans="3:16" x14ac:dyDescent="0.2">
      <c r="C66"/>
      <c r="I66" s="1"/>
      <c r="P66"/>
    </row>
    <row r="67" spans="3:16" x14ac:dyDescent="0.2">
      <c r="C67"/>
      <c r="I67" s="1"/>
      <c r="P67"/>
    </row>
    <row r="68" spans="3:16" x14ac:dyDescent="0.2">
      <c r="C68"/>
      <c r="I68" s="1"/>
      <c r="P68"/>
    </row>
    <row r="69" spans="3:16" x14ac:dyDescent="0.2">
      <c r="C69"/>
      <c r="I69" s="1"/>
      <c r="P69"/>
    </row>
    <row r="70" spans="3:16" x14ac:dyDescent="0.2">
      <c r="C70"/>
      <c r="I70" s="1"/>
      <c r="P70"/>
    </row>
    <row r="71" spans="3:16" x14ac:dyDescent="0.2">
      <c r="C71"/>
      <c r="I71" s="1"/>
      <c r="P71"/>
    </row>
    <row r="72" spans="3:16" x14ac:dyDescent="0.2">
      <c r="C72"/>
      <c r="I72" s="1"/>
      <c r="P72"/>
    </row>
    <row r="73" spans="3:16" x14ac:dyDescent="0.2">
      <c r="C73"/>
      <c r="I73" s="1"/>
      <c r="P73"/>
    </row>
    <row r="74" spans="3:16" x14ac:dyDescent="0.2">
      <c r="F74" s="1"/>
      <c r="P74"/>
    </row>
    <row r="75" spans="3:16" x14ac:dyDescent="0.2">
      <c r="C75"/>
      <c r="F75" s="1"/>
      <c r="G75" s="1"/>
      <c r="H75" s="1"/>
      <c r="I75" s="1"/>
      <c r="J75" s="29"/>
      <c r="P75"/>
    </row>
    <row r="76" spans="3:16" x14ac:dyDescent="0.2">
      <c r="C76"/>
      <c r="F76" s="1"/>
      <c r="G76" s="1"/>
      <c r="H76" s="1"/>
      <c r="I76" s="1"/>
      <c r="J76" s="29"/>
      <c r="P76"/>
    </row>
    <row r="77" spans="3:16" x14ac:dyDescent="0.2">
      <c r="C77"/>
      <c r="F77" s="1"/>
      <c r="G77" s="1"/>
      <c r="H77" s="1"/>
      <c r="I77" s="1"/>
      <c r="J77" s="29"/>
      <c r="P77"/>
    </row>
    <row r="78" spans="3:16" x14ac:dyDescent="0.2">
      <c r="C78"/>
      <c r="F78" s="1"/>
      <c r="G78" s="1"/>
      <c r="H78" s="1"/>
      <c r="I78" s="1"/>
      <c r="J78" s="29"/>
      <c r="P78"/>
    </row>
    <row r="79" spans="3:16" x14ac:dyDescent="0.2">
      <c r="C79"/>
      <c r="F79" s="1"/>
      <c r="G79" s="1"/>
      <c r="H79" s="1"/>
      <c r="I79" s="1"/>
      <c r="J79" s="29"/>
      <c r="P79"/>
    </row>
    <row r="80" spans="3:16" x14ac:dyDescent="0.2">
      <c r="C80"/>
      <c r="F80" s="1"/>
      <c r="G80" s="1"/>
      <c r="H80" s="1"/>
      <c r="I80" s="1"/>
      <c r="J80" s="29"/>
      <c r="P80"/>
    </row>
    <row r="81" spans="2:16" x14ac:dyDescent="0.2">
      <c r="C81"/>
      <c r="F81" s="1"/>
      <c r="G81" s="1"/>
      <c r="H81" s="1"/>
      <c r="I81" s="1"/>
      <c r="J81" s="29"/>
      <c r="P81"/>
    </row>
    <row r="82" spans="2:16" x14ac:dyDescent="0.2">
      <c r="C82"/>
      <c r="F82" s="1"/>
      <c r="G82" s="1"/>
      <c r="H82" s="1"/>
      <c r="I82" s="1"/>
      <c r="J82" s="29"/>
      <c r="P82"/>
    </row>
    <row r="83" spans="2:16" x14ac:dyDescent="0.2">
      <c r="C83"/>
      <c r="F83" s="1"/>
      <c r="G83" s="1"/>
      <c r="H83" s="1"/>
      <c r="I83" s="1"/>
      <c r="J83" s="29"/>
      <c r="P83"/>
    </row>
    <row r="84" spans="2:16" x14ac:dyDescent="0.2">
      <c r="C84"/>
      <c r="F84" s="1"/>
      <c r="G84" s="1"/>
      <c r="H84" s="1"/>
      <c r="I84" s="1"/>
      <c r="J84" s="29"/>
      <c r="P84"/>
    </row>
    <row r="85" spans="2:16" x14ac:dyDescent="0.2">
      <c r="C85"/>
      <c r="F85" s="1"/>
      <c r="G85" s="1"/>
      <c r="H85" s="1"/>
      <c r="I85" s="1"/>
      <c r="J85" s="29"/>
      <c r="P85"/>
    </row>
    <row r="86" spans="2:16" x14ac:dyDescent="0.2">
      <c r="C86"/>
      <c r="F86" s="1"/>
      <c r="G86" s="1"/>
      <c r="H86" s="1"/>
      <c r="I86" s="1"/>
      <c r="J86" s="29"/>
      <c r="P86"/>
    </row>
    <row r="87" spans="2:16" x14ac:dyDescent="0.2">
      <c r="C87"/>
      <c r="F87" s="1"/>
      <c r="G87" s="1"/>
      <c r="H87" s="1"/>
      <c r="I87" s="1"/>
      <c r="J87" s="29"/>
      <c r="P87"/>
    </row>
    <row r="88" spans="2:16" x14ac:dyDescent="0.2">
      <c r="C88"/>
      <c r="F88" s="1"/>
      <c r="G88" s="1"/>
      <c r="H88" s="1"/>
      <c r="I88" s="1"/>
      <c r="J88" s="29"/>
      <c r="P88"/>
    </row>
    <row r="89" spans="2:16" x14ac:dyDescent="0.2">
      <c r="C89"/>
      <c r="F89" s="1"/>
      <c r="G89" s="1"/>
      <c r="H89" s="1"/>
      <c r="I89" s="1"/>
      <c r="J89" s="29"/>
      <c r="P89"/>
    </row>
    <row r="90" spans="2:16" x14ac:dyDescent="0.2">
      <c r="C90"/>
      <c r="F90" s="1"/>
      <c r="G90" s="1"/>
      <c r="H90" s="1"/>
      <c r="I90" s="1"/>
      <c r="J90" s="29"/>
      <c r="P90"/>
    </row>
    <row r="91" spans="2:16" x14ac:dyDescent="0.2">
      <c r="C91"/>
      <c r="F91" s="1"/>
      <c r="G91" s="1"/>
      <c r="H91" s="1"/>
      <c r="I91" s="1"/>
      <c r="J91" s="29"/>
      <c r="P91"/>
    </row>
    <row r="92" spans="2:16" x14ac:dyDescent="0.2">
      <c r="C92"/>
      <c r="F92" s="1"/>
      <c r="G92" s="1"/>
      <c r="H92" s="1"/>
      <c r="I92" s="1"/>
      <c r="J92" s="29"/>
      <c r="P92"/>
    </row>
    <row r="93" spans="2:16" x14ac:dyDescent="0.2">
      <c r="C93"/>
      <c r="F93" s="1"/>
      <c r="G93" s="1"/>
      <c r="H93" s="1"/>
      <c r="I93" s="1"/>
      <c r="J93" s="29"/>
      <c r="L93" s="1"/>
      <c r="P93"/>
    </row>
    <row r="94" spans="2:16" x14ac:dyDescent="0.2">
      <c r="B94" s="1"/>
      <c r="C94"/>
      <c r="L94" s="1"/>
      <c r="P94"/>
    </row>
    <row r="95" spans="2:16" x14ac:dyDescent="0.2">
      <c r="M95" s="1"/>
      <c r="P95"/>
    </row>
    <row r="96" spans="2:16" x14ac:dyDescent="0.2">
      <c r="M96" s="1"/>
      <c r="P9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3616-BFA6-2246-9914-4F41EAB18773}">
  <dimension ref="A1:AD41"/>
  <sheetViews>
    <sheetView topLeftCell="A4" workbookViewId="0">
      <selection activeCell="B13" sqref="B13:B22"/>
    </sheetView>
  </sheetViews>
  <sheetFormatPr baseColWidth="10" defaultRowHeight="16" x14ac:dyDescent="0.2"/>
  <cols>
    <col min="1" max="1" width="23.83203125" bestFit="1" customWidth="1"/>
    <col min="2" max="2" width="23.83203125" customWidth="1"/>
    <col min="3" max="3" width="22.1640625" bestFit="1" customWidth="1"/>
    <col min="4" max="4" width="14.33203125" style="1" bestFit="1" customWidth="1"/>
    <col min="5" max="5" width="16.83203125" style="2" bestFit="1" customWidth="1"/>
    <col min="6" max="6" width="19.33203125" style="1" bestFit="1" customWidth="1"/>
    <col min="7" max="7" width="15.1640625" style="2" bestFit="1" customWidth="1"/>
    <col min="8" max="8" width="15.1640625" bestFit="1" customWidth="1"/>
    <col min="9" max="9" width="20.83203125" bestFit="1" customWidth="1"/>
    <col min="10" max="10" width="15.1640625" bestFit="1" customWidth="1"/>
    <col min="12" max="12" width="18.33203125" customWidth="1"/>
    <col min="14" max="14" width="16.33203125" bestFit="1" customWidth="1"/>
    <col min="15" max="15" width="14.6640625" bestFit="1" customWidth="1"/>
    <col min="16" max="17" width="16.33203125" bestFit="1" customWidth="1"/>
    <col min="21" max="21" width="15.1640625" bestFit="1" customWidth="1"/>
    <col min="23" max="23" width="14.1640625" bestFit="1" customWidth="1"/>
    <col min="24" max="24" width="13" bestFit="1" customWidth="1"/>
    <col min="26" max="26" width="16.33203125" bestFit="1" customWidth="1"/>
  </cols>
  <sheetData>
    <row r="1" spans="1:30" x14ac:dyDescent="0.2">
      <c r="A1" s="10" t="s">
        <v>7</v>
      </c>
      <c r="B1" s="10"/>
      <c r="C1" s="10" t="s">
        <v>23</v>
      </c>
      <c r="Z1" s="23"/>
      <c r="AA1" s="23"/>
      <c r="AB1" s="23"/>
      <c r="AC1" s="23"/>
      <c r="AD1" s="29"/>
    </row>
    <row r="2" spans="1:30" x14ac:dyDescent="0.2">
      <c r="A2" s="10" t="s">
        <v>8</v>
      </c>
      <c r="B2" s="10"/>
      <c r="C2" s="10" t="s">
        <v>9</v>
      </c>
      <c r="X2" s="3"/>
      <c r="Z2" s="23"/>
      <c r="AA2" s="23"/>
      <c r="AB2" s="23"/>
      <c r="AC2" s="23"/>
      <c r="AD2" s="40"/>
    </row>
    <row r="3" spans="1:30" x14ac:dyDescent="0.2">
      <c r="A3" s="10" t="s">
        <v>0</v>
      </c>
      <c r="B3" s="10"/>
      <c r="C3" s="10" t="s">
        <v>21</v>
      </c>
      <c r="N3" s="23"/>
      <c r="O3" s="23"/>
      <c r="P3" s="23"/>
      <c r="Q3" s="23"/>
      <c r="R3" s="29"/>
      <c r="Z3" s="23"/>
      <c r="AA3" s="23"/>
      <c r="AB3" s="23"/>
      <c r="AC3" s="23"/>
      <c r="AD3" s="29"/>
    </row>
    <row r="4" spans="1:30" x14ac:dyDescent="0.2">
      <c r="A4" s="10" t="s">
        <v>1</v>
      </c>
      <c r="B4" s="10"/>
      <c r="C4" s="10" t="s">
        <v>21</v>
      </c>
      <c r="L4" s="3"/>
      <c r="N4" s="23"/>
      <c r="O4" s="23"/>
      <c r="P4" s="23"/>
      <c r="Q4" s="23"/>
      <c r="R4" s="40"/>
      <c r="X4" s="3"/>
      <c r="Z4" s="23"/>
      <c r="AA4" s="23"/>
      <c r="AB4" s="23"/>
      <c r="AC4" s="23"/>
      <c r="AD4" s="40"/>
    </row>
    <row r="5" spans="1:30" x14ac:dyDescent="0.2">
      <c r="A5" s="10" t="s">
        <v>2</v>
      </c>
      <c r="B5" s="10"/>
      <c r="C5" s="10" t="s">
        <v>24</v>
      </c>
      <c r="N5" s="23"/>
      <c r="O5" s="23"/>
      <c r="P5" s="23"/>
      <c r="Q5" s="23"/>
      <c r="R5" s="29"/>
      <c r="Z5" s="23"/>
      <c r="AA5" s="23"/>
      <c r="AB5" s="23"/>
      <c r="AC5" s="23"/>
      <c r="AD5" s="29"/>
    </row>
    <row r="6" spans="1:30" x14ac:dyDescent="0.2">
      <c r="A6" s="10" t="s">
        <v>15</v>
      </c>
      <c r="B6" s="10"/>
      <c r="C6" s="10" t="s">
        <v>16</v>
      </c>
      <c r="L6" s="3"/>
      <c r="N6" s="23"/>
      <c r="O6" s="23"/>
      <c r="P6" s="23"/>
      <c r="Q6" s="23"/>
      <c r="R6" s="40"/>
      <c r="X6" s="3"/>
      <c r="Z6" s="23"/>
      <c r="AA6" s="23"/>
      <c r="AB6" s="23"/>
      <c r="AC6" s="23"/>
      <c r="AD6" s="40"/>
    </row>
    <row r="7" spans="1:30" x14ac:dyDescent="0.2">
      <c r="A7" s="10" t="s">
        <v>3</v>
      </c>
      <c r="B7" s="10"/>
      <c r="C7" s="10">
        <v>64</v>
      </c>
      <c r="N7" s="23"/>
      <c r="O7" s="23"/>
      <c r="P7" s="23"/>
      <c r="Q7" s="23"/>
      <c r="R7" s="29"/>
      <c r="Z7" s="23"/>
      <c r="AA7" s="23"/>
      <c r="AB7" s="23"/>
      <c r="AC7" s="23"/>
      <c r="AD7" s="29"/>
    </row>
    <row r="8" spans="1:30" x14ac:dyDescent="0.2">
      <c r="A8" s="10" t="s">
        <v>17</v>
      </c>
      <c r="B8" s="10"/>
      <c r="C8" s="10" t="s">
        <v>18</v>
      </c>
      <c r="L8" s="3"/>
      <c r="N8" s="23"/>
      <c r="O8" s="23"/>
      <c r="P8" s="23"/>
      <c r="Q8" s="23"/>
      <c r="R8" s="40"/>
      <c r="X8" s="3"/>
      <c r="Z8" s="23"/>
      <c r="AA8" s="23"/>
      <c r="AB8" s="23"/>
      <c r="AC8" s="23"/>
      <c r="AD8" s="40"/>
    </row>
    <row r="9" spans="1:30" x14ac:dyDescent="0.2">
      <c r="A9" s="10" t="s">
        <v>13</v>
      </c>
      <c r="B9" s="10"/>
      <c r="C9" s="10" t="s">
        <v>23</v>
      </c>
      <c r="N9" s="23"/>
      <c r="O9" s="23"/>
      <c r="P9" s="23"/>
      <c r="Q9" s="23"/>
      <c r="R9" s="29"/>
      <c r="Z9" s="23"/>
      <c r="AA9" s="23"/>
      <c r="AB9" s="23"/>
      <c r="AC9" s="23"/>
      <c r="AD9" s="29"/>
    </row>
    <row r="10" spans="1:30" x14ac:dyDescent="0.2">
      <c r="A10" s="10" t="s">
        <v>11</v>
      </c>
      <c r="B10" s="10"/>
      <c r="C10" s="10" t="s">
        <v>22</v>
      </c>
      <c r="L10" s="3"/>
      <c r="N10" s="23"/>
      <c r="O10" s="23"/>
      <c r="P10" s="23"/>
      <c r="Q10" s="23"/>
      <c r="R10" s="40"/>
      <c r="X10" s="3"/>
      <c r="Z10" s="23"/>
      <c r="AA10" s="23"/>
      <c r="AB10" s="23"/>
      <c r="AC10" s="23"/>
      <c r="AD10" s="40"/>
    </row>
    <row r="11" spans="1:30" s="11" customFormat="1" x14ac:dyDescent="0.2">
      <c r="A11" s="12"/>
      <c r="B11" s="12"/>
      <c r="C11" s="12"/>
      <c r="D11" s="17"/>
      <c r="E11" s="13"/>
      <c r="F11" s="17"/>
      <c r="G11" s="13"/>
      <c r="I11"/>
      <c r="J11"/>
      <c r="K11"/>
      <c r="L11"/>
      <c r="M11"/>
      <c r="N11" s="23"/>
      <c r="O11" s="23"/>
      <c r="P11" s="23"/>
      <c r="Q11" s="23"/>
      <c r="R11" s="29"/>
    </row>
    <row r="12" spans="1:30" s="11" customFormat="1" x14ac:dyDescent="0.2">
      <c r="A12" s="15" t="s">
        <v>27</v>
      </c>
      <c r="B12" s="15"/>
      <c r="C12" s="16" t="s">
        <v>31</v>
      </c>
      <c r="D12" s="16" t="s">
        <v>6</v>
      </c>
      <c r="E12" s="15" t="s">
        <v>33</v>
      </c>
      <c r="F12" s="15" t="s">
        <v>34</v>
      </c>
      <c r="G12" s="15" t="s">
        <v>35</v>
      </c>
      <c r="I12"/>
      <c r="J12"/>
      <c r="K12"/>
      <c r="L12" s="3"/>
      <c r="M12"/>
      <c r="N12" s="23"/>
      <c r="O12" s="23"/>
      <c r="P12" s="23"/>
      <c r="Q12" s="23"/>
      <c r="R12" s="40"/>
    </row>
    <row r="13" spans="1:30" x14ac:dyDescent="0.2">
      <c r="A13" t="s">
        <v>38</v>
      </c>
      <c r="B13" t="s">
        <v>69</v>
      </c>
      <c r="C13" s="23">
        <v>3176963</v>
      </c>
      <c r="D13" s="2">
        <f t="shared" ref="D13:D14" si="0">LOG(C13)</f>
        <v>6.5020121569142102</v>
      </c>
      <c r="E13">
        <v>1</v>
      </c>
      <c r="F13">
        <v>1</v>
      </c>
      <c r="G13">
        <v>1</v>
      </c>
    </row>
    <row r="14" spans="1:30" x14ac:dyDescent="0.2">
      <c r="A14" t="s">
        <v>39</v>
      </c>
      <c r="B14" t="s">
        <v>69</v>
      </c>
      <c r="C14" s="23">
        <v>4261209</v>
      </c>
      <c r="D14" s="2">
        <f t="shared" si="0"/>
        <v>6.62953283561344</v>
      </c>
      <c r="E14">
        <v>1</v>
      </c>
      <c r="F14">
        <v>1</v>
      </c>
      <c r="G14">
        <v>0</v>
      </c>
    </row>
    <row r="15" spans="1:30" x14ac:dyDescent="0.2">
      <c r="A15" t="s">
        <v>40</v>
      </c>
      <c r="B15" t="s">
        <v>65</v>
      </c>
      <c r="C15" s="23">
        <v>34020462</v>
      </c>
      <c r="D15" s="2">
        <f t="shared" ref="D15:D22" si="1">LOG(C15)</f>
        <v>7.5317402070628008</v>
      </c>
      <c r="E15">
        <v>1</v>
      </c>
      <c r="F15">
        <v>1</v>
      </c>
      <c r="G15">
        <v>1</v>
      </c>
    </row>
    <row r="16" spans="1:30" x14ac:dyDescent="0.2">
      <c r="A16" t="s">
        <v>41</v>
      </c>
      <c r="B16" t="s">
        <v>65</v>
      </c>
      <c r="C16" s="23">
        <v>92036824</v>
      </c>
      <c r="D16" s="2">
        <f t="shared" si="1"/>
        <v>7.9639616236529189</v>
      </c>
      <c r="E16">
        <v>1</v>
      </c>
      <c r="F16">
        <v>1</v>
      </c>
      <c r="G16">
        <v>0</v>
      </c>
    </row>
    <row r="17" spans="1:11" x14ac:dyDescent="0.2">
      <c r="A17" t="s">
        <v>42</v>
      </c>
      <c r="B17" t="s">
        <v>66</v>
      </c>
      <c r="C17" s="23">
        <v>1519975862</v>
      </c>
      <c r="D17" s="2">
        <f t="shared" si="1"/>
        <v>9.1818366911793508</v>
      </c>
      <c r="E17">
        <v>1</v>
      </c>
      <c r="F17">
        <v>1</v>
      </c>
      <c r="G17">
        <v>1</v>
      </c>
    </row>
    <row r="18" spans="1:11" x14ac:dyDescent="0.2">
      <c r="A18" t="s">
        <v>43</v>
      </c>
      <c r="B18" t="s">
        <v>66</v>
      </c>
      <c r="C18" s="23">
        <v>3416589573</v>
      </c>
      <c r="D18" s="2">
        <f t="shared" si="1"/>
        <v>9.5335928111408617</v>
      </c>
      <c r="E18">
        <v>1</v>
      </c>
      <c r="F18">
        <v>1</v>
      </c>
      <c r="G18">
        <v>0</v>
      </c>
    </row>
    <row r="19" spans="1:11" x14ac:dyDescent="0.2">
      <c r="A19" t="s">
        <v>44</v>
      </c>
      <c r="B19" t="s">
        <v>67</v>
      </c>
      <c r="C19" s="23">
        <v>70121756685</v>
      </c>
      <c r="D19" s="2">
        <f t="shared" si="1"/>
        <v>10.845852787470896</v>
      </c>
      <c r="E19">
        <v>1</v>
      </c>
      <c r="F19">
        <v>1</v>
      </c>
      <c r="G19">
        <v>1</v>
      </c>
    </row>
    <row r="20" spans="1:11" x14ac:dyDescent="0.2">
      <c r="A20" s="8" t="s">
        <v>45</v>
      </c>
      <c r="B20" s="8" t="s">
        <v>67</v>
      </c>
      <c r="C20" s="23">
        <v>130587962630</v>
      </c>
      <c r="D20" s="9">
        <f t="shared" si="1"/>
        <v>11.115903146278233</v>
      </c>
      <c r="E20" s="8">
        <v>1</v>
      </c>
      <c r="F20" s="8">
        <v>1</v>
      </c>
      <c r="G20" s="8">
        <v>0</v>
      </c>
    </row>
    <row r="21" spans="1:11" x14ac:dyDescent="0.2">
      <c r="A21" s="8" t="s">
        <v>46</v>
      </c>
      <c r="B21" s="8" t="s">
        <v>68</v>
      </c>
      <c r="C21" s="23">
        <v>3053343419842</v>
      </c>
      <c r="D21" s="9">
        <f t="shared" si="1"/>
        <v>12.484775653612321</v>
      </c>
      <c r="E21" s="7">
        <v>1</v>
      </c>
      <c r="F21" s="7">
        <v>1</v>
      </c>
      <c r="G21" s="7">
        <v>1</v>
      </c>
    </row>
    <row r="22" spans="1:11" x14ac:dyDescent="0.2">
      <c r="A22" t="s">
        <v>47</v>
      </c>
      <c r="B22" s="8" t="s">
        <v>68</v>
      </c>
      <c r="C22" s="23">
        <v>5020671831798</v>
      </c>
      <c r="D22" s="2">
        <f t="shared" si="1"/>
        <v>12.700761835336305</v>
      </c>
      <c r="E22" s="1">
        <v>1</v>
      </c>
      <c r="F22" s="1">
        <v>1</v>
      </c>
      <c r="G22" s="1">
        <v>0</v>
      </c>
    </row>
    <row r="23" spans="1:11" x14ac:dyDescent="0.2">
      <c r="C23" s="1"/>
      <c r="D23" s="2"/>
      <c r="E23"/>
      <c r="F23"/>
      <c r="G23"/>
    </row>
    <row r="24" spans="1:11" x14ac:dyDescent="0.2">
      <c r="A24" t="s">
        <v>38</v>
      </c>
      <c r="B24" t="s">
        <v>69</v>
      </c>
      <c r="C24" s="23">
        <v>2941174</v>
      </c>
      <c r="D24" s="2">
        <f t="shared" ref="D24:D33" si="2">LOG(C24)</f>
        <v>6.4685207181502271</v>
      </c>
      <c r="E24">
        <v>64</v>
      </c>
      <c r="F24">
        <v>64</v>
      </c>
      <c r="G24">
        <v>1</v>
      </c>
    </row>
    <row r="25" spans="1:11" x14ac:dyDescent="0.2">
      <c r="A25" t="s">
        <v>39</v>
      </c>
      <c r="B25" t="s">
        <v>69</v>
      </c>
      <c r="C25" s="23">
        <v>4200873</v>
      </c>
      <c r="D25" s="2">
        <f t="shared" si="2"/>
        <v>6.6233395522276091</v>
      </c>
      <c r="E25">
        <v>64</v>
      </c>
      <c r="F25">
        <v>64</v>
      </c>
      <c r="G25">
        <v>0</v>
      </c>
    </row>
    <row r="26" spans="1:11" s="8" customFormat="1" x14ac:dyDescent="0.2">
      <c r="A26" t="s">
        <v>40</v>
      </c>
      <c r="B26" t="s">
        <v>65</v>
      </c>
      <c r="C26" s="23">
        <v>10924494</v>
      </c>
      <c r="D26" s="2">
        <f t="shared" si="2"/>
        <v>7.0384013304848381</v>
      </c>
      <c r="E26">
        <v>64</v>
      </c>
      <c r="F26">
        <v>64</v>
      </c>
      <c r="G26">
        <v>1</v>
      </c>
      <c r="H26"/>
      <c r="J26"/>
      <c r="K26"/>
    </row>
    <row r="27" spans="1:11" s="8" customFormat="1" x14ac:dyDescent="0.2">
      <c r="A27" t="s">
        <v>41</v>
      </c>
      <c r="B27" t="s">
        <v>65</v>
      </c>
      <c r="C27" s="23">
        <v>78040555</v>
      </c>
      <c r="D27" s="2">
        <f t="shared" si="2"/>
        <v>7.8923203492998812</v>
      </c>
      <c r="E27">
        <v>64</v>
      </c>
      <c r="F27">
        <v>64</v>
      </c>
      <c r="G27">
        <v>0</v>
      </c>
      <c r="H27"/>
      <c r="J27"/>
      <c r="K27"/>
    </row>
    <row r="28" spans="1:11" x14ac:dyDescent="0.2">
      <c r="A28" t="s">
        <v>42</v>
      </c>
      <c r="B28" t="s">
        <v>66</v>
      </c>
      <c r="C28" s="23">
        <v>165449198</v>
      </c>
      <c r="D28" s="2">
        <f t="shared" si="2"/>
        <v>8.2186646662978138</v>
      </c>
      <c r="E28">
        <v>64</v>
      </c>
      <c r="F28">
        <v>64</v>
      </c>
      <c r="G28">
        <v>1</v>
      </c>
    </row>
    <row r="29" spans="1:11" x14ac:dyDescent="0.2">
      <c r="A29" t="s">
        <v>43</v>
      </c>
      <c r="B29" t="s">
        <v>66</v>
      </c>
      <c r="C29" s="23">
        <v>2359861644</v>
      </c>
      <c r="D29" s="2">
        <f t="shared" si="2"/>
        <v>9.3728865415257303</v>
      </c>
      <c r="E29">
        <v>64</v>
      </c>
      <c r="F29">
        <v>64</v>
      </c>
      <c r="G29">
        <v>0</v>
      </c>
    </row>
    <row r="30" spans="1:11" x14ac:dyDescent="0.2">
      <c r="A30" t="s">
        <v>44</v>
      </c>
      <c r="B30" t="s">
        <v>67</v>
      </c>
      <c r="C30" s="23">
        <v>5859256229</v>
      </c>
      <c r="D30" s="2">
        <f t="shared" si="2"/>
        <v>9.7678424903965979</v>
      </c>
      <c r="E30">
        <v>64</v>
      </c>
      <c r="F30">
        <v>64</v>
      </c>
      <c r="G30">
        <v>1</v>
      </c>
    </row>
    <row r="31" spans="1:11" x14ac:dyDescent="0.2">
      <c r="A31" t="s">
        <v>45</v>
      </c>
      <c r="B31" s="8" t="s">
        <v>67</v>
      </c>
      <c r="C31" s="23">
        <v>75992179471</v>
      </c>
      <c r="D31" s="2">
        <f t="shared" si="2"/>
        <v>10.880768900341968</v>
      </c>
      <c r="E31">
        <v>64</v>
      </c>
      <c r="F31">
        <v>64</v>
      </c>
      <c r="G31">
        <v>0</v>
      </c>
    </row>
    <row r="32" spans="1:11" x14ac:dyDescent="0.2">
      <c r="A32" t="s">
        <v>46</v>
      </c>
      <c r="B32" s="8" t="s">
        <v>68</v>
      </c>
      <c r="C32" s="23">
        <v>212689442424</v>
      </c>
      <c r="D32" s="2">
        <f t="shared" si="2"/>
        <v>11.327745932729265</v>
      </c>
      <c r="E32" s="1">
        <v>64</v>
      </c>
      <c r="F32" s="1">
        <v>64</v>
      </c>
      <c r="G32" s="1">
        <v>1</v>
      </c>
      <c r="H32" s="8"/>
      <c r="J32" s="8"/>
      <c r="K32" s="8"/>
    </row>
    <row r="33" spans="1:14" x14ac:dyDescent="0.2">
      <c r="A33" t="s">
        <v>47</v>
      </c>
      <c r="B33" s="8" t="s">
        <v>68</v>
      </c>
      <c r="C33" s="23">
        <v>2467220742369</v>
      </c>
      <c r="D33" s="2">
        <f t="shared" si="2"/>
        <v>12.392208007578114</v>
      </c>
      <c r="E33" s="1">
        <v>64</v>
      </c>
      <c r="F33" s="1">
        <v>64</v>
      </c>
      <c r="G33" s="1">
        <v>0</v>
      </c>
      <c r="H33" s="8"/>
      <c r="J33" s="8"/>
      <c r="K33" s="8"/>
    </row>
    <row r="34" spans="1:14" s="3" customFormat="1" x14ac:dyDescent="0.2">
      <c r="E34" s="4"/>
      <c r="K34"/>
      <c r="M34"/>
      <c r="N34"/>
    </row>
    <row r="36" spans="1:14" x14ac:dyDescent="0.2">
      <c r="F36"/>
    </row>
    <row r="37" spans="1:14" x14ac:dyDescent="0.2">
      <c r="K37" s="1"/>
    </row>
    <row r="38" spans="1:14" x14ac:dyDescent="0.2">
      <c r="K38" s="1"/>
    </row>
    <row r="39" spans="1:14" x14ac:dyDescent="0.2">
      <c r="C39" s="1"/>
      <c r="F39" s="2"/>
      <c r="G39" s="1"/>
      <c r="H39" s="1"/>
      <c r="I39" s="1"/>
      <c r="J39" s="1"/>
      <c r="K39" s="1"/>
    </row>
    <row r="40" spans="1:14" s="8" customFormat="1" x14ac:dyDescent="0.2">
      <c r="E40" s="9"/>
      <c r="K40" s="7"/>
    </row>
    <row r="41" spans="1:14" x14ac:dyDescent="0.2">
      <c r="K4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4E60D-F1FB-7744-BEC2-A1980F30AE2E}">
  <dimension ref="A1:AE87"/>
  <sheetViews>
    <sheetView topLeftCell="A19" zoomScaleNormal="100" workbookViewId="0">
      <selection activeCell="M22" sqref="M22"/>
    </sheetView>
  </sheetViews>
  <sheetFormatPr baseColWidth="10" defaultRowHeight="16" x14ac:dyDescent="0.2"/>
  <cols>
    <col min="1" max="1" width="19" bestFit="1" customWidth="1"/>
    <col min="2" max="2" width="23.83203125" bestFit="1" customWidth="1"/>
    <col min="3" max="3" width="21" bestFit="1" customWidth="1"/>
    <col min="4" max="4" width="12.1640625" customWidth="1"/>
    <col min="5" max="5" width="12" customWidth="1"/>
    <col min="6" max="6" width="9.83203125" customWidth="1"/>
    <col min="7" max="7" width="10.1640625" customWidth="1"/>
    <col min="8" max="8" width="11.5" customWidth="1"/>
    <col min="9" max="9" width="13.1640625" customWidth="1"/>
    <col min="10" max="10" width="20.83203125" bestFit="1" customWidth="1"/>
    <col min="11" max="11" width="17.5" style="2" bestFit="1" customWidth="1"/>
    <col min="12" max="12" width="15.1640625" bestFit="1" customWidth="1"/>
    <col min="13" max="13" width="20.83203125" bestFit="1" customWidth="1"/>
    <col min="25" max="25" width="13.6640625" bestFit="1" customWidth="1"/>
    <col min="26" max="27" width="12.33203125" bestFit="1" customWidth="1"/>
    <col min="28" max="28" width="12.6640625" customWidth="1"/>
    <col min="29" max="29" width="12.5" customWidth="1"/>
    <col min="30" max="30" width="12.1640625" customWidth="1"/>
    <col min="31" max="31" width="13" customWidth="1"/>
  </cols>
  <sheetData>
    <row r="1" spans="1:31" x14ac:dyDescent="0.2">
      <c r="A1" s="10" t="s">
        <v>7</v>
      </c>
      <c r="B1" s="10" t="s">
        <v>23</v>
      </c>
    </row>
    <row r="2" spans="1:31" x14ac:dyDescent="0.2">
      <c r="A2" s="10" t="s">
        <v>8</v>
      </c>
      <c r="B2" s="10">
        <v>24</v>
      </c>
    </row>
    <row r="3" spans="1:31" x14ac:dyDescent="0.2">
      <c r="A3" s="10" t="s">
        <v>0</v>
      </c>
      <c r="B3" s="10" t="s">
        <v>36</v>
      </c>
    </row>
    <row r="4" spans="1:31" x14ac:dyDescent="0.2">
      <c r="A4" s="10" t="s">
        <v>1</v>
      </c>
      <c r="B4" s="10" t="s">
        <v>36</v>
      </c>
    </row>
    <row r="5" spans="1:31" x14ac:dyDescent="0.2">
      <c r="A5" s="10" t="s">
        <v>2</v>
      </c>
      <c r="B5" s="10" t="s">
        <v>10</v>
      </c>
    </row>
    <row r="6" spans="1:31" x14ac:dyDescent="0.2">
      <c r="A6" s="10" t="s">
        <v>15</v>
      </c>
      <c r="B6" s="10" t="s">
        <v>16</v>
      </c>
    </row>
    <row r="7" spans="1:31" x14ac:dyDescent="0.2">
      <c r="A7" s="10" t="s">
        <v>3</v>
      </c>
      <c r="B7" s="10">
        <v>64</v>
      </c>
    </row>
    <row r="8" spans="1:31" x14ac:dyDescent="0.2">
      <c r="A8" s="10" t="s">
        <v>17</v>
      </c>
      <c r="B8" s="10" t="s">
        <v>18</v>
      </c>
      <c r="Y8" s="21"/>
      <c r="Z8" s="21"/>
      <c r="AA8" s="21"/>
      <c r="AB8" s="21"/>
      <c r="AC8" s="21"/>
      <c r="AD8" s="21"/>
      <c r="AE8" s="21"/>
    </row>
    <row r="9" spans="1:31" x14ac:dyDescent="0.2">
      <c r="A9" s="10" t="s">
        <v>13</v>
      </c>
      <c r="B9" s="10" t="s">
        <v>23</v>
      </c>
      <c r="Y9" s="21"/>
      <c r="Z9" s="21"/>
      <c r="AA9" s="21"/>
      <c r="AB9" s="21"/>
      <c r="AC9" s="21"/>
      <c r="AD9" s="21"/>
      <c r="AE9" s="21"/>
    </row>
    <row r="10" spans="1:31" x14ac:dyDescent="0.2">
      <c r="A10" s="10" t="s">
        <v>11</v>
      </c>
      <c r="B10" s="10" t="s">
        <v>37</v>
      </c>
      <c r="Y10" s="21"/>
      <c r="Z10" s="21"/>
      <c r="AA10" s="21"/>
      <c r="AB10" s="21"/>
      <c r="AC10" s="21"/>
      <c r="AD10" s="21"/>
      <c r="AE10" s="21"/>
    </row>
    <row r="11" spans="1:31" x14ac:dyDescent="0.2">
      <c r="Y11" s="21"/>
      <c r="Z11" s="21"/>
      <c r="AA11" s="21"/>
      <c r="AB11" s="21"/>
      <c r="AC11" s="21"/>
      <c r="AD11" s="21"/>
      <c r="AE11" s="21"/>
    </row>
    <row r="12" spans="1:31" x14ac:dyDescent="0.2">
      <c r="A12" s="11"/>
      <c r="B12" s="11"/>
      <c r="C12" s="11"/>
      <c r="D12" s="11"/>
      <c r="E12" s="11"/>
      <c r="F12" s="11"/>
      <c r="G12" s="11"/>
      <c r="H12" s="13"/>
      <c r="I12" s="11"/>
      <c r="Y12" s="21"/>
      <c r="Z12" s="21"/>
      <c r="AA12" s="21"/>
      <c r="AB12" s="21"/>
      <c r="AC12" s="21"/>
      <c r="AD12" s="21"/>
      <c r="AE12" s="21"/>
    </row>
    <row r="13" spans="1:31" s="19" customFormat="1" x14ac:dyDescent="0.2">
      <c r="A13" s="11"/>
      <c r="B13"/>
      <c r="C13"/>
      <c r="D13"/>
      <c r="E13"/>
      <c r="F13"/>
      <c r="G13"/>
      <c r="H13"/>
      <c r="I13"/>
      <c r="J13"/>
      <c r="K13"/>
      <c r="L13"/>
      <c r="M13"/>
      <c r="Y13" s="21"/>
      <c r="Z13" s="21"/>
      <c r="AA13" s="21"/>
      <c r="AB13" s="21"/>
      <c r="AC13" s="21"/>
      <c r="AD13" s="21"/>
      <c r="AE13" s="21"/>
    </row>
    <row r="14" spans="1:31" x14ac:dyDescent="0.2">
      <c r="A14" s="19"/>
      <c r="D14" t="s">
        <v>49</v>
      </c>
      <c r="K14" s="19"/>
      <c r="L14" s="19"/>
      <c r="M14" s="19"/>
      <c r="Y14" s="21"/>
      <c r="Z14" s="21"/>
      <c r="AA14" s="21"/>
      <c r="AB14" s="21"/>
      <c r="AC14" s="21"/>
      <c r="AD14" s="21"/>
      <c r="AE14" s="21"/>
    </row>
    <row r="15" spans="1:31" x14ac:dyDescent="0.2">
      <c r="A15" s="11"/>
      <c r="D15">
        <v>1</v>
      </c>
      <c r="E15">
        <v>2</v>
      </c>
      <c r="F15">
        <v>4</v>
      </c>
      <c r="G15">
        <v>8</v>
      </c>
      <c r="H15">
        <v>16</v>
      </c>
      <c r="I15">
        <v>32</v>
      </c>
      <c r="J15">
        <v>64</v>
      </c>
      <c r="K15"/>
    </row>
    <row r="16" spans="1:31" x14ac:dyDescent="0.2">
      <c r="B16" t="s">
        <v>48</v>
      </c>
      <c r="C16">
        <v>1</v>
      </c>
      <c r="D16" s="43">
        <v>32.71</v>
      </c>
      <c r="E16" s="42">
        <v>18.34</v>
      </c>
      <c r="F16" s="26">
        <v>11.35</v>
      </c>
      <c r="G16" s="25">
        <v>7.97</v>
      </c>
      <c r="H16" s="25">
        <v>6.37</v>
      </c>
      <c r="I16" s="25">
        <v>5.84</v>
      </c>
      <c r="J16" s="25">
        <v>5.84</v>
      </c>
      <c r="K16"/>
    </row>
    <row r="17" spans="2:11" x14ac:dyDescent="0.2">
      <c r="C17">
        <v>2</v>
      </c>
      <c r="D17" s="43">
        <v>31.14</v>
      </c>
      <c r="E17" s="42">
        <v>16.760000000000002</v>
      </c>
      <c r="F17" s="25">
        <v>9.7799999999999994</v>
      </c>
      <c r="G17" s="25">
        <v>6.4</v>
      </c>
      <c r="H17" s="4">
        <v>4.8</v>
      </c>
      <c r="I17" s="4">
        <v>4.2699999999999996</v>
      </c>
      <c r="J17" s="4">
        <v>4.26</v>
      </c>
      <c r="K17"/>
    </row>
    <row r="18" spans="2:11" x14ac:dyDescent="0.2">
      <c r="C18">
        <v>4</v>
      </c>
      <c r="D18" s="43">
        <v>30.35</v>
      </c>
      <c r="E18" s="42">
        <v>15.98</v>
      </c>
      <c r="F18" s="25">
        <v>8.99</v>
      </c>
      <c r="G18" s="25">
        <v>5.61</v>
      </c>
      <c r="H18" s="4">
        <v>4.01</v>
      </c>
      <c r="I18" s="4">
        <v>3.48</v>
      </c>
      <c r="J18" s="4">
        <v>3.48</v>
      </c>
      <c r="K18"/>
    </row>
    <row r="19" spans="2:11" x14ac:dyDescent="0.2">
      <c r="C19">
        <v>8</v>
      </c>
      <c r="D19" s="2">
        <v>29.96</v>
      </c>
      <c r="E19" s="42">
        <v>15.59</v>
      </c>
      <c r="F19" s="25">
        <v>8.6</v>
      </c>
      <c r="G19" s="25">
        <v>5.22</v>
      </c>
      <c r="H19" s="4">
        <v>3.62</v>
      </c>
      <c r="I19" s="4">
        <v>3.09</v>
      </c>
      <c r="J19" s="4">
        <v>3.08</v>
      </c>
      <c r="K19"/>
    </row>
    <row r="20" spans="2:11" x14ac:dyDescent="0.2">
      <c r="C20">
        <v>16</v>
      </c>
      <c r="D20" s="2">
        <v>29.76</v>
      </c>
      <c r="E20" s="42">
        <v>15.39</v>
      </c>
      <c r="F20" s="25">
        <v>8.41</v>
      </c>
      <c r="G20" s="25">
        <v>5.0199999999999996</v>
      </c>
      <c r="H20" s="4">
        <v>3.42</v>
      </c>
      <c r="I20" s="4">
        <v>2.9</v>
      </c>
      <c r="J20" s="4">
        <v>2.89</v>
      </c>
      <c r="K20"/>
    </row>
    <row r="21" spans="2:11" x14ac:dyDescent="0.2">
      <c r="C21">
        <v>32</v>
      </c>
      <c r="D21" s="2">
        <v>29.71</v>
      </c>
      <c r="E21" s="42">
        <v>15.34</v>
      </c>
      <c r="F21" s="25">
        <v>8.35</v>
      </c>
      <c r="G21" s="4">
        <v>4.97</v>
      </c>
      <c r="H21" s="4">
        <v>3.37</v>
      </c>
      <c r="I21" s="4">
        <v>2.84</v>
      </c>
      <c r="J21" s="4">
        <v>2.83</v>
      </c>
      <c r="K21"/>
    </row>
    <row r="22" spans="2:11" x14ac:dyDescent="0.2">
      <c r="C22">
        <v>64</v>
      </c>
      <c r="D22" s="2">
        <v>29.71</v>
      </c>
      <c r="E22" s="42">
        <v>15.34</v>
      </c>
      <c r="F22" s="25">
        <v>8.35</v>
      </c>
      <c r="G22" s="4">
        <v>4.97</v>
      </c>
      <c r="H22" s="4">
        <v>3.37</v>
      </c>
      <c r="I22" s="4">
        <v>2.84</v>
      </c>
      <c r="J22" s="4">
        <v>2.84</v>
      </c>
      <c r="K22"/>
    </row>
    <row r="23" spans="2:11" x14ac:dyDescent="0.2">
      <c r="B23" s="2"/>
      <c r="K23"/>
    </row>
    <row r="24" spans="2:11" x14ac:dyDescent="0.2">
      <c r="B24" s="2"/>
      <c r="K24"/>
    </row>
    <row r="25" spans="2:11" x14ac:dyDescent="0.2">
      <c r="B25" s="2"/>
      <c r="K25"/>
    </row>
    <row r="26" spans="2:11" x14ac:dyDescent="0.2">
      <c r="B26" s="2"/>
      <c r="K26"/>
    </row>
    <row r="27" spans="2:11" x14ac:dyDescent="0.2">
      <c r="B27" s="2"/>
      <c r="K27"/>
    </row>
    <row r="28" spans="2:11" x14ac:dyDescent="0.2">
      <c r="B28" s="2"/>
      <c r="K28"/>
    </row>
    <row r="29" spans="2:11" x14ac:dyDescent="0.2">
      <c r="B29" s="2"/>
      <c r="K29"/>
    </row>
    <row r="30" spans="2:11" x14ac:dyDescent="0.2">
      <c r="B30" s="2"/>
      <c r="K30"/>
    </row>
    <row r="31" spans="2:11" x14ac:dyDescent="0.2">
      <c r="B31" s="2"/>
      <c r="K31"/>
    </row>
    <row r="32" spans="2:11" x14ac:dyDescent="0.2">
      <c r="B32" s="2"/>
      <c r="K32"/>
    </row>
    <row r="33" spans="2:11" x14ac:dyDescent="0.2">
      <c r="B33" s="2"/>
      <c r="K33"/>
    </row>
    <row r="34" spans="2:11" x14ac:dyDescent="0.2">
      <c r="B34" s="2"/>
      <c r="K34"/>
    </row>
    <row r="35" spans="2:11" x14ac:dyDescent="0.2">
      <c r="B35" s="2"/>
      <c r="K35"/>
    </row>
    <row r="36" spans="2:11" x14ac:dyDescent="0.2">
      <c r="B36" s="2"/>
      <c r="K36"/>
    </row>
    <row r="37" spans="2:11" x14ac:dyDescent="0.2">
      <c r="B37" s="2"/>
      <c r="K37"/>
    </row>
    <row r="38" spans="2:11" x14ac:dyDescent="0.2">
      <c r="B38" s="2"/>
      <c r="K38"/>
    </row>
    <row r="39" spans="2:11" x14ac:dyDescent="0.2">
      <c r="B39" s="2"/>
      <c r="K39"/>
    </row>
    <row r="40" spans="2:11" x14ac:dyDescent="0.2">
      <c r="B40" s="2"/>
      <c r="K40"/>
    </row>
    <row r="41" spans="2:11" x14ac:dyDescent="0.2">
      <c r="B41" s="2"/>
      <c r="K41"/>
    </row>
    <row r="42" spans="2:11" x14ac:dyDescent="0.2">
      <c r="B42" s="2"/>
      <c r="K42"/>
    </row>
    <row r="43" spans="2:11" x14ac:dyDescent="0.2">
      <c r="B43" s="2"/>
      <c r="K43"/>
    </row>
    <row r="44" spans="2:11" x14ac:dyDescent="0.2">
      <c r="B44" s="2"/>
      <c r="K44"/>
    </row>
    <row r="45" spans="2:11" x14ac:dyDescent="0.2">
      <c r="B45" s="2"/>
      <c r="K45"/>
    </row>
    <row r="46" spans="2:11" x14ac:dyDescent="0.2">
      <c r="B46" s="2"/>
      <c r="K46"/>
    </row>
    <row r="47" spans="2:11" x14ac:dyDescent="0.2">
      <c r="B47" s="2"/>
      <c r="K47"/>
    </row>
    <row r="48" spans="2:11" x14ac:dyDescent="0.2">
      <c r="B48" s="2"/>
      <c r="K48"/>
    </row>
    <row r="49" spans="2:11" x14ac:dyDescent="0.2">
      <c r="B49" s="2"/>
      <c r="K49"/>
    </row>
    <row r="50" spans="2:11" x14ac:dyDescent="0.2">
      <c r="B50" s="2"/>
      <c r="K50"/>
    </row>
    <row r="51" spans="2:11" x14ac:dyDescent="0.2">
      <c r="B51" s="2"/>
      <c r="K51"/>
    </row>
    <row r="52" spans="2:11" x14ac:dyDescent="0.2">
      <c r="B52" s="2"/>
      <c r="K52"/>
    </row>
    <row r="53" spans="2:11" x14ac:dyDescent="0.2">
      <c r="B53" s="2"/>
      <c r="K53"/>
    </row>
    <row r="54" spans="2:11" x14ac:dyDescent="0.2">
      <c r="B54" s="2"/>
      <c r="K54"/>
    </row>
    <row r="55" spans="2:11" x14ac:dyDescent="0.2">
      <c r="B55" s="2"/>
      <c r="K55"/>
    </row>
    <row r="56" spans="2:11" x14ac:dyDescent="0.2">
      <c r="B56" s="2"/>
      <c r="K56"/>
    </row>
    <row r="57" spans="2:11" x14ac:dyDescent="0.2">
      <c r="B57" s="2"/>
      <c r="K57"/>
    </row>
    <row r="58" spans="2:11" x14ac:dyDescent="0.2">
      <c r="B58" s="2"/>
      <c r="K58"/>
    </row>
    <row r="59" spans="2:11" x14ac:dyDescent="0.2">
      <c r="B59" s="2"/>
      <c r="K59"/>
    </row>
    <row r="60" spans="2:11" x14ac:dyDescent="0.2">
      <c r="B60" s="2"/>
      <c r="K60"/>
    </row>
    <row r="61" spans="2:11" x14ac:dyDescent="0.2">
      <c r="B61" s="2"/>
      <c r="K61"/>
    </row>
    <row r="62" spans="2:11" x14ac:dyDescent="0.2">
      <c r="B62" s="2"/>
      <c r="K62"/>
    </row>
    <row r="63" spans="2:11" x14ac:dyDescent="0.2">
      <c r="B63" s="2"/>
      <c r="K63"/>
    </row>
    <row r="64" spans="2:11" x14ac:dyDescent="0.2">
      <c r="K64"/>
    </row>
    <row r="65" spans="2:11" x14ac:dyDescent="0.2">
      <c r="B65" s="2"/>
      <c r="K65"/>
    </row>
    <row r="66" spans="2:11" x14ac:dyDescent="0.2">
      <c r="B66" s="2"/>
      <c r="K66"/>
    </row>
    <row r="67" spans="2:11" x14ac:dyDescent="0.2">
      <c r="B67" s="2"/>
      <c r="K67"/>
    </row>
    <row r="68" spans="2:11" x14ac:dyDescent="0.2">
      <c r="B68" s="2"/>
      <c r="K68"/>
    </row>
    <row r="69" spans="2:11" x14ac:dyDescent="0.2">
      <c r="B69" s="2"/>
      <c r="K69"/>
    </row>
    <row r="70" spans="2:11" x14ac:dyDescent="0.2">
      <c r="B70" s="2"/>
      <c r="K70"/>
    </row>
    <row r="71" spans="2:11" x14ac:dyDescent="0.2">
      <c r="B71" s="2"/>
      <c r="K71"/>
    </row>
    <row r="72" spans="2:11" x14ac:dyDescent="0.2">
      <c r="B72" s="2"/>
      <c r="K72"/>
    </row>
    <row r="73" spans="2:11" x14ac:dyDescent="0.2">
      <c r="B73" s="2"/>
      <c r="K73"/>
    </row>
    <row r="74" spans="2:11" x14ac:dyDescent="0.2">
      <c r="B74" s="2"/>
      <c r="K74"/>
    </row>
    <row r="75" spans="2:11" x14ac:dyDescent="0.2">
      <c r="B75" s="2"/>
      <c r="K75"/>
    </row>
    <row r="76" spans="2:11" x14ac:dyDescent="0.2">
      <c r="B76" s="2"/>
      <c r="K76"/>
    </row>
    <row r="77" spans="2:11" x14ac:dyDescent="0.2">
      <c r="B77" s="2"/>
      <c r="K77"/>
    </row>
    <row r="78" spans="2:11" x14ac:dyDescent="0.2">
      <c r="B78" s="2"/>
      <c r="K78"/>
    </row>
    <row r="79" spans="2:11" x14ac:dyDescent="0.2">
      <c r="B79" s="2"/>
      <c r="K79"/>
    </row>
    <row r="80" spans="2:11" x14ac:dyDescent="0.2">
      <c r="B80" s="2"/>
      <c r="K80"/>
    </row>
    <row r="81" spans="2:11" x14ac:dyDescent="0.2">
      <c r="B81" s="2"/>
      <c r="K81"/>
    </row>
    <row r="82" spans="2:11" x14ac:dyDescent="0.2">
      <c r="B82" s="2"/>
      <c r="K82"/>
    </row>
    <row r="83" spans="2:11" x14ac:dyDescent="0.2">
      <c r="B83" s="2"/>
      <c r="K83"/>
    </row>
    <row r="84" spans="2:11" x14ac:dyDescent="0.2">
      <c r="B84" s="2"/>
      <c r="K84"/>
    </row>
    <row r="85" spans="2:11" x14ac:dyDescent="0.2">
      <c r="B85" s="2"/>
      <c r="K85"/>
    </row>
    <row r="86" spans="2:11" x14ac:dyDescent="0.2">
      <c r="B86" s="2"/>
      <c r="K86"/>
    </row>
    <row r="87" spans="2:11" x14ac:dyDescent="0.2">
      <c r="B87" s="2"/>
      <c r="K8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C1428-3A6A-6849-80F5-73579CAED55F}">
  <dimension ref="A1:N92"/>
  <sheetViews>
    <sheetView zoomScaleNormal="100" workbookViewId="0">
      <selection activeCell="D19" sqref="D19:D23"/>
    </sheetView>
  </sheetViews>
  <sheetFormatPr baseColWidth="10" defaultRowHeight="16" x14ac:dyDescent="0.2"/>
  <cols>
    <col min="1" max="1" width="31" bestFit="1" customWidth="1"/>
    <col min="2" max="2" width="33.33203125" bestFit="1" customWidth="1"/>
    <col min="3" max="3" width="31" bestFit="1" customWidth="1"/>
    <col min="4" max="4" width="23.33203125" bestFit="1" customWidth="1"/>
    <col min="5" max="5" width="28.1640625" style="2" bestFit="1" customWidth="1"/>
    <col min="6" max="6" width="16.83203125" bestFit="1" customWidth="1"/>
    <col min="7" max="7" width="11.1640625" bestFit="1" customWidth="1"/>
    <col min="8" max="8" width="28.1640625" bestFit="1" customWidth="1"/>
    <col min="9" max="9" width="13.1640625" bestFit="1" customWidth="1"/>
    <col min="10" max="11" width="14.6640625" bestFit="1" customWidth="1"/>
    <col min="14" max="14" width="26.1640625" bestFit="1" customWidth="1"/>
    <col min="15" max="15" width="31" bestFit="1" customWidth="1"/>
  </cols>
  <sheetData>
    <row r="1" spans="1:14" x14ac:dyDescent="0.2">
      <c r="A1" s="10" t="s">
        <v>7</v>
      </c>
      <c r="B1" s="10" t="s">
        <v>14</v>
      </c>
      <c r="E1"/>
      <c r="H1" s="23"/>
      <c r="I1" s="23"/>
      <c r="J1" s="23"/>
      <c r="K1" s="23"/>
      <c r="L1" s="29"/>
    </row>
    <row r="2" spans="1:14" x14ac:dyDescent="0.2">
      <c r="A2" s="10" t="s">
        <v>8</v>
      </c>
      <c r="B2" s="10" t="s">
        <v>9</v>
      </c>
      <c r="E2"/>
      <c r="F2" s="1"/>
      <c r="G2" s="1"/>
      <c r="H2" s="1"/>
      <c r="I2" s="1"/>
      <c r="J2" s="29"/>
    </row>
    <row r="3" spans="1:14" x14ac:dyDescent="0.2">
      <c r="A3" s="10" t="s">
        <v>0</v>
      </c>
      <c r="B3" s="10" t="s">
        <v>26</v>
      </c>
      <c r="E3"/>
      <c r="F3" s="1"/>
      <c r="G3" s="1"/>
      <c r="H3" s="1"/>
      <c r="I3" s="1"/>
      <c r="J3" s="29"/>
    </row>
    <row r="4" spans="1:14" x14ac:dyDescent="0.2">
      <c r="A4" s="10" t="s">
        <v>1</v>
      </c>
      <c r="B4" s="10" t="s">
        <v>26</v>
      </c>
      <c r="E4"/>
      <c r="F4" s="1"/>
      <c r="G4" s="1"/>
      <c r="H4" s="1"/>
      <c r="I4" s="1"/>
      <c r="J4" s="29"/>
    </row>
    <row r="5" spans="1:14" x14ac:dyDescent="0.2">
      <c r="A5" s="10" t="s">
        <v>2</v>
      </c>
      <c r="B5" s="10" t="s">
        <v>10</v>
      </c>
      <c r="E5"/>
      <c r="F5" s="1"/>
      <c r="G5" s="1"/>
      <c r="H5" s="1"/>
      <c r="I5" s="1"/>
      <c r="J5" s="29"/>
    </row>
    <row r="6" spans="1:14" x14ac:dyDescent="0.2">
      <c r="A6" s="10" t="s">
        <v>15</v>
      </c>
      <c r="B6" s="10" t="s">
        <v>16</v>
      </c>
      <c r="E6"/>
      <c r="F6" s="1"/>
      <c r="G6" s="1"/>
      <c r="H6" s="1"/>
      <c r="I6" s="1"/>
      <c r="J6" s="29"/>
    </row>
    <row r="7" spans="1:14" x14ac:dyDescent="0.2">
      <c r="A7" s="10" t="s">
        <v>3</v>
      </c>
      <c r="B7" s="10">
        <v>64</v>
      </c>
      <c r="D7" s="1"/>
    </row>
    <row r="8" spans="1:14" x14ac:dyDescent="0.2">
      <c r="A8" s="10" t="s">
        <v>17</v>
      </c>
      <c r="B8" s="10" t="s">
        <v>18</v>
      </c>
      <c r="D8" s="1"/>
      <c r="I8" s="11"/>
    </row>
    <row r="9" spans="1:14" x14ac:dyDescent="0.2">
      <c r="A9" s="10" t="s">
        <v>13</v>
      </c>
      <c r="B9" s="18" t="s">
        <v>25</v>
      </c>
      <c r="D9" s="1"/>
      <c r="N9" s="5"/>
    </row>
    <row r="10" spans="1:14" s="5" customFormat="1" ht="15" customHeight="1" x14ac:dyDescent="0.2">
      <c r="A10" s="10" t="s">
        <v>11</v>
      </c>
      <c r="B10" s="10" t="s">
        <v>12</v>
      </c>
      <c r="C10"/>
      <c r="D10" s="1"/>
      <c r="E10" s="2"/>
      <c r="F10"/>
      <c r="G10"/>
      <c r="H10"/>
      <c r="J10"/>
      <c r="K10"/>
      <c r="L10"/>
      <c r="M10"/>
      <c r="N10"/>
    </row>
    <row r="11" spans="1:14" x14ac:dyDescent="0.2">
      <c r="A11" s="12"/>
      <c r="B11" s="17"/>
      <c r="C11" s="11"/>
      <c r="D11" s="17"/>
      <c r="E11" s="13"/>
      <c r="F11" s="11"/>
      <c r="G11" s="11"/>
      <c r="H11" s="11"/>
      <c r="J11" s="11"/>
      <c r="K11" s="11"/>
      <c r="L11" s="11"/>
      <c r="M11" s="11"/>
    </row>
    <row r="12" spans="1:14" x14ac:dyDescent="0.2">
      <c r="A12" s="15" t="s">
        <v>27</v>
      </c>
      <c r="B12" s="15" t="s">
        <v>29</v>
      </c>
      <c r="C12" s="15" t="s">
        <v>30</v>
      </c>
      <c r="D12" s="15" t="s">
        <v>31</v>
      </c>
      <c r="E12" s="16" t="s">
        <v>6</v>
      </c>
      <c r="F12" s="15" t="s">
        <v>32</v>
      </c>
      <c r="G12" s="15" t="s">
        <v>28</v>
      </c>
      <c r="H12" s="11"/>
      <c r="J12" s="11"/>
      <c r="K12" s="11"/>
      <c r="L12" s="11"/>
      <c r="M12" s="11"/>
    </row>
    <row r="13" spans="1:14" x14ac:dyDescent="0.2">
      <c r="A13" t="s">
        <v>5</v>
      </c>
      <c r="B13" s="23">
        <v>704228</v>
      </c>
      <c r="C13" s="2">
        <f>LOG(B13)</f>
        <v>5.8477132885611258</v>
      </c>
      <c r="D13" s="23">
        <v>3135775</v>
      </c>
      <c r="E13" s="2">
        <f>LOG(D13)</f>
        <v>6.4963448933733572</v>
      </c>
      <c r="F13" s="2">
        <v>22.457861294257402</v>
      </c>
      <c r="G13" t="s">
        <v>69</v>
      </c>
      <c r="H13">
        <f>D19/D13</f>
        <v>0.9377774234439652</v>
      </c>
    </row>
    <row r="14" spans="1:14" x14ac:dyDescent="0.2">
      <c r="A14" t="s">
        <v>5</v>
      </c>
      <c r="B14" s="23">
        <v>1112266</v>
      </c>
      <c r="C14" s="2">
        <f t="shared" ref="C14:C23" si="0">LOG(B14)</f>
        <v>6.0462086618120638</v>
      </c>
      <c r="D14" s="23">
        <v>12213298</v>
      </c>
      <c r="E14" s="2">
        <f t="shared" ref="E14:E23" si="1">LOG(D14)</f>
        <v>7.0868329538547075</v>
      </c>
      <c r="F14" s="2">
        <v>9.1070077877408693</v>
      </c>
      <c r="G14" t="s">
        <v>65</v>
      </c>
      <c r="H14">
        <f>D20/D14</f>
        <v>0.89418198098498869</v>
      </c>
    </row>
    <row r="15" spans="1:14" x14ac:dyDescent="0.2">
      <c r="A15" t="s">
        <v>5</v>
      </c>
      <c r="B15" s="23">
        <v>10300674</v>
      </c>
      <c r="C15" s="2">
        <f t="shared" si="0"/>
        <v>7.0128656426570224</v>
      </c>
      <c r="D15" s="23">
        <v>81172694</v>
      </c>
      <c r="E15" s="2">
        <f t="shared" si="1"/>
        <v>7.909409959788948</v>
      </c>
      <c r="F15" s="2">
        <v>12.689826458143671</v>
      </c>
      <c r="G15" t="s">
        <v>66</v>
      </c>
      <c r="H15">
        <f>D21/D15</f>
        <v>2.0384613451415077</v>
      </c>
    </row>
    <row r="16" spans="1:14" x14ac:dyDescent="0.2">
      <c r="A16" t="s">
        <v>5</v>
      </c>
      <c r="B16" s="23">
        <v>304267740</v>
      </c>
      <c r="C16" s="2">
        <f t="shared" si="0"/>
        <v>8.4832559087082053</v>
      </c>
      <c r="D16" s="23">
        <v>3109580772</v>
      </c>
      <c r="E16" s="2">
        <f t="shared" si="1"/>
        <v>9.4927018421845304</v>
      </c>
      <c r="F16" s="2">
        <v>9.7848476148218211</v>
      </c>
      <c r="G16" t="s">
        <v>67</v>
      </c>
      <c r="H16">
        <f>D21/D15</f>
        <v>2.0384613451415077</v>
      </c>
    </row>
    <row r="17" spans="1:13" x14ac:dyDescent="0.2">
      <c r="A17" t="s">
        <v>5</v>
      </c>
      <c r="B17" s="23">
        <v>8699377530</v>
      </c>
      <c r="C17" s="2"/>
      <c r="D17" s="23">
        <v>133924762627</v>
      </c>
      <c r="F17" s="2">
        <v>6.4957199545158311</v>
      </c>
      <c r="G17" s="8" t="s">
        <v>68</v>
      </c>
      <c r="H17">
        <f>D22/D16</f>
        <v>1.8868479715438631</v>
      </c>
    </row>
    <row r="18" spans="1:13" x14ac:dyDescent="0.2">
      <c r="B18" s="23"/>
      <c r="C18" s="2"/>
      <c r="D18" s="23"/>
      <c r="F18" s="2"/>
      <c r="H18">
        <f>D23/D17</f>
        <v>1.587749134603512</v>
      </c>
      <c r="L18" s="5"/>
      <c r="M18" s="5"/>
    </row>
    <row r="19" spans="1:13" x14ac:dyDescent="0.2">
      <c r="A19" s="5" t="s">
        <v>4</v>
      </c>
      <c r="B19" s="1">
        <v>700411</v>
      </c>
      <c r="C19" s="2">
        <f t="shared" si="0"/>
        <v>5.8453529580878607</v>
      </c>
      <c r="D19" s="1">
        <v>2940659</v>
      </c>
      <c r="E19" s="2">
        <f t="shared" si="1"/>
        <v>6.4684446664640429</v>
      </c>
      <c r="F19" s="6">
        <v>23.818164567874074</v>
      </c>
      <c r="G19" t="s">
        <v>69</v>
      </c>
      <c r="H19" s="5"/>
      <c r="I19" s="5"/>
      <c r="J19" s="5"/>
      <c r="K19" s="5"/>
    </row>
    <row r="20" spans="1:13" x14ac:dyDescent="0.2">
      <c r="A20" t="s">
        <v>4</v>
      </c>
      <c r="B20" s="1">
        <v>1105936</v>
      </c>
      <c r="C20" s="2">
        <f t="shared" si="0"/>
        <v>6.0437299952769399</v>
      </c>
      <c r="D20" s="1">
        <v>10920911</v>
      </c>
      <c r="E20" s="2">
        <f t="shared" si="1"/>
        <v>7.0382588678349016</v>
      </c>
      <c r="F20" s="2">
        <v>10.126774222406903</v>
      </c>
      <c r="G20" t="s">
        <v>65</v>
      </c>
    </row>
    <row r="21" spans="1:13" x14ac:dyDescent="0.2">
      <c r="A21" t="s">
        <v>4</v>
      </c>
      <c r="B21" s="1">
        <v>10277020</v>
      </c>
      <c r="C21" s="2">
        <f t="shared" si="0"/>
        <v>7.0118672017044474</v>
      </c>
      <c r="D21" s="1">
        <v>165467399</v>
      </c>
      <c r="E21" s="2">
        <f t="shared" si="1"/>
        <v>8.2187124402320606</v>
      </c>
      <c r="F21" s="2">
        <v>6.210903212420714</v>
      </c>
      <c r="G21" t="s">
        <v>66</v>
      </c>
    </row>
    <row r="22" spans="1:13" x14ac:dyDescent="0.2">
      <c r="A22" t="s">
        <v>4</v>
      </c>
      <c r="B22" s="1">
        <v>308446472</v>
      </c>
      <c r="C22" s="2">
        <f t="shared" si="0"/>
        <v>8.4891798071632536</v>
      </c>
      <c r="D22" s="1">
        <v>5867306172</v>
      </c>
      <c r="E22" s="2">
        <f t="shared" si="1"/>
        <v>9.7684387514753599</v>
      </c>
      <c r="F22" s="2">
        <v>5.2570372664711176</v>
      </c>
      <c r="G22" t="s">
        <v>67</v>
      </c>
    </row>
    <row r="23" spans="1:13" x14ac:dyDescent="0.2">
      <c r="A23" t="s">
        <v>4</v>
      </c>
      <c r="B23" s="1">
        <v>8684068404</v>
      </c>
      <c r="C23" s="2">
        <f t="shared" si="0"/>
        <v>9.9387232357131445</v>
      </c>
      <c r="D23" s="1">
        <v>212638925963</v>
      </c>
      <c r="E23" s="2">
        <f t="shared" si="1"/>
        <v>11.327642769987293</v>
      </c>
      <c r="F23" s="2">
        <v>4.0839504642301767</v>
      </c>
      <c r="G23" s="8" t="s">
        <v>68</v>
      </c>
    </row>
    <row r="25" spans="1:13" x14ac:dyDescent="0.2">
      <c r="C25" s="8"/>
    </row>
    <row r="33" spans="2:13" x14ac:dyDescent="0.2">
      <c r="H33" s="5"/>
      <c r="I33" s="5"/>
      <c r="J33" s="5"/>
      <c r="K33" s="5"/>
      <c r="L33" s="5"/>
      <c r="M33" s="5"/>
    </row>
    <row r="42" spans="2:13" x14ac:dyDescent="0.2">
      <c r="B42" s="2"/>
      <c r="C42" s="2"/>
      <c r="D42" s="5"/>
    </row>
    <row r="43" spans="2:13" x14ac:dyDescent="0.2">
      <c r="B43" s="2"/>
      <c r="C43" s="6"/>
      <c r="D43" s="2"/>
    </row>
    <row r="44" spans="2:13" x14ac:dyDescent="0.2">
      <c r="B44" s="2"/>
      <c r="C44" s="2"/>
      <c r="D44" s="2"/>
    </row>
    <row r="45" spans="2:13" x14ac:dyDescent="0.2">
      <c r="B45" s="2"/>
      <c r="C45" s="2"/>
      <c r="D45" s="2"/>
    </row>
    <row r="46" spans="2:13" x14ac:dyDescent="0.2">
      <c r="B46" s="2"/>
      <c r="C46" s="6"/>
      <c r="D46" s="2"/>
    </row>
    <row r="47" spans="2:13" x14ac:dyDescent="0.2">
      <c r="B47" s="2"/>
      <c r="C47" s="2"/>
      <c r="D47" s="2"/>
    </row>
    <row r="48" spans="2:13" x14ac:dyDescent="0.2">
      <c r="B48" s="5"/>
      <c r="C48" s="5"/>
    </row>
    <row r="49" spans="2:3" x14ac:dyDescent="0.2">
      <c r="B49" s="2"/>
      <c r="C49" s="6"/>
    </row>
    <row r="50" spans="2:3" x14ac:dyDescent="0.2">
      <c r="B50" s="2"/>
      <c r="C50" s="2"/>
    </row>
    <row r="51" spans="2:3" x14ac:dyDescent="0.2">
      <c r="B51" s="2"/>
      <c r="C51" s="2"/>
    </row>
    <row r="52" spans="2:3" x14ac:dyDescent="0.2">
      <c r="B52" s="2"/>
      <c r="C52" s="6"/>
    </row>
    <row r="53" spans="2:3" x14ac:dyDescent="0.2">
      <c r="B53" s="2"/>
      <c r="C53" s="2"/>
    </row>
    <row r="78" spans="3:4" ht="20" customHeight="1" x14ac:dyDescent="0.2"/>
    <row r="79" spans="3:4" x14ac:dyDescent="0.2">
      <c r="C79" s="23"/>
      <c r="D79" s="24"/>
    </row>
    <row r="80" spans="3:4" x14ac:dyDescent="0.2">
      <c r="C80" s="23"/>
      <c r="D80" s="23"/>
    </row>
    <row r="81" spans="2:4" x14ac:dyDescent="0.2">
      <c r="C81" s="23"/>
      <c r="D81" s="23"/>
    </row>
    <row r="82" spans="2:4" x14ac:dyDescent="0.2">
      <c r="C82" s="23"/>
      <c r="D82" s="23"/>
    </row>
    <row r="83" spans="2:4" x14ac:dyDescent="0.2">
      <c r="B83" s="8"/>
    </row>
    <row r="88" spans="2:4" x14ac:dyDescent="0.2">
      <c r="C88" s="27"/>
      <c r="D88" s="24"/>
    </row>
    <row r="89" spans="2:4" x14ac:dyDescent="0.2">
      <c r="C89" s="27"/>
      <c r="D89" s="23"/>
    </row>
    <row r="90" spans="2:4" x14ac:dyDescent="0.2">
      <c r="C90" s="27"/>
      <c r="D90" s="23"/>
    </row>
    <row r="91" spans="2:4" x14ac:dyDescent="0.2">
      <c r="C91" s="27"/>
      <c r="D91" s="23"/>
    </row>
    <row r="92" spans="2:4" x14ac:dyDescent="0.2">
      <c r="B92" s="8"/>
      <c r="D92" s="2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C62EB-EBD5-4741-9717-06D7AC68A862}">
  <dimension ref="A1:AB9"/>
  <sheetViews>
    <sheetView workbookViewId="0">
      <selection activeCell="U1" sqref="U1:W1"/>
    </sheetView>
  </sheetViews>
  <sheetFormatPr baseColWidth="10" defaultRowHeight="16" x14ac:dyDescent="0.2"/>
  <cols>
    <col min="14" max="14" width="10.83203125" style="39"/>
  </cols>
  <sheetData>
    <row r="1" spans="1:28" ht="119" customHeight="1" x14ac:dyDescent="0.4">
      <c r="D1" s="49" t="s">
        <v>119</v>
      </c>
      <c r="E1" s="49"/>
      <c r="F1" s="49"/>
      <c r="G1" s="49"/>
      <c r="H1" s="49"/>
      <c r="U1" s="49" t="s">
        <v>120</v>
      </c>
      <c r="V1" s="49"/>
      <c r="W1" s="49"/>
    </row>
    <row r="2" spans="1:28" s="44" customFormat="1" ht="24" x14ac:dyDescent="0.3">
      <c r="A2" s="44" t="s">
        <v>118</v>
      </c>
      <c r="N2" s="45"/>
      <c r="Q2" s="44" t="s">
        <v>117</v>
      </c>
    </row>
    <row r="3" spans="1:28" s="44" customFormat="1" ht="24" x14ac:dyDescent="0.3">
      <c r="B3" s="44" t="s">
        <v>101</v>
      </c>
      <c r="C3" s="44" t="s">
        <v>102</v>
      </c>
      <c r="D3" s="44" t="s">
        <v>103</v>
      </c>
      <c r="E3" s="44" t="s">
        <v>104</v>
      </c>
      <c r="F3" s="44" t="s">
        <v>105</v>
      </c>
      <c r="G3" s="44" t="s">
        <v>106</v>
      </c>
      <c r="H3" s="44" t="s">
        <v>107</v>
      </c>
      <c r="I3" s="44" t="s">
        <v>108</v>
      </c>
      <c r="N3" s="45"/>
      <c r="T3" s="44" t="s">
        <v>100</v>
      </c>
      <c r="U3" s="44" t="s">
        <v>101</v>
      </c>
      <c r="V3" s="44" t="s">
        <v>102</v>
      </c>
      <c r="W3" s="44" t="s">
        <v>103</v>
      </c>
      <c r="X3" s="44" t="s">
        <v>104</v>
      </c>
      <c r="Y3" s="44" t="s">
        <v>105</v>
      </c>
      <c r="Z3" s="44" t="s">
        <v>110</v>
      </c>
      <c r="AA3" s="44" t="s">
        <v>111</v>
      </c>
    </row>
    <row r="4" spans="1:28" s="44" customFormat="1" ht="24" x14ac:dyDescent="0.3">
      <c r="N4" s="45"/>
    </row>
    <row r="5" spans="1:28" s="44" customFormat="1" ht="24" x14ac:dyDescent="0.3">
      <c r="A5" s="44" t="s">
        <v>109</v>
      </c>
      <c r="N5" s="45"/>
      <c r="T5" s="44" t="s">
        <v>100</v>
      </c>
      <c r="U5" s="44" t="s">
        <v>101</v>
      </c>
      <c r="V5" s="44" t="s">
        <v>102</v>
      </c>
      <c r="W5" s="44" t="s">
        <v>103</v>
      </c>
      <c r="X5" s="44" t="s">
        <v>104</v>
      </c>
      <c r="Y5" s="44" t="s">
        <v>105</v>
      </c>
      <c r="Z5" s="44" t="s">
        <v>112</v>
      </c>
      <c r="AA5" s="44" t="s">
        <v>113</v>
      </c>
      <c r="AB5" s="44" t="s">
        <v>114</v>
      </c>
    </row>
    <row r="8" spans="1:28" x14ac:dyDescent="0.2">
      <c r="A8" t="s">
        <v>115</v>
      </c>
    </row>
    <row r="9" spans="1:28" x14ac:dyDescent="0.2">
      <c r="V9" t="s">
        <v>116</v>
      </c>
    </row>
  </sheetData>
  <mergeCells count="2">
    <mergeCell ref="D1:H1"/>
    <mergeCell ref="U1:W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THOMAS CHARTS</vt:lpstr>
      <vt:lpstr>1.Master</vt:lpstr>
      <vt:lpstr>2.lin Vs rec Vs reclin</vt:lpstr>
      <vt:lpstr>3.SMART VS DUMB</vt:lpstr>
      <vt:lpstr>4.THREADS CONSTANT R</vt:lpstr>
      <vt:lpstr>5.WithInner Vs WithoutInner</vt:lpstr>
      <vt:lpstr>Profiler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Velusamy</dc:creator>
  <cp:lastModifiedBy>Thomas Blaine Rolinger</cp:lastModifiedBy>
  <dcterms:created xsi:type="dcterms:W3CDTF">2020-04-21T21:45:08Z</dcterms:created>
  <dcterms:modified xsi:type="dcterms:W3CDTF">2020-06-17T14:34:38Z</dcterms:modified>
</cp:coreProperties>
</file>