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.k\Desktop\Feb 2021\For website\"/>
    </mc:Choice>
  </mc:AlternateContent>
  <bookViews>
    <workbookView xWindow="0" yWindow="0" windowWidth="15330" windowHeight="4275" tabRatio="695"/>
  </bookViews>
  <sheets>
    <sheet name="NB Stmt as at 28th Feb' 2021" sheetId="41" r:id="rId1"/>
  </sheets>
  <definedNames>
    <definedName name="_xlnm.Print_Titles" localSheetId="0">'NB Stmt as at 28th Feb'' 2021'!$A:$B,'NB Stmt as at 28th Feb'' 2021'!$1:$3</definedName>
  </definedNames>
  <calcPr calcId="191029"/>
  <fileRecoveryPr autoRecover="0"/>
</workbook>
</file>

<file path=xl/calcChain.xml><?xml version="1.0" encoding="utf-8"?>
<calcChain xmlns="http://schemas.openxmlformats.org/spreadsheetml/2006/main">
  <c r="S128" i="41" l="1"/>
  <c r="S127" i="41"/>
  <c r="AC177" i="41"/>
  <c r="Z177" i="41"/>
  <c r="V177" i="41"/>
  <c r="S177" i="41"/>
  <c r="O177" i="41"/>
  <c r="L177" i="41"/>
  <c r="H177" i="41"/>
  <c r="E177" i="41"/>
  <c r="AC176" i="41"/>
  <c r="Z176" i="41"/>
  <c r="V176" i="41"/>
  <c r="S176" i="41"/>
  <c r="O176" i="41"/>
  <c r="L176" i="41"/>
  <c r="H176" i="41"/>
  <c r="E176" i="41"/>
  <c r="AC175" i="41"/>
  <c r="Z175" i="41"/>
  <c r="V175" i="41"/>
  <c r="S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B172" i="41"/>
  <c r="AC172" i="41" s="1"/>
  <c r="AA172" i="41"/>
  <c r="Y172" i="41"/>
  <c r="X172" i="41"/>
  <c r="U172" i="41"/>
  <c r="V172" i="41" s="1"/>
  <c r="T172" i="41"/>
  <c r="R172" i="41"/>
  <c r="S172" i="41" s="1"/>
  <c r="Q172" i="41"/>
  <c r="N172" i="41"/>
  <c r="O172" i="41" s="1"/>
  <c r="M172" i="41"/>
  <c r="K172" i="41"/>
  <c r="J172" i="41"/>
  <c r="G172" i="41"/>
  <c r="F172" i="41"/>
  <c r="D172" i="41"/>
  <c r="E172" i="41" s="1"/>
  <c r="C172" i="41"/>
  <c r="AB170" i="41"/>
  <c r="AB184" i="41" s="1"/>
  <c r="AA170" i="41"/>
  <c r="AA184" i="41" s="1"/>
  <c r="Y170" i="41"/>
  <c r="Y184" i="41" s="1"/>
  <c r="X170" i="41"/>
  <c r="X184" i="41" s="1"/>
  <c r="U170" i="41"/>
  <c r="U184" i="41" s="1"/>
  <c r="T170" i="41"/>
  <c r="T184" i="41" s="1"/>
  <c r="R170" i="41"/>
  <c r="R184" i="41" s="1"/>
  <c r="Q170" i="41"/>
  <c r="Q184" i="41" s="1"/>
  <c r="O170" i="41"/>
  <c r="N170" i="41"/>
  <c r="N184" i="41" s="1"/>
  <c r="M170" i="41"/>
  <c r="M184" i="41" s="1"/>
  <c r="K170" i="41"/>
  <c r="K184" i="41" s="1"/>
  <c r="L184" i="41" s="1"/>
  <c r="J170" i="41"/>
  <c r="J184" i="41" s="1"/>
  <c r="G170" i="41"/>
  <c r="G184" i="41" s="1"/>
  <c r="F170" i="41"/>
  <c r="F184" i="41" s="1"/>
  <c r="D170" i="41"/>
  <c r="D184" i="41" s="1"/>
  <c r="E184" i="41" s="1"/>
  <c r="C170" i="41"/>
  <c r="C184" i="41" s="1"/>
  <c r="AB169" i="41"/>
  <c r="AB183" i="41" s="1"/>
  <c r="AA169" i="41"/>
  <c r="AA183" i="41" s="1"/>
  <c r="Y169" i="41"/>
  <c r="Y183" i="41" s="1"/>
  <c r="Z183" i="41" s="1"/>
  <c r="X169" i="41"/>
  <c r="X183" i="41" s="1"/>
  <c r="U169" i="41"/>
  <c r="U183" i="41" s="1"/>
  <c r="T169" i="41"/>
  <c r="T183" i="41" s="1"/>
  <c r="S169" i="41"/>
  <c r="R169" i="41"/>
  <c r="R183" i="41" s="1"/>
  <c r="Q169" i="41"/>
  <c r="Q183" i="41" s="1"/>
  <c r="N169" i="41"/>
  <c r="N183" i="41" s="1"/>
  <c r="M169" i="41"/>
  <c r="M183" i="41" s="1"/>
  <c r="K169" i="41"/>
  <c r="K183" i="41" s="1"/>
  <c r="J169" i="41"/>
  <c r="J183" i="41" s="1"/>
  <c r="G169" i="41"/>
  <c r="G183" i="41" s="1"/>
  <c r="F169" i="41"/>
  <c r="F183" i="41" s="1"/>
  <c r="D169" i="41"/>
  <c r="D183" i="41" s="1"/>
  <c r="C169" i="41"/>
  <c r="C183" i="41" s="1"/>
  <c r="AB168" i="41"/>
  <c r="AB182" i="41" s="1"/>
  <c r="AA168" i="41"/>
  <c r="AA182" i="41" s="1"/>
  <c r="Y168" i="41"/>
  <c r="Y182" i="41" s="1"/>
  <c r="X168" i="41"/>
  <c r="X182" i="41" s="1"/>
  <c r="U168" i="41"/>
  <c r="U182" i="41" s="1"/>
  <c r="T168" i="41"/>
  <c r="T182" i="41" s="1"/>
  <c r="R168" i="41"/>
  <c r="R182" i="41" s="1"/>
  <c r="S182" i="41" s="1"/>
  <c r="Q168" i="41"/>
  <c r="Q182" i="41" s="1"/>
  <c r="N168" i="41"/>
  <c r="N182" i="41" s="1"/>
  <c r="M168" i="41"/>
  <c r="M182" i="41" s="1"/>
  <c r="K168" i="41"/>
  <c r="K182" i="41" s="1"/>
  <c r="J168" i="41"/>
  <c r="J182" i="41" s="1"/>
  <c r="G168" i="41"/>
  <c r="G182" i="41" s="1"/>
  <c r="F168" i="41"/>
  <c r="F182" i="41" s="1"/>
  <c r="D168" i="41"/>
  <c r="D182" i="41" s="1"/>
  <c r="C168" i="41"/>
  <c r="C182" i="41" s="1"/>
  <c r="AB167" i="41"/>
  <c r="AB181" i="41" s="1"/>
  <c r="AA167" i="41"/>
  <c r="AA181" i="41" s="1"/>
  <c r="Y167" i="41"/>
  <c r="Y181" i="41" s="1"/>
  <c r="X167" i="41"/>
  <c r="X181" i="41" s="1"/>
  <c r="U167" i="41"/>
  <c r="U181" i="41" s="1"/>
  <c r="T167" i="41"/>
  <c r="T181" i="41" s="1"/>
  <c r="R167" i="41"/>
  <c r="R181" i="41" s="1"/>
  <c r="Q167" i="41"/>
  <c r="Q181" i="41" s="1"/>
  <c r="N167" i="41"/>
  <c r="N181" i="41" s="1"/>
  <c r="M167" i="41"/>
  <c r="M181" i="41" s="1"/>
  <c r="L167" i="41"/>
  <c r="K167" i="41"/>
  <c r="K181" i="41" s="1"/>
  <c r="J167" i="41"/>
  <c r="J181" i="41" s="1"/>
  <c r="G167" i="41"/>
  <c r="G181" i="41" s="1"/>
  <c r="F167" i="41"/>
  <c r="F181" i="41" s="1"/>
  <c r="D167" i="41"/>
  <c r="D181" i="41" s="1"/>
  <c r="C167" i="41"/>
  <c r="C181" i="41" s="1"/>
  <c r="AB166" i="41"/>
  <c r="AB180" i="41" s="1"/>
  <c r="AA166" i="41"/>
  <c r="AA180" i="41" s="1"/>
  <c r="AA179" i="41" s="1"/>
  <c r="Y166" i="41"/>
  <c r="Y180" i="41" s="1"/>
  <c r="X166" i="41"/>
  <c r="X180" i="41" s="1"/>
  <c r="U166" i="41"/>
  <c r="U180" i="41" s="1"/>
  <c r="T166" i="41"/>
  <c r="T180" i="41" s="1"/>
  <c r="T179" i="41" s="1"/>
  <c r="R166" i="41"/>
  <c r="R180" i="41" s="1"/>
  <c r="Q166" i="41"/>
  <c r="Q180" i="41" s="1"/>
  <c r="O166" i="41"/>
  <c r="N166" i="41"/>
  <c r="N180" i="41" s="1"/>
  <c r="M166" i="41"/>
  <c r="M180" i="41" s="1"/>
  <c r="K166" i="41"/>
  <c r="K180" i="41" s="1"/>
  <c r="J166" i="41"/>
  <c r="J180" i="41" s="1"/>
  <c r="G166" i="41"/>
  <c r="G180" i="41" s="1"/>
  <c r="F166" i="41"/>
  <c r="F180" i="41" s="1"/>
  <c r="D166" i="41"/>
  <c r="D180" i="41" s="1"/>
  <c r="C166" i="41"/>
  <c r="C180" i="41" s="1"/>
  <c r="Y165" i="41"/>
  <c r="N165" i="41"/>
  <c r="G165" i="41"/>
  <c r="AC163" i="41"/>
  <c r="Z163" i="41"/>
  <c r="V163" i="41"/>
  <c r="S163" i="41"/>
  <c r="O163" i="41"/>
  <c r="L163" i="41"/>
  <c r="H163" i="41"/>
  <c r="E163" i="41"/>
  <c r="AC162" i="41"/>
  <c r="Z162" i="41"/>
  <c r="V162" i="41"/>
  <c r="S162" i="41"/>
  <c r="O162" i="41"/>
  <c r="L162" i="41"/>
  <c r="H162" i="41"/>
  <c r="E162" i="41"/>
  <c r="AC161" i="41"/>
  <c r="Z161" i="41"/>
  <c r="V161" i="41"/>
  <c r="S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B158" i="41"/>
  <c r="AC158" i="41" s="1"/>
  <c r="AA158" i="41"/>
  <c r="Y158" i="41"/>
  <c r="X158" i="41"/>
  <c r="U158" i="41"/>
  <c r="V158" i="41" s="1"/>
  <c r="T158" i="41"/>
  <c r="R158" i="41"/>
  <c r="S158" i="41" s="1"/>
  <c r="Q158" i="41"/>
  <c r="N158" i="41"/>
  <c r="O158" i="41" s="1"/>
  <c r="M158" i="41"/>
  <c r="K158" i="41"/>
  <c r="L158" i="41" s="1"/>
  <c r="J158" i="41"/>
  <c r="G158" i="41"/>
  <c r="F158" i="41"/>
  <c r="D158" i="41"/>
  <c r="E158" i="41" s="1"/>
  <c r="C158" i="41"/>
  <c r="AC156" i="41"/>
  <c r="Z156" i="41"/>
  <c r="V156" i="41"/>
  <c r="S156" i="41"/>
  <c r="O156" i="41"/>
  <c r="H156" i="41"/>
  <c r="E156" i="41"/>
  <c r="AC155" i="41"/>
  <c r="Z155" i="41"/>
  <c r="V155" i="41"/>
  <c r="S155" i="41"/>
  <c r="H155" i="41"/>
  <c r="E155" i="41"/>
  <c r="AC154" i="41"/>
  <c r="Z154" i="41"/>
  <c r="V154" i="41"/>
  <c r="S154" i="41"/>
  <c r="H154" i="41"/>
  <c r="E154" i="41"/>
  <c r="AC153" i="41"/>
  <c r="Z153" i="41"/>
  <c r="O153" i="41"/>
  <c r="L153" i="41"/>
  <c r="H153" i="41"/>
  <c r="E153" i="41"/>
  <c r="AC152" i="41"/>
  <c r="Z152" i="41"/>
  <c r="O152" i="41"/>
  <c r="L152" i="41"/>
  <c r="H152" i="41"/>
  <c r="E152" i="41"/>
  <c r="AB151" i="41"/>
  <c r="AA151" i="41"/>
  <c r="Y151" i="41"/>
  <c r="X151" i="41"/>
  <c r="U151" i="41"/>
  <c r="T151" i="41"/>
  <c r="S151" i="41"/>
  <c r="R151" i="41"/>
  <c r="Q151" i="41"/>
  <c r="N151" i="41"/>
  <c r="O151" i="41" s="1"/>
  <c r="M151" i="41"/>
  <c r="K151" i="41"/>
  <c r="J151" i="41"/>
  <c r="G151" i="41"/>
  <c r="H151" i="41" s="1"/>
  <c r="F151" i="41"/>
  <c r="D151" i="41"/>
  <c r="C151" i="41"/>
  <c r="AC149" i="41"/>
  <c r="Z149" i="41"/>
  <c r="V149" i="41"/>
  <c r="S149" i="41"/>
  <c r="O149" i="41"/>
  <c r="H149" i="41"/>
  <c r="E149" i="41"/>
  <c r="AC147" i="41"/>
  <c r="Z147" i="41"/>
  <c r="V147" i="41"/>
  <c r="S147" i="41"/>
  <c r="O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B144" i="41"/>
  <c r="AC144" i="41" s="1"/>
  <c r="AA144" i="41"/>
  <c r="Y144" i="41"/>
  <c r="X144" i="41"/>
  <c r="Z144" i="41" s="1"/>
  <c r="U144" i="41"/>
  <c r="V144" i="41" s="1"/>
  <c r="T144" i="41"/>
  <c r="R144" i="41"/>
  <c r="S144" i="41" s="1"/>
  <c r="Q144" i="41"/>
  <c r="N144" i="41"/>
  <c r="O144" i="41" s="1"/>
  <c r="M144" i="41"/>
  <c r="L144" i="41"/>
  <c r="K144" i="41"/>
  <c r="J144" i="41"/>
  <c r="G144" i="41"/>
  <c r="H144" i="41" s="1"/>
  <c r="F144" i="41"/>
  <c r="D144" i="41"/>
  <c r="C144" i="41"/>
  <c r="AC142" i="41"/>
  <c r="Z142" i="41"/>
  <c r="V142" i="41"/>
  <c r="S142" i="41"/>
  <c r="O142" i="41"/>
  <c r="L142" i="41"/>
  <c r="H142" i="41"/>
  <c r="E142" i="41"/>
  <c r="AC141" i="41"/>
  <c r="Z141" i="41"/>
  <c r="V141" i="41"/>
  <c r="S141" i="41"/>
  <c r="H141" i="41"/>
  <c r="E141" i="41"/>
  <c r="AC140" i="41"/>
  <c r="Z140" i="41"/>
  <c r="V140" i="41"/>
  <c r="S140" i="41"/>
  <c r="O140" i="41"/>
  <c r="L140" i="41"/>
  <c r="H140" i="41"/>
  <c r="E140" i="41"/>
  <c r="AC139" i="41"/>
  <c r="Z139" i="41"/>
  <c r="O139" i="41"/>
  <c r="L139" i="41"/>
  <c r="H139" i="41"/>
  <c r="E139" i="41"/>
  <c r="AC138" i="41"/>
  <c r="Z138" i="41"/>
  <c r="O138" i="41"/>
  <c r="L138" i="41"/>
  <c r="H138" i="41"/>
  <c r="E138" i="41"/>
  <c r="AB137" i="41"/>
  <c r="AC137" i="41" s="1"/>
  <c r="AA137" i="41"/>
  <c r="Y137" i="41"/>
  <c r="X137" i="41"/>
  <c r="Z137" i="41" s="1"/>
  <c r="U137" i="41"/>
  <c r="V137" i="41" s="1"/>
  <c r="T137" i="41"/>
  <c r="R137" i="41"/>
  <c r="S137" i="41" s="1"/>
  <c r="Q137" i="41"/>
  <c r="N137" i="41"/>
  <c r="O137" i="41" s="1"/>
  <c r="M137" i="41"/>
  <c r="L137" i="41"/>
  <c r="K137" i="41"/>
  <c r="J137" i="41"/>
  <c r="G137" i="41"/>
  <c r="H137" i="41" s="1"/>
  <c r="F137" i="41"/>
  <c r="D137" i="41"/>
  <c r="C137" i="4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D130" i="41"/>
  <c r="C130" i="41"/>
  <c r="AC128" i="41"/>
  <c r="Z128" i="41"/>
  <c r="V128" i="41"/>
  <c r="O128" i="41"/>
  <c r="L128" i="41"/>
  <c r="H128" i="41"/>
  <c r="E128" i="41"/>
  <c r="AC127" i="41"/>
  <c r="Z127" i="41"/>
  <c r="V127" i="41"/>
  <c r="O127" i="41"/>
  <c r="L127" i="41"/>
  <c r="H127" i="41"/>
  <c r="E127" i="41"/>
  <c r="AC126" i="41"/>
  <c r="Z126" i="41"/>
  <c r="V126" i="41"/>
  <c r="S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B123" i="41"/>
  <c r="AC123" i="41" s="1"/>
  <c r="AA123" i="41"/>
  <c r="Y123" i="41"/>
  <c r="X123" i="41"/>
  <c r="U123" i="41"/>
  <c r="V123" i="41" s="1"/>
  <c r="T123" i="41"/>
  <c r="R123" i="41"/>
  <c r="S123" i="41" s="1"/>
  <c r="Q123" i="41"/>
  <c r="N123" i="41"/>
  <c r="O123" i="41" s="1"/>
  <c r="M123" i="41"/>
  <c r="K123" i="41"/>
  <c r="L123" i="41" s="1"/>
  <c r="J123" i="41"/>
  <c r="G123" i="41"/>
  <c r="F123" i="41"/>
  <c r="D123" i="41"/>
  <c r="E123" i="41" s="1"/>
  <c r="C123" i="41"/>
  <c r="AC121" i="4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H118" i="41"/>
  <c r="E118" i="41"/>
  <c r="AC117" i="41"/>
  <c r="Z117" i="41"/>
  <c r="O117" i="41"/>
  <c r="L117" i="41"/>
  <c r="H117" i="41"/>
  <c r="E117" i="41"/>
  <c r="AB116" i="41"/>
  <c r="AA116" i="41"/>
  <c r="AC116" i="41" s="1"/>
  <c r="Y116" i="41"/>
  <c r="Z116" i="41" s="1"/>
  <c r="X116" i="41"/>
  <c r="U116" i="41"/>
  <c r="T116" i="41"/>
  <c r="R116" i="41"/>
  <c r="Q116" i="41"/>
  <c r="N116" i="41"/>
  <c r="M116" i="41"/>
  <c r="O116" i="41" s="1"/>
  <c r="K116" i="41"/>
  <c r="L116" i="41" s="1"/>
  <c r="J116" i="41"/>
  <c r="G116" i="41"/>
  <c r="F116" i="41"/>
  <c r="E116" i="41"/>
  <c r="D116" i="41"/>
  <c r="C116" i="4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O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B109" i="41"/>
  <c r="AA109" i="41"/>
  <c r="Y109" i="41"/>
  <c r="Z109" i="41" s="1"/>
  <c r="X109" i="41"/>
  <c r="V109" i="41"/>
  <c r="U109" i="41"/>
  <c r="T109" i="41"/>
  <c r="R109" i="41"/>
  <c r="Q109" i="41"/>
  <c r="N109" i="41"/>
  <c r="M109" i="41"/>
  <c r="K109" i="41"/>
  <c r="J109" i="41"/>
  <c r="G109" i="41"/>
  <c r="F109" i="41"/>
  <c r="D109" i="41"/>
  <c r="C109" i="4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A102" i="41"/>
  <c r="Y102" i="41"/>
  <c r="Z102" i="41" s="1"/>
  <c r="X102" i="41"/>
  <c r="U102" i="41"/>
  <c r="V102" i="41" s="1"/>
  <c r="T102" i="41"/>
  <c r="R102" i="41"/>
  <c r="Q102" i="41"/>
  <c r="N102" i="41"/>
  <c r="M102" i="41"/>
  <c r="K102" i="41"/>
  <c r="J102" i="41"/>
  <c r="G102" i="41"/>
  <c r="F102" i="41"/>
  <c r="D102" i="41"/>
  <c r="C102" i="4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B95" i="41"/>
  <c r="AA95" i="41"/>
  <c r="Y95" i="41"/>
  <c r="Z95" i="41" s="1"/>
  <c r="X95" i="41"/>
  <c r="V95" i="41"/>
  <c r="U95" i="41"/>
  <c r="T95" i="41"/>
  <c r="R95" i="41"/>
  <c r="Q95" i="41"/>
  <c r="N95" i="41"/>
  <c r="M95" i="41"/>
  <c r="K95" i="41"/>
  <c r="J95" i="41"/>
  <c r="G95" i="41"/>
  <c r="F95" i="41"/>
  <c r="D95" i="41"/>
  <c r="C95" i="41"/>
  <c r="AC92" i="41"/>
  <c r="Z92" i="41"/>
  <c r="V92" i="41"/>
  <c r="S92" i="41"/>
  <c r="O92" i="41"/>
  <c r="L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H90" i="41"/>
  <c r="E90" i="41"/>
  <c r="AC89" i="41"/>
  <c r="Z89" i="41"/>
  <c r="O89" i="41"/>
  <c r="L89" i="41"/>
  <c r="H89" i="41"/>
  <c r="E89" i="41"/>
  <c r="AB88" i="41"/>
  <c r="AA88" i="41"/>
  <c r="Y88" i="41"/>
  <c r="Z88" i="41" s="1"/>
  <c r="X88" i="41"/>
  <c r="U88" i="41"/>
  <c r="V88" i="41" s="1"/>
  <c r="T88" i="41"/>
  <c r="R88" i="41"/>
  <c r="Q88" i="41"/>
  <c r="N88" i="41"/>
  <c r="M88" i="41"/>
  <c r="K88" i="41"/>
  <c r="J88" i="41"/>
  <c r="L88" i="41" s="1"/>
  <c r="G88" i="41"/>
  <c r="F88" i="41"/>
  <c r="D88" i="41"/>
  <c r="C88" i="41"/>
  <c r="AC85" i="41"/>
  <c r="V85" i="41"/>
  <c r="H85" i="41"/>
  <c r="AC84" i="41"/>
  <c r="Z84" i="41"/>
  <c r="V84" i="41"/>
  <c r="S84" i="41"/>
  <c r="O84" i="41"/>
  <c r="H84" i="41"/>
  <c r="E84" i="41"/>
  <c r="AC83" i="41"/>
  <c r="Z83" i="41"/>
  <c r="O83" i="41"/>
  <c r="L83" i="41"/>
  <c r="H83" i="41"/>
  <c r="E83" i="41"/>
  <c r="AC82" i="41"/>
  <c r="Z82" i="41"/>
  <c r="O82" i="41"/>
  <c r="L82" i="41"/>
  <c r="H82" i="41"/>
  <c r="E82" i="41"/>
  <c r="AB81" i="41"/>
  <c r="AA81" i="41"/>
  <c r="Y81" i="41"/>
  <c r="Z81" i="41" s="1"/>
  <c r="X81" i="41"/>
  <c r="V81" i="41"/>
  <c r="U81" i="41"/>
  <c r="T81" i="41"/>
  <c r="R81" i="41"/>
  <c r="Q81" i="41"/>
  <c r="N81" i="41"/>
  <c r="M81" i="41"/>
  <c r="K81" i="41"/>
  <c r="J81" i="41"/>
  <c r="G81" i="41"/>
  <c r="F81" i="41"/>
  <c r="D81" i="41"/>
  <c r="C81" i="4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O76" i="41"/>
  <c r="L76" i="41"/>
  <c r="H76" i="41"/>
  <c r="E76" i="41"/>
  <c r="AC75" i="41"/>
  <c r="Z75" i="41"/>
  <c r="O75" i="41"/>
  <c r="L75" i="41"/>
  <c r="H75" i="41"/>
  <c r="E75" i="41"/>
  <c r="AB74" i="41"/>
  <c r="AA74" i="41"/>
  <c r="Y74" i="41"/>
  <c r="Z74" i="41" s="1"/>
  <c r="X74" i="41"/>
  <c r="U74" i="41"/>
  <c r="V74" i="41" s="1"/>
  <c r="T74" i="41"/>
  <c r="R74" i="41"/>
  <c r="Q74" i="41"/>
  <c r="N74" i="41"/>
  <c r="M74" i="41"/>
  <c r="K74" i="41"/>
  <c r="J74" i="41"/>
  <c r="L74" i="41" s="1"/>
  <c r="G74" i="41"/>
  <c r="F74" i="41"/>
  <c r="H74" i="41" s="1"/>
  <c r="D74" i="41"/>
  <c r="C74" i="4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O69" i="41"/>
  <c r="L69" i="41"/>
  <c r="H69" i="41"/>
  <c r="E69" i="41"/>
  <c r="AC68" i="41"/>
  <c r="Z68" i="41"/>
  <c r="O68" i="41"/>
  <c r="L68" i="41"/>
  <c r="H68" i="41"/>
  <c r="E68" i="41"/>
  <c r="AB67" i="41"/>
  <c r="AA67" i="41"/>
  <c r="Y67" i="41"/>
  <c r="Z67" i="41" s="1"/>
  <c r="X67" i="41"/>
  <c r="V67" i="41"/>
  <c r="U67" i="41"/>
  <c r="T67" i="41"/>
  <c r="R67" i="41"/>
  <c r="Q67" i="41"/>
  <c r="N67" i="41"/>
  <c r="M67" i="41"/>
  <c r="K67" i="41"/>
  <c r="J67" i="41"/>
  <c r="L67" i="41" s="1"/>
  <c r="G67" i="41"/>
  <c r="F67" i="41"/>
  <c r="H67" i="41" s="1"/>
  <c r="D67" i="41"/>
  <c r="C67" i="41"/>
  <c r="AC65" i="41"/>
  <c r="Z65" i="41"/>
  <c r="V65" i="41"/>
  <c r="S65" i="41"/>
  <c r="O65" i="41"/>
  <c r="L65" i="41"/>
  <c r="H65" i="41"/>
  <c r="E65" i="41"/>
  <c r="AC63" i="41"/>
  <c r="Z63" i="41"/>
  <c r="V63" i="41"/>
  <c r="S63" i="41"/>
  <c r="O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B60" i="41"/>
  <c r="AA60" i="41"/>
  <c r="Y60" i="41"/>
  <c r="Z60" i="41" s="1"/>
  <c r="X60" i="41"/>
  <c r="U60" i="41"/>
  <c r="V60" i="41" s="1"/>
  <c r="T60" i="41"/>
  <c r="R60" i="41"/>
  <c r="Q60" i="41"/>
  <c r="N60" i="41"/>
  <c r="M60" i="41"/>
  <c r="K60" i="41"/>
  <c r="J60" i="41"/>
  <c r="L60" i="41" s="1"/>
  <c r="G60" i="41"/>
  <c r="F60" i="41"/>
  <c r="H60" i="41" s="1"/>
  <c r="D60" i="41"/>
  <c r="C60" i="4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Y53" i="41"/>
  <c r="Z53" i="41" s="1"/>
  <c r="X53" i="41"/>
  <c r="V53" i="41"/>
  <c r="U53" i="41"/>
  <c r="T53" i="41"/>
  <c r="R53" i="41"/>
  <c r="Q53" i="41"/>
  <c r="N53" i="41"/>
  <c r="M53" i="41"/>
  <c r="K53" i="41"/>
  <c r="J53" i="41"/>
  <c r="L53" i="41" s="1"/>
  <c r="G53" i="41"/>
  <c r="F53" i="41"/>
  <c r="H53" i="41" s="1"/>
  <c r="D53" i="41"/>
  <c r="C53" i="41"/>
  <c r="AC51" i="41"/>
  <c r="Z51" i="41"/>
  <c r="V51" i="41"/>
  <c r="S51" i="41"/>
  <c r="O51" i="41"/>
  <c r="L51" i="41"/>
  <c r="H51" i="41"/>
  <c r="E51" i="41"/>
  <c r="AC50" i="41"/>
  <c r="V50" i="41"/>
  <c r="O50" i="41"/>
  <c r="H50" i="41"/>
  <c r="E50" i="41"/>
  <c r="AC49" i="41"/>
  <c r="Z49" i="41"/>
  <c r="V49" i="41"/>
  <c r="S49" i="41"/>
  <c r="O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Y46" i="41"/>
  <c r="Z46" i="41" s="1"/>
  <c r="X46" i="41"/>
  <c r="U46" i="41"/>
  <c r="V46" i="41" s="1"/>
  <c r="T46" i="41"/>
  <c r="R46" i="41"/>
  <c r="Q46" i="41"/>
  <c r="N46" i="41"/>
  <c r="M46" i="41"/>
  <c r="K46" i="41"/>
  <c r="J46" i="41"/>
  <c r="L46" i="41" s="1"/>
  <c r="G46" i="41"/>
  <c r="F46" i="41"/>
  <c r="H46" i="41" s="1"/>
  <c r="D46" i="41"/>
  <c r="C46" i="41"/>
  <c r="AC44" i="41"/>
  <c r="Z44" i="41"/>
  <c r="V44" i="41"/>
  <c r="S44" i="41"/>
  <c r="O44" i="41"/>
  <c r="L44" i="41"/>
  <c r="H44" i="41"/>
  <c r="E44" i="41"/>
  <c r="AC43" i="41"/>
  <c r="Z43" i="41"/>
  <c r="V43" i="41"/>
  <c r="S43" i="41"/>
  <c r="O43" i="41"/>
  <c r="H43" i="41"/>
  <c r="E43" i="41"/>
  <c r="AC42" i="41"/>
  <c r="Z42" i="41"/>
  <c r="V42" i="41"/>
  <c r="S42" i="41"/>
  <c r="O42" i="41"/>
  <c r="H42" i="41"/>
  <c r="E42" i="41"/>
  <c r="AC41" i="41"/>
  <c r="Z41" i="41"/>
  <c r="O41" i="41"/>
  <c r="L41" i="41"/>
  <c r="H41" i="41"/>
  <c r="E41" i="41"/>
  <c r="AC40" i="41"/>
  <c r="Z40" i="41"/>
  <c r="O40" i="41"/>
  <c r="L40" i="41"/>
  <c r="H40" i="41"/>
  <c r="E40" i="41"/>
  <c r="AB39" i="41"/>
  <c r="AA39" i="41"/>
  <c r="Y39" i="41"/>
  <c r="Z39" i="41" s="1"/>
  <c r="X39" i="41"/>
  <c r="V39" i="41"/>
  <c r="U39" i="41"/>
  <c r="T39" i="41"/>
  <c r="R39" i="41"/>
  <c r="Q39" i="41"/>
  <c r="N39" i="41"/>
  <c r="M39" i="41"/>
  <c r="K39" i="41"/>
  <c r="J39" i="41"/>
  <c r="L39" i="41" s="1"/>
  <c r="G39" i="41"/>
  <c r="F39" i="41"/>
  <c r="H39" i="41" s="1"/>
  <c r="D39" i="41"/>
  <c r="C39" i="41"/>
  <c r="AC35" i="41"/>
  <c r="Z35" i="41"/>
  <c r="V35" i="41"/>
  <c r="S35" i="41"/>
  <c r="O35" i="41"/>
  <c r="L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AB32" i="41"/>
  <c r="AA32" i="41"/>
  <c r="Y32" i="41"/>
  <c r="X32" i="41"/>
  <c r="Z32" i="41" s="1"/>
  <c r="U32" i="41"/>
  <c r="T32" i="41"/>
  <c r="V32" i="41" s="1"/>
  <c r="R32" i="41"/>
  <c r="Q32" i="41"/>
  <c r="N32" i="41"/>
  <c r="M32" i="41"/>
  <c r="K32" i="41"/>
  <c r="J32" i="41"/>
  <c r="L32" i="41" s="1"/>
  <c r="G32" i="41"/>
  <c r="F32" i="41"/>
  <c r="H32" i="41" s="1"/>
  <c r="D32" i="41"/>
  <c r="C32" i="41"/>
  <c r="AC30" i="41"/>
  <c r="Z30" i="41"/>
  <c r="V30" i="41"/>
  <c r="S30" i="41"/>
  <c r="O30" i="41"/>
  <c r="L30" i="41"/>
  <c r="H30" i="41"/>
  <c r="E30" i="41"/>
  <c r="H29" i="41"/>
  <c r="AC28" i="41"/>
  <c r="Z28" i="41"/>
  <c r="V28" i="41"/>
  <c r="S28" i="41"/>
  <c r="O28" i="41"/>
  <c r="H28" i="41"/>
  <c r="E28" i="41"/>
  <c r="AC27" i="41"/>
  <c r="Z27" i="41"/>
  <c r="O27" i="41"/>
  <c r="L27" i="41"/>
  <c r="H27" i="41"/>
  <c r="E27" i="41"/>
  <c r="AC26" i="41"/>
  <c r="Z26" i="41"/>
  <c r="O26" i="41"/>
  <c r="L26" i="41"/>
  <c r="H26" i="41"/>
  <c r="E26" i="41"/>
  <c r="AB25" i="41"/>
  <c r="AA25" i="41"/>
  <c r="Y25" i="41"/>
  <c r="X25" i="41"/>
  <c r="Z25" i="41" s="1"/>
  <c r="U25" i="41"/>
  <c r="T25" i="41"/>
  <c r="V25" i="41" s="1"/>
  <c r="R25" i="41"/>
  <c r="Q25" i="41"/>
  <c r="N25" i="41"/>
  <c r="M25" i="41"/>
  <c r="K25" i="41"/>
  <c r="J25" i="41"/>
  <c r="L25" i="41" s="1"/>
  <c r="G25" i="41"/>
  <c r="F25" i="41"/>
  <c r="H25" i="41" s="1"/>
  <c r="D25" i="41"/>
  <c r="C25" i="41"/>
  <c r="AC23" i="41"/>
  <c r="Z23" i="41"/>
  <c r="V23" i="41"/>
  <c r="S23" i="41"/>
  <c r="O23" i="41"/>
  <c r="L23" i="41"/>
  <c r="H23" i="41"/>
  <c r="E23" i="41"/>
  <c r="AC22" i="41"/>
  <c r="Z22" i="41"/>
  <c r="H22" i="41"/>
  <c r="E22" i="41"/>
  <c r="AC21" i="41"/>
  <c r="Z21" i="41"/>
  <c r="V21" i="41"/>
  <c r="S21" i="41"/>
  <c r="O21" i="41"/>
  <c r="H21" i="41"/>
  <c r="E21" i="41"/>
  <c r="AC20" i="41"/>
  <c r="Z20" i="41"/>
  <c r="O20" i="41"/>
  <c r="L20" i="41"/>
  <c r="H20" i="41"/>
  <c r="E20" i="41"/>
  <c r="AC19" i="41"/>
  <c r="Z19" i="41"/>
  <c r="O19" i="41"/>
  <c r="L19" i="41"/>
  <c r="H19" i="41"/>
  <c r="E19" i="41"/>
  <c r="AB18" i="41"/>
  <c r="AA18" i="41"/>
  <c r="Y18" i="41"/>
  <c r="X18" i="41"/>
  <c r="Z18" i="41" s="1"/>
  <c r="U18" i="41"/>
  <c r="T18" i="41"/>
  <c r="V18" i="41" s="1"/>
  <c r="R18" i="41"/>
  <c r="Q18" i="41"/>
  <c r="N18" i="41"/>
  <c r="M18" i="41"/>
  <c r="K18" i="41"/>
  <c r="J18" i="41"/>
  <c r="L18" i="41" s="1"/>
  <c r="G18" i="41"/>
  <c r="F18" i="41"/>
  <c r="H18" i="41" s="1"/>
  <c r="D18" i="41"/>
  <c r="C18" i="41"/>
  <c r="AC16" i="41"/>
  <c r="Z16" i="41"/>
  <c r="V16" i="41"/>
  <c r="S16" i="41"/>
  <c r="O16" i="41"/>
  <c r="L16" i="41"/>
  <c r="H16" i="41"/>
  <c r="E16" i="41"/>
  <c r="H14" i="41"/>
  <c r="AC13" i="41"/>
  <c r="Z13" i="41"/>
  <c r="O13" i="41"/>
  <c r="L13" i="41"/>
  <c r="H13" i="41"/>
  <c r="E13" i="41"/>
  <c r="AC12" i="41"/>
  <c r="Z12" i="41"/>
  <c r="O12" i="41"/>
  <c r="L12" i="41"/>
  <c r="H12" i="41"/>
  <c r="E12" i="41"/>
  <c r="AB11" i="41"/>
  <c r="AA11" i="41"/>
  <c r="Y11" i="41"/>
  <c r="X11" i="41"/>
  <c r="Z11" i="41" s="1"/>
  <c r="U11" i="41"/>
  <c r="T11" i="41"/>
  <c r="V11" i="41" s="1"/>
  <c r="R11" i="41"/>
  <c r="Q11" i="41"/>
  <c r="N11" i="41"/>
  <c r="M11" i="41"/>
  <c r="K11" i="41"/>
  <c r="J11" i="41"/>
  <c r="L11" i="41" s="1"/>
  <c r="G11" i="41"/>
  <c r="F11" i="41"/>
  <c r="H11" i="41" s="1"/>
  <c r="D11" i="41"/>
  <c r="C11" i="41"/>
  <c r="AC9" i="41"/>
  <c r="Z9" i="41"/>
  <c r="V9" i="41"/>
  <c r="S9" i="41"/>
  <c r="O9" i="41"/>
  <c r="L9" i="41"/>
  <c r="H9" i="41"/>
  <c r="E9" i="41"/>
  <c r="V8" i="41"/>
  <c r="O8" i="41"/>
  <c r="H8" i="41"/>
  <c r="E8" i="41"/>
  <c r="AC7" i="41"/>
  <c r="Z7" i="41"/>
  <c r="V7" i="41"/>
  <c r="S7" i="41"/>
  <c r="O7" i="41"/>
  <c r="L7" i="41"/>
  <c r="H7" i="41"/>
  <c r="E7" i="41"/>
  <c r="AC6" i="41"/>
  <c r="Z6" i="41"/>
  <c r="O6" i="41"/>
  <c r="L6" i="41"/>
  <c r="H6" i="41"/>
  <c r="E6" i="41"/>
  <c r="AC5" i="41"/>
  <c r="Z5" i="41"/>
  <c r="O5" i="41"/>
  <c r="L5" i="41"/>
  <c r="H5" i="41"/>
  <c r="E5" i="41"/>
  <c r="AB4" i="41"/>
  <c r="AA4" i="41"/>
  <c r="Y4" i="41"/>
  <c r="X4" i="41"/>
  <c r="Z4" i="41" s="1"/>
  <c r="U4" i="41"/>
  <c r="T4" i="41"/>
  <c r="V4" i="41" s="1"/>
  <c r="R4" i="41"/>
  <c r="Q4" i="41"/>
  <c r="N4" i="41"/>
  <c r="M4" i="41"/>
  <c r="K4" i="41"/>
  <c r="J4" i="41"/>
  <c r="L4" i="41" s="1"/>
  <c r="G4" i="41"/>
  <c r="F4" i="41"/>
  <c r="H4" i="41" s="1"/>
  <c r="D4" i="41"/>
  <c r="C4" i="41"/>
  <c r="E4" i="41" l="1"/>
  <c r="E11" i="41"/>
  <c r="S11" i="41"/>
  <c r="S18" i="41"/>
  <c r="S25" i="41"/>
  <c r="S32" i="41"/>
  <c r="S39" i="41"/>
  <c r="AC39" i="41"/>
  <c r="E53" i="41"/>
  <c r="S53" i="41"/>
  <c r="O60" i="41"/>
  <c r="E67" i="41"/>
  <c r="AC67" i="41"/>
  <c r="O74" i="41"/>
  <c r="L81" i="41"/>
  <c r="O88" i="41"/>
  <c r="L95" i="41"/>
  <c r="O102" i="41"/>
  <c r="E109" i="41"/>
  <c r="S109" i="41"/>
  <c r="AC109" i="41"/>
  <c r="C165" i="41"/>
  <c r="J165" i="41"/>
  <c r="T165" i="41"/>
  <c r="AA165" i="41"/>
  <c r="S168" i="41"/>
  <c r="L170" i="41"/>
  <c r="H172" i="41"/>
  <c r="Z172" i="41"/>
  <c r="H116" i="41"/>
  <c r="H123" i="41"/>
  <c r="Z123" i="41"/>
  <c r="E137" i="41"/>
  <c r="E144" i="41"/>
  <c r="E151" i="41"/>
  <c r="L151" i="41"/>
  <c r="V151" i="41"/>
  <c r="AC151" i="41"/>
  <c r="H158" i="41"/>
  <c r="Z158" i="41"/>
  <c r="D165" i="41"/>
  <c r="K165" i="41"/>
  <c r="L165" i="41" s="1"/>
  <c r="Q165" i="41"/>
  <c r="U165" i="41"/>
  <c r="AB165" i="41"/>
  <c r="M179" i="41"/>
  <c r="X179" i="41"/>
  <c r="Z181" i="41"/>
  <c r="E182" i="41"/>
  <c r="L182" i="41"/>
  <c r="O168" i="41"/>
  <c r="L169" i="41"/>
  <c r="S184" i="41"/>
  <c r="S4" i="41"/>
  <c r="E18" i="41"/>
  <c r="E25" i="41"/>
  <c r="E32" i="41"/>
  <c r="E39" i="41"/>
  <c r="O46" i="41"/>
  <c r="AC53" i="41"/>
  <c r="S67" i="41"/>
  <c r="E81" i="41"/>
  <c r="S81" i="41"/>
  <c r="AC81" i="41"/>
  <c r="H88" i="41"/>
  <c r="E95" i="41"/>
  <c r="S95" i="41"/>
  <c r="AC95" i="41"/>
  <c r="H102" i="41"/>
  <c r="L109" i="41"/>
  <c r="L166" i="41"/>
  <c r="O169" i="41"/>
  <c r="O4" i="41"/>
  <c r="AC4" i="41"/>
  <c r="O11" i="41"/>
  <c r="AC11" i="41"/>
  <c r="O18" i="41"/>
  <c r="AC18" i="41"/>
  <c r="O25" i="41"/>
  <c r="AC25" i="41"/>
  <c r="O32" i="41"/>
  <c r="AC32" i="41"/>
  <c r="O39" i="41"/>
  <c r="E46" i="41"/>
  <c r="S46" i="41"/>
  <c r="AC46" i="41"/>
  <c r="O53" i="41"/>
  <c r="E60" i="41"/>
  <c r="S60" i="41"/>
  <c r="AC60" i="41"/>
  <c r="O67" i="41"/>
  <c r="E74" i="41"/>
  <c r="S74" i="41"/>
  <c r="AC74" i="41"/>
  <c r="H81" i="41"/>
  <c r="O81" i="41"/>
  <c r="E88" i="41"/>
  <c r="S88" i="41"/>
  <c r="AC88" i="41"/>
  <c r="H95" i="41"/>
  <c r="O95" i="41"/>
  <c r="E102" i="41"/>
  <c r="L102" i="41"/>
  <c r="S102" i="41"/>
  <c r="AC102" i="41"/>
  <c r="H109" i="41"/>
  <c r="O109" i="41"/>
  <c r="S116" i="41"/>
  <c r="Z151" i="41"/>
  <c r="F165" i="41"/>
  <c r="H165" i="41" s="1"/>
  <c r="M165" i="41"/>
  <c r="O165" i="41" s="1"/>
  <c r="R165" i="41"/>
  <c r="S165" i="41" s="1"/>
  <c r="X165" i="41"/>
  <c r="Z165" i="41" s="1"/>
  <c r="O167" i="41"/>
  <c r="L168" i="41"/>
  <c r="S170" i="41"/>
  <c r="L172" i="41"/>
  <c r="O180" i="41"/>
  <c r="P180" i="41"/>
  <c r="P173" i="41"/>
  <c r="P166" i="41"/>
  <c r="P159" i="41"/>
  <c r="P152" i="41"/>
  <c r="P145" i="41"/>
  <c r="P138" i="41"/>
  <c r="P131" i="41"/>
  <c r="P124" i="41"/>
  <c r="N179" i="41"/>
  <c r="Y179" i="41"/>
  <c r="Z179" i="41" s="1"/>
  <c r="Z180" i="41"/>
  <c r="W182" i="41"/>
  <c r="W175" i="41"/>
  <c r="W168" i="41"/>
  <c r="W161" i="41"/>
  <c r="W154" i="41"/>
  <c r="W147" i="41"/>
  <c r="W140" i="41"/>
  <c r="W133" i="41"/>
  <c r="W126" i="41"/>
  <c r="V182" i="41"/>
  <c r="AC182" i="41"/>
  <c r="AD182" i="41"/>
  <c r="AD175" i="41"/>
  <c r="AD161" i="41"/>
  <c r="AD154" i="41"/>
  <c r="AD147" i="41"/>
  <c r="AD140" i="41"/>
  <c r="AD133" i="41"/>
  <c r="AD126" i="41"/>
  <c r="H183" i="41"/>
  <c r="I183" i="41"/>
  <c r="I176" i="41"/>
  <c r="I162" i="41"/>
  <c r="I155" i="41"/>
  <c r="I148" i="41"/>
  <c r="I141" i="41"/>
  <c r="I134" i="41"/>
  <c r="I127" i="41"/>
  <c r="O184" i="41"/>
  <c r="P184" i="41"/>
  <c r="P177" i="41"/>
  <c r="P170" i="41"/>
  <c r="P163" i="41"/>
  <c r="P156" i="41"/>
  <c r="P149" i="41"/>
  <c r="P142" i="41"/>
  <c r="P135" i="41"/>
  <c r="P128" i="41"/>
  <c r="C179" i="41"/>
  <c r="J179" i="41"/>
  <c r="E181" i="41"/>
  <c r="L181" i="41"/>
  <c r="S183" i="41"/>
  <c r="Z184" i="41"/>
  <c r="G179" i="41"/>
  <c r="I144" i="41" s="1"/>
  <c r="H180" i="41"/>
  <c r="I180" i="41"/>
  <c r="I173" i="41"/>
  <c r="I159" i="41"/>
  <c r="I152" i="41"/>
  <c r="I145" i="41"/>
  <c r="I138" i="41"/>
  <c r="I131" i="41"/>
  <c r="I124" i="41"/>
  <c r="R179" i="41"/>
  <c r="O181" i="41"/>
  <c r="P181" i="41"/>
  <c r="P174" i="41"/>
  <c r="P167" i="41"/>
  <c r="P160" i="41"/>
  <c r="P153" i="41"/>
  <c r="P146" i="41"/>
  <c r="P139" i="41"/>
  <c r="P132" i="41"/>
  <c r="P125" i="41"/>
  <c r="W183" i="41"/>
  <c r="W176" i="41"/>
  <c r="W169" i="41"/>
  <c r="W162" i="41"/>
  <c r="W155" i="41"/>
  <c r="W148" i="41"/>
  <c r="W141" i="41"/>
  <c r="W134" i="41"/>
  <c r="W127" i="41"/>
  <c r="V183" i="41"/>
  <c r="AC183" i="41"/>
  <c r="AD183" i="41"/>
  <c r="AD176" i="41"/>
  <c r="AD162" i="41"/>
  <c r="AD155" i="41"/>
  <c r="AD148" i="41"/>
  <c r="AD141" i="41"/>
  <c r="AD134" i="41"/>
  <c r="AD127" i="41"/>
  <c r="H184" i="41"/>
  <c r="I184" i="41"/>
  <c r="I177" i="41"/>
  <c r="I163" i="41"/>
  <c r="I156" i="41"/>
  <c r="I149" i="41"/>
  <c r="I142" i="41"/>
  <c r="I135" i="41"/>
  <c r="I128" i="41"/>
  <c r="U179" i="41"/>
  <c r="AB179" i="41"/>
  <c r="AD130" i="41" s="1"/>
  <c r="AC180" i="41"/>
  <c r="AD180" i="41"/>
  <c r="AD173" i="41"/>
  <c r="AD159" i="41"/>
  <c r="AD152" i="41"/>
  <c r="AD145" i="41"/>
  <c r="AD138" i="41"/>
  <c r="AD131" i="41"/>
  <c r="AD124" i="41"/>
  <c r="H181" i="41"/>
  <c r="I181" i="41"/>
  <c r="I174" i="41"/>
  <c r="I160" i="41"/>
  <c r="I153" i="41"/>
  <c r="I146" i="41"/>
  <c r="I139" i="41"/>
  <c r="I132" i="41"/>
  <c r="I125" i="41"/>
  <c r="O182" i="41"/>
  <c r="P182" i="41"/>
  <c r="P175" i="41"/>
  <c r="P168" i="41"/>
  <c r="P161" i="41"/>
  <c r="P154" i="41"/>
  <c r="P147" i="41"/>
  <c r="P140" i="41"/>
  <c r="P133" i="41"/>
  <c r="P126" i="41"/>
  <c r="W184" i="41"/>
  <c r="W177" i="41"/>
  <c r="W170" i="41"/>
  <c r="W163" i="41"/>
  <c r="W156" i="41"/>
  <c r="W149" i="41"/>
  <c r="W142" i="41"/>
  <c r="W135" i="41"/>
  <c r="W128" i="41"/>
  <c r="V184" i="41"/>
  <c r="AC184" i="41"/>
  <c r="AD184" i="41"/>
  <c r="AD177" i="41"/>
  <c r="AD163" i="41"/>
  <c r="AD156" i="41"/>
  <c r="AD149" i="41"/>
  <c r="AD142" i="41"/>
  <c r="AD135" i="41"/>
  <c r="AD128" i="41"/>
  <c r="F179" i="41"/>
  <c r="Q179" i="41"/>
  <c r="Z182" i="41"/>
  <c r="E183" i="41"/>
  <c r="L183" i="41"/>
  <c r="D179" i="41"/>
  <c r="E180" i="41"/>
  <c r="K179" i="41"/>
  <c r="L180" i="41"/>
  <c r="AC181" i="41"/>
  <c r="AD181" i="41"/>
  <c r="AD174" i="41"/>
  <c r="AD160" i="41"/>
  <c r="AD153" i="41"/>
  <c r="AD146" i="41"/>
  <c r="AD139" i="41"/>
  <c r="AD132" i="41"/>
  <c r="AD125" i="41"/>
  <c r="H182" i="41"/>
  <c r="I182" i="41"/>
  <c r="I175" i="41"/>
  <c r="I161" i="41"/>
  <c r="I154" i="41"/>
  <c r="I147" i="41"/>
  <c r="I140" i="41"/>
  <c r="I133" i="41"/>
  <c r="I126" i="41"/>
  <c r="O183" i="41"/>
  <c r="P183" i="41"/>
  <c r="P176" i="41"/>
  <c r="P169" i="41"/>
  <c r="P162" i="41"/>
  <c r="P155" i="41"/>
  <c r="P148" i="41"/>
  <c r="P141" i="41"/>
  <c r="P134" i="41"/>
  <c r="P127" i="41"/>
  <c r="I137" i="41"/>
  <c r="AD123" i="41"/>
  <c r="AD144" i="41"/>
  <c r="AD151" i="41"/>
  <c r="Z166" i="41"/>
  <c r="AD166" i="41"/>
  <c r="Z167" i="41"/>
  <c r="AD167" i="41"/>
  <c r="V168" i="41"/>
  <c r="Z168" i="41"/>
  <c r="AD168" i="41"/>
  <c r="V169" i="41"/>
  <c r="Z169" i="41"/>
  <c r="AD169" i="41"/>
  <c r="V170" i="41"/>
  <c r="Z170" i="41"/>
  <c r="AD170" i="41"/>
  <c r="I151" i="41"/>
  <c r="I165" i="41"/>
  <c r="E166" i="41"/>
  <c r="I166" i="41"/>
  <c r="AC166" i="41"/>
  <c r="E167" i="41"/>
  <c r="I167" i="41"/>
  <c r="AC167" i="41"/>
  <c r="E168" i="41"/>
  <c r="I168" i="41"/>
  <c r="AC168" i="41"/>
  <c r="E169" i="41"/>
  <c r="I169" i="41"/>
  <c r="AC169" i="41"/>
  <c r="E170" i="41"/>
  <c r="I170" i="41"/>
  <c r="AC170" i="41"/>
  <c r="I172" i="41"/>
  <c r="H166" i="41"/>
  <c r="H167" i="41"/>
  <c r="H168" i="41"/>
  <c r="H169" i="41"/>
  <c r="H170" i="41"/>
  <c r="V116" i="41"/>
  <c r="AD172" i="41" l="1"/>
  <c r="AD165" i="41"/>
  <c r="AD137" i="41"/>
  <c r="AD158" i="41"/>
  <c r="L179" i="41"/>
  <c r="V165" i="41"/>
  <c r="AC165" i="41"/>
  <c r="E165" i="41"/>
  <c r="W179" i="41"/>
  <c r="W172" i="41"/>
  <c r="W165" i="41"/>
  <c r="W158" i="41"/>
  <c r="W151" i="41"/>
  <c r="W144" i="41"/>
  <c r="W137" i="41"/>
  <c r="W130" i="41"/>
  <c r="W123" i="41"/>
  <c r="V179" i="41"/>
  <c r="I123" i="41"/>
  <c r="E179" i="41"/>
  <c r="S179" i="41"/>
  <c r="H179" i="41"/>
  <c r="I179" i="41"/>
  <c r="AC179" i="41"/>
  <c r="AD179" i="41"/>
  <c r="O179" i="41"/>
  <c r="P179" i="41"/>
  <c r="P172" i="41"/>
  <c r="P165" i="41"/>
  <c r="P158" i="41"/>
  <c r="P151" i="41"/>
  <c r="P144" i="41"/>
  <c r="P137" i="41"/>
  <c r="P130" i="41"/>
  <c r="P123" i="41"/>
  <c r="I158" i="41"/>
  <c r="I130" i="41"/>
  <c r="AD121" i="41"/>
  <c r="P121" i="41"/>
  <c r="I121" i="41"/>
  <c r="AD120" i="41"/>
  <c r="P120" i="41"/>
  <c r="I120" i="41"/>
  <c r="AD119" i="41"/>
  <c r="P119" i="41"/>
  <c r="I119" i="41"/>
  <c r="AD118" i="41"/>
  <c r="P118" i="41"/>
  <c r="I118" i="41"/>
  <c r="AD117" i="41"/>
  <c r="P117" i="41"/>
  <c r="I117" i="41"/>
  <c r="I110" i="41" l="1"/>
  <c r="I103" i="41"/>
  <c r="I96" i="41"/>
  <c r="I89" i="41"/>
  <c r="I82" i="41"/>
  <c r="I75" i="41"/>
  <c r="I68" i="41"/>
  <c r="I61" i="41"/>
  <c r="I54" i="41"/>
  <c r="I47" i="41"/>
  <c r="P110" i="41"/>
  <c r="P103" i="41"/>
  <c r="P96" i="41"/>
  <c r="P89" i="41"/>
  <c r="P82" i="41"/>
  <c r="P75" i="41"/>
  <c r="P68" i="41"/>
  <c r="P61" i="41"/>
  <c r="P54" i="41"/>
  <c r="P47" i="41"/>
  <c r="AD103" i="41"/>
  <c r="AD96" i="41"/>
  <c r="AD61" i="41"/>
  <c r="AD54" i="41"/>
  <c r="AD68" i="41"/>
  <c r="AD47" i="41"/>
  <c r="AD110" i="41"/>
  <c r="AD89" i="41"/>
  <c r="AD82" i="41"/>
  <c r="AD75" i="41"/>
  <c r="I111" i="41"/>
  <c r="I104" i="41"/>
  <c r="I97" i="41"/>
  <c r="I90" i="41"/>
  <c r="I83" i="41"/>
  <c r="I76" i="41"/>
  <c r="I69" i="41"/>
  <c r="I62" i="41"/>
  <c r="I55" i="41"/>
  <c r="I48" i="41"/>
  <c r="P111" i="41"/>
  <c r="P104" i="41"/>
  <c r="P97" i="41"/>
  <c r="P90" i="41"/>
  <c r="P83" i="41"/>
  <c r="P76" i="41"/>
  <c r="P69" i="41"/>
  <c r="P62" i="41"/>
  <c r="P55" i="41"/>
  <c r="P48" i="41"/>
  <c r="AD104" i="41"/>
  <c r="AD97" i="41"/>
  <c r="AD90" i="41"/>
  <c r="AD83" i="41"/>
  <c r="AD76" i="41"/>
  <c r="AD62" i="41"/>
  <c r="AD55" i="41"/>
  <c r="AD48" i="41"/>
  <c r="AD111" i="41"/>
  <c r="AD69" i="41"/>
  <c r="I112" i="41"/>
  <c r="I105" i="41"/>
  <c r="I98" i="41"/>
  <c r="I91" i="41"/>
  <c r="I84" i="41"/>
  <c r="I77" i="41"/>
  <c r="I70" i="41"/>
  <c r="I63" i="41"/>
  <c r="I56" i="41"/>
  <c r="I49" i="41"/>
  <c r="P112" i="41"/>
  <c r="P105" i="41"/>
  <c r="P98" i="41"/>
  <c r="P91" i="41"/>
  <c r="P84" i="41"/>
  <c r="P77" i="41"/>
  <c r="P70" i="41"/>
  <c r="P63" i="41"/>
  <c r="P56" i="41"/>
  <c r="P49" i="41"/>
  <c r="AD98" i="41"/>
  <c r="AD91" i="41"/>
  <c r="AD84" i="41"/>
  <c r="AD77" i="41"/>
  <c r="AD70" i="41"/>
  <c r="AD112" i="41"/>
  <c r="AD56" i="41"/>
  <c r="AD105" i="41"/>
  <c r="AD63" i="41"/>
  <c r="AD49" i="41"/>
  <c r="I113" i="41"/>
  <c r="I106" i="41"/>
  <c r="I99" i="41"/>
  <c r="I92" i="41"/>
  <c r="I85" i="41"/>
  <c r="I78" i="41"/>
  <c r="I71" i="41"/>
  <c r="I64" i="41"/>
  <c r="I57" i="41"/>
  <c r="I50" i="41"/>
  <c r="P113" i="41"/>
  <c r="P106" i="41"/>
  <c r="P99" i="41"/>
  <c r="P92" i="41"/>
  <c r="P85" i="41"/>
  <c r="P78" i="41"/>
  <c r="P71" i="41"/>
  <c r="P64" i="41"/>
  <c r="P57" i="41"/>
  <c r="P50" i="41"/>
  <c r="AD99" i="41"/>
  <c r="AD71" i="41"/>
  <c r="AD92" i="41"/>
  <c r="AD64" i="41"/>
  <c r="AD50" i="41"/>
  <c r="AD113" i="41"/>
  <c r="AD106" i="41"/>
  <c r="AD85" i="41"/>
  <c r="AD78" i="41"/>
  <c r="AD57" i="41"/>
  <c r="I114" i="41"/>
  <c r="I107" i="41"/>
  <c r="I100" i="41"/>
  <c r="I93" i="41"/>
  <c r="I86" i="41"/>
  <c r="I79" i="41"/>
  <c r="I72" i="41"/>
  <c r="I65" i="41"/>
  <c r="I58" i="41"/>
  <c r="I51" i="41"/>
  <c r="P114" i="41"/>
  <c r="P107" i="41"/>
  <c r="P100" i="41"/>
  <c r="P93" i="41"/>
  <c r="P86" i="41"/>
  <c r="P79" i="41"/>
  <c r="P72" i="41"/>
  <c r="P65" i="41"/>
  <c r="P58" i="41"/>
  <c r="P51" i="41"/>
  <c r="AD107" i="41"/>
  <c r="AD72" i="41"/>
  <c r="AD58" i="41"/>
  <c r="AD93" i="41"/>
  <c r="AD65" i="41"/>
  <c r="AD51" i="41"/>
  <c r="AD114" i="41"/>
  <c r="AD100" i="41"/>
  <c r="AD86" i="41"/>
  <c r="AD79" i="41"/>
  <c r="I40" i="41"/>
  <c r="I33" i="41"/>
  <c r="I26" i="41"/>
  <c r="I19" i="41"/>
  <c r="I12" i="41"/>
  <c r="I5" i="41"/>
  <c r="P40" i="41"/>
  <c r="P33" i="41"/>
  <c r="P26" i="41"/>
  <c r="P19" i="41"/>
  <c r="P12" i="41"/>
  <c r="P5" i="41"/>
  <c r="AD40" i="41"/>
  <c r="AD33" i="41"/>
  <c r="AD26" i="41"/>
  <c r="AD19" i="41"/>
  <c r="AD12" i="41"/>
  <c r="AD5" i="41"/>
  <c r="I41" i="41"/>
  <c r="I34" i="41"/>
  <c r="I27" i="41"/>
  <c r="I20" i="41"/>
  <c r="I13" i="41"/>
  <c r="I6" i="41"/>
  <c r="P41" i="41"/>
  <c r="P34" i="41"/>
  <c r="P27" i="41"/>
  <c r="P20" i="41"/>
  <c r="P13" i="41"/>
  <c r="P6" i="41"/>
  <c r="AD41" i="41"/>
  <c r="AD34" i="41"/>
  <c r="AD27" i="41"/>
  <c r="AD20" i="41"/>
  <c r="AD13" i="41"/>
  <c r="AD6" i="41"/>
  <c r="I42" i="41"/>
  <c r="I35" i="41"/>
  <c r="I28" i="41"/>
  <c r="I21" i="41"/>
  <c r="I14" i="41"/>
  <c r="I7" i="41"/>
  <c r="P42" i="41"/>
  <c r="P35" i="41"/>
  <c r="P28" i="41"/>
  <c r="P21" i="41"/>
  <c r="P14" i="41"/>
  <c r="P7" i="41"/>
  <c r="AD42" i="41"/>
  <c r="AD35" i="41"/>
  <c r="AD28" i="41"/>
  <c r="AD21" i="41"/>
  <c r="AD14" i="41"/>
  <c r="AD7" i="41"/>
  <c r="I43" i="41"/>
  <c r="I36" i="41"/>
  <c r="I29" i="41"/>
  <c r="I22" i="41"/>
  <c r="I15" i="41"/>
  <c r="I8" i="41"/>
  <c r="P43" i="41"/>
  <c r="P36" i="41"/>
  <c r="P29" i="41"/>
  <c r="P22" i="41"/>
  <c r="P15" i="41"/>
  <c r="P8" i="41"/>
  <c r="AD43" i="41"/>
  <c r="AD36" i="41"/>
  <c r="AD29" i="41"/>
  <c r="AD22" i="41"/>
  <c r="AD15" i="41"/>
  <c r="AD8" i="41"/>
  <c r="I44" i="41"/>
  <c r="I37" i="41"/>
  <c r="I30" i="41"/>
  <c r="I23" i="41"/>
  <c r="I16" i="41"/>
  <c r="I9" i="41"/>
  <c r="P44" i="41"/>
  <c r="P37" i="41"/>
  <c r="P30" i="41"/>
  <c r="P23" i="41"/>
  <c r="P16" i="41"/>
  <c r="P9" i="41"/>
  <c r="AD44" i="41"/>
  <c r="AD37" i="41"/>
  <c r="AD30" i="41"/>
  <c r="AD23" i="41"/>
  <c r="AD16" i="41"/>
  <c r="AD9" i="41"/>
  <c r="I116" i="41"/>
  <c r="P116" i="41"/>
  <c r="AD116" i="41"/>
  <c r="W119" i="41"/>
  <c r="W120" i="41"/>
  <c r="W121" i="41"/>
  <c r="P46" i="41" l="1"/>
  <c r="P74" i="41"/>
  <c r="P102" i="41"/>
  <c r="P60" i="41"/>
  <c r="P53" i="41"/>
  <c r="P109" i="41"/>
  <c r="P67" i="41"/>
  <c r="P95" i="41"/>
  <c r="P88" i="41"/>
  <c r="P81" i="41"/>
  <c r="W114" i="41"/>
  <c r="W107" i="41"/>
  <c r="W100" i="41"/>
  <c r="W93" i="41"/>
  <c r="W86" i="41"/>
  <c r="W79" i="41"/>
  <c r="W72" i="41"/>
  <c r="W65" i="41"/>
  <c r="W58" i="41"/>
  <c r="W51" i="41"/>
  <c r="AD102" i="41"/>
  <c r="AD81" i="41"/>
  <c r="AD67" i="41"/>
  <c r="AD60" i="41"/>
  <c r="AD46" i="41"/>
  <c r="AD109" i="41"/>
  <c r="AD95" i="41"/>
  <c r="AD88" i="41"/>
  <c r="AD74" i="41"/>
  <c r="AD53" i="41"/>
  <c r="I74" i="41"/>
  <c r="I67" i="41"/>
  <c r="I60" i="41"/>
  <c r="I53" i="41"/>
  <c r="I46" i="41"/>
  <c r="I88" i="41"/>
  <c r="I81" i="41"/>
  <c r="I109" i="41"/>
  <c r="I102" i="41"/>
  <c r="I95" i="41"/>
  <c r="W113" i="41"/>
  <c r="W106" i="41"/>
  <c r="W99" i="41"/>
  <c r="W92" i="41"/>
  <c r="W85" i="41"/>
  <c r="W78" i="41"/>
  <c r="W71" i="41"/>
  <c r="W64" i="41"/>
  <c r="W57" i="41"/>
  <c r="W50" i="41"/>
  <c r="W112" i="41"/>
  <c r="W105" i="41"/>
  <c r="W98" i="41"/>
  <c r="W91" i="41"/>
  <c r="W84" i="41"/>
  <c r="W77" i="41"/>
  <c r="W70" i="41"/>
  <c r="W63" i="41"/>
  <c r="W56" i="41"/>
  <c r="W49" i="41"/>
  <c r="W42" i="41"/>
  <c r="W35" i="41"/>
  <c r="W28" i="41"/>
  <c r="W21" i="41"/>
  <c r="W14" i="41"/>
  <c r="W7" i="41"/>
  <c r="W41" i="41"/>
  <c r="W34" i="41"/>
  <c r="P4" i="41"/>
  <c r="P32" i="41"/>
  <c r="P25" i="41"/>
  <c r="P18" i="41"/>
  <c r="P11" i="41"/>
  <c r="P39" i="41"/>
  <c r="W44" i="41"/>
  <c r="W37" i="41"/>
  <c r="W30" i="41"/>
  <c r="W23" i="41"/>
  <c r="W16" i="41"/>
  <c r="W9" i="41"/>
  <c r="W40" i="41"/>
  <c r="W33" i="41"/>
  <c r="AD39" i="41"/>
  <c r="AD25" i="41"/>
  <c r="AD4" i="41"/>
  <c r="AD32" i="41"/>
  <c r="AD18" i="41"/>
  <c r="AD11" i="41"/>
  <c r="I39" i="41"/>
  <c r="I25" i="41"/>
  <c r="I18" i="41"/>
  <c r="I11" i="41"/>
  <c r="I4" i="41"/>
  <c r="I32" i="41"/>
  <c r="W43" i="41"/>
  <c r="W36" i="41"/>
  <c r="W29" i="41"/>
  <c r="W22" i="41"/>
  <c r="W15" i="41"/>
  <c r="W8" i="41"/>
  <c r="W116" i="41"/>
  <c r="W109" i="41" l="1"/>
  <c r="W102" i="41"/>
  <c r="W60" i="41"/>
  <c r="W67" i="41"/>
  <c r="W95" i="41"/>
  <c r="W74" i="41"/>
  <c r="W46" i="41"/>
  <c r="W53" i="41"/>
  <c r="W88" i="41"/>
  <c r="W81" i="41"/>
  <c r="W18" i="41"/>
  <c r="W25" i="41"/>
  <c r="W11" i="41"/>
  <c r="W39" i="41"/>
  <c r="W4" i="41"/>
  <c r="W32" i="41"/>
  <c r="P186" i="41" l="1"/>
</calcChain>
</file>

<file path=xl/sharedStrings.xml><?xml version="1.0" encoding="utf-8"?>
<sst xmlns="http://schemas.openxmlformats.org/spreadsheetml/2006/main" count="536" uniqueCount="48">
  <si>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</si>
  <si>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</si>
  <si>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</si>
  <si>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</si>
  <si>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</si>
  <si>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</si>
  <si>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</si>
  <si>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</si>
  <si>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</si>
  <si>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</si>
  <si>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</si>
  <si>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</si>
  <si>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</si>
  <si>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</si>
  <si>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</si>
  <si>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</si>
  <si>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</si>
  <si>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</si>
  <si>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</si>
  <si>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</si>
  <si>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</si>
  <si>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</si>
  <si>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</si>
  <si>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</si>
  <si>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</si>
  <si>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</si>
  <si>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</si>
  <si>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</si>
  <si>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</si>
  <si>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</si>
  <si>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</si>
  <si>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</si>
  <si>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</si>
  <si>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</si>
  <si>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</si>
  <si>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</si>
  <si>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 xml:space="preserve">First Year Premium  </t>
  </si>
  <si>
    <t>Edelweiss Tokio Life</t>
  </si>
  <si>
    <t xml:space="preserve">Star Union Dai-ichi Life </t>
  </si>
  <si>
    <t>HDFC Life</t>
  </si>
  <si>
    <t>Pramerica Life</t>
  </si>
  <si>
    <r>
      <t xml:space="preserve">New Business Statement of Life Insurers for the Period ended ended 28th February, 2021 </t>
    </r>
    <r>
      <rPr>
        <b/>
        <i/>
        <sz val="11"/>
        <rFont val="Arial"/>
        <family val="2"/>
      </rPr>
      <t>(Premium &amp; Sum Assured in Rs.Crore)</t>
    </r>
  </si>
  <si>
    <t>For February, 2020</t>
  </si>
  <si>
    <t>For February, 2021</t>
  </si>
  <si>
    <t>Up to 29th February, 2020</t>
  </si>
  <si>
    <t>Up to 28th February, 2021</t>
  </si>
  <si>
    <t>Ageas Federal Life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</si>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</sst>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10.5"/>
      <name val="Arial"/>
      <family val="2"/>
    </font>
    <font>
      <b/>
      <i/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/>
    </xf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1" xfId="8" applyFont="1" applyFill="1" applyBorder="1" applyAlignment="1">
      <alignment horizontal="center"/>
    </xf>
    <xf numFmtId="0" fontId="5" fillId="0" borderId="1" xfId="8" applyFont="1" applyFill="1" applyBorder="1"/>
    <xf numFmtId="0" fontId="6" fillId="0" borderId="0" xfId="0" applyFont="1" applyBorder="1"/>
    <xf numFmtId="0" fontId="5" fillId="0" borderId="0" xfId="0" applyFont="1" applyBorder="1"/>
    <xf numFmtId="0" fontId="5" fillId="0" borderId="0" xfId="8" applyFont="1"/>
    <xf numFmtId="0" fontId="1" fillId="0" borderId="0" xfId="0" applyFont="1"/>
    <xf numFmtId="0" fontId="8" fillId="0" borderId="0" xfId="0" applyFont="1"/>
    <xf numFmtId="2" fontId="5" fillId="0" borderId="0" xfId="0" applyNumberFormat="1" applyFont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" fontId="5" fillId="0" borderId="1" xfId="1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" fontId="5" fillId="2" borderId="1" xfId="1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zoomScaleSheetLayoutView="50" workbookViewId="0">
      <selection activeCell="E14" sqref="E14"/>
    </sheetView>
  </sheetViews>
  <sheetFormatPr defaultColWidth="9.140625" defaultRowHeight="14.25" x14ac:dyDescent="0.2"/>
  <cols>
    <col min="1" max="1" width="6.42578125" style="1" customWidth="1"/>
    <col min="2" max="2" width="30.7109375" style="1" customWidth="1"/>
    <col min="3" max="21" width="12.7109375" style="1" customWidth="1"/>
    <col min="22" max="22" width="11.85546875" style="1" customWidth="1"/>
    <col min="23" max="23" width="9.140625" style="1" customWidth="1"/>
    <col min="24" max="30" width="12.7109375" style="1" customWidth="1"/>
    <col min="31" max="16384" width="9.140625" style="1"/>
  </cols>
  <sheetData>
    <row r="1" spans="1:30" ht="15" x14ac:dyDescent="0.25">
      <c r="A1" s="38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6" t="s">
        <v>35</v>
      </c>
      <c r="M1" s="36"/>
      <c r="N1" s="36"/>
      <c r="O1" s="36"/>
      <c r="P1" s="36"/>
      <c r="Q1" s="36" t="s">
        <v>35</v>
      </c>
      <c r="R1" s="36"/>
      <c r="S1" s="36"/>
      <c r="T1" s="36"/>
      <c r="U1" s="36"/>
      <c r="V1" s="36"/>
      <c r="W1" s="36"/>
      <c r="X1" s="36" t="s">
        <v>35</v>
      </c>
      <c r="Y1" s="36"/>
      <c r="Z1" s="36"/>
      <c r="AA1" s="36"/>
      <c r="AB1" s="36"/>
      <c r="AC1" s="36"/>
      <c r="AD1" s="36"/>
    </row>
    <row r="2" spans="1:30" s="16" customFormat="1" ht="41.25" customHeight="1" x14ac:dyDescent="0.2">
      <c r="A2" s="37" t="s">
        <v>1</v>
      </c>
      <c r="B2" s="37" t="s">
        <v>0</v>
      </c>
      <c r="C2" s="37" t="s">
        <v>36</v>
      </c>
      <c r="D2" s="37"/>
      <c r="E2" s="37"/>
      <c r="F2" s="37"/>
      <c r="G2" s="37"/>
      <c r="H2" s="37"/>
      <c r="I2" s="37"/>
      <c r="J2" s="37" t="s">
        <v>7</v>
      </c>
      <c r="K2" s="37"/>
      <c r="L2" s="37"/>
      <c r="M2" s="37"/>
      <c r="N2" s="37"/>
      <c r="O2" s="37"/>
      <c r="P2" s="37"/>
      <c r="Q2" s="40" t="s">
        <v>8</v>
      </c>
      <c r="R2" s="40"/>
      <c r="S2" s="40"/>
      <c r="T2" s="40"/>
      <c r="U2" s="40"/>
      <c r="V2" s="40"/>
      <c r="W2" s="40"/>
      <c r="X2" s="37" t="s">
        <v>34</v>
      </c>
      <c r="Y2" s="37"/>
      <c r="Z2" s="37"/>
      <c r="AA2" s="37"/>
      <c r="AB2" s="37"/>
      <c r="AC2" s="37"/>
      <c r="AD2" s="37"/>
    </row>
    <row r="3" spans="1:30" s="17" customFormat="1" ht="39.75" customHeight="1" x14ac:dyDescent="0.2">
      <c r="A3" s="37"/>
      <c r="B3" s="37"/>
      <c r="C3" s="19" t="s">
        <v>42</v>
      </c>
      <c r="D3" s="19" t="s">
        <v>43</v>
      </c>
      <c r="E3" s="20" t="s">
        <v>21</v>
      </c>
      <c r="F3" s="21" t="s">
        <v>44</v>
      </c>
      <c r="G3" s="21" t="s">
        <v>45</v>
      </c>
      <c r="H3" s="20" t="s">
        <v>21</v>
      </c>
      <c r="I3" s="20" t="s">
        <v>33</v>
      </c>
      <c r="J3" s="19" t="s">
        <v>42</v>
      </c>
      <c r="K3" s="19" t="s">
        <v>43</v>
      </c>
      <c r="L3" s="20" t="s">
        <v>21</v>
      </c>
      <c r="M3" s="21" t="s">
        <v>44</v>
      </c>
      <c r="N3" s="21" t="s">
        <v>45</v>
      </c>
      <c r="O3" s="20" t="s">
        <v>21</v>
      </c>
      <c r="P3" s="20" t="s">
        <v>33</v>
      </c>
      <c r="Q3" s="19" t="s">
        <v>42</v>
      </c>
      <c r="R3" s="19" t="s">
        <v>43</v>
      </c>
      <c r="S3" s="20" t="s">
        <v>21</v>
      </c>
      <c r="T3" s="21" t="s">
        <v>44</v>
      </c>
      <c r="U3" s="21" t="s">
        <v>45</v>
      </c>
      <c r="V3" s="20" t="s">
        <v>21</v>
      </c>
      <c r="W3" s="20" t="s">
        <v>33</v>
      </c>
      <c r="X3" s="19" t="s">
        <v>42</v>
      </c>
      <c r="Y3" s="19" t="s">
        <v>43</v>
      </c>
      <c r="Z3" s="20" t="s">
        <v>21</v>
      </c>
      <c r="AA3" s="21" t="s">
        <v>44</v>
      </c>
      <c r="AB3" s="21" t="s">
        <v>45</v>
      </c>
      <c r="AC3" s="20" t="s">
        <v>21</v>
      </c>
      <c r="AD3" s="20" t="s">
        <v>33</v>
      </c>
    </row>
    <row r="4" spans="1:30" s="2" customFormat="1" ht="15" x14ac:dyDescent="0.25">
      <c r="A4" s="3">
        <v>1</v>
      </c>
      <c r="B4" s="4" t="s">
        <v>30</v>
      </c>
      <c r="C4" s="22">
        <f>C5+C6+C7+C8+C9</f>
        <v>412.65966196763065</v>
      </c>
      <c r="D4" s="22">
        <f>D5+D6+D7+D8+D9</f>
        <v>360.36639003915587</v>
      </c>
      <c r="E4" s="23">
        <f t="shared" ref="E4:E9" si="0">((D4-C4)/C4)*100</f>
        <v>-12.672251917992583</v>
      </c>
      <c r="F4" s="22">
        <f>F5+F6+F7+F8+F9</f>
        <v>3176.2075966307416</v>
      </c>
      <c r="G4" s="22">
        <f>G5+G6+G7+G8+G9</f>
        <v>3851.1713119471679</v>
      </c>
      <c r="H4" s="23">
        <f t="shared" ref="H4:H9" si="1">((G4-F4)/F4)*100</f>
        <v>21.25061712063199</v>
      </c>
      <c r="I4" s="24">
        <f>(G4/G$179)*100</f>
        <v>1.6397641212061669</v>
      </c>
      <c r="J4" s="25">
        <f>J5+J6+J7+J8+J9</f>
        <v>22166</v>
      </c>
      <c r="K4" s="25">
        <f>K5+K6+K7+K8+K9</f>
        <v>20673</v>
      </c>
      <c r="L4" s="23">
        <f t="shared" ref="L4:L9" si="2">((K4-J4)/J4)*100</f>
        <v>-6.7355409185238653</v>
      </c>
      <c r="M4" s="25">
        <f>M5+M6+M7+M8+M9</f>
        <v>234214</v>
      </c>
      <c r="N4" s="25">
        <f>N5+N6+N7+N8+N9</f>
        <v>221346</v>
      </c>
      <c r="O4" s="23">
        <f t="shared" ref="O4:O9" si="3">((N4-M4)/M4)*100</f>
        <v>-5.494120761355</v>
      </c>
      <c r="P4" s="24">
        <f>(N4/N$179)*100</f>
        <v>0.98810193950037339</v>
      </c>
      <c r="Q4" s="25">
        <f>Q5+Q6+Q7+Q8+Q9</f>
        <v>209543</v>
      </c>
      <c r="R4" s="25">
        <f>R5+R6+R7+R8+R9</f>
        <v>238988</v>
      </c>
      <c r="S4" s="23">
        <f t="shared" ref="S4:S9" si="4">((R4-Q4)/Q4)*100</f>
        <v>14.052008418319867</v>
      </c>
      <c r="T4" s="25">
        <f>T5+T6+T7+T8+T9</f>
        <v>2728401</v>
      </c>
      <c r="U4" s="25">
        <f>U5+U6+U7+U8+U9</f>
        <v>1462862</v>
      </c>
      <c r="V4" s="23">
        <f t="shared" ref="V4:V9" si="5">((U4-T4)/T4)*100</f>
        <v>-46.383907644074313</v>
      </c>
      <c r="W4" s="24">
        <f>(U4/U$179)*100</f>
        <v>1.0372784029062871</v>
      </c>
      <c r="X4" s="22">
        <f>X5+X6+X7+X8+X9</f>
        <v>23386.982974388</v>
      </c>
      <c r="Y4" s="22">
        <f>Y5+Y6+Y7+Y8+Y9</f>
        <v>19598.763202593</v>
      </c>
      <c r="Z4" s="23">
        <f t="shared" ref="Z4:Z9" si="6">((Y4-X4)/X4)*100</f>
        <v>-16.197984049262054</v>
      </c>
      <c r="AA4" s="22">
        <f>AA5+AA6+AA7+AA8+AA9</f>
        <v>198299.31594435597</v>
      </c>
      <c r="AB4" s="22">
        <f>AB5+AB6+AB7+AB8+AB9</f>
        <v>182142.12012463901</v>
      </c>
      <c r="AC4" s="23">
        <f t="shared" ref="AC4:AC9" si="7">((AB4-AA4)/AA4)*100</f>
        <v>-8.1478827815274801</v>
      </c>
      <c r="AD4" s="24">
        <f>(AB4/AB$179)*100</f>
        <v>4.4145370691515371</v>
      </c>
    </row>
    <row r="5" spans="1:30" x14ac:dyDescent="0.2">
      <c r="A5" s="3"/>
      <c r="B5" s="5" t="s">
        <v>2</v>
      </c>
      <c r="C5" s="26">
        <v>7.15634576500001</v>
      </c>
      <c r="D5" s="26">
        <v>14.751337839847999</v>
      </c>
      <c r="E5" s="27">
        <f t="shared" si="0"/>
        <v>106.12947339678993</v>
      </c>
      <c r="F5" s="26">
        <v>100.06659256718285</v>
      </c>
      <c r="G5" s="26">
        <v>121.73445345189313</v>
      </c>
      <c r="H5" s="27">
        <f t="shared" si="1"/>
        <v>21.653441302263669</v>
      </c>
      <c r="I5" s="28">
        <f>(G5/G$180)*100</f>
        <v>0.32102739351761767</v>
      </c>
      <c r="J5" s="29">
        <v>146</v>
      </c>
      <c r="K5" s="29">
        <v>183</v>
      </c>
      <c r="L5" s="27">
        <f t="shared" si="2"/>
        <v>25.342465753424658</v>
      </c>
      <c r="M5" s="29">
        <v>2741</v>
      </c>
      <c r="N5" s="29">
        <v>1770</v>
      </c>
      <c r="O5" s="27">
        <f t="shared" si="3"/>
        <v>-35.425027362276538</v>
      </c>
      <c r="P5" s="28">
        <f>(N5/N$180)*100</f>
        <v>0.17447774965104451</v>
      </c>
      <c r="Q5" s="7">
        <v>0</v>
      </c>
      <c r="R5" s="7">
        <v>0</v>
      </c>
      <c r="S5" s="27" t="s">
        <v>47</v>
      </c>
      <c r="T5" s="29">
        <v>0</v>
      </c>
      <c r="U5" s="29">
        <v>0</v>
      </c>
      <c r="V5" s="27" t="s">
        <v>47</v>
      </c>
      <c r="W5" s="28" t="s">
        <v>47</v>
      </c>
      <c r="X5" s="26">
        <v>9.568971822000039</v>
      </c>
      <c r="Y5" s="26">
        <v>23.327680523999998</v>
      </c>
      <c r="Z5" s="27">
        <f t="shared" si="6"/>
        <v>143.78460881625011</v>
      </c>
      <c r="AA5" s="26">
        <v>203.02074875900018</v>
      </c>
      <c r="AB5" s="26">
        <v>202.54391419899974</v>
      </c>
      <c r="AC5" s="27">
        <f t="shared" si="7"/>
        <v>-0.23486986572317142</v>
      </c>
      <c r="AD5" s="28">
        <f>(AB5/AB$180)*100</f>
        <v>0.58931410923452165</v>
      </c>
    </row>
    <row r="6" spans="1:30" x14ac:dyDescent="0.2">
      <c r="A6" s="3"/>
      <c r="B6" s="5" t="s">
        <v>3</v>
      </c>
      <c r="C6" s="26">
        <v>145.32102322763049</v>
      </c>
      <c r="D6" s="26">
        <v>164.07340079030789</v>
      </c>
      <c r="E6" s="27">
        <f t="shared" si="0"/>
        <v>12.904105095175195</v>
      </c>
      <c r="F6" s="26">
        <v>1479.3178446405575</v>
      </c>
      <c r="G6" s="26">
        <v>1583.6934281532747</v>
      </c>
      <c r="H6" s="27">
        <f t="shared" si="1"/>
        <v>7.0556563547760227</v>
      </c>
      <c r="I6" s="28">
        <f>(G6/G$181)*100</f>
        <v>2.7009200467791632</v>
      </c>
      <c r="J6" s="29">
        <v>21976</v>
      </c>
      <c r="K6" s="29">
        <v>20474</v>
      </c>
      <c r="L6" s="27">
        <f t="shared" si="2"/>
        <v>-6.834728795049144</v>
      </c>
      <c r="M6" s="29">
        <v>230854</v>
      </c>
      <c r="N6" s="29">
        <v>219101</v>
      </c>
      <c r="O6" s="27">
        <f t="shared" si="3"/>
        <v>-5.0910965372053338</v>
      </c>
      <c r="P6" s="28">
        <f>(N6/N$181)*100</f>
        <v>1.026081217025115</v>
      </c>
      <c r="Q6" s="7">
        <v>0</v>
      </c>
      <c r="R6" s="7">
        <v>0</v>
      </c>
      <c r="S6" s="27" t="s">
        <v>47</v>
      </c>
      <c r="T6" s="29">
        <v>0</v>
      </c>
      <c r="U6" s="29">
        <v>0</v>
      </c>
      <c r="V6" s="27" t="s">
        <v>47</v>
      </c>
      <c r="W6" s="28" t="s">
        <v>47</v>
      </c>
      <c r="X6" s="26">
        <v>4357.884548821</v>
      </c>
      <c r="Y6" s="26">
        <v>3674.568825888</v>
      </c>
      <c r="Z6" s="27">
        <f t="shared" si="6"/>
        <v>-15.67998682107967</v>
      </c>
      <c r="AA6" s="26">
        <v>43560.006702382991</v>
      </c>
      <c r="AB6" s="26">
        <v>39411.976422528998</v>
      </c>
      <c r="AC6" s="27">
        <f t="shared" si="7"/>
        <v>-9.5225657521009293</v>
      </c>
      <c r="AD6" s="28">
        <f>(AB6/AB$181)*100</f>
        <v>2.4148947692288361</v>
      </c>
    </row>
    <row r="7" spans="1:30" x14ac:dyDescent="0.2">
      <c r="A7" s="3"/>
      <c r="B7" s="5" t="s">
        <v>4</v>
      </c>
      <c r="C7" s="26">
        <v>251.57730765600019</v>
      </c>
      <c r="D7" s="26">
        <v>173.88164330700002</v>
      </c>
      <c r="E7" s="27">
        <f t="shared" si="0"/>
        <v>-30.88341515095593</v>
      </c>
      <c r="F7" s="26">
        <v>1519.7183128250001</v>
      </c>
      <c r="G7" s="26">
        <v>2019.5432916439997</v>
      </c>
      <c r="H7" s="27">
        <f t="shared" si="1"/>
        <v>32.889317355785259</v>
      </c>
      <c r="I7" s="28">
        <f>(G7/G$182)*100</f>
        <v>1.5885159249594918</v>
      </c>
      <c r="J7" s="29">
        <v>9</v>
      </c>
      <c r="K7" s="29">
        <v>7</v>
      </c>
      <c r="L7" s="27">
        <f t="shared" si="2"/>
        <v>-22.222222222222221</v>
      </c>
      <c r="M7" s="29">
        <v>88</v>
      </c>
      <c r="N7" s="29">
        <v>55</v>
      </c>
      <c r="O7" s="27">
        <f t="shared" si="3"/>
        <v>-37.5</v>
      </c>
      <c r="P7" s="28">
        <f>(N7/N$182)*100</f>
        <v>4.2701863354037268</v>
      </c>
      <c r="Q7" s="7">
        <v>109722</v>
      </c>
      <c r="R7" s="7">
        <v>142862</v>
      </c>
      <c r="S7" s="27">
        <f t="shared" si="4"/>
        <v>30.203605475656659</v>
      </c>
      <c r="T7" s="29">
        <v>1417763</v>
      </c>
      <c r="U7" s="29">
        <v>696255</v>
      </c>
      <c r="V7" s="27">
        <f t="shared" si="5"/>
        <v>-50.890593138627537</v>
      </c>
      <c r="W7" s="28">
        <f>(U7/U$182)*100</f>
        <v>0.9289702877608399</v>
      </c>
      <c r="X7" s="26">
        <v>1011.3686988700001</v>
      </c>
      <c r="Y7" s="26">
        <v>1612.7580169</v>
      </c>
      <c r="Z7" s="27">
        <f t="shared" si="6"/>
        <v>59.462915819120241</v>
      </c>
      <c r="AA7" s="26">
        <v>9180.6583312999992</v>
      </c>
      <c r="AB7" s="26">
        <v>8756.9233755300011</v>
      </c>
      <c r="AC7" s="27">
        <f t="shared" si="7"/>
        <v>-4.6155181957413767</v>
      </c>
      <c r="AD7" s="28">
        <f>(AB7/AB$182)*100</f>
        <v>1.0855486456343717</v>
      </c>
    </row>
    <row r="8" spans="1:30" x14ac:dyDescent="0.2">
      <c r="A8" s="3"/>
      <c r="B8" s="5" t="s">
        <v>5</v>
      </c>
      <c r="C8" s="26">
        <v>0.76343841999999995</v>
      </c>
      <c r="D8" s="26">
        <v>0.46960589999999969</v>
      </c>
      <c r="E8" s="27">
        <f t="shared" si="0"/>
        <v>-38.488044654603613</v>
      </c>
      <c r="F8" s="26">
        <v>4.8703777169999993</v>
      </c>
      <c r="G8" s="26">
        <v>58.533484860000016</v>
      </c>
      <c r="H8" s="27">
        <f t="shared" si="1"/>
        <v>1101.8263933758062</v>
      </c>
      <c r="I8" s="28">
        <f>(G8/G$183)*100</f>
        <v>1.0538386937503348</v>
      </c>
      <c r="J8" s="29">
        <v>0</v>
      </c>
      <c r="K8" s="29">
        <v>0</v>
      </c>
      <c r="L8" s="27" t="s">
        <v>47</v>
      </c>
      <c r="M8" s="29">
        <v>2</v>
      </c>
      <c r="N8" s="29">
        <v>1</v>
      </c>
      <c r="O8" s="27">
        <f t="shared" si="3"/>
        <v>-50</v>
      </c>
      <c r="P8" s="28">
        <f>(N8/N$183)*100</f>
        <v>1.5607928827844546E-2</v>
      </c>
      <c r="Q8" s="7">
        <v>0</v>
      </c>
      <c r="R8" s="7">
        <v>0</v>
      </c>
      <c r="S8" s="27" t="s">
        <v>47</v>
      </c>
      <c r="T8" s="29">
        <v>42</v>
      </c>
      <c r="U8" s="29">
        <v>108</v>
      </c>
      <c r="V8" s="27">
        <f t="shared" si="5"/>
        <v>157.14285714285714</v>
      </c>
      <c r="W8" s="28">
        <f>(U8/U$183)*100</f>
        <v>3.7724750440296744E-3</v>
      </c>
      <c r="X8" s="26">
        <v>0</v>
      </c>
      <c r="Y8" s="26">
        <v>0</v>
      </c>
      <c r="Z8" s="27" t="s">
        <v>47</v>
      </c>
      <c r="AA8" s="26">
        <v>0</v>
      </c>
      <c r="AB8" s="26">
        <v>0</v>
      </c>
      <c r="AC8" s="27" t="s">
        <v>47</v>
      </c>
      <c r="AD8" s="28">
        <f>(AB8/AB$183)*100</f>
        <v>0</v>
      </c>
    </row>
    <row r="9" spans="1:30" x14ac:dyDescent="0.2">
      <c r="A9" s="3"/>
      <c r="B9" s="5" t="s">
        <v>23</v>
      </c>
      <c r="C9" s="26">
        <v>7.841546899000007</v>
      </c>
      <c r="D9" s="26">
        <v>7.1904022019999987</v>
      </c>
      <c r="E9" s="27">
        <f t="shared" si="0"/>
        <v>-8.3037786470810442</v>
      </c>
      <c r="F9" s="26">
        <v>72.234468881001334</v>
      </c>
      <c r="G9" s="26">
        <v>67.666653838000002</v>
      </c>
      <c r="H9" s="27">
        <f t="shared" si="1"/>
        <v>-6.3235946962195086</v>
      </c>
      <c r="I9" s="28">
        <f>(G9/G$184)*100</f>
        <v>1.2045859716237977</v>
      </c>
      <c r="J9" s="29">
        <v>35</v>
      </c>
      <c r="K9" s="29">
        <v>9</v>
      </c>
      <c r="L9" s="27">
        <f t="shared" si="2"/>
        <v>-74.285714285714292</v>
      </c>
      <c r="M9" s="29">
        <v>529</v>
      </c>
      <c r="N9" s="29">
        <v>419</v>
      </c>
      <c r="O9" s="27">
        <f t="shared" si="3"/>
        <v>-20.793950850661624</v>
      </c>
      <c r="P9" s="28">
        <f>(N9/N$184)*100</f>
        <v>1.624282834547992</v>
      </c>
      <c r="Q9" s="7">
        <v>99821</v>
      </c>
      <c r="R9" s="7">
        <v>96126</v>
      </c>
      <c r="S9" s="27">
        <f t="shared" si="4"/>
        <v>-3.7016259103795792</v>
      </c>
      <c r="T9" s="29">
        <v>1310596</v>
      </c>
      <c r="U9" s="29">
        <v>766499</v>
      </c>
      <c r="V9" s="27">
        <f t="shared" si="5"/>
        <v>-41.515234290353398</v>
      </c>
      <c r="W9" s="28">
        <f>(U9/U$184)*100</f>
        <v>1.2124903979414496</v>
      </c>
      <c r="X9" s="26">
        <v>18008.160754875</v>
      </c>
      <c r="Y9" s="26">
        <v>14288.108679281</v>
      </c>
      <c r="Z9" s="27">
        <f t="shared" si="6"/>
        <v>-20.657590334909369</v>
      </c>
      <c r="AA9" s="26">
        <v>145355.63016191398</v>
      </c>
      <c r="AB9" s="26">
        <v>133770.676412381</v>
      </c>
      <c r="AC9" s="27">
        <f t="shared" si="7"/>
        <v>-7.9700756940947652</v>
      </c>
      <c r="AD9" s="28">
        <f>(AB9/AB$184)*100</f>
        <v>8.6904252318743893</v>
      </c>
    </row>
    <row r="10" spans="1:30" x14ac:dyDescent="0.2">
      <c r="A10" s="3"/>
      <c r="B10" s="5"/>
      <c r="C10" s="26"/>
      <c r="D10" s="26"/>
      <c r="E10" s="27"/>
      <c r="F10" s="26"/>
      <c r="G10" s="26"/>
      <c r="H10" s="27"/>
      <c r="I10" s="28"/>
      <c r="J10" s="29"/>
      <c r="K10" s="29"/>
      <c r="L10" s="27"/>
      <c r="M10" s="29"/>
      <c r="N10" s="29"/>
      <c r="O10" s="27"/>
      <c r="P10" s="28"/>
      <c r="Q10" s="7"/>
      <c r="R10" s="7"/>
      <c r="S10" s="27"/>
      <c r="T10" s="29"/>
      <c r="U10" s="29"/>
      <c r="V10" s="27"/>
      <c r="W10" s="28"/>
      <c r="X10" s="26"/>
      <c r="Y10" s="26"/>
      <c r="Z10" s="27"/>
      <c r="AA10" s="26"/>
      <c r="AB10" s="26"/>
      <c r="AC10" s="27"/>
      <c r="AD10" s="28"/>
    </row>
    <row r="11" spans="1:30" ht="15" x14ac:dyDescent="0.25">
      <c r="A11" s="3">
        <v>2</v>
      </c>
      <c r="B11" s="4" t="s">
        <v>20</v>
      </c>
      <c r="C11" s="22">
        <f>C12+C13+C14+C15+C16</f>
        <v>6.9422612410000024</v>
      </c>
      <c r="D11" s="22">
        <f>D12+D13+D14+D15+D16</f>
        <v>2.8501399339999995</v>
      </c>
      <c r="E11" s="23">
        <f t="shared" ref="E11:E16" si="8">((D11-C11)/C11)*100</f>
        <v>-58.94507805083046</v>
      </c>
      <c r="F11" s="22">
        <f>F12+F13+F14+F15+F16</f>
        <v>82.004820548999987</v>
      </c>
      <c r="G11" s="22">
        <f>G12+G13+G14+G15+G16</f>
        <v>58.634509905000009</v>
      </c>
      <c r="H11" s="23">
        <f t="shared" ref="H11:H16" si="9">((G11-F11)/F11)*100</f>
        <v>-28.498703475651922</v>
      </c>
      <c r="I11" s="24">
        <f>(G11/G$179)*100</f>
        <v>2.4965590418805451E-2</v>
      </c>
      <c r="J11" s="25">
        <f>J12+J13+J14+J15+J16</f>
        <v>1583</v>
      </c>
      <c r="K11" s="25">
        <f>K12+K13+K14+K15+K16</f>
        <v>807</v>
      </c>
      <c r="L11" s="23">
        <f t="shared" ref="L11:L16" si="10">((K11-J11)/J11)*100</f>
        <v>-49.020846493998739</v>
      </c>
      <c r="M11" s="25">
        <f>M12+M13+M14+M15+M16</f>
        <v>35732</v>
      </c>
      <c r="N11" s="25">
        <f>N12+N13+N14+N15+N16</f>
        <v>13596</v>
      </c>
      <c r="O11" s="23">
        <f t="shared" ref="O11:O16" si="11">((N11-M11)/M11)*100</f>
        <v>-61.950072763909105</v>
      </c>
      <c r="P11" s="24">
        <f>(N11/N$179)*100</f>
        <v>6.0693366807835138E-2</v>
      </c>
      <c r="Q11" s="25">
        <f>Q12+Q13+Q14+Q15+Q16</f>
        <v>10861</v>
      </c>
      <c r="R11" s="25">
        <f>R12+R13+R14+R15+R16</f>
        <v>10138</v>
      </c>
      <c r="S11" s="23">
        <f t="shared" ref="S11:S16" si="12">((R11-Q11)/Q11)*100</f>
        <v>-6.6568455943283311</v>
      </c>
      <c r="T11" s="25">
        <f>T12+T13+T14+T15+T16</f>
        <v>225847</v>
      </c>
      <c r="U11" s="25">
        <f>U12+U13+U14+U15+U16</f>
        <v>119047</v>
      </c>
      <c r="V11" s="23">
        <f t="shared" ref="V11:V16" si="13">((U11-T11)/T11)*100</f>
        <v>-47.288651166497672</v>
      </c>
      <c r="W11" s="24">
        <f>(U11/U$179)*100</f>
        <v>8.441321329748451E-2</v>
      </c>
      <c r="X11" s="22">
        <f>X12+X13+X14+X15+X16</f>
        <v>1752.5476940999997</v>
      </c>
      <c r="Y11" s="22">
        <f>Y12+Y13+Y14+Y15+Y16</f>
        <v>3447.0000482</v>
      </c>
      <c r="Z11" s="23">
        <f t="shared" ref="Z11:Z16" si="14">((Y11-X11)/X11)*100</f>
        <v>96.685092212007746</v>
      </c>
      <c r="AA11" s="22">
        <f>AA12+AA13+AA14+AA15+AA16</f>
        <v>33161.135825416</v>
      </c>
      <c r="AB11" s="22">
        <f>AB12+AB13+AB14+AB15+AB16</f>
        <v>43128.503379746006</v>
      </c>
      <c r="AC11" s="23">
        <f t="shared" ref="AC11:AC16" si="15">((AB11-AA11)/AA11)*100</f>
        <v>30.057376824501354</v>
      </c>
      <c r="AD11" s="24">
        <f>(AB11/AB$179)*100</f>
        <v>1.0452957107155196</v>
      </c>
    </row>
    <row r="12" spans="1:30" x14ac:dyDescent="0.2">
      <c r="A12" s="3"/>
      <c r="B12" s="5" t="s">
        <v>2</v>
      </c>
      <c r="C12" s="30">
        <v>5.5291000000000007E-2</v>
      </c>
      <c r="D12" s="30">
        <v>5.1711366000000009E-2</v>
      </c>
      <c r="E12" s="27">
        <f t="shared" si="8"/>
        <v>-6.4741712032699672</v>
      </c>
      <c r="F12" s="30">
        <v>2.3502277519999999</v>
      </c>
      <c r="G12" s="30">
        <v>0.57356809200000003</v>
      </c>
      <c r="H12" s="27">
        <f t="shared" si="9"/>
        <v>-75.595212357104359</v>
      </c>
      <c r="I12" s="28">
        <f>(G12/G$180)*100</f>
        <v>1.5125633241734463E-3</v>
      </c>
      <c r="J12" s="31">
        <v>2</v>
      </c>
      <c r="K12" s="31">
        <v>3</v>
      </c>
      <c r="L12" s="27">
        <f t="shared" si="10"/>
        <v>50</v>
      </c>
      <c r="M12" s="31">
        <v>15036</v>
      </c>
      <c r="N12" s="31">
        <v>25</v>
      </c>
      <c r="O12" s="27">
        <f t="shared" si="11"/>
        <v>-99.833732375631811</v>
      </c>
      <c r="P12" s="28">
        <f>(N12/N$180)*100</f>
        <v>2.4643749950712499E-3</v>
      </c>
      <c r="Q12" s="7">
        <v>0</v>
      </c>
      <c r="R12" s="7">
        <v>0</v>
      </c>
      <c r="S12" s="27" t="s">
        <v>47</v>
      </c>
      <c r="T12" s="31">
        <v>0</v>
      </c>
      <c r="U12" s="31">
        <v>0</v>
      </c>
      <c r="V12" s="27" t="s">
        <v>47</v>
      </c>
      <c r="W12" s="28" t="s">
        <v>47</v>
      </c>
      <c r="X12" s="30">
        <v>0.50789569999999995</v>
      </c>
      <c r="Y12" s="30">
        <v>2.4923951</v>
      </c>
      <c r="Z12" s="27">
        <f t="shared" si="14"/>
        <v>390.72971084417532</v>
      </c>
      <c r="AA12" s="30">
        <v>43.952365399999998</v>
      </c>
      <c r="AB12" s="30">
        <v>19</v>
      </c>
      <c r="AC12" s="27">
        <f t="shared" si="15"/>
        <v>-56.771382320187932</v>
      </c>
      <c r="AD12" s="28">
        <f>(AB12/AB$180)*100</f>
        <v>5.5281681109682082E-2</v>
      </c>
    </row>
    <row r="13" spans="1:30" s="2" customFormat="1" ht="15" x14ac:dyDescent="0.25">
      <c r="A13" s="3"/>
      <c r="B13" s="5" t="s">
        <v>3</v>
      </c>
      <c r="C13" s="30">
        <v>5.8743602190000024</v>
      </c>
      <c r="D13" s="30">
        <v>1.2138185089999984</v>
      </c>
      <c r="E13" s="27">
        <f t="shared" si="8"/>
        <v>-79.337009244444531</v>
      </c>
      <c r="F13" s="30">
        <v>64.079364729999995</v>
      </c>
      <c r="G13" s="30">
        <v>32.787346915000001</v>
      </c>
      <c r="H13" s="27">
        <f t="shared" si="9"/>
        <v>-48.833221032776606</v>
      </c>
      <c r="I13" s="28">
        <f>(G13/G$181)*100</f>
        <v>5.5917389684877659E-2</v>
      </c>
      <c r="J13" s="31">
        <v>1575</v>
      </c>
      <c r="K13" s="31">
        <v>794</v>
      </c>
      <c r="L13" s="27">
        <f t="shared" si="10"/>
        <v>-49.587301587301589</v>
      </c>
      <c r="M13" s="31">
        <v>20597</v>
      </c>
      <c r="N13" s="31">
        <v>13486</v>
      </c>
      <c r="O13" s="27">
        <f t="shared" si="11"/>
        <v>-34.52444530756906</v>
      </c>
      <c r="P13" s="28">
        <f>(N13/N$181)*100</f>
        <v>6.3156860501780931E-2</v>
      </c>
      <c r="Q13" s="7">
        <v>0</v>
      </c>
      <c r="R13" s="7">
        <v>0</v>
      </c>
      <c r="S13" s="27" t="s">
        <v>47</v>
      </c>
      <c r="T13" s="31">
        <v>0</v>
      </c>
      <c r="U13" s="31">
        <v>0</v>
      </c>
      <c r="V13" s="27" t="s">
        <v>47</v>
      </c>
      <c r="W13" s="28" t="s">
        <v>47</v>
      </c>
      <c r="X13" s="30">
        <v>1001.4757922999999</v>
      </c>
      <c r="Y13" s="30">
        <v>750.58424759999991</v>
      </c>
      <c r="Z13" s="27">
        <f t="shared" si="14"/>
        <v>-25.05218265174436</v>
      </c>
      <c r="AA13" s="30">
        <v>13399.165683299996</v>
      </c>
      <c r="AB13" s="30">
        <v>9677.6418560999991</v>
      </c>
      <c r="AC13" s="27">
        <f t="shared" si="15"/>
        <v>-27.774295170021706</v>
      </c>
      <c r="AD13" s="28">
        <f>(AB13/AB$181)*100</f>
        <v>0.59297931284173566</v>
      </c>
    </row>
    <row r="14" spans="1:30" s="2" customFormat="1" ht="15" x14ac:dyDescent="0.25">
      <c r="A14" s="3"/>
      <c r="B14" s="5" t="s">
        <v>4</v>
      </c>
      <c r="C14" s="30">
        <v>0</v>
      </c>
      <c r="D14" s="30">
        <v>0</v>
      </c>
      <c r="E14" s="27" t="s">
        <v>47</v>
      </c>
      <c r="F14" s="30">
        <v>1.0822620999999999</v>
      </c>
      <c r="G14" s="30">
        <v>5.2349755000000009</v>
      </c>
      <c r="H14" s="27">
        <f t="shared" si="9"/>
        <v>383.70681187117259</v>
      </c>
      <c r="I14" s="28">
        <f>(G14/G$182)*100</f>
        <v>4.1176844204975204E-3</v>
      </c>
      <c r="J14" s="31">
        <v>0</v>
      </c>
      <c r="K14" s="31">
        <v>0</v>
      </c>
      <c r="L14" s="27" t="s">
        <v>47</v>
      </c>
      <c r="M14" s="31">
        <v>0</v>
      </c>
      <c r="N14" s="31">
        <v>0</v>
      </c>
      <c r="O14" s="27" t="s">
        <v>47</v>
      </c>
      <c r="P14" s="28">
        <f>(N14/N$182)*100</f>
        <v>0</v>
      </c>
      <c r="Q14" s="7">
        <v>0</v>
      </c>
      <c r="R14" s="7">
        <v>0</v>
      </c>
      <c r="S14" s="27" t="s">
        <v>47</v>
      </c>
      <c r="T14" s="31">
        <v>0</v>
      </c>
      <c r="U14" s="31">
        <v>0</v>
      </c>
      <c r="V14" s="27" t="s">
        <v>47</v>
      </c>
      <c r="W14" s="28">
        <f>(U14/U$182)*100</f>
        <v>0</v>
      </c>
      <c r="X14" s="30">
        <v>0</v>
      </c>
      <c r="Y14" s="30">
        <v>0</v>
      </c>
      <c r="Z14" s="27" t="s">
        <v>47</v>
      </c>
      <c r="AA14" s="30">
        <v>0</v>
      </c>
      <c r="AB14" s="30">
        <v>0</v>
      </c>
      <c r="AC14" s="27" t="s">
        <v>47</v>
      </c>
      <c r="AD14" s="28">
        <f>(AB14/AB$182)*100</f>
        <v>0</v>
      </c>
    </row>
    <row r="15" spans="1:30" x14ac:dyDescent="0.2">
      <c r="A15" s="3"/>
      <c r="B15" s="5" t="s">
        <v>5</v>
      </c>
      <c r="C15" s="30">
        <v>0</v>
      </c>
      <c r="D15" s="30">
        <v>0</v>
      </c>
      <c r="E15" s="27" t="s">
        <v>47</v>
      </c>
      <c r="F15" s="30">
        <v>0</v>
      </c>
      <c r="G15" s="30">
        <v>0</v>
      </c>
      <c r="H15" s="27" t="s">
        <v>47</v>
      </c>
      <c r="I15" s="28">
        <f>(G15/G$183)*100</f>
        <v>0</v>
      </c>
      <c r="J15" s="31">
        <v>0</v>
      </c>
      <c r="K15" s="31">
        <v>0</v>
      </c>
      <c r="L15" s="27" t="s">
        <v>47</v>
      </c>
      <c r="M15" s="31">
        <v>0</v>
      </c>
      <c r="N15" s="31">
        <v>0</v>
      </c>
      <c r="O15" s="27" t="s">
        <v>47</v>
      </c>
      <c r="P15" s="28">
        <f>(N15/N$183)*100</f>
        <v>0</v>
      </c>
      <c r="Q15" s="7">
        <v>0</v>
      </c>
      <c r="R15" s="7">
        <v>0</v>
      </c>
      <c r="S15" s="27" t="s">
        <v>47</v>
      </c>
      <c r="T15" s="31">
        <v>0</v>
      </c>
      <c r="U15" s="31">
        <v>0</v>
      </c>
      <c r="V15" s="27" t="s">
        <v>47</v>
      </c>
      <c r="W15" s="28">
        <f>(U15/U$183)*100</f>
        <v>0</v>
      </c>
      <c r="X15" s="30">
        <v>0</v>
      </c>
      <c r="Y15" s="30">
        <v>0</v>
      </c>
      <c r="Z15" s="27" t="s">
        <v>47</v>
      </c>
      <c r="AA15" s="30">
        <v>0</v>
      </c>
      <c r="AB15" s="30">
        <v>0</v>
      </c>
      <c r="AC15" s="27" t="s">
        <v>47</v>
      </c>
      <c r="AD15" s="28">
        <f>(AB15/AB$183)*100</f>
        <v>0</v>
      </c>
    </row>
    <row r="16" spans="1:30" x14ac:dyDescent="0.2">
      <c r="A16" s="3"/>
      <c r="B16" s="5" t="s">
        <v>23</v>
      </c>
      <c r="C16" s="30">
        <v>1.0126100219999992</v>
      </c>
      <c r="D16" s="30">
        <v>1.5846100590000012</v>
      </c>
      <c r="E16" s="27">
        <f t="shared" si="8"/>
        <v>56.487692652917723</v>
      </c>
      <c r="F16" s="30">
        <v>14.492965967</v>
      </c>
      <c r="G16" s="30">
        <v>20.038619398000002</v>
      </c>
      <c r="H16" s="27">
        <f t="shared" si="9"/>
        <v>38.264448033806673</v>
      </c>
      <c r="I16" s="28">
        <f>(G16/G$184)*100</f>
        <v>0.35672282355395329</v>
      </c>
      <c r="J16" s="31">
        <v>6</v>
      </c>
      <c r="K16" s="31">
        <v>10</v>
      </c>
      <c r="L16" s="27">
        <f t="shared" si="10"/>
        <v>66.666666666666657</v>
      </c>
      <c r="M16" s="31">
        <v>99</v>
      </c>
      <c r="N16" s="31">
        <v>85</v>
      </c>
      <c r="O16" s="27">
        <f t="shared" si="11"/>
        <v>-14.14141414141414</v>
      </c>
      <c r="P16" s="28">
        <f>(N16/N$184)*100</f>
        <v>0.32950845092262365</v>
      </c>
      <c r="Q16" s="7">
        <v>10861</v>
      </c>
      <c r="R16" s="7">
        <v>10138</v>
      </c>
      <c r="S16" s="27">
        <f t="shared" si="12"/>
        <v>-6.6568455943283311</v>
      </c>
      <c r="T16" s="31">
        <v>225847</v>
      </c>
      <c r="U16" s="31">
        <v>119047</v>
      </c>
      <c r="V16" s="27">
        <f t="shared" si="13"/>
        <v>-47.288651166497672</v>
      </c>
      <c r="W16" s="28">
        <f>(U16/U$184)*100</f>
        <v>0.18831511117918714</v>
      </c>
      <c r="X16" s="30">
        <v>750.56400609999992</v>
      </c>
      <c r="Y16" s="30">
        <v>2693.9234055000002</v>
      </c>
      <c r="Z16" s="27">
        <f t="shared" si="14"/>
        <v>258.91987673348149</v>
      </c>
      <c r="AA16" s="30">
        <v>19718.017776716002</v>
      </c>
      <c r="AB16" s="30">
        <v>33431.861523646003</v>
      </c>
      <c r="AC16" s="27">
        <f t="shared" si="15"/>
        <v>69.549809226381655</v>
      </c>
      <c r="AD16" s="28">
        <f>(AB16/AB$184)*100</f>
        <v>2.1719041925000946</v>
      </c>
    </row>
    <row r="17" spans="1:30" x14ac:dyDescent="0.2">
      <c r="A17" s="3"/>
      <c r="B17" s="5"/>
      <c r="C17" s="30"/>
      <c r="D17" s="30"/>
      <c r="E17" s="27"/>
      <c r="F17" s="30"/>
      <c r="G17" s="30"/>
      <c r="H17" s="27"/>
      <c r="I17" s="28"/>
      <c r="J17" s="31"/>
      <c r="K17" s="31"/>
      <c r="L17" s="27"/>
      <c r="M17" s="31"/>
      <c r="N17" s="31"/>
      <c r="O17" s="27"/>
      <c r="P17" s="28"/>
      <c r="Q17" s="7"/>
      <c r="R17" s="7"/>
      <c r="S17" s="27"/>
      <c r="T17" s="31"/>
      <c r="U17" s="31"/>
      <c r="V17" s="27"/>
      <c r="W17" s="28"/>
      <c r="X17" s="30"/>
      <c r="Y17" s="30"/>
      <c r="Z17" s="27"/>
      <c r="AA17" s="30"/>
      <c r="AB17" s="30"/>
      <c r="AC17" s="27"/>
      <c r="AD17" s="28"/>
    </row>
    <row r="18" spans="1:30" ht="15" x14ac:dyDescent="0.25">
      <c r="A18" s="3">
        <v>3</v>
      </c>
      <c r="B18" s="4" t="s">
        <v>24</v>
      </c>
      <c r="C18" s="22">
        <f>C19+C20+C21+C22+C23</f>
        <v>18.336905382769871</v>
      </c>
      <c r="D18" s="22">
        <f>D19+D20+D21+D22+D23</f>
        <v>29.273661700573399</v>
      </c>
      <c r="E18" s="23">
        <f t="shared" ref="E18:E23" si="16">((D18-C18)/C18)*100</f>
        <v>59.643413594096231</v>
      </c>
      <c r="F18" s="22">
        <f>F19+F20+F21+F22+F23</f>
        <v>202.06886444794992</v>
      </c>
      <c r="G18" s="22">
        <f>G19+G20+G21+G22+G23</f>
        <v>178.7240388401637</v>
      </c>
      <c r="H18" s="23">
        <f t="shared" ref="H18:H23" si="17">((G18-F18)/F18)*100</f>
        <v>-11.552905823251912</v>
      </c>
      <c r="I18" s="24">
        <f>(G18/G$179)*100</f>
        <v>7.6097696713206681E-2</v>
      </c>
      <c r="J18" s="25">
        <f>J19+J20+J21+J22+J23</f>
        <v>2222</v>
      </c>
      <c r="K18" s="25">
        <f>K19+K20+K21+K22+K23</f>
        <v>2983</v>
      </c>
      <c r="L18" s="23">
        <f t="shared" ref="L18:L23" si="18">((K18-J18)/J18)*100</f>
        <v>34.248424842484248</v>
      </c>
      <c r="M18" s="25">
        <f>M19+M20+M21+M22+M23</f>
        <v>18569</v>
      </c>
      <c r="N18" s="25">
        <f>N19+N20+N21+N22+N23</f>
        <v>17645</v>
      </c>
      <c r="O18" s="23">
        <f t="shared" ref="O18:O23" si="19">((N18-M18)/M18)*100</f>
        <v>-4.9760353276966995</v>
      </c>
      <c r="P18" s="24">
        <f>(N18/N$179)*100</f>
        <v>7.8768347846738085E-2</v>
      </c>
      <c r="Q18" s="25">
        <f>Q19+Q20+Q21+Q22+Q23</f>
        <v>37800</v>
      </c>
      <c r="R18" s="25">
        <f>R19+R20+R21+R22+R23</f>
        <v>33897</v>
      </c>
      <c r="S18" s="23">
        <f t="shared" ref="S18:S23" si="20">((R18-Q18)/Q18)*100</f>
        <v>-10.325396825396824</v>
      </c>
      <c r="T18" s="25">
        <f>T19+T20+T21+T22+T23</f>
        <v>409564</v>
      </c>
      <c r="U18" s="25">
        <f>U19+U20+U21+U22+U23</f>
        <v>414972</v>
      </c>
      <c r="V18" s="23">
        <f t="shared" ref="V18:V23" si="21">((U18-T18)/T18)*100</f>
        <v>1.3204285532908164</v>
      </c>
      <c r="W18" s="24">
        <f>(U18/U$179)*100</f>
        <v>0.29424613764717916</v>
      </c>
      <c r="X18" s="22">
        <f>X19+X20+X21+X22+X23</f>
        <v>306.08781337472817</v>
      </c>
      <c r="Y18" s="22">
        <f>Y19+Y20+Y21+Y22+Y23</f>
        <v>356.11625894069221</v>
      </c>
      <c r="Z18" s="23">
        <f t="shared" ref="Z18:Z23" si="22">((Y18-X18)/X18)*100</f>
        <v>16.34447481406804</v>
      </c>
      <c r="AA18" s="22">
        <f>AA19+AA20+AA21+AA22+AA23</f>
        <v>3465.7685996961895</v>
      </c>
      <c r="AB18" s="22">
        <f>AB19+AB20+AB21+AB22+AB23</f>
        <v>16338.91263443774</v>
      </c>
      <c r="AC18" s="23">
        <f t="shared" ref="AC18:AC23" si="23">((AB18-AA18)/AA18)*100</f>
        <v>371.43691693294278</v>
      </c>
      <c r="AD18" s="24">
        <f>(AB18/AB$179)*100</f>
        <v>0.39600250312775787</v>
      </c>
    </row>
    <row r="19" spans="1:30" x14ac:dyDescent="0.2">
      <c r="A19" s="3"/>
      <c r="B19" s="5" t="s">
        <v>2</v>
      </c>
      <c r="C19" s="30">
        <v>0.92905059999999995</v>
      </c>
      <c r="D19" s="30">
        <v>1.3644098000000005</v>
      </c>
      <c r="E19" s="27">
        <f t="shared" si="16"/>
        <v>46.86065538303302</v>
      </c>
      <c r="F19" s="30">
        <v>8.2463731000000013</v>
      </c>
      <c r="G19" s="30">
        <v>10.939712500000001</v>
      </c>
      <c r="H19" s="27">
        <f t="shared" si="17"/>
        <v>32.660896703788467</v>
      </c>
      <c r="I19" s="28">
        <f>(G19/G$180)*100</f>
        <v>2.8849247605115737E-2</v>
      </c>
      <c r="J19" s="31">
        <v>258</v>
      </c>
      <c r="K19" s="31">
        <v>156</v>
      </c>
      <c r="L19" s="27">
        <f t="shared" si="18"/>
        <v>-39.534883720930232</v>
      </c>
      <c r="M19" s="31">
        <v>733</v>
      </c>
      <c r="N19" s="31">
        <v>454</v>
      </c>
      <c r="O19" s="27">
        <f t="shared" si="19"/>
        <v>-38.062755798090045</v>
      </c>
      <c r="P19" s="28">
        <f>(N19/N$180)*100</f>
        <v>4.4753049910493899E-2</v>
      </c>
      <c r="Q19" s="7">
        <v>0</v>
      </c>
      <c r="R19" s="7">
        <v>0</v>
      </c>
      <c r="S19" s="27" t="s">
        <v>47</v>
      </c>
      <c r="T19" s="31">
        <v>0</v>
      </c>
      <c r="U19" s="31">
        <v>0</v>
      </c>
      <c r="V19" s="27" t="s">
        <v>47</v>
      </c>
      <c r="W19" s="28" t="s">
        <v>47</v>
      </c>
      <c r="X19" s="30">
        <v>0.96774499999999986</v>
      </c>
      <c r="Y19" s="30">
        <v>-5.5802549000000008</v>
      </c>
      <c r="Z19" s="27">
        <f t="shared" si="22"/>
        <v>-676.62451368904021</v>
      </c>
      <c r="AA19" s="30">
        <v>5.8195630999999999</v>
      </c>
      <c r="AB19" s="30">
        <v>7.4593438000000001</v>
      </c>
      <c r="AC19" s="27">
        <f t="shared" si="23"/>
        <v>28.177041331504771</v>
      </c>
      <c r="AD19" s="28">
        <f>(AB19/AB$180)*100</f>
        <v>2.1703424486267588E-2</v>
      </c>
    </row>
    <row r="20" spans="1:30" x14ac:dyDescent="0.2">
      <c r="A20" s="3"/>
      <c r="B20" s="5" t="s">
        <v>3</v>
      </c>
      <c r="C20" s="30">
        <v>12.907860699999999</v>
      </c>
      <c r="D20" s="30">
        <v>23.263405499999998</v>
      </c>
      <c r="E20" s="27">
        <f t="shared" si="16"/>
        <v>80.226654444760158</v>
      </c>
      <c r="F20" s="30">
        <v>102.46172580000001</v>
      </c>
      <c r="G20" s="30">
        <v>114.99749030000001</v>
      </c>
      <c r="H20" s="27">
        <f t="shared" si="17"/>
        <v>12.234582623046155</v>
      </c>
      <c r="I20" s="28">
        <f>(G20/G$181)*100</f>
        <v>0.19612320248291243</v>
      </c>
      <c r="J20" s="31">
        <v>1958</v>
      </c>
      <c r="K20" s="31">
        <v>2819</v>
      </c>
      <c r="L20" s="27">
        <f t="shared" si="18"/>
        <v>43.973442288049029</v>
      </c>
      <c r="M20" s="31">
        <v>17800</v>
      </c>
      <c r="N20" s="31">
        <v>17069</v>
      </c>
      <c r="O20" s="27">
        <f t="shared" si="19"/>
        <v>-4.106741573033708</v>
      </c>
      <c r="P20" s="28">
        <f>(N20/N$181)*100</f>
        <v>7.9936560277687876E-2</v>
      </c>
      <c r="Q20" s="7">
        <v>0</v>
      </c>
      <c r="R20" s="7">
        <v>0</v>
      </c>
      <c r="S20" s="27" t="s">
        <v>47</v>
      </c>
      <c r="T20" s="31">
        <v>0</v>
      </c>
      <c r="U20" s="31">
        <v>0</v>
      </c>
      <c r="V20" s="27" t="s">
        <v>47</v>
      </c>
      <c r="W20" s="28" t="s">
        <v>47</v>
      </c>
      <c r="X20" s="30">
        <v>277.93169600000022</v>
      </c>
      <c r="Y20" s="30">
        <v>374.8370392999999</v>
      </c>
      <c r="Z20" s="27">
        <f t="shared" si="22"/>
        <v>34.8666038075771</v>
      </c>
      <c r="AA20" s="30">
        <v>2789.6326961999998</v>
      </c>
      <c r="AB20" s="30">
        <v>2045.6446605000001</v>
      </c>
      <c r="AC20" s="27">
        <f t="shared" si="23"/>
        <v>-26.669748914021916</v>
      </c>
      <c r="AD20" s="28">
        <f>(AB20/AB$181)*100</f>
        <v>0.12534303119897575</v>
      </c>
    </row>
    <row r="21" spans="1:30" x14ac:dyDescent="0.2">
      <c r="A21" s="3"/>
      <c r="B21" s="5" t="s">
        <v>4</v>
      </c>
      <c r="C21" s="30">
        <v>0.30105710500000005</v>
      </c>
      <c r="D21" s="30">
        <v>1.2285863969999997</v>
      </c>
      <c r="E21" s="27">
        <f t="shared" si="16"/>
        <v>308.09081619249594</v>
      </c>
      <c r="F21" s="30">
        <v>2.5517155868941739</v>
      </c>
      <c r="G21" s="30">
        <v>2.214460335124468</v>
      </c>
      <c r="H21" s="27">
        <f t="shared" si="17"/>
        <v>-13.216804157245313</v>
      </c>
      <c r="I21" s="28">
        <f>(G21/G$182)*100</f>
        <v>1.7418321865597538E-3</v>
      </c>
      <c r="J21" s="31">
        <v>0</v>
      </c>
      <c r="K21" s="31">
        <v>0</v>
      </c>
      <c r="L21" s="27" t="s">
        <v>47</v>
      </c>
      <c r="M21" s="31">
        <v>1</v>
      </c>
      <c r="N21" s="31">
        <v>0</v>
      </c>
      <c r="O21" s="27">
        <f t="shared" si="19"/>
        <v>-100</v>
      </c>
      <c r="P21" s="28">
        <f>(N21/N$182)*100</f>
        <v>0</v>
      </c>
      <c r="Q21" s="7">
        <v>2100</v>
      </c>
      <c r="R21" s="7">
        <v>2474</v>
      </c>
      <c r="S21" s="27">
        <f t="shared" si="20"/>
        <v>17.80952380952381</v>
      </c>
      <c r="T21" s="31">
        <v>5734</v>
      </c>
      <c r="U21" s="31">
        <v>11065</v>
      </c>
      <c r="V21" s="27">
        <f t="shared" si="21"/>
        <v>92.971747471224276</v>
      </c>
      <c r="W21" s="28">
        <f>(U21/U$182)*100</f>
        <v>1.4763349971021671E-2</v>
      </c>
      <c r="X21" s="30">
        <v>17.441777200000001</v>
      </c>
      <c r="Y21" s="30">
        <v>40.075723699999998</v>
      </c>
      <c r="Z21" s="27">
        <f t="shared" si="22"/>
        <v>129.76857943122903</v>
      </c>
      <c r="AA21" s="30">
        <v>55.941740900000006</v>
      </c>
      <c r="AB21" s="30">
        <v>87.842875153999998</v>
      </c>
      <c r="AC21" s="27">
        <f t="shared" si="23"/>
        <v>57.02563728044435</v>
      </c>
      <c r="AD21" s="28">
        <f>(AB21/AB$182)*100</f>
        <v>1.088940830731918E-2</v>
      </c>
    </row>
    <row r="22" spans="1:30" s="2" customFormat="1" ht="15" x14ac:dyDescent="0.25">
      <c r="A22" s="3"/>
      <c r="B22" s="5" t="s">
        <v>5</v>
      </c>
      <c r="C22" s="30">
        <v>8.1124399999999999E-2</v>
      </c>
      <c r="D22" s="30">
        <v>0.28482230000000003</v>
      </c>
      <c r="E22" s="27">
        <f t="shared" si="16"/>
        <v>251.09325924136269</v>
      </c>
      <c r="F22" s="30">
        <v>1.2118114</v>
      </c>
      <c r="G22" s="30">
        <v>1.3421904490000001</v>
      </c>
      <c r="H22" s="27">
        <f t="shared" si="17"/>
        <v>10.759021494598919</v>
      </c>
      <c r="I22" s="28">
        <f>(G22/G$183)*100</f>
        <v>2.4164838859695652E-2</v>
      </c>
      <c r="J22" s="31">
        <v>0</v>
      </c>
      <c r="K22" s="31">
        <v>0</v>
      </c>
      <c r="L22" s="27" t="s">
        <v>47</v>
      </c>
      <c r="M22" s="31">
        <v>0</v>
      </c>
      <c r="N22" s="31">
        <v>0</v>
      </c>
      <c r="O22" s="27" t="s">
        <v>47</v>
      </c>
      <c r="P22" s="28">
        <f>(N22/N$183)*100</f>
        <v>0</v>
      </c>
      <c r="Q22" s="7">
        <v>0</v>
      </c>
      <c r="R22" s="7">
        <v>0</v>
      </c>
      <c r="S22" s="27" t="s">
        <v>47</v>
      </c>
      <c r="T22" s="31">
        <v>0</v>
      </c>
      <c r="U22" s="31">
        <v>0</v>
      </c>
      <c r="V22" s="27" t="s">
        <v>47</v>
      </c>
      <c r="W22" s="28">
        <f>(U22/U$183)*100</f>
        <v>0</v>
      </c>
      <c r="X22" s="30">
        <v>-3.5999999999999997E-2</v>
      </c>
      <c r="Y22" s="30">
        <v>-1.5E-3</v>
      </c>
      <c r="Z22" s="27">
        <f t="shared" si="22"/>
        <v>-95.833333333333329</v>
      </c>
      <c r="AA22" s="30">
        <v>-0.60699999999999998</v>
      </c>
      <c r="AB22" s="30">
        <v>-0.7330000000000001</v>
      </c>
      <c r="AC22" s="27">
        <f t="shared" si="23"/>
        <v>20.757825370675473</v>
      </c>
      <c r="AD22" s="28">
        <f>(AB22/AB$183)*100</f>
        <v>-6.4532787967078653E-4</v>
      </c>
    </row>
    <row r="23" spans="1:30" x14ac:dyDescent="0.2">
      <c r="A23" s="3"/>
      <c r="B23" s="5" t="s">
        <v>23</v>
      </c>
      <c r="C23" s="30">
        <v>4.1178125777698709</v>
      </c>
      <c r="D23" s="30">
        <v>3.1324377035734035</v>
      </c>
      <c r="E23" s="27">
        <f t="shared" si="16"/>
        <v>-23.929570751132335</v>
      </c>
      <c r="F23" s="30">
        <v>87.597238561055732</v>
      </c>
      <c r="G23" s="30">
        <v>49.230185256039256</v>
      </c>
      <c r="H23" s="27">
        <f t="shared" si="17"/>
        <v>-43.799386756095558</v>
      </c>
      <c r="I23" s="28">
        <f>(G23/G$184)*100</f>
        <v>0.87638426279862824</v>
      </c>
      <c r="J23" s="31">
        <v>6</v>
      </c>
      <c r="K23" s="31">
        <v>8</v>
      </c>
      <c r="L23" s="27">
        <f t="shared" si="18"/>
        <v>33.333333333333329</v>
      </c>
      <c r="M23" s="31">
        <v>35</v>
      </c>
      <c r="N23" s="31">
        <v>122</v>
      </c>
      <c r="O23" s="27">
        <f t="shared" si="19"/>
        <v>248.57142857142858</v>
      </c>
      <c r="P23" s="28">
        <f>(N23/N$184)*100</f>
        <v>0.47294154132423627</v>
      </c>
      <c r="Q23" s="7">
        <v>35700</v>
      </c>
      <c r="R23" s="7">
        <v>31423</v>
      </c>
      <c r="S23" s="27">
        <f t="shared" si="20"/>
        <v>-11.980392156862745</v>
      </c>
      <c r="T23" s="31">
        <v>403830</v>
      </c>
      <c r="U23" s="31">
        <v>403907</v>
      </c>
      <c r="V23" s="27">
        <f t="shared" si="21"/>
        <v>1.9067429363841218E-2</v>
      </c>
      <c r="W23" s="28">
        <f>(U23/U$184)*100</f>
        <v>0.63892237192917034</v>
      </c>
      <c r="X23" s="30">
        <v>9.7825951747280104</v>
      </c>
      <c r="Y23" s="30">
        <v>-53.214749159307694</v>
      </c>
      <c r="Z23" s="27">
        <f t="shared" si="22"/>
        <v>-643.97374325353542</v>
      </c>
      <c r="AA23" s="30">
        <v>614.98159949619003</v>
      </c>
      <c r="AB23" s="30">
        <v>14198.698754983739</v>
      </c>
      <c r="AC23" s="27">
        <f t="shared" si="23"/>
        <v>2208.8005830769093</v>
      </c>
      <c r="AD23" s="28">
        <f>(AB23/AB$184)*100</f>
        <v>0.92241986980544033</v>
      </c>
    </row>
    <row r="24" spans="1:30" x14ac:dyDescent="0.2">
      <c r="A24" s="3"/>
      <c r="B24" s="5"/>
      <c r="C24" s="30"/>
      <c r="D24" s="30"/>
      <c r="E24" s="27"/>
      <c r="F24" s="30"/>
      <c r="G24" s="30"/>
      <c r="H24" s="27"/>
      <c r="I24" s="28"/>
      <c r="J24" s="31"/>
      <c r="K24" s="31"/>
      <c r="L24" s="27"/>
      <c r="M24" s="31"/>
      <c r="N24" s="31"/>
      <c r="O24" s="27"/>
      <c r="P24" s="28"/>
      <c r="Q24" s="7"/>
      <c r="R24" s="7"/>
      <c r="S24" s="27"/>
      <c r="T24" s="31"/>
      <c r="U24" s="31"/>
      <c r="V24" s="27"/>
      <c r="W24" s="28"/>
      <c r="X24" s="30"/>
      <c r="Y24" s="30"/>
      <c r="Z24" s="27"/>
      <c r="AA24" s="30"/>
      <c r="AB24" s="30"/>
      <c r="AC24" s="27"/>
      <c r="AD24" s="28"/>
    </row>
    <row r="25" spans="1:30" s="2" customFormat="1" ht="15" x14ac:dyDescent="0.25">
      <c r="A25" s="3">
        <v>4</v>
      </c>
      <c r="B25" s="4" t="s">
        <v>25</v>
      </c>
      <c r="C25" s="22">
        <f>C26+C27+C28+C29+C30</f>
        <v>461.11515761200133</v>
      </c>
      <c r="D25" s="22">
        <f>D26+D27+D28+D29+D30</f>
        <v>692.86375150644687</v>
      </c>
      <c r="E25" s="23">
        <f t="shared" ref="E25:E30" si="24">((D25-C25)/C25)*100</f>
        <v>50.258290162182661</v>
      </c>
      <c r="F25" s="22">
        <f>F26+F27+F28+F29+F30</f>
        <v>4593.3611065632094</v>
      </c>
      <c r="G25" s="22">
        <f>G26+G27+G28+G29+G30</f>
        <v>5021.265286677025</v>
      </c>
      <c r="H25" s="23">
        <f t="shared" ref="H25:H30" si="25">((G25-F25)/F25)*100</f>
        <v>9.3157095683682698</v>
      </c>
      <c r="I25" s="24">
        <f>(G25/G$179)*100</f>
        <v>2.1379705012364134</v>
      </c>
      <c r="J25" s="25">
        <f>J26+J27+J28+J29+J30</f>
        <v>31527</v>
      </c>
      <c r="K25" s="25">
        <f>K26+K27+K28+K29+K30</f>
        <v>39523</v>
      </c>
      <c r="L25" s="23">
        <f t="shared" ref="L25:L30" si="26">((K25-J25)/J25)*100</f>
        <v>25.362387794588763</v>
      </c>
      <c r="M25" s="25">
        <f>M26+M27+M28+M29+M30</f>
        <v>275945</v>
      </c>
      <c r="N25" s="25">
        <f>N26+N27+N28+N29+N30</f>
        <v>365492</v>
      </c>
      <c r="O25" s="23">
        <f t="shared" ref="O25:O30" si="27">((N25-M25)/M25)*100</f>
        <v>32.451031908532499</v>
      </c>
      <c r="P25" s="24">
        <f>(N25/N$179)*100</f>
        <v>1.6315784069821477</v>
      </c>
      <c r="Q25" s="25">
        <f>Q26+Q27+Q28+Q29+Q30</f>
        <v>3331941</v>
      </c>
      <c r="R25" s="25">
        <f>R26+R27+R28+R29+R30</f>
        <v>3076538</v>
      </c>
      <c r="S25" s="23">
        <f t="shared" ref="S25:S30" si="28">((R25-Q25)/Q25)*100</f>
        <v>-7.6652917923816775</v>
      </c>
      <c r="T25" s="25">
        <f>T26+T27+T28+T29+T30</f>
        <v>30251315</v>
      </c>
      <c r="U25" s="25">
        <f>U26+U27+U28+U29+U30</f>
        <v>18557373</v>
      </c>
      <c r="V25" s="23">
        <f t="shared" ref="V25:V30" si="29">((U25-T25)/T25)*100</f>
        <v>-38.655979087190097</v>
      </c>
      <c r="W25" s="24">
        <f>(U25/U$179)*100</f>
        <v>13.158563300964996</v>
      </c>
      <c r="X25" s="22">
        <f>X26+X27+X28+X29+X30</f>
        <v>27195.1645865481</v>
      </c>
      <c r="Y25" s="22">
        <f>Y26+Y27+Y28+Y29+Y30</f>
        <v>32233.927605505996</v>
      </c>
      <c r="Z25" s="23">
        <f t="shared" ref="Z25:Z30" si="30">((Y25-X25)/X25)*100</f>
        <v>18.528157838214685</v>
      </c>
      <c r="AA25" s="22">
        <f>AA26+AA27+AA28+AA29+AA30</f>
        <v>246860.13416878041</v>
      </c>
      <c r="AB25" s="22">
        <f>AB26+AB27+AB28+AB29+AB30</f>
        <v>242387.80099054857</v>
      </c>
      <c r="AC25" s="23">
        <f t="shared" ref="AC25:AC30" si="31">((AB25-AA25)/AA25)*100</f>
        <v>-1.8116870888411936</v>
      </c>
      <c r="AD25" s="24">
        <f>(AB25/AB$179)*100</f>
        <v>5.8746979108988402</v>
      </c>
    </row>
    <row r="26" spans="1:30" x14ac:dyDescent="0.2">
      <c r="A26" s="3"/>
      <c r="B26" s="5" t="s">
        <v>2</v>
      </c>
      <c r="C26" s="30">
        <v>6.296961123229984</v>
      </c>
      <c r="D26" s="30">
        <v>7.0668993730000018</v>
      </c>
      <c r="E26" s="27">
        <f t="shared" si="24"/>
        <v>12.227139960093689</v>
      </c>
      <c r="F26" s="30">
        <v>72.307209600332442</v>
      </c>
      <c r="G26" s="30">
        <v>45.067462425379972</v>
      </c>
      <c r="H26" s="27">
        <f t="shared" si="25"/>
        <v>-37.672242263968144</v>
      </c>
      <c r="I26" s="28">
        <f>(G26/G$180)*100</f>
        <v>0.11884794800997162</v>
      </c>
      <c r="J26" s="31">
        <v>45</v>
      </c>
      <c r="K26" s="31">
        <v>123</v>
      </c>
      <c r="L26" s="27">
        <f t="shared" si="26"/>
        <v>173.33333333333334</v>
      </c>
      <c r="M26" s="31">
        <v>440</v>
      </c>
      <c r="N26" s="31">
        <v>869</v>
      </c>
      <c r="O26" s="27">
        <f t="shared" si="27"/>
        <v>97.5</v>
      </c>
      <c r="P26" s="28">
        <f>(N26/N$180)*100</f>
        <v>8.5661674828676648E-2</v>
      </c>
      <c r="Q26" s="32">
        <v>0</v>
      </c>
      <c r="R26" s="32">
        <v>0</v>
      </c>
      <c r="S26" s="27" t="s">
        <v>47</v>
      </c>
      <c r="T26" s="31">
        <v>0</v>
      </c>
      <c r="U26" s="31">
        <v>0</v>
      </c>
      <c r="V26" s="27" t="s">
        <v>47</v>
      </c>
      <c r="W26" s="28" t="s">
        <v>47</v>
      </c>
      <c r="X26" s="30">
        <v>6.6512265500000005</v>
      </c>
      <c r="Y26" s="30">
        <v>18.100743000000001</v>
      </c>
      <c r="Z26" s="27">
        <f t="shared" si="30"/>
        <v>172.14142931276336</v>
      </c>
      <c r="AA26" s="30">
        <v>56.272362249999993</v>
      </c>
      <c r="AB26" s="30">
        <v>162.75430610000004</v>
      </c>
      <c r="AC26" s="27">
        <f t="shared" si="31"/>
        <v>189.22600650197526</v>
      </c>
      <c r="AD26" s="28">
        <f>(AB26/AB$180)*100</f>
        <v>0.4735437710025151</v>
      </c>
    </row>
    <row r="27" spans="1:30" x14ac:dyDescent="0.2">
      <c r="A27" s="3"/>
      <c r="B27" s="5" t="s">
        <v>3</v>
      </c>
      <c r="C27" s="30">
        <v>186.44561080477135</v>
      </c>
      <c r="D27" s="30">
        <v>267.23693065544705</v>
      </c>
      <c r="E27" s="27">
        <f t="shared" si="24"/>
        <v>43.332379615668678</v>
      </c>
      <c r="F27" s="30">
        <v>1684.3036465438265</v>
      </c>
      <c r="G27" s="30">
        <v>1983.3258538278446</v>
      </c>
      <c r="H27" s="27">
        <f t="shared" si="25"/>
        <v>17.753461966172701</v>
      </c>
      <c r="I27" s="28">
        <f>(G27/G$181)*100</f>
        <v>3.3824757132101819</v>
      </c>
      <c r="J27" s="31">
        <v>31481</v>
      </c>
      <c r="K27" s="31">
        <v>39374</v>
      </c>
      <c r="L27" s="27">
        <f t="shared" si="26"/>
        <v>25.072265811124172</v>
      </c>
      <c r="M27" s="31">
        <v>275422</v>
      </c>
      <c r="N27" s="31">
        <v>364438</v>
      </c>
      <c r="O27" s="27">
        <f t="shared" si="27"/>
        <v>32.319858253879502</v>
      </c>
      <c r="P27" s="28">
        <f>(N27/N$181)*100</f>
        <v>1.7067151065955835</v>
      </c>
      <c r="Q27" s="6">
        <v>0</v>
      </c>
      <c r="R27" s="6">
        <v>0</v>
      </c>
      <c r="S27" s="27" t="s">
        <v>47</v>
      </c>
      <c r="T27" s="31">
        <v>0</v>
      </c>
      <c r="U27" s="31">
        <v>0</v>
      </c>
      <c r="V27" s="27" t="s">
        <v>47</v>
      </c>
      <c r="W27" s="28" t="s">
        <v>47</v>
      </c>
      <c r="X27" s="30">
        <v>4136.3554643201005</v>
      </c>
      <c r="Y27" s="30">
        <v>4980.2441897739991</v>
      </c>
      <c r="Z27" s="27">
        <f t="shared" si="30"/>
        <v>20.401745757423921</v>
      </c>
      <c r="AA27" s="30">
        <v>27335.360235291097</v>
      </c>
      <c r="AB27" s="30">
        <v>65426.252926439549</v>
      </c>
      <c r="AC27" s="27">
        <f t="shared" si="31"/>
        <v>139.3465912403507</v>
      </c>
      <c r="AD27" s="28">
        <f>(AB27/AB$181)*100</f>
        <v>4.0088706607463065</v>
      </c>
    </row>
    <row r="28" spans="1:30" x14ac:dyDescent="0.2">
      <c r="A28" s="3"/>
      <c r="B28" s="5" t="s">
        <v>4</v>
      </c>
      <c r="C28" s="30">
        <v>254.64362135900004</v>
      </c>
      <c r="D28" s="30">
        <v>405.37094829199987</v>
      </c>
      <c r="E28" s="27">
        <f t="shared" si="24"/>
        <v>59.191479499304791</v>
      </c>
      <c r="F28" s="30">
        <v>2672.2709434688004</v>
      </c>
      <c r="G28" s="30">
        <v>2825.3595350108003</v>
      </c>
      <c r="H28" s="27">
        <f t="shared" si="25"/>
        <v>5.7287825516405118</v>
      </c>
      <c r="I28" s="28">
        <f>(G28/G$182)*100</f>
        <v>2.2223483070012628</v>
      </c>
      <c r="J28" s="31">
        <v>0</v>
      </c>
      <c r="K28" s="31">
        <v>1</v>
      </c>
      <c r="L28" s="27" t="s">
        <v>47</v>
      </c>
      <c r="M28" s="31">
        <v>47</v>
      </c>
      <c r="N28" s="31">
        <v>55</v>
      </c>
      <c r="O28" s="27">
        <f t="shared" si="27"/>
        <v>17.021276595744681</v>
      </c>
      <c r="P28" s="28">
        <f>(N28/N$182)*100</f>
        <v>4.2701863354037268</v>
      </c>
      <c r="Q28" s="7">
        <v>2895093</v>
      </c>
      <c r="R28" s="7">
        <v>2577002</v>
      </c>
      <c r="S28" s="27">
        <f t="shared" si="28"/>
        <v>-10.987246350980779</v>
      </c>
      <c r="T28" s="31">
        <v>27073463</v>
      </c>
      <c r="U28" s="31">
        <v>13778915</v>
      </c>
      <c r="V28" s="27">
        <f t="shared" si="29"/>
        <v>-49.105457990357571</v>
      </c>
      <c r="W28" s="28">
        <f>(U28/U$182)*100</f>
        <v>18.384360087298699</v>
      </c>
      <c r="X28" s="30">
        <v>15436.223838800001</v>
      </c>
      <c r="Y28" s="30">
        <v>16827.408910399998</v>
      </c>
      <c r="Z28" s="27">
        <f t="shared" si="30"/>
        <v>9.0124701878393267</v>
      </c>
      <c r="AA28" s="30">
        <v>151504.95474968423</v>
      </c>
      <c r="AB28" s="30">
        <v>83890.679664462004</v>
      </c>
      <c r="AC28" s="27">
        <f t="shared" si="31"/>
        <v>-44.62842498909307</v>
      </c>
      <c r="AD28" s="28">
        <f>(AB28/AB$182)*100</f>
        <v>10.399475910178548</v>
      </c>
    </row>
    <row r="29" spans="1:30" x14ac:dyDescent="0.2">
      <c r="A29" s="3"/>
      <c r="B29" s="5" t="s">
        <v>5</v>
      </c>
      <c r="C29" s="30">
        <v>0</v>
      </c>
      <c r="D29" s="30">
        <v>0</v>
      </c>
      <c r="E29" s="27" t="s">
        <v>47</v>
      </c>
      <c r="F29" s="30">
        <v>-3.204607500000001E-4</v>
      </c>
      <c r="G29" s="30">
        <v>-2.9451099999999953E-4</v>
      </c>
      <c r="H29" s="27">
        <f t="shared" si="25"/>
        <v>-8.0976375421952813</v>
      </c>
      <c r="I29" s="28">
        <f>(G29/G$183)*100</f>
        <v>-5.3023852633657165E-6</v>
      </c>
      <c r="J29" s="31">
        <v>0</v>
      </c>
      <c r="K29" s="31">
        <v>0</v>
      </c>
      <c r="L29" s="27" t="s">
        <v>47</v>
      </c>
      <c r="M29" s="31">
        <v>0</v>
      </c>
      <c r="N29" s="31">
        <v>0</v>
      </c>
      <c r="O29" s="27" t="s">
        <v>47</v>
      </c>
      <c r="P29" s="28">
        <f>(N29/N$183)*100</f>
        <v>0</v>
      </c>
      <c r="Q29" s="7">
        <v>0</v>
      </c>
      <c r="R29" s="7">
        <v>0</v>
      </c>
      <c r="S29" s="27" t="s">
        <v>47</v>
      </c>
      <c r="T29" s="31">
        <v>0</v>
      </c>
      <c r="U29" s="31">
        <v>0</v>
      </c>
      <c r="V29" s="27" t="s">
        <v>47</v>
      </c>
      <c r="W29" s="28">
        <f>(U29/U$183)*100</f>
        <v>0</v>
      </c>
      <c r="X29" s="30">
        <v>0</v>
      </c>
      <c r="Y29" s="30">
        <v>0</v>
      </c>
      <c r="Z29" s="27" t="s">
        <v>47</v>
      </c>
      <c r="AA29" s="30">
        <v>0</v>
      </c>
      <c r="AB29" s="30">
        <v>0</v>
      </c>
      <c r="AC29" s="27" t="s">
        <v>47</v>
      </c>
      <c r="AD29" s="28">
        <f>(AB29/AB$183)*100</f>
        <v>0</v>
      </c>
    </row>
    <row r="30" spans="1:30" x14ac:dyDescent="0.2">
      <c r="A30" s="3"/>
      <c r="B30" s="5" t="s">
        <v>23</v>
      </c>
      <c r="C30" s="30">
        <v>13.728964325000002</v>
      </c>
      <c r="D30" s="30">
        <v>13.188973185999998</v>
      </c>
      <c r="E30" s="27">
        <f t="shared" si="24"/>
        <v>-3.933225596753112</v>
      </c>
      <c r="F30" s="30">
        <v>164.47962741099994</v>
      </c>
      <c r="G30" s="30">
        <v>167.51272992400001</v>
      </c>
      <c r="H30" s="27">
        <f t="shared" si="25"/>
        <v>1.8440596934360689</v>
      </c>
      <c r="I30" s="28">
        <f>(G30/G$184)*100</f>
        <v>2.9820225042890987</v>
      </c>
      <c r="J30" s="31">
        <v>1</v>
      </c>
      <c r="K30" s="31">
        <v>25</v>
      </c>
      <c r="L30" s="27">
        <f t="shared" si="26"/>
        <v>2400</v>
      </c>
      <c r="M30" s="31">
        <v>36</v>
      </c>
      <c r="N30" s="31">
        <v>130</v>
      </c>
      <c r="O30" s="27">
        <f t="shared" si="27"/>
        <v>261.11111111111114</v>
      </c>
      <c r="P30" s="28">
        <f>(N30/N$184)*100</f>
        <v>0.50395410141107155</v>
      </c>
      <c r="Q30" s="7">
        <v>436848</v>
      </c>
      <c r="R30" s="7">
        <v>499536</v>
      </c>
      <c r="S30" s="27">
        <f t="shared" si="28"/>
        <v>14.350071420722998</v>
      </c>
      <c r="T30" s="31">
        <v>3177852</v>
      </c>
      <c r="U30" s="31">
        <v>4778458</v>
      </c>
      <c r="V30" s="27">
        <f t="shared" si="29"/>
        <v>50.367543862961526</v>
      </c>
      <c r="W30" s="28">
        <f>(U30/U$184)*100</f>
        <v>7.5588284420025378</v>
      </c>
      <c r="X30" s="30">
        <v>7615.934056877999</v>
      </c>
      <c r="Y30" s="30">
        <v>10408.173762332</v>
      </c>
      <c r="Z30" s="27">
        <f t="shared" si="30"/>
        <v>36.663128706219716</v>
      </c>
      <c r="AA30" s="30">
        <v>67963.546821555108</v>
      </c>
      <c r="AB30" s="30">
        <v>92908.114093547003</v>
      </c>
      <c r="AC30" s="27">
        <f t="shared" si="31"/>
        <v>36.702862694153204</v>
      </c>
      <c r="AD30" s="28">
        <f>(AB30/AB$184)*100</f>
        <v>6.0357848268284338</v>
      </c>
    </row>
    <row r="31" spans="1:30" x14ac:dyDescent="0.2">
      <c r="A31" s="3"/>
      <c r="B31" s="5"/>
      <c r="C31" s="30"/>
      <c r="D31" s="30"/>
      <c r="E31" s="27"/>
      <c r="F31" s="30"/>
      <c r="G31" s="30"/>
      <c r="H31" s="27"/>
      <c r="I31" s="28"/>
      <c r="J31" s="31"/>
      <c r="K31" s="31"/>
      <c r="L31" s="27"/>
      <c r="M31" s="31"/>
      <c r="N31" s="31"/>
      <c r="O31" s="27"/>
      <c r="P31" s="28"/>
      <c r="Q31" s="7"/>
      <c r="R31" s="7"/>
      <c r="S31" s="27"/>
      <c r="T31" s="31"/>
      <c r="U31" s="31"/>
      <c r="V31" s="27"/>
      <c r="W31" s="28"/>
      <c r="X31" s="30"/>
      <c r="Y31" s="30"/>
      <c r="Z31" s="27"/>
      <c r="AA31" s="30"/>
      <c r="AB31" s="30"/>
      <c r="AC31" s="27"/>
      <c r="AD31" s="28"/>
    </row>
    <row r="32" spans="1:30" s="2" customFormat="1" ht="15" x14ac:dyDescent="0.25">
      <c r="A32" s="3">
        <v>5</v>
      </c>
      <c r="B32" s="4" t="s">
        <v>13</v>
      </c>
      <c r="C32" s="22">
        <f>C33+C34+C35+C36+C37</f>
        <v>68.226725592935708</v>
      </c>
      <c r="D32" s="22">
        <f>D33+D34+D35+D36+D37</f>
        <v>76.211804925801289</v>
      </c>
      <c r="E32" s="23">
        <f t="shared" ref="E32:E35" si="32">((D32-C32)/C32)*100</f>
        <v>11.70374111240122</v>
      </c>
      <c r="F32" s="22">
        <f>F33+F34+F35+F36+F37</f>
        <v>750.73253488050136</v>
      </c>
      <c r="G32" s="22">
        <f>G33+G34+G35+G36+G37</f>
        <v>651.9769242215508</v>
      </c>
      <c r="H32" s="23">
        <f t="shared" ref="H32:H35" si="33">((G32-F32)/F32)*100</f>
        <v>-13.154566516112171</v>
      </c>
      <c r="I32" s="24">
        <f>(G32/G$179)*100</f>
        <v>0.27760083403101471</v>
      </c>
      <c r="J32" s="25">
        <f>J33+J34+J35+J36+J37</f>
        <v>14147</v>
      </c>
      <c r="K32" s="25">
        <f>K33+K34+K35+K36+K37</f>
        <v>10152</v>
      </c>
      <c r="L32" s="23">
        <f t="shared" ref="L32:L35" si="34">((K32-J32)/J32)*100</f>
        <v>-28.239202657807311</v>
      </c>
      <c r="M32" s="25">
        <f>M33+M34+M35+M36+M37</f>
        <v>192667</v>
      </c>
      <c r="N32" s="25">
        <f>N33+N34+N35+N36+N37</f>
        <v>96137</v>
      </c>
      <c r="O32" s="23">
        <f t="shared" ref="O32:O35" si="35">((N32-M32)/M32)*100</f>
        <v>-50.101989442924847</v>
      </c>
      <c r="P32" s="24">
        <f>(N32/N$179)*100</f>
        <v>0.42916138605507848</v>
      </c>
      <c r="Q32" s="25">
        <f>Q33+Q34+Q35+Q36+Q37</f>
        <v>150770</v>
      </c>
      <c r="R32" s="25">
        <f>R33+R34+R35+R36+R37</f>
        <v>102361</v>
      </c>
      <c r="S32" s="23">
        <f t="shared" ref="S32:S35" si="36">((R32-Q32)/Q32)*100</f>
        <v>-32.107846388538839</v>
      </c>
      <c r="T32" s="25">
        <f>T33+T34+T35+T36+T37</f>
        <v>352284</v>
      </c>
      <c r="U32" s="25">
        <f>U33+U34+U35+U36+U37</f>
        <v>1798206</v>
      </c>
      <c r="V32" s="23">
        <f t="shared" ref="V32:V35" si="37">((U32-T32)/T32)*100</f>
        <v>410.4421432707702</v>
      </c>
      <c r="W32" s="24">
        <f>(U32/U$179)*100</f>
        <v>1.2750623420230363</v>
      </c>
      <c r="X32" s="22">
        <f>X33+X34+X35+X36+X37</f>
        <v>4532.4553543379998</v>
      </c>
      <c r="Y32" s="22">
        <f>Y33+Y34+Y35+Y36+Y37</f>
        <v>3801.1002557249994</v>
      </c>
      <c r="Z32" s="23">
        <f t="shared" ref="Z32:Z35" si="38">((Y32-X32)/X32)*100</f>
        <v>-16.135958138297436</v>
      </c>
      <c r="AA32" s="22">
        <f>AA33+AA34+AA35+AA36+AA37</f>
        <v>27817.518664006999</v>
      </c>
      <c r="AB32" s="22">
        <f>AB33+AB34+AB35+AB36+AB37</f>
        <v>50984.491339383007</v>
      </c>
      <c r="AC32" s="23">
        <f t="shared" ref="AC32:AC35" si="39">((AB32-AA32)/AA32)*100</f>
        <v>83.28195248180667</v>
      </c>
      <c r="AD32" s="24">
        <f>(AB32/AB$179)*100</f>
        <v>1.2356995011122383</v>
      </c>
    </row>
    <row r="33" spans="1:30" x14ac:dyDescent="0.2">
      <c r="A33" s="3"/>
      <c r="B33" s="5" t="s">
        <v>2</v>
      </c>
      <c r="C33" s="30">
        <v>2.7579873999999984</v>
      </c>
      <c r="D33" s="30">
        <v>2.9439787180286903</v>
      </c>
      <c r="E33" s="27">
        <f t="shared" si="32"/>
        <v>6.7437334205621076</v>
      </c>
      <c r="F33" s="30">
        <v>36.921388599999993</v>
      </c>
      <c r="G33" s="30">
        <v>80.26922078402869</v>
      </c>
      <c r="H33" s="27">
        <f t="shared" si="33"/>
        <v>117.40574725845687</v>
      </c>
      <c r="I33" s="28">
        <f>(G33/G$180)*100</f>
        <v>0.21167892899088037</v>
      </c>
      <c r="J33" s="31">
        <v>2006</v>
      </c>
      <c r="K33" s="31">
        <v>45</v>
      </c>
      <c r="L33" s="27">
        <f t="shared" si="34"/>
        <v>-97.756729810568302</v>
      </c>
      <c r="M33" s="31">
        <v>7272</v>
      </c>
      <c r="N33" s="31">
        <v>2813</v>
      </c>
      <c r="O33" s="27">
        <f t="shared" si="35"/>
        <v>-61.317381738173815</v>
      </c>
      <c r="P33" s="28">
        <f>(N33/N$180)*100</f>
        <v>0.27729147444541707</v>
      </c>
      <c r="Q33" s="7">
        <v>0</v>
      </c>
      <c r="R33" s="7">
        <v>0</v>
      </c>
      <c r="S33" s="27" t="s">
        <v>47</v>
      </c>
      <c r="T33" s="31">
        <v>0</v>
      </c>
      <c r="U33" s="31">
        <v>0</v>
      </c>
      <c r="V33" s="27" t="s">
        <v>47</v>
      </c>
      <c r="W33" s="28" t="e">
        <f>(U33/U$180)*100</f>
        <v>#DIV/0!</v>
      </c>
      <c r="X33" s="30">
        <v>23.106852999999987</v>
      </c>
      <c r="Y33" s="30">
        <v>6.813677799999982</v>
      </c>
      <c r="Z33" s="27">
        <f t="shared" si="38"/>
        <v>-70.512307322853587</v>
      </c>
      <c r="AA33" s="30">
        <v>280.31736910000001</v>
      </c>
      <c r="AB33" s="30">
        <v>545.97963589999995</v>
      </c>
      <c r="AC33" s="27">
        <f t="shared" si="39"/>
        <v>94.771960671915394</v>
      </c>
      <c r="AD33" s="28">
        <f>(AB33/AB$180)*100</f>
        <v>1.5885616907475857</v>
      </c>
    </row>
    <row r="34" spans="1:30" x14ac:dyDescent="0.2">
      <c r="A34" s="3"/>
      <c r="B34" s="5" t="s">
        <v>3</v>
      </c>
      <c r="C34" s="30">
        <v>51.936360398927</v>
      </c>
      <c r="D34" s="30">
        <v>55.889895717772603</v>
      </c>
      <c r="E34" s="27">
        <f t="shared" si="32"/>
        <v>7.6122687236421793</v>
      </c>
      <c r="F34" s="30">
        <v>533.81583711948929</v>
      </c>
      <c r="G34" s="30">
        <v>455.4538467564754</v>
      </c>
      <c r="H34" s="27">
        <f t="shared" si="33"/>
        <v>-14.679592644883135</v>
      </c>
      <c r="I34" s="28">
        <f>(G34/G$181)*100</f>
        <v>0.77675666465428572</v>
      </c>
      <c r="J34" s="31">
        <v>12137</v>
      </c>
      <c r="K34" s="31">
        <v>10103</v>
      </c>
      <c r="L34" s="27">
        <f t="shared" si="34"/>
        <v>-16.758671829941502</v>
      </c>
      <c r="M34" s="31">
        <v>185382</v>
      </c>
      <c r="N34" s="31">
        <v>93306</v>
      </c>
      <c r="O34" s="27">
        <f t="shared" si="35"/>
        <v>-49.66825258115675</v>
      </c>
      <c r="P34" s="28">
        <f>(N34/N$181)*100</f>
        <v>0.43696529927177602</v>
      </c>
      <c r="Q34" s="7">
        <v>0</v>
      </c>
      <c r="R34" s="7">
        <v>0</v>
      </c>
      <c r="S34" s="27" t="s">
        <v>47</v>
      </c>
      <c r="T34" s="31">
        <v>0</v>
      </c>
      <c r="U34" s="31">
        <v>0</v>
      </c>
      <c r="V34" s="27" t="s">
        <v>47</v>
      </c>
      <c r="W34" s="28" t="e">
        <f>(U34/U$181)*100</f>
        <v>#DIV/0!</v>
      </c>
      <c r="X34" s="30">
        <v>864.07105959999956</v>
      </c>
      <c r="Y34" s="30">
        <v>1145.6686326999991</v>
      </c>
      <c r="Z34" s="27">
        <f t="shared" si="38"/>
        <v>32.589631370174374</v>
      </c>
      <c r="AA34" s="30">
        <v>11714.5237669</v>
      </c>
      <c r="AB34" s="30">
        <v>10358.4726596</v>
      </c>
      <c r="AC34" s="27">
        <f t="shared" si="39"/>
        <v>-11.575810799339477</v>
      </c>
      <c r="AD34" s="28">
        <f>(AB34/AB$181)*100</f>
        <v>0.63469594051032885</v>
      </c>
    </row>
    <row r="35" spans="1:30" x14ac:dyDescent="0.2">
      <c r="A35" s="3"/>
      <c r="B35" s="5" t="s">
        <v>4</v>
      </c>
      <c r="C35" s="30">
        <v>13.53237779400871</v>
      </c>
      <c r="D35" s="30">
        <v>17.239893858000006</v>
      </c>
      <c r="E35" s="27">
        <f t="shared" si="32"/>
        <v>27.397373325128065</v>
      </c>
      <c r="F35" s="30">
        <v>179.99530916101202</v>
      </c>
      <c r="G35" s="30">
        <v>113.61888495005199</v>
      </c>
      <c r="H35" s="27">
        <f t="shared" si="33"/>
        <v>-36.876752244462118</v>
      </c>
      <c r="I35" s="28">
        <f>(G35/G$182)*100</f>
        <v>8.9369417761960723E-2</v>
      </c>
      <c r="J35" s="31">
        <v>4</v>
      </c>
      <c r="K35" s="31">
        <v>4</v>
      </c>
      <c r="L35" s="27">
        <f t="shared" si="34"/>
        <v>0</v>
      </c>
      <c r="M35" s="31">
        <v>13</v>
      </c>
      <c r="N35" s="31">
        <v>15</v>
      </c>
      <c r="O35" s="27">
        <f t="shared" si="35"/>
        <v>15.384615384615385</v>
      </c>
      <c r="P35" s="28">
        <f>(N35/N$182)*100</f>
        <v>1.1645962732919255</v>
      </c>
      <c r="Q35" s="7">
        <v>150770</v>
      </c>
      <c r="R35" s="7">
        <v>5970</v>
      </c>
      <c r="S35" s="27">
        <f t="shared" si="36"/>
        <v>-96.040326324865688</v>
      </c>
      <c r="T35" s="31">
        <v>352284</v>
      </c>
      <c r="U35" s="31">
        <v>90390</v>
      </c>
      <c r="V35" s="27">
        <f t="shared" si="37"/>
        <v>-74.341724290629145</v>
      </c>
      <c r="W35" s="28">
        <f>(U35/U$182)*100</f>
        <v>0.12060182592685485</v>
      </c>
      <c r="X35" s="30">
        <v>3645.2774417380001</v>
      </c>
      <c r="Y35" s="30">
        <v>732.73794522499998</v>
      </c>
      <c r="Z35" s="27">
        <f t="shared" si="38"/>
        <v>-79.898980065680689</v>
      </c>
      <c r="AA35" s="30">
        <v>15822.677528007</v>
      </c>
      <c r="AB35" s="30">
        <v>6063.179043883003</v>
      </c>
      <c r="AC35" s="27">
        <f t="shared" si="39"/>
        <v>-61.680448627289245</v>
      </c>
      <c r="AD35" s="28">
        <f>(AB35/AB$182)*100</f>
        <v>0.75161966333039198</v>
      </c>
    </row>
    <row r="36" spans="1:30" s="2" customFormat="1" ht="15" x14ac:dyDescent="0.25">
      <c r="A36" s="3"/>
      <c r="B36" s="5" t="s">
        <v>5</v>
      </c>
      <c r="C36" s="30">
        <v>0</v>
      </c>
      <c r="D36" s="30">
        <v>0</v>
      </c>
      <c r="E36" s="27" t="s">
        <v>47</v>
      </c>
      <c r="F36" s="30">
        <v>0</v>
      </c>
      <c r="G36" s="30">
        <v>0</v>
      </c>
      <c r="H36" s="27" t="s">
        <v>47</v>
      </c>
      <c r="I36" s="28">
        <f>(G36/G$183)*100</f>
        <v>0</v>
      </c>
      <c r="J36" s="31">
        <v>0</v>
      </c>
      <c r="K36" s="31">
        <v>0</v>
      </c>
      <c r="L36" s="27" t="s">
        <v>47</v>
      </c>
      <c r="M36" s="31">
        <v>0</v>
      </c>
      <c r="N36" s="31">
        <v>0</v>
      </c>
      <c r="O36" s="27" t="s">
        <v>47</v>
      </c>
      <c r="P36" s="28">
        <f>(N36/N$183)*100</f>
        <v>0</v>
      </c>
      <c r="Q36" s="6">
        <v>0</v>
      </c>
      <c r="R36" s="6">
        <v>0</v>
      </c>
      <c r="S36" s="27" t="s">
        <v>47</v>
      </c>
      <c r="T36" s="31">
        <v>0</v>
      </c>
      <c r="U36" s="31">
        <v>0</v>
      </c>
      <c r="V36" s="27" t="s">
        <v>47</v>
      </c>
      <c r="W36" s="28">
        <f>(U36/U$183)*100</f>
        <v>0</v>
      </c>
      <c r="X36" s="30">
        <v>0</v>
      </c>
      <c r="Y36" s="30">
        <v>0</v>
      </c>
      <c r="Z36" s="27" t="s">
        <v>47</v>
      </c>
      <c r="AA36" s="30">
        <v>0</v>
      </c>
      <c r="AB36" s="30">
        <v>0</v>
      </c>
      <c r="AC36" s="27" t="s">
        <v>47</v>
      </c>
      <c r="AD36" s="28">
        <f>(AB36/AB$183)*100</f>
        <v>0</v>
      </c>
    </row>
    <row r="37" spans="1:30" x14ac:dyDescent="0.2">
      <c r="A37" s="3"/>
      <c r="B37" s="5" t="s">
        <v>23</v>
      </c>
      <c r="C37" s="30">
        <v>0</v>
      </c>
      <c r="D37" s="30">
        <v>0.13803663199999933</v>
      </c>
      <c r="E37" s="27" t="s">
        <v>47</v>
      </c>
      <c r="F37" s="30">
        <v>0</v>
      </c>
      <c r="G37" s="30">
        <v>2.6349717309947556</v>
      </c>
      <c r="H37" s="27" t="s">
        <v>47</v>
      </c>
      <c r="I37" s="28">
        <f>(G37/G$184)*100</f>
        <v>4.6907151495632037E-2</v>
      </c>
      <c r="J37" s="31">
        <v>0</v>
      </c>
      <c r="K37" s="31">
        <v>0</v>
      </c>
      <c r="L37" s="27" t="s">
        <v>47</v>
      </c>
      <c r="M37" s="31">
        <v>0</v>
      </c>
      <c r="N37" s="31">
        <v>3</v>
      </c>
      <c r="O37" s="27" t="s">
        <v>47</v>
      </c>
      <c r="P37" s="28">
        <f>(N37/N$184)*100</f>
        <v>1.1629710032563188E-2</v>
      </c>
      <c r="Q37" s="7">
        <v>0</v>
      </c>
      <c r="R37" s="7">
        <v>96391</v>
      </c>
      <c r="S37" s="27" t="s">
        <v>47</v>
      </c>
      <c r="T37" s="31">
        <v>0</v>
      </c>
      <c r="U37" s="31">
        <v>1707816</v>
      </c>
      <c r="V37" s="27" t="s">
        <v>47</v>
      </c>
      <c r="W37" s="28">
        <f>(U37/U$184)*100</f>
        <v>2.7015175511654608</v>
      </c>
      <c r="X37" s="30">
        <v>0</v>
      </c>
      <c r="Y37" s="30">
        <v>1915.88</v>
      </c>
      <c r="Z37" s="27" t="s">
        <v>47</v>
      </c>
      <c r="AA37" s="30">
        <v>0</v>
      </c>
      <c r="AB37" s="30">
        <v>34016.86</v>
      </c>
      <c r="AC37" s="27" t="s">
        <v>47</v>
      </c>
      <c r="AD37" s="28">
        <f>(AB37/AB$184)*100</f>
        <v>2.2099086764113709</v>
      </c>
    </row>
    <row r="38" spans="1:30" x14ac:dyDescent="0.2">
      <c r="A38" s="3"/>
      <c r="B38" s="5"/>
      <c r="C38" s="30"/>
      <c r="D38" s="30"/>
      <c r="E38" s="27"/>
      <c r="F38" s="30"/>
      <c r="G38" s="30"/>
      <c r="H38" s="27"/>
      <c r="I38" s="28"/>
      <c r="J38" s="31"/>
      <c r="K38" s="31"/>
      <c r="L38" s="27"/>
      <c r="M38" s="31"/>
      <c r="N38" s="31"/>
      <c r="O38" s="27"/>
      <c r="P38" s="28"/>
      <c r="Q38" s="7"/>
      <c r="R38" s="7"/>
      <c r="S38" s="27"/>
      <c r="T38" s="31"/>
      <c r="U38" s="31"/>
      <c r="V38" s="27"/>
      <c r="W38" s="28"/>
      <c r="X38" s="30"/>
      <c r="Y38" s="30"/>
      <c r="Z38" s="27"/>
      <c r="AA38" s="30"/>
      <c r="AB38" s="30"/>
      <c r="AC38" s="27"/>
      <c r="AD38" s="28"/>
    </row>
    <row r="39" spans="1:30" ht="15" x14ac:dyDescent="0.25">
      <c r="A39" s="3">
        <v>6</v>
      </c>
      <c r="B39" s="4" t="s">
        <v>16</v>
      </c>
      <c r="C39" s="22">
        <f>C40+C41+C42+C43+C44</f>
        <v>120.09656216345736</v>
      </c>
      <c r="D39" s="22">
        <f>D40+D41+D42+D43+D44</f>
        <v>186.98565723599981</v>
      </c>
      <c r="E39" s="23">
        <f t="shared" ref="E39:E44" si="40">((D39-C39)/C39)*100</f>
        <v>55.696094765396431</v>
      </c>
      <c r="F39" s="22">
        <f>F40+F41+F42+F43+F44</f>
        <v>1378.5333399061542</v>
      </c>
      <c r="G39" s="22">
        <f>G40+G41+G42+G43+G44</f>
        <v>1930.6911125611855</v>
      </c>
      <c r="H39" s="23">
        <f t="shared" ref="H39:H44" si="41">((G39-F39)/F39)*100</f>
        <v>40.054002081126328</v>
      </c>
      <c r="I39" s="24">
        <f>(G39/G$179)*100</f>
        <v>0.82205587834750671</v>
      </c>
      <c r="J39" s="25">
        <f>J40+J41+J42+J43+J44</f>
        <v>13111</v>
      </c>
      <c r="K39" s="25">
        <f>K40+K41+K42+K43+K44</f>
        <v>18179</v>
      </c>
      <c r="L39" s="23">
        <f t="shared" ref="L39:L44" si="42">((K39-J39)/J39)*100</f>
        <v>38.654564869193806</v>
      </c>
      <c r="M39" s="25">
        <f>M40+M41+M42+M43+M44</f>
        <v>136254</v>
      </c>
      <c r="N39" s="25">
        <f>N40+N41+N42+N43+N44</f>
        <v>151511</v>
      </c>
      <c r="O39" s="23">
        <f t="shared" ref="O39:O44" si="43">((N39-M39)/M39)*100</f>
        <v>11.197469432090067</v>
      </c>
      <c r="P39" s="24">
        <f>(N39/N$179)*100</f>
        <v>0.67635427319961094</v>
      </c>
      <c r="Q39" s="25">
        <f>Q40+Q41+Q42+Q43+Q44</f>
        <v>42648</v>
      </c>
      <c r="R39" s="25">
        <f>R40+R41+R42+R43+R44</f>
        <v>106198</v>
      </c>
      <c r="S39" s="23">
        <f t="shared" ref="S39:S44" si="44">((R39-Q39)/Q39)*100</f>
        <v>149.01050459576064</v>
      </c>
      <c r="T39" s="25">
        <f>T40+T41+T42+T43+T44</f>
        <v>3249467</v>
      </c>
      <c r="U39" s="25">
        <f>U40+U41+U42+U43+U44</f>
        <v>4644854</v>
      </c>
      <c r="V39" s="23">
        <f t="shared" ref="V39:V44" si="45">((U39-T39)/T39)*100</f>
        <v>42.942027107830299</v>
      </c>
      <c r="W39" s="24">
        <f>(U39/U$179)*100</f>
        <v>3.2935483585279264</v>
      </c>
      <c r="X39" s="22">
        <f>X40+X41+X42+X43+X44</f>
        <v>3028.8641721999384</v>
      </c>
      <c r="Y39" s="22">
        <f>Y40+Y41+Y42+Y43+Y44</f>
        <v>4380.7497023129999</v>
      </c>
      <c r="Z39" s="23">
        <f t="shared" ref="Z39:Z44" si="46">((Y39-X39)/X39)*100</f>
        <v>44.633415473733642</v>
      </c>
      <c r="AA39" s="22">
        <f>AA40+AA41+AA42+AA43+AA44</f>
        <v>87197.265089151653</v>
      </c>
      <c r="AB39" s="22">
        <f>AB40+AB41+AB42+AB43+AB44</f>
        <v>144266.76869585898</v>
      </c>
      <c r="AC39" s="23">
        <f t="shared" ref="AC39:AC44" si="47">((AB39-AA39)/AA39)*100</f>
        <v>65.448731159582465</v>
      </c>
      <c r="AD39" s="24">
        <f>(AB39/AB$179)*100</f>
        <v>3.4965608054785582</v>
      </c>
    </row>
    <row r="40" spans="1:30" x14ac:dyDescent="0.2">
      <c r="A40" s="3"/>
      <c r="B40" s="5" t="s">
        <v>2</v>
      </c>
      <c r="C40" s="30">
        <v>25.415020000000005</v>
      </c>
      <c r="D40" s="30">
        <v>23.667201356</v>
      </c>
      <c r="E40" s="27">
        <f t="shared" si="40"/>
        <v>-6.8771090638528136</v>
      </c>
      <c r="F40" s="30">
        <v>83.829996481999956</v>
      </c>
      <c r="G40" s="30">
        <v>386.45859659399861</v>
      </c>
      <c r="H40" s="27">
        <f t="shared" si="41"/>
        <v>361.0027589312607</v>
      </c>
      <c r="I40" s="28">
        <f>(G40/G$180)*100</f>
        <v>1.0191346200611582</v>
      </c>
      <c r="J40" s="31">
        <v>93</v>
      </c>
      <c r="K40" s="31">
        <v>198</v>
      </c>
      <c r="L40" s="27">
        <f t="shared" si="42"/>
        <v>112.90322580645163</v>
      </c>
      <c r="M40" s="31">
        <v>473</v>
      </c>
      <c r="N40" s="31">
        <v>3330</v>
      </c>
      <c r="O40" s="27">
        <f t="shared" si="43"/>
        <v>604.01691331923894</v>
      </c>
      <c r="P40" s="28">
        <f>(N40/N$180)*100</f>
        <v>0.32825474934349053</v>
      </c>
      <c r="Q40" s="7">
        <v>0</v>
      </c>
      <c r="R40" s="7">
        <v>0</v>
      </c>
      <c r="S40" s="27" t="s">
        <v>47</v>
      </c>
      <c r="T40" s="31">
        <v>0</v>
      </c>
      <c r="U40" s="31">
        <v>0</v>
      </c>
      <c r="V40" s="27" t="s">
        <v>47</v>
      </c>
      <c r="W40" s="28" t="e">
        <f>(U40/U$180)*100</f>
        <v>#DIV/0!</v>
      </c>
      <c r="X40" s="30">
        <v>27.312528500000031</v>
      </c>
      <c r="Y40" s="30">
        <v>27.196785112999873</v>
      </c>
      <c r="Z40" s="27">
        <f t="shared" si="46"/>
        <v>-0.42377397244696025</v>
      </c>
      <c r="AA40" s="30">
        <v>97.767048981999991</v>
      </c>
      <c r="AB40" s="30">
        <v>423.13853015899861</v>
      </c>
      <c r="AC40" s="27">
        <f t="shared" si="47"/>
        <v>332.80280479459202</v>
      </c>
      <c r="AD40" s="28">
        <f>(AB40/AB$180)*100</f>
        <v>1.2311478573404924</v>
      </c>
    </row>
    <row r="41" spans="1:30" s="2" customFormat="1" ht="15" x14ac:dyDescent="0.25">
      <c r="A41" s="3"/>
      <c r="B41" s="5" t="s">
        <v>3</v>
      </c>
      <c r="C41" s="30">
        <v>86.581103809999732</v>
      </c>
      <c r="D41" s="30">
        <v>132.0835326599998</v>
      </c>
      <c r="E41" s="27">
        <f t="shared" si="40"/>
        <v>52.554687856433567</v>
      </c>
      <c r="F41" s="30">
        <v>869.07568778196787</v>
      </c>
      <c r="G41" s="30">
        <v>772.55291994400056</v>
      </c>
      <c r="H41" s="27">
        <f t="shared" si="41"/>
        <v>-11.106370733291387</v>
      </c>
      <c r="I41" s="28">
        <f>(G41/G$181)*100</f>
        <v>1.3175552992650175</v>
      </c>
      <c r="J41" s="31">
        <v>13017</v>
      </c>
      <c r="K41" s="31">
        <v>17970</v>
      </c>
      <c r="L41" s="27">
        <f t="shared" si="42"/>
        <v>38.050241991242224</v>
      </c>
      <c r="M41" s="31">
        <v>135760</v>
      </c>
      <c r="N41" s="31">
        <v>148101</v>
      </c>
      <c r="O41" s="27">
        <f t="shared" si="43"/>
        <v>9.0903064230995874</v>
      </c>
      <c r="P41" s="28">
        <f>(N41/N$181)*100</f>
        <v>0.69357809559352346</v>
      </c>
      <c r="Q41" s="6">
        <v>0</v>
      </c>
      <c r="R41" s="6">
        <v>0</v>
      </c>
      <c r="S41" s="27" t="s">
        <v>47</v>
      </c>
      <c r="T41" s="31">
        <v>0</v>
      </c>
      <c r="U41" s="31">
        <v>0</v>
      </c>
      <c r="V41" s="27" t="s">
        <v>47</v>
      </c>
      <c r="W41" s="28" t="e">
        <f>(U41/U$181)*100</f>
        <v>#DIV/0!</v>
      </c>
      <c r="X41" s="30">
        <v>1515.5547021999382</v>
      </c>
      <c r="Y41" s="30">
        <v>1620.4567401000008</v>
      </c>
      <c r="Z41" s="27">
        <f t="shared" si="46"/>
        <v>6.9216926151058527</v>
      </c>
      <c r="AA41" s="30">
        <v>15209.909286169657</v>
      </c>
      <c r="AB41" s="30">
        <v>20182.870651900001</v>
      </c>
      <c r="AC41" s="27">
        <f t="shared" si="47"/>
        <v>32.695535996735025</v>
      </c>
      <c r="AD41" s="28">
        <f>(AB41/AB$181)*100</f>
        <v>1.2366674597276635</v>
      </c>
    </row>
    <row r="42" spans="1:30" x14ac:dyDescent="0.2">
      <c r="A42" s="3"/>
      <c r="B42" s="5" t="s">
        <v>4</v>
      </c>
      <c r="C42" s="30">
        <v>7.0617088124576242</v>
      </c>
      <c r="D42" s="30">
        <v>28.170980223000001</v>
      </c>
      <c r="E42" s="27">
        <f t="shared" si="40"/>
        <v>298.92582618676261</v>
      </c>
      <c r="F42" s="30">
        <v>334.30563885118647</v>
      </c>
      <c r="G42" s="30">
        <v>628.01087711525429</v>
      </c>
      <c r="H42" s="27">
        <f t="shared" si="41"/>
        <v>87.855304886080134</v>
      </c>
      <c r="I42" s="28">
        <f>(G42/G$182)*100</f>
        <v>0.49397568424159105</v>
      </c>
      <c r="J42" s="31">
        <v>0</v>
      </c>
      <c r="K42" s="31">
        <v>2</v>
      </c>
      <c r="L42" s="27" t="s">
        <v>47</v>
      </c>
      <c r="M42" s="31">
        <v>10</v>
      </c>
      <c r="N42" s="31">
        <v>11</v>
      </c>
      <c r="O42" s="27">
        <f t="shared" si="43"/>
        <v>10</v>
      </c>
      <c r="P42" s="28">
        <f>(N42/N$182)*100</f>
        <v>0.85403726708074534</v>
      </c>
      <c r="Q42" s="33">
        <v>3099</v>
      </c>
      <c r="R42" s="33">
        <v>3121</v>
      </c>
      <c r="S42" s="27">
        <f t="shared" si="44"/>
        <v>0.70990642142626648</v>
      </c>
      <c r="T42" s="31">
        <v>24175</v>
      </c>
      <c r="U42" s="31">
        <v>32433</v>
      </c>
      <c r="V42" s="27">
        <f t="shared" si="45"/>
        <v>34.159255429162357</v>
      </c>
      <c r="W42" s="28">
        <f>(U42/U$182)*100</f>
        <v>4.3273360109367005E-2</v>
      </c>
      <c r="X42" s="30">
        <v>492.33801999999997</v>
      </c>
      <c r="Y42" s="30">
        <v>453.12790330000001</v>
      </c>
      <c r="Z42" s="27">
        <f t="shared" si="46"/>
        <v>-7.9640643434362346</v>
      </c>
      <c r="AA42" s="30">
        <v>3509.9264342000019</v>
      </c>
      <c r="AB42" s="30">
        <v>4241.3989586000007</v>
      </c>
      <c r="AC42" s="27">
        <f t="shared" si="47"/>
        <v>20.840109845969444</v>
      </c>
      <c r="AD42" s="28">
        <f>(AB42/AB$182)*100</f>
        <v>0.5257833941963207</v>
      </c>
    </row>
    <row r="43" spans="1:30" x14ac:dyDescent="0.2">
      <c r="A43" s="3"/>
      <c r="B43" s="5" t="s">
        <v>5</v>
      </c>
      <c r="C43" s="34">
        <v>0.45543983900000012</v>
      </c>
      <c r="D43" s="34">
        <v>0.45413909500000005</v>
      </c>
      <c r="E43" s="27">
        <f t="shared" si="40"/>
        <v>-0.28560171698112591</v>
      </c>
      <c r="F43" s="35">
        <v>6.3814777229999997</v>
      </c>
      <c r="G43" s="35">
        <v>3.2756426859322034</v>
      </c>
      <c r="H43" s="27">
        <f t="shared" si="41"/>
        <v>-48.669527214265827</v>
      </c>
      <c r="I43" s="28">
        <f>(G43/G$183)*100</f>
        <v>5.8974773458168414E-2</v>
      </c>
      <c r="J43" s="7">
        <v>0</v>
      </c>
      <c r="K43" s="7">
        <v>0</v>
      </c>
      <c r="L43" s="27" t="s">
        <v>47</v>
      </c>
      <c r="M43" s="31">
        <v>3</v>
      </c>
      <c r="N43" s="7">
        <v>2</v>
      </c>
      <c r="O43" s="27">
        <f t="shared" si="43"/>
        <v>-33.333333333333329</v>
      </c>
      <c r="P43" s="28">
        <f>(N43/N$183)*100</f>
        <v>3.1215857655689093E-2</v>
      </c>
      <c r="Q43" s="7">
        <v>660</v>
      </c>
      <c r="R43" s="7">
        <v>595</v>
      </c>
      <c r="S43" s="27">
        <f t="shared" si="44"/>
        <v>-9.8484848484848477</v>
      </c>
      <c r="T43" s="7">
        <v>11189</v>
      </c>
      <c r="U43" s="7">
        <v>4209</v>
      </c>
      <c r="V43" s="27">
        <f t="shared" si="45"/>
        <v>-62.382697291983206</v>
      </c>
      <c r="W43" s="28">
        <f>(U43/U$183)*100</f>
        <v>0.14702173574371202</v>
      </c>
      <c r="X43" s="34">
        <v>135.3629215</v>
      </c>
      <c r="Y43" s="34">
        <v>130.59919170000001</v>
      </c>
      <c r="Z43" s="27">
        <f t="shared" si="46"/>
        <v>-3.5192279741095818</v>
      </c>
      <c r="AA43" s="35">
        <v>2234.0622096000002</v>
      </c>
      <c r="AB43" s="35">
        <v>936.64177319999999</v>
      </c>
      <c r="AC43" s="27">
        <f t="shared" si="47"/>
        <v>-58.074499036994055</v>
      </c>
      <c r="AD43" s="28">
        <f>(AB43/AB$183)*100</f>
        <v>0.82461261870428593</v>
      </c>
    </row>
    <row r="44" spans="1:30" x14ac:dyDescent="0.2">
      <c r="A44" s="3"/>
      <c r="B44" s="5" t="s">
        <v>23</v>
      </c>
      <c r="C44" s="30">
        <v>0.58328970199999997</v>
      </c>
      <c r="D44" s="30">
        <v>2.6098039019999999</v>
      </c>
      <c r="E44" s="27">
        <f t="shared" si="40"/>
        <v>347.42842074040249</v>
      </c>
      <c r="F44" s="30">
        <v>84.940539068000021</v>
      </c>
      <c r="G44" s="30">
        <v>140.39307622200002</v>
      </c>
      <c r="H44" s="27">
        <f t="shared" si="41"/>
        <v>65.283947762100851</v>
      </c>
      <c r="I44" s="28">
        <f>(G44/G$184)*100</f>
        <v>2.4992447614597495</v>
      </c>
      <c r="J44" s="31">
        <v>1</v>
      </c>
      <c r="K44" s="31">
        <v>9</v>
      </c>
      <c r="L44" s="27">
        <f t="shared" si="42"/>
        <v>800</v>
      </c>
      <c r="M44" s="31">
        <v>8</v>
      </c>
      <c r="N44" s="31">
        <v>67</v>
      </c>
      <c r="O44" s="27">
        <f t="shared" si="43"/>
        <v>737.5</v>
      </c>
      <c r="P44" s="28">
        <f>(N44/N$184)*100</f>
        <v>0.25973019072724451</v>
      </c>
      <c r="Q44" s="7">
        <v>38889</v>
      </c>
      <c r="R44" s="7">
        <v>102482</v>
      </c>
      <c r="S44" s="27">
        <f t="shared" si="44"/>
        <v>163.5243899303145</v>
      </c>
      <c r="T44" s="31">
        <v>3214103</v>
      </c>
      <c r="U44" s="31">
        <v>4608212</v>
      </c>
      <c r="V44" s="27">
        <f t="shared" si="45"/>
        <v>43.374745613317309</v>
      </c>
      <c r="W44" s="28">
        <f>(U44/U$184)*100</f>
        <v>7.289523928509448</v>
      </c>
      <c r="X44" s="30">
        <v>858.29600000000005</v>
      </c>
      <c r="Y44" s="30">
        <v>2149.3690820999996</v>
      </c>
      <c r="Z44" s="27">
        <f t="shared" si="46"/>
        <v>150.42282407234794</v>
      </c>
      <c r="AA44" s="30">
        <v>66145.600110200001</v>
      </c>
      <c r="AB44" s="30">
        <v>118482.71878199997</v>
      </c>
      <c r="AC44" s="27">
        <f t="shared" si="47"/>
        <v>79.124111935797998</v>
      </c>
      <c r="AD44" s="28">
        <f>(AB44/AB$184)*100</f>
        <v>7.6972415514292081</v>
      </c>
    </row>
    <row r="45" spans="1:30" x14ac:dyDescent="0.2">
      <c r="A45" s="3"/>
      <c r="B45" s="5"/>
      <c r="C45" s="30"/>
      <c r="D45" s="30"/>
      <c r="E45" s="27"/>
      <c r="F45" s="30"/>
      <c r="G45" s="30"/>
      <c r="H45" s="27"/>
      <c r="I45" s="28"/>
      <c r="J45" s="31"/>
      <c r="K45" s="31"/>
      <c r="L45" s="27"/>
      <c r="M45" s="31"/>
      <c r="N45" s="31"/>
      <c r="O45" s="27"/>
      <c r="P45" s="28"/>
      <c r="Q45" s="31"/>
      <c r="R45" s="7"/>
      <c r="S45" s="27"/>
      <c r="T45" s="31"/>
      <c r="U45" s="31"/>
      <c r="V45" s="27"/>
      <c r="W45" s="28"/>
      <c r="X45" s="30"/>
      <c r="Y45" s="30"/>
      <c r="Z45" s="27"/>
      <c r="AA45" s="30"/>
      <c r="AB45" s="30"/>
      <c r="AC45" s="27"/>
      <c r="AD45" s="28"/>
    </row>
    <row r="46" spans="1:30" ht="15" x14ac:dyDescent="0.25">
      <c r="A46" s="3">
        <v>7</v>
      </c>
      <c r="B46" s="4" t="s">
        <v>37</v>
      </c>
      <c r="C46" s="22">
        <f>C47+C48+C49+C50+C51</f>
        <v>43.211372109999232</v>
      </c>
      <c r="D46" s="22">
        <f>D47+D48+D49+D50+D51</f>
        <v>43.595426462000049</v>
      </c>
      <c r="E46" s="23">
        <f t="shared" ref="E46:E51" si="48">((D46-C46)/C46)*100</f>
        <v>0.88878073814264646</v>
      </c>
      <c r="F46" s="22">
        <f>F47+F48+F49+F50+F51</f>
        <v>334.08641838198963</v>
      </c>
      <c r="G46" s="22">
        <f>G47+G48+G49+G50+G51</f>
        <v>348.3055776260116</v>
      </c>
      <c r="H46" s="23">
        <f t="shared" ref="H46:H51" si="49">((G46-F46)/F46)*100</f>
        <v>4.2561320848918749</v>
      </c>
      <c r="I46" s="24">
        <f>(G46/G$179)*100</f>
        <v>0.14830267031625582</v>
      </c>
      <c r="J46" s="25">
        <f>J47+J48+J49+J50+J51</f>
        <v>9692</v>
      </c>
      <c r="K46" s="25">
        <f>K47+K48+K49+K50+K51</f>
        <v>8623</v>
      </c>
      <c r="L46" s="23">
        <f t="shared" ref="L46:L51" si="50">((K46-J46)/J46)*100</f>
        <v>-11.02971522905489</v>
      </c>
      <c r="M46" s="25">
        <f>M47+M48+M49+M50+M51</f>
        <v>72625</v>
      </c>
      <c r="N46" s="25">
        <f>N47+N48+N49+N50+N51</f>
        <v>68110</v>
      </c>
      <c r="O46" s="23">
        <f t="shared" ref="O46:O51" si="51">((N46-M46)/M46)*100</f>
        <v>-6.2168674698795181</v>
      </c>
      <c r="P46" s="24">
        <f>(N46/N$179)*100</f>
        <v>0.30404716190656456</v>
      </c>
      <c r="Q46" s="25">
        <f>Q47+Q48+Q49+Q50+Q51</f>
        <v>63185</v>
      </c>
      <c r="R46" s="25">
        <f>R47+R48+R49+R50+R51</f>
        <v>35790</v>
      </c>
      <c r="S46" s="23">
        <f t="shared" ref="S46:S51" si="52">((R46-Q46)/Q46)*100</f>
        <v>-43.356809369312337</v>
      </c>
      <c r="T46" s="25">
        <f>T47+T48+T49+T50+T51</f>
        <v>336930</v>
      </c>
      <c r="U46" s="25">
        <f>U47+U48+U49+U50+U51</f>
        <v>228027</v>
      </c>
      <c r="V46" s="23">
        <f t="shared" ref="V46:V51" si="53">((U46-T46)/T46)*100</f>
        <v>-32.322144065532896</v>
      </c>
      <c r="W46" s="24">
        <f>(U46/U$179)*100</f>
        <v>0.16168817180261158</v>
      </c>
      <c r="X46" s="22">
        <f>X47+X48+X49+X50+X51</f>
        <v>5521.9915806538511</v>
      </c>
      <c r="Y46" s="22">
        <f>Y47+Y48+Y49+Y50+Y51</f>
        <v>1171.0430836847829</v>
      </c>
      <c r="Z46" s="23">
        <f t="shared" ref="Z46:Z51" si="54">((Y46-X46)/X46)*100</f>
        <v>-78.793102695275735</v>
      </c>
      <c r="AA46" s="22">
        <f>AA47+AA48+AA49+AA50+AA51</f>
        <v>33456.378919768125</v>
      </c>
      <c r="AB46" s="22">
        <f>AB47+AB48+AB49+AB50+AB51</f>
        <v>18428.375052394673</v>
      </c>
      <c r="AC46" s="23">
        <f t="shared" ref="AC46:AC51" si="55">((AB46-AA46)/AA46)*100</f>
        <v>-44.918202006894312</v>
      </c>
      <c r="AD46" s="24">
        <f>(AB46/AB$179)*100</f>
        <v>0.44664432772251894</v>
      </c>
    </row>
    <row r="47" spans="1:30" s="2" customFormat="1" ht="15" x14ac:dyDescent="0.25">
      <c r="A47" s="3"/>
      <c r="B47" s="5" t="s">
        <v>2</v>
      </c>
      <c r="C47" s="30">
        <v>1.3312671</v>
      </c>
      <c r="D47" s="30">
        <v>0.1966521500000008</v>
      </c>
      <c r="E47" s="27">
        <f t="shared" si="48"/>
        <v>-85.228197256583528</v>
      </c>
      <c r="F47" s="30">
        <v>8.6377614049999583</v>
      </c>
      <c r="G47" s="30">
        <v>5.8651208939999977</v>
      </c>
      <c r="H47" s="27">
        <f t="shared" si="49"/>
        <v>-32.099063414683123</v>
      </c>
      <c r="I47" s="28">
        <f>(G47/G$180)*100</f>
        <v>1.5466980956304263E-2</v>
      </c>
      <c r="J47" s="31">
        <v>1196</v>
      </c>
      <c r="K47" s="31">
        <v>1979</v>
      </c>
      <c r="L47" s="27">
        <f t="shared" si="50"/>
        <v>65.468227424749159</v>
      </c>
      <c r="M47" s="31">
        <v>3469</v>
      </c>
      <c r="N47" s="31">
        <v>4387</v>
      </c>
      <c r="O47" s="27">
        <f t="shared" si="51"/>
        <v>26.462957624675699</v>
      </c>
      <c r="P47" s="28">
        <f>(N47/N$180)*100</f>
        <v>0.43244852413510299</v>
      </c>
      <c r="Q47" s="7">
        <v>0</v>
      </c>
      <c r="R47" s="7">
        <v>0</v>
      </c>
      <c r="S47" s="27" t="s">
        <v>47</v>
      </c>
      <c r="T47" s="31">
        <v>0</v>
      </c>
      <c r="U47" s="31">
        <v>0</v>
      </c>
      <c r="V47" s="27" t="s">
        <v>47</v>
      </c>
      <c r="W47" s="28" t="s">
        <v>47</v>
      </c>
      <c r="X47" s="30">
        <v>2.7420714999999882</v>
      </c>
      <c r="Y47" s="30">
        <v>7.266693299999897</v>
      </c>
      <c r="Z47" s="27">
        <f t="shared" si="54"/>
        <v>165.00743324891155</v>
      </c>
      <c r="AA47" s="30">
        <v>20.243060100000097</v>
      </c>
      <c r="AB47" s="30">
        <v>110.26899599999905</v>
      </c>
      <c r="AC47" s="27">
        <f t="shared" si="55"/>
        <v>444.72493513961621</v>
      </c>
      <c r="AD47" s="28">
        <f>(AB47/AB$180)*100</f>
        <v>0.3208344985871977</v>
      </c>
    </row>
    <row r="48" spans="1:30" x14ac:dyDescent="0.2">
      <c r="A48" s="3"/>
      <c r="B48" s="5" t="s">
        <v>3</v>
      </c>
      <c r="C48" s="30">
        <v>37.377155829998991</v>
      </c>
      <c r="D48" s="30">
        <v>41.125159401999888</v>
      </c>
      <c r="E48" s="27">
        <f t="shared" si="48"/>
        <v>10.027524804315744</v>
      </c>
      <c r="F48" s="30">
        <v>290.42517793200108</v>
      </c>
      <c r="G48" s="30">
        <v>322.39376209099845</v>
      </c>
      <c r="H48" s="27">
        <f t="shared" si="49"/>
        <v>11.007511258711309</v>
      </c>
      <c r="I48" s="28">
        <f>(G48/G$181)*100</f>
        <v>0.5498284955337045</v>
      </c>
      <c r="J48" s="31">
        <v>8494</v>
      </c>
      <c r="K48" s="31">
        <v>6643</v>
      </c>
      <c r="L48" s="27">
        <f t="shared" si="50"/>
        <v>-21.791853072757238</v>
      </c>
      <c r="M48" s="31">
        <v>69106</v>
      </c>
      <c r="N48" s="31">
        <v>63694</v>
      </c>
      <c r="O48" s="27">
        <f t="shared" si="51"/>
        <v>-7.8314473417648243</v>
      </c>
      <c r="P48" s="28">
        <f>(N48/N$181)*100</f>
        <v>0.29828808192202538</v>
      </c>
      <c r="Q48" s="33">
        <v>0</v>
      </c>
      <c r="R48" s="33">
        <v>0</v>
      </c>
      <c r="S48" s="27" t="s">
        <v>47</v>
      </c>
      <c r="T48" s="31">
        <v>0</v>
      </c>
      <c r="U48" s="31">
        <v>0</v>
      </c>
      <c r="V48" s="27" t="s">
        <v>47</v>
      </c>
      <c r="W48" s="28" t="s">
        <v>47</v>
      </c>
      <c r="X48" s="30">
        <v>1686.4614045630026</v>
      </c>
      <c r="Y48" s="30">
        <v>910.16619290000085</v>
      </c>
      <c r="Z48" s="27">
        <f t="shared" si="54"/>
        <v>-46.03100963725619</v>
      </c>
      <c r="AA48" s="30">
        <v>18224.90266986335</v>
      </c>
      <c r="AB48" s="30">
        <v>10660.881359581992</v>
      </c>
      <c r="AC48" s="27">
        <f t="shared" si="55"/>
        <v>-41.503767933911675</v>
      </c>
      <c r="AD48" s="28">
        <f>(AB48/AB$181)*100</f>
        <v>0.65322546513823743</v>
      </c>
    </row>
    <row r="49" spans="1:30" x14ac:dyDescent="0.2">
      <c r="A49" s="3"/>
      <c r="B49" s="5" t="s">
        <v>4</v>
      </c>
      <c r="C49" s="30">
        <v>2.676731828000241</v>
      </c>
      <c r="D49" s="30">
        <v>2.0734646550001608</v>
      </c>
      <c r="E49" s="27">
        <f t="shared" si="48"/>
        <v>-22.537452825476915</v>
      </c>
      <c r="F49" s="30">
        <v>18.335655849988619</v>
      </c>
      <c r="G49" s="30">
        <v>12.46903115001318</v>
      </c>
      <c r="H49" s="27">
        <f t="shared" si="49"/>
        <v>-31.995717786004807</v>
      </c>
      <c r="I49" s="28">
        <f>(G49/G$182)*100</f>
        <v>9.8077890345633044E-3</v>
      </c>
      <c r="J49" s="31">
        <v>0</v>
      </c>
      <c r="K49" s="31">
        <v>0</v>
      </c>
      <c r="L49" s="27" t="s">
        <v>47</v>
      </c>
      <c r="M49" s="31">
        <v>4</v>
      </c>
      <c r="N49" s="31">
        <v>0</v>
      </c>
      <c r="O49" s="27">
        <f t="shared" si="51"/>
        <v>-100</v>
      </c>
      <c r="P49" s="28">
        <f>(N49/N$182)*100</f>
        <v>0</v>
      </c>
      <c r="Q49" s="33">
        <v>28286</v>
      </c>
      <c r="R49" s="33">
        <v>35116</v>
      </c>
      <c r="S49" s="27">
        <f t="shared" si="52"/>
        <v>24.146220745245</v>
      </c>
      <c r="T49" s="31">
        <v>159657</v>
      </c>
      <c r="U49" s="31">
        <v>170800</v>
      </c>
      <c r="V49" s="27">
        <f t="shared" si="53"/>
        <v>6.9793369535942675</v>
      </c>
      <c r="W49" s="28">
        <f>(U49/U$182)*100</f>
        <v>0.2278879507501583</v>
      </c>
      <c r="X49" s="30">
        <v>190.99854639999731</v>
      </c>
      <c r="Y49" s="30">
        <v>165.84960209995293</v>
      </c>
      <c r="Z49" s="27">
        <f t="shared" si="54"/>
        <v>-13.167086752260609</v>
      </c>
      <c r="AA49" s="30">
        <v>1329.9975212982058</v>
      </c>
      <c r="AB49" s="30">
        <v>945.48290040105701</v>
      </c>
      <c r="AC49" s="27">
        <f t="shared" si="55"/>
        <v>-28.910927632543665</v>
      </c>
      <c r="AD49" s="28">
        <f>(AB49/AB$182)*100</f>
        <v>0.11720642490362153</v>
      </c>
    </row>
    <row r="50" spans="1:30" s="2" customFormat="1" ht="15" x14ac:dyDescent="0.25">
      <c r="A50" s="3"/>
      <c r="B50" s="5" t="s">
        <v>5</v>
      </c>
      <c r="C50" s="30">
        <v>0.1</v>
      </c>
      <c r="D50" s="30">
        <v>0.14562369999999999</v>
      </c>
      <c r="E50" s="27">
        <f t="shared" si="48"/>
        <v>45.623699999999992</v>
      </c>
      <c r="F50" s="30">
        <v>6.0300357999999994</v>
      </c>
      <c r="G50" s="30">
        <v>2.8572888999999999</v>
      </c>
      <c r="H50" s="27">
        <f t="shared" si="49"/>
        <v>-52.615722447286295</v>
      </c>
      <c r="I50" s="28">
        <f>(G50/G$183)*100</f>
        <v>5.1442718800107513E-2</v>
      </c>
      <c r="J50" s="31">
        <v>0</v>
      </c>
      <c r="K50" s="31">
        <v>0</v>
      </c>
      <c r="L50" s="27" t="s">
        <v>47</v>
      </c>
      <c r="M50" s="31">
        <v>2</v>
      </c>
      <c r="N50" s="31">
        <v>0</v>
      </c>
      <c r="O50" s="27">
        <f t="shared" si="51"/>
        <v>-100</v>
      </c>
      <c r="P50" s="28">
        <f>(N50/N$183)*100</f>
        <v>0</v>
      </c>
      <c r="Q50" s="33">
        <v>0</v>
      </c>
      <c r="R50" s="33">
        <v>0</v>
      </c>
      <c r="S50" s="27" t="s">
        <v>47</v>
      </c>
      <c r="T50" s="31">
        <v>284</v>
      </c>
      <c r="U50" s="31">
        <v>0</v>
      </c>
      <c r="V50" s="27">
        <f t="shared" si="53"/>
        <v>-100</v>
      </c>
      <c r="W50" s="28">
        <f>(U50/U$183)*100</f>
        <v>0</v>
      </c>
      <c r="X50" s="30">
        <v>0</v>
      </c>
      <c r="Y50" s="30">
        <v>0</v>
      </c>
      <c r="Z50" s="27" t="s">
        <v>47</v>
      </c>
      <c r="AA50" s="30">
        <v>2.8399999999999998E-2</v>
      </c>
      <c r="AB50" s="30">
        <v>0</v>
      </c>
      <c r="AC50" s="27">
        <f t="shared" si="55"/>
        <v>-100</v>
      </c>
      <c r="AD50" s="28">
        <f>(AB50/AB$183)*100</f>
        <v>0</v>
      </c>
    </row>
    <row r="51" spans="1:30" s="2" customFormat="1" ht="15" x14ac:dyDescent="0.25">
      <c r="A51" s="3"/>
      <c r="B51" s="5" t="s">
        <v>23</v>
      </c>
      <c r="C51" s="30">
        <v>1.7262173520000004</v>
      </c>
      <c r="D51" s="30">
        <v>5.452655499999999E-2</v>
      </c>
      <c r="E51" s="27">
        <f t="shared" si="48"/>
        <v>-96.841269441717444</v>
      </c>
      <c r="F51" s="30">
        <v>10.657787394999996</v>
      </c>
      <c r="G51" s="30">
        <v>4.7203745909999979</v>
      </c>
      <c r="H51" s="27">
        <f t="shared" si="49"/>
        <v>-55.709619491804474</v>
      </c>
      <c r="I51" s="28">
        <f>(G51/G$184)*100</f>
        <v>8.4031006272913114E-2</v>
      </c>
      <c r="J51" s="31">
        <v>2</v>
      </c>
      <c r="K51" s="31">
        <v>1</v>
      </c>
      <c r="L51" s="27">
        <f t="shared" si="50"/>
        <v>-50</v>
      </c>
      <c r="M51" s="31">
        <v>44</v>
      </c>
      <c r="N51" s="31">
        <v>29</v>
      </c>
      <c r="O51" s="27">
        <f t="shared" si="51"/>
        <v>-34.090909090909086</v>
      </c>
      <c r="P51" s="28">
        <f>(N51/N$184)*100</f>
        <v>0.11242053031477747</v>
      </c>
      <c r="Q51" s="33">
        <v>34899</v>
      </c>
      <c r="R51" s="33">
        <v>674</v>
      </c>
      <c r="S51" s="27">
        <f t="shared" si="52"/>
        <v>-98.068712570560763</v>
      </c>
      <c r="T51" s="31">
        <v>176989</v>
      </c>
      <c r="U51" s="31">
        <v>57227</v>
      </c>
      <c r="V51" s="27">
        <f t="shared" si="53"/>
        <v>-67.666352146178582</v>
      </c>
      <c r="W51" s="28">
        <f>(U51/U$184)*100</f>
        <v>9.0524825215682392E-2</v>
      </c>
      <c r="X51" s="30">
        <v>3641.789558190851</v>
      </c>
      <c r="Y51" s="30">
        <v>87.760595384829244</v>
      </c>
      <c r="Z51" s="27">
        <f t="shared" si="54"/>
        <v>-97.590179388936832</v>
      </c>
      <c r="AA51" s="30">
        <v>13881.20726850657</v>
      </c>
      <c r="AB51" s="30">
        <v>6711.7417964116266</v>
      </c>
      <c r="AC51" s="27">
        <f t="shared" si="55"/>
        <v>-51.648717099418981</v>
      </c>
      <c r="AD51" s="28">
        <f>(AB51/AB$184)*100</f>
        <v>0.43602897003788399</v>
      </c>
    </row>
    <row r="52" spans="1:30" s="2" customFormat="1" ht="15" x14ac:dyDescent="0.25">
      <c r="A52" s="3"/>
      <c r="B52" s="5"/>
      <c r="C52" s="30"/>
      <c r="D52" s="30"/>
      <c r="E52" s="27"/>
      <c r="F52" s="30"/>
      <c r="G52" s="30"/>
      <c r="H52" s="27"/>
      <c r="I52" s="28"/>
      <c r="J52" s="31"/>
      <c r="K52" s="31"/>
      <c r="L52" s="27"/>
      <c r="M52" s="31"/>
      <c r="N52" s="31"/>
      <c r="O52" s="27"/>
      <c r="P52" s="28"/>
      <c r="Q52" s="33"/>
      <c r="R52" s="33"/>
      <c r="S52" s="27"/>
      <c r="T52" s="31"/>
      <c r="U52" s="31"/>
      <c r="V52" s="27"/>
      <c r="W52" s="28"/>
      <c r="X52" s="30"/>
      <c r="Y52" s="30"/>
      <c r="Z52" s="27"/>
      <c r="AA52" s="30"/>
      <c r="AB52" s="30"/>
      <c r="AC52" s="27"/>
      <c r="AD52" s="28"/>
    </row>
    <row r="53" spans="1:30" ht="15" x14ac:dyDescent="0.25">
      <c r="A53" s="3">
        <v>8</v>
      </c>
      <c r="B53" s="4" t="s">
        <v>18</v>
      </c>
      <c r="C53" s="22">
        <f>C54+C55+C56+C57+C58</f>
        <v>94.782575675000004</v>
      </c>
      <c r="D53" s="22">
        <f>D54+D55+D56+D57+D58</f>
        <v>82.6633208769492</v>
      </c>
      <c r="E53" s="23">
        <f t="shared" ref="E53:E58" si="56">((D53-C53)/C53)*100</f>
        <v>-12.786374195618528</v>
      </c>
      <c r="F53" s="22">
        <f>F54+F55+F56+F57+F58</f>
        <v>783.51342889530054</v>
      </c>
      <c r="G53" s="22">
        <f>G54+G55+G56+G57+G58</f>
        <v>607.6994992469489</v>
      </c>
      <c r="H53" s="23">
        <f t="shared" ref="H53:H58" si="57">((G53-F53)/F53)*100</f>
        <v>-22.439172471649535</v>
      </c>
      <c r="I53" s="24">
        <f>(G53/G$179)*100</f>
        <v>0.2587482494608308</v>
      </c>
      <c r="J53" s="25">
        <f>J54+J55+J56+J57+J58</f>
        <v>16540</v>
      </c>
      <c r="K53" s="25">
        <f>K54+K55+K56+K57+K58</f>
        <v>13066</v>
      </c>
      <c r="L53" s="23">
        <f t="shared" ref="L53:L57" si="58">((K53-J53)/J53)*100</f>
        <v>-21.003627569528415</v>
      </c>
      <c r="M53" s="25">
        <f>M54+M55+M56+M57+M58</f>
        <v>173162</v>
      </c>
      <c r="N53" s="25">
        <f>N54+N55+N56+N57+N58</f>
        <v>125072</v>
      </c>
      <c r="O53" s="23">
        <f t="shared" ref="O53:O57" si="59">((N53-M53)/M53)*100</f>
        <v>-27.771682008754805</v>
      </c>
      <c r="P53" s="24">
        <f>(N53/N$179)*100</f>
        <v>0.55832897715427754</v>
      </c>
      <c r="Q53" s="25">
        <f>Q54+Q55+Q56+Q57+Q58</f>
        <v>151464</v>
      </c>
      <c r="R53" s="25">
        <f>R54+R55+R56+R57+R58</f>
        <v>175142</v>
      </c>
      <c r="S53" s="23">
        <f t="shared" ref="S53:S58" si="60">((R53-Q53)/Q53)*100</f>
        <v>15.632757618972166</v>
      </c>
      <c r="T53" s="25">
        <f>T54+T55+T56+T57+T58</f>
        <v>1661498</v>
      </c>
      <c r="U53" s="25">
        <f>U54+U55+U56+U57+U58</f>
        <v>1097060</v>
      </c>
      <c r="V53" s="23">
        <f t="shared" ref="V53:V58" si="61">((U53-T53)/T53)*100</f>
        <v>-33.971632827725337</v>
      </c>
      <c r="W53" s="24">
        <f>(U53/U$179)*100</f>
        <v>0.77789746721999165</v>
      </c>
      <c r="X53" s="22">
        <f>X54+X55+X56+X57+X58</f>
        <v>5949.9835414192876</v>
      </c>
      <c r="Y53" s="22">
        <f>Y54+Y55+Y56+Y57+Y58</f>
        <v>3434.0821457722</v>
      </c>
      <c r="Z53" s="23">
        <f t="shared" ref="Z53:Z58" si="62">((Y53-X53)/X53)*100</f>
        <v>-42.284174033983184</v>
      </c>
      <c r="AA53" s="22">
        <f>AA54+AA55+AA56+AA57+AA58</f>
        <v>62004.344130949787</v>
      </c>
      <c r="AB53" s="22">
        <f>AB54+AB55+AB56+AB57+AB58</f>
        <v>37635.377042471882</v>
      </c>
      <c r="AC53" s="23">
        <f t="shared" ref="AC53:AC58" si="63">((AB53-AA53)/AA53)*100</f>
        <v>-39.302031865722149</v>
      </c>
      <c r="AD53" s="24">
        <f>(AB53/AB$179)*100</f>
        <v>0.91216005914390441</v>
      </c>
    </row>
    <row r="54" spans="1:30" x14ac:dyDescent="0.2">
      <c r="A54" s="3"/>
      <c r="B54" s="5" t="s">
        <v>2</v>
      </c>
      <c r="C54" s="30">
        <v>2.77270146</v>
      </c>
      <c r="D54" s="30">
        <v>10.247368193</v>
      </c>
      <c r="E54" s="27">
        <f t="shared" si="56"/>
        <v>269.58065413216173</v>
      </c>
      <c r="F54" s="30">
        <v>103.18982629370001</v>
      </c>
      <c r="G54" s="30">
        <v>76.757546594376919</v>
      </c>
      <c r="H54" s="27">
        <f t="shared" si="57"/>
        <v>-25.615199335728356</v>
      </c>
      <c r="I54" s="28">
        <f>(G54/G$180)*100</f>
        <v>0.2024182506864223</v>
      </c>
      <c r="J54" s="31">
        <v>69</v>
      </c>
      <c r="K54" s="31">
        <v>148</v>
      </c>
      <c r="L54" s="27">
        <f t="shared" si="58"/>
        <v>114.49275362318841</v>
      </c>
      <c r="M54" s="29">
        <v>2166</v>
      </c>
      <c r="N54" s="31">
        <v>1098</v>
      </c>
      <c r="O54" s="27">
        <f t="shared" si="59"/>
        <v>-49.307479224376735</v>
      </c>
      <c r="P54" s="28">
        <f>(N54/N$180)*100</f>
        <v>0.10823534978352931</v>
      </c>
      <c r="Q54" s="33">
        <v>0</v>
      </c>
      <c r="R54" s="33">
        <v>0</v>
      </c>
      <c r="S54" s="27" t="s">
        <v>47</v>
      </c>
      <c r="T54" s="31">
        <v>0</v>
      </c>
      <c r="U54" s="31">
        <v>0</v>
      </c>
      <c r="V54" s="27" t="s">
        <v>47</v>
      </c>
      <c r="W54" s="28" t="s">
        <v>47</v>
      </c>
      <c r="X54" s="30">
        <v>6.8289199000000007</v>
      </c>
      <c r="Y54" s="30">
        <v>2.7719193999999998</v>
      </c>
      <c r="Z54" s="27">
        <f t="shared" si="62"/>
        <v>-59.409109484502821</v>
      </c>
      <c r="AA54" s="30">
        <v>256.18112279999997</v>
      </c>
      <c r="AB54" s="30">
        <v>18.109887699999998</v>
      </c>
      <c r="AC54" s="27">
        <f t="shared" si="63"/>
        <v>-92.930826634662552</v>
      </c>
      <c r="AD54" s="28">
        <f>(AB54/AB$180)*100</f>
        <v>5.2691844040187036E-2</v>
      </c>
    </row>
    <row r="55" spans="1:30" x14ac:dyDescent="0.2">
      <c r="A55" s="3"/>
      <c r="B55" s="5" t="s">
        <v>3</v>
      </c>
      <c r="C55" s="30">
        <v>66.849811636000027</v>
      </c>
      <c r="D55" s="30">
        <v>59.500762181000006</v>
      </c>
      <c r="E55" s="27">
        <f t="shared" si="56"/>
        <v>-10.993373466803313</v>
      </c>
      <c r="F55" s="30">
        <v>585.88550631629994</v>
      </c>
      <c r="G55" s="30">
        <v>459.59131509199983</v>
      </c>
      <c r="H55" s="27">
        <f t="shared" si="57"/>
        <v>-21.556121437166617</v>
      </c>
      <c r="I55" s="28">
        <f>(G55/G$181)*100</f>
        <v>0.78381293638698013</v>
      </c>
      <c r="J55" s="31">
        <v>16464</v>
      </c>
      <c r="K55" s="31">
        <v>12917</v>
      </c>
      <c r="L55" s="27">
        <f t="shared" si="58"/>
        <v>-21.543974732750243</v>
      </c>
      <c r="M55" s="29">
        <v>170956</v>
      </c>
      <c r="N55" s="31">
        <v>123952</v>
      </c>
      <c r="O55" s="27">
        <f t="shared" si="59"/>
        <v>-27.494793982077258</v>
      </c>
      <c r="P55" s="28">
        <f>(N55/N$181)*100</f>
        <v>0.5804848860237839</v>
      </c>
      <c r="Q55" s="33">
        <v>0</v>
      </c>
      <c r="R55" s="33">
        <v>0</v>
      </c>
      <c r="S55" s="27" t="s">
        <v>47</v>
      </c>
      <c r="T55" s="31">
        <v>0</v>
      </c>
      <c r="U55" s="31">
        <v>0</v>
      </c>
      <c r="V55" s="27" t="s">
        <v>47</v>
      </c>
      <c r="W55" s="28" t="s">
        <v>47</v>
      </c>
      <c r="X55" s="30">
        <v>1348.7680058999999</v>
      </c>
      <c r="Y55" s="30">
        <v>982.52121790000001</v>
      </c>
      <c r="Z55" s="27">
        <f t="shared" si="62"/>
        <v>-27.154172281512</v>
      </c>
      <c r="AA55" s="30">
        <v>14108.633479200002</v>
      </c>
      <c r="AB55" s="30">
        <v>11856.940391355001</v>
      </c>
      <c r="AC55" s="27">
        <f t="shared" si="63"/>
        <v>-15.959682354528622</v>
      </c>
      <c r="AD55" s="28">
        <f>(AB55/AB$181)*100</f>
        <v>0.7265117339757089</v>
      </c>
    </row>
    <row r="56" spans="1:30" x14ac:dyDescent="0.2">
      <c r="A56" s="3"/>
      <c r="B56" s="5" t="s">
        <v>4</v>
      </c>
      <c r="C56" s="30">
        <v>5.3122100000000005E-2</v>
      </c>
      <c r="D56" s="30">
        <v>7.5307300000000008E-2</v>
      </c>
      <c r="E56" s="27">
        <f t="shared" si="56"/>
        <v>41.762656220292492</v>
      </c>
      <c r="F56" s="30">
        <v>0.42332208440677976</v>
      </c>
      <c r="G56" s="30">
        <v>0.59432261864406788</v>
      </c>
      <c r="H56" s="27">
        <f t="shared" si="57"/>
        <v>40.394900369282368</v>
      </c>
      <c r="I56" s="28">
        <f>(G56/G$182)*100</f>
        <v>4.6747744808738214E-4</v>
      </c>
      <c r="J56" s="31">
        <v>0</v>
      </c>
      <c r="K56" s="31">
        <v>0</v>
      </c>
      <c r="L56" s="27" t="s">
        <v>47</v>
      </c>
      <c r="M56" s="29">
        <v>0</v>
      </c>
      <c r="N56" s="31">
        <v>0</v>
      </c>
      <c r="O56" s="27" t="s">
        <v>47</v>
      </c>
      <c r="P56" s="28">
        <f>(N56/N$182)*100</f>
        <v>0</v>
      </c>
      <c r="Q56" s="7">
        <v>277</v>
      </c>
      <c r="R56" s="7">
        <v>371</v>
      </c>
      <c r="S56" s="27">
        <f t="shared" si="60"/>
        <v>33.935018050541515</v>
      </c>
      <c r="T56" s="31">
        <v>1717</v>
      </c>
      <c r="U56" s="31">
        <v>2771</v>
      </c>
      <c r="V56" s="27">
        <f t="shared" si="61"/>
        <v>61.386138613861384</v>
      </c>
      <c r="W56" s="28">
        <f>(U56/U$182)*100</f>
        <v>3.6971751260461861E-3</v>
      </c>
      <c r="X56" s="30">
        <v>3.6924999999999999</v>
      </c>
      <c r="Y56" s="30">
        <v>5.2382340000000003</v>
      </c>
      <c r="Z56" s="27">
        <f t="shared" si="62"/>
        <v>41.861448882870697</v>
      </c>
      <c r="AA56" s="30">
        <v>32.581400000000002</v>
      </c>
      <c r="AB56" s="30">
        <v>44.787079000000006</v>
      </c>
      <c r="AC56" s="27">
        <f t="shared" si="63"/>
        <v>37.462107214545732</v>
      </c>
      <c r="AD56" s="28">
        <f>(AB56/AB$182)*100</f>
        <v>5.552013060457669E-3</v>
      </c>
    </row>
    <row r="57" spans="1:30" s="2" customFormat="1" ht="15" x14ac:dyDescent="0.25">
      <c r="A57" s="3"/>
      <c r="B57" s="5" t="s">
        <v>5</v>
      </c>
      <c r="C57" s="30">
        <v>18.341292609</v>
      </c>
      <c r="D57" s="30">
        <v>3.3047060999999998</v>
      </c>
      <c r="E57" s="27">
        <f t="shared" si="56"/>
        <v>-81.982152673479547</v>
      </c>
      <c r="F57" s="30">
        <v>26.054934685152666</v>
      </c>
      <c r="G57" s="30">
        <v>17.174971624858639</v>
      </c>
      <c r="H57" s="27">
        <f t="shared" si="57"/>
        <v>-34.081693804261384</v>
      </c>
      <c r="I57" s="28">
        <f>(G57/G$183)*100</f>
        <v>0.30921872677888068</v>
      </c>
      <c r="J57" s="31">
        <v>7</v>
      </c>
      <c r="K57" s="31">
        <v>1</v>
      </c>
      <c r="L57" s="27">
        <f t="shared" si="58"/>
        <v>-85.714285714285708</v>
      </c>
      <c r="M57" s="29">
        <v>40</v>
      </c>
      <c r="N57" s="31">
        <v>22</v>
      </c>
      <c r="O57" s="27">
        <f t="shared" si="59"/>
        <v>-45</v>
      </c>
      <c r="P57" s="28">
        <f>(N57/N$183)*100</f>
        <v>0.34337443421257996</v>
      </c>
      <c r="Q57" s="7">
        <v>12668</v>
      </c>
      <c r="R57" s="7">
        <v>1685</v>
      </c>
      <c r="S57" s="27">
        <f t="shared" si="60"/>
        <v>-86.698768550678878</v>
      </c>
      <c r="T57" s="31">
        <v>63025</v>
      </c>
      <c r="U57" s="31">
        <v>147558</v>
      </c>
      <c r="V57" s="27">
        <f t="shared" si="61"/>
        <v>134.12614042046806</v>
      </c>
      <c r="W57" s="28">
        <f>(U57/U$183)*100</f>
        <v>5.1542488198789869</v>
      </c>
      <c r="X57" s="30">
        <v>35.602878899999993</v>
      </c>
      <c r="Y57" s="30">
        <v>0.75329999999999997</v>
      </c>
      <c r="Z57" s="27">
        <f t="shared" si="62"/>
        <v>-97.884159867757205</v>
      </c>
      <c r="AA57" s="30">
        <v>1750.4109463</v>
      </c>
      <c r="AB57" s="30">
        <v>1976.9028937</v>
      </c>
      <c r="AC57" s="27">
        <f t="shared" si="63"/>
        <v>12.939358490573676</v>
      </c>
      <c r="AD57" s="28">
        <f>(AB57/AB$183)*100</f>
        <v>1.740450958671846</v>
      </c>
    </row>
    <row r="58" spans="1:30" s="2" customFormat="1" ht="15" x14ac:dyDescent="0.25">
      <c r="A58" s="3"/>
      <c r="B58" s="5" t="s">
        <v>23</v>
      </c>
      <c r="C58" s="30">
        <v>6.7656478699999862</v>
      </c>
      <c r="D58" s="30">
        <v>9.5351771029491843</v>
      </c>
      <c r="E58" s="27">
        <f t="shared" si="56"/>
        <v>40.935166685658494</v>
      </c>
      <c r="F58" s="30">
        <v>67.959839515741081</v>
      </c>
      <c r="G58" s="30">
        <v>53.581343317069589</v>
      </c>
      <c r="H58" s="27">
        <f t="shared" si="57"/>
        <v>-21.157342779394142</v>
      </c>
      <c r="I58" s="28">
        <f>(G58/G$184)*100</f>
        <v>0.9538425626161896</v>
      </c>
      <c r="J58" s="31">
        <v>0</v>
      </c>
      <c r="K58" s="31">
        <v>0</v>
      </c>
      <c r="L58" s="27" t="s">
        <v>47</v>
      </c>
      <c r="M58" s="29">
        <v>0</v>
      </c>
      <c r="N58" s="31">
        <v>0</v>
      </c>
      <c r="O58" s="27" t="s">
        <v>47</v>
      </c>
      <c r="P58" s="28">
        <f>(N58/N$184)*100</f>
        <v>0</v>
      </c>
      <c r="Q58" s="7">
        <v>138519</v>
      </c>
      <c r="R58" s="7">
        <v>173086</v>
      </c>
      <c r="S58" s="27">
        <f t="shared" si="60"/>
        <v>24.954699355323097</v>
      </c>
      <c r="T58" s="31">
        <v>1596756</v>
      </c>
      <c r="U58" s="31">
        <v>946731</v>
      </c>
      <c r="V58" s="27">
        <f t="shared" si="61"/>
        <v>-40.709100200656835</v>
      </c>
      <c r="W58" s="28">
        <f>(U58/U$184)*100</f>
        <v>1.4975913170578261</v>
      </c>
      <c r="X58" s="30">
        <v>4555.0912367192877</v>
      </c>
      <c r="Y58" s="30">
        <v>2442.7974744722001</v>
      </c>
      <c r="Z58" s="27">
        <f t="shared" si="62"/>
        <v>-46.372150468020578</v>
      </c>
      <c r="AA58" s="30">
        <v>45856.537182649787</v>
      </c>
      <c r="AB58" s="30">
        <v>23738.636790716882</v>
      </c>
      <c r="AC58" s="27">
        <f t="shared" si="63"/>
        <v>-48.232818592114278</v>
      </c>
      <c r="AD58" s="28">
        <f>(AB58/AB$184)*100</f>
        <v>1.5421828884260163</v>
      </c>
    </row>
    <row r="59" spans="1:30" s="2" customFormat="1" ht="15" x14ac:dyDescent="0.25">
      <c r="A59" s="3"/>
      <c r="B59" s="5"/>
      <c r="C59" s="30"/>
      <c r="D59" s="30"/>
      <c r="E59" s="27"/>
      <c r="F59" s="30"/>
      <c r="G59" s="30"/>
      <c r="H59" s="27"/>
      <c r="I59" s="28"/>
      <c r="J59" s="31"/>
      <c r="K59" s="31"/>
      <c r="L59" s="27"/>
      <c r="M59" s="29"/>
      <c r="N59" s="31"/>
      <c r="O59" s="27"/>
      <c r="P59" s="28"/>
      <c r="Q59" s="7"/>
      <c r="R59" s="7"/>
      <c r="S59" s="27"/>
      <c r="T59" s="31"/>
      <c r="U59" s="31"/>
      <c r="V59" s="27"/>
      <c r="W59" s="28"/>
      <c r="X59" s="30"/>
      <c r="Y59" s="30"/>
      <c r="Z59" s="27"/>
      <c r="AA59" s="30"/>
      <c r="AB59" s="30"/>
      <c r="AC59" s="27"/>
      <c r="AD59" s="28"/>
    </row>
    <row r="60" spans="1:30" s="2" customFormat="1" ht="15" x14ac:dyDescent="0.25">
      <c r="A60" s="3">
        <v>9</v>
      </c>
      <c r="B60" s="4" t="s">
        <v>15</v>
      </c>
      <c r="C60" s="22">
        <f>C61+C62+C63+C64+C65</f>
        <v>54.204756708000005</v>
      </c>
      <c r="D60" s="22">
        <f>D61+D62+D63+D64+D65</f>
        <v>71.611295757000008</v>
      </c>
      <c r="E60" s="23">
        <f t="shared" ref="E60:E65" si="64">((D60-C60)/C60)*100</f>
        <v>32.112567431616192</v>
      </c>
      <c r="F60" s="22">
        <f>F61+F62+F63+F64+F65</f>
        <v>696.66642417700109</v>
      </c>
      <c r="G60" s="22">
        <f>G61+G62+G63+G64+G65</f>
        <v>383.57088431</v>
      </c>
      <c r="H60" s="23">
        <f t="shared" ref="H60:H65" si="65">((G60-F60)/F60)*100</f>
        <v>-44.941959164584823</v>
      </c>
      <c r="I60" s="24">
        <f>(G60/G$179)*100</f>
        <v>0.16331804614343468</v>
      </c>
      <c r="J60" s="25">
        <f>J61+J62+J63+J64+J65</f>
        <v>6909</v>
      </c>
      <c r="K60" s="25">
        <f>K61+K62+K63+K64+K65</f>
        <v>5245</v>
      </c>
      <c r="L60" s="23">
        <f t="shared" ref="L60:L65" si="66">((K60-J60)/J60)*100</f>
        <v>-24.084527427992477</v>
      </c>
      <c r="M60" s="25">
        <f>M61+M62+M63+M64+M65</f>
        <v>59274</v>
      </c>
      <c r="N60" s="25">
        <f>N61+N62+N63+N64+N65</f>
        <v>43195</v>
      </c>
      <c r="O60" s="23">
        <f t="shared" ref="O60:O65" si="67">((N60-M60)/M60)*100</f>
        <v>-27.126564767014205</v>
      </c>
      <c r="P60" s="24">
        <f>(N60/N$179)*100</f>
        <v>0.19282509409123558</v>
      </c>
      <c r="Q60" s="25">
        <f>Q61+Q62+Q63+Q64+Q65</f>
        <v>17943</v>
      </c>
      <c r="R60" s="25">
        <f>R61+R62+R63+R64+R65</f>
        <v>11495</v>
      </c>
      <c r="S60" s="23">
        <f t="shared" ref="S60:S65" si="68">((R60-Q60)/Q60)*100</f>
        <v>-35.936019617678205</v>
      </c>
      <c r="T60" s="25">
        <f>T61+T62+T63+T64+T65</f>
        <v>549391</v>
      </c>
      <c r="U60" s="25">
        <f>U61+U62+U63+U64+U65</f>
        <v>91284</v>
      </c>
      <c r="V60" s="23">
        <f t="shared" ref="V60:V65" si="69">((U60-T60)/T60)*100</f>
        <v>-83.384511213325297</v>
      </c>
      <c r="W60" s="24">
        <f>(U60/U$179)*100</f>
        <v>6.4727172987539175E-2</v>
      </c>
      <c r="X60" s="22">
        <f>X61+X62+X63+X64+X65</f>
        <v>3882.368669</v>
      </c>
      <c r="Y60" s="22">
        <f>Y61+Y62+Y63+Y64+Y65</f>
        <v>2342.7810159999999</v>
      </c>
      <c r="Z60" s="23">
        <f t="shared" ref="Z60:Z65" si="70">((Y60-X60)/X60)*100</f>
        <v>-39.655884957379875</v>
      </c>
      <c r="AA60" s="22">
        <f>AA61+AA62+AA63+AA64+AA65</f>
        <v>56423.701478399998</v>
      </c>
      <c r="AB60" s="22">
        <f>AB61+AB62+AB63+AB64+AB65</f>
        <v>28327.610204099998</v>
      </c>
      <c r="AC60" s="23">
        <f t="shared" ref="AC60:AC65" si="71">((AB60-AA60)/AA60)*100</f>
        <v>-49.79483893848348</v>
      </c>
      <c r="AD60" s="24">
        <f>(AB60/AB$179)*100</f>
        <v>0.68656983481306466</v>
      </c>
    </row>
    <row r="61" spans="1:30" s="2" customFormat="1" ht="15" x14ac:dyDescent="0.25">
      <c r="A61" s="3"/>
      <c r="B61" s="5" t="s">
        <v>2</v>
      </c>
      <c r="C61" s="30">
        <v>0.26222661400000002</v>
      </c>
      <c r="D61" s="30">
        <v>0.28133602000000002</v>
      </c>
      <c r="E61" s="27">
        <f t="shared" si="64"/>
        <v>7.2873632879994377</v>
      </c>
      <c r="F61" s="30">
        <v>4.797502186</v>
      </c>
      <c r="G61" s="30">
        <v>2.6442717040000003</v>
      </c>
      <c r="H61" s="27">
        <f t="shared" si="65"/>
        <v>-44.882324145333904</v>
      </c>
      <c r="I61" s="28">
        <f>(G61/G$180)*100</f>
        <v>6.973240761482289E-3</v>
      </c>
      <c r="J61" s="31">
        <v>27</v>
      </c>
      <c r="K61" s="31">
        <v>18</v>
      </c>
      <c r="L61" s="27">
        <f t="shared" si="66"/>
        <v>-33.333333333333329</v>
      </c>
      <c r="M61" s="31">
        <v>302</v>
      </c>
      <c r="N61" s="31">
        <v>130</v>
      </c>
      <c r="O61" s="27">
        <f t="shared" si="67"/>
        <v>-56.953642384105962</v>
      </c>
      <c r="P61" s="28">
        <f>(N61/N$180)*100</f>
        <v>1.2814749974370499E-2</v>
      </c>
      <c r="Q61" s="7">
        <v>0</v>
      </c>
      <c r="R61" s="7">
        <v>0</v>
      </c>
      <c r="S61" s="27" t="s">
        <v>47</v>
      </c>
      <c r="T61" s="31">
        <v>0</v>
      </c>
      <c r="U61" s="31">
        <v>0</v>
      </c>
      <c r="V61" s="27" t="s">
        <v>47</v>
      </c>
      <c r="W61" s="28" t="s">
        <v>47</v>
      </c>
      <c r="X61" s="30">
        <v>1.65031E-2</v>
      </c>
      <c r="Y61" s="30">
        <v>0.29168900000000003</v>
      </c>
      <c r="Z61" s="27">
        <f t="shared" si="70"/>
        <v>1667.4800492028774</v>
      </c>
      <c r="AA61" s="30">
        <v>8.3276134000000006</v>
      </c>
      <c r="AB61" s="30">
        <v>1.3452393</v>
      </c>
      <c r="AC61" s="27">
        <f t="shared" si="71"/>
        <v>-83.846040451397513</v>
      </c>
      <c r="AD61" s="28">
        <f>(AB61/AB$180)*100</f>
        <v>3.9140573683585237E-3</v>
      </c>
    </row>
    <row r="62" spans="1:30" x14ac:dyDescent="0.2">
      <c r="A62" s="3"/>
      <c r="B62" s="5" t="s">
        <v>3</v>
      </c>
      <c r="C62" s="30">
        <v>41.235462500000004</v>
      </c>
      <c r="D62" s="30">
        <v>35.967501600000006</v>
      </c>
      <c r="E62" s="27">
        <f t="shared" si="64"/>
        <v>-12.775316634316876</v>
      </c>
      <c r="F62" s="30">
        <v>317.56094059999998</v>
      </c>
      <c r="G62" s="30">
        <v>249.46953650000003</v>
      </c>
      <c r="H62" s="27">
        <f t="shared" si="65"/>
        <v>-21.441995974488542</v>
      </c>
      <c r="I62" s="28">
        <f>(G62/G$181)*100</f>
        <v>0.42545941039817464</v>
      </c>
      <c r="J62" s="31">
        <v>6879</v>
      </c>
      <c r="K62" s="31">
        <v>5225</v>
      </c>
      <c r="L62" s="27">
        <f t="shared" si="66"/>
        <v>-24.044192469835732</v>
      </c>
      <c r="M62" s="31">
        <v>58927</v>
      </c>
      <c r="N62" s="31">
        <v>43035</v>
      </c>
      <c r="O62" s="27">
        <f t="shared" si="67"/>
        <v>-26.968961596551665</v>
      </c>
      <c r="P62" s="28">
        <f>(N62/N$181)*100</f>
        <v>0.20153903987054295</v>
      </c>
      <c r="Q62" s="6">
        <v>0</v>
      </c>
      <c r="R62" s="6">
        <v>0</v>
      </c>
      <c r="S62" s="27" t="s">
        <v>47</v>
      </c>
      <c r="T62" s="31">
        <v>0</v>
      </c>
      <c r="U62" s="31">
        <v>0</v>
      </c>
      <c r="V62" s="27" t="s">
        <v>47</v>
      </c>
      <c r="W62" s="28" t="s">
        <v>47</v>
      </c>
      <c r="X62" s="30">
        <v>970.3099436</v>
      </c>
      <c r="Y62" s="30">
        <v>324.17899419999998</v>
      </c>
      <c r="Z62" s="27">
        <f t="shared" si="70"/>
        <v>-66.590160562794424</v>
      </c>
      <c r="AA62" s="30">
        <v>6691.3882301000003</v>
      </c>
      <c r="AB62" s="30">
        <v>3682.0107992999997</v>
      </c>
      <c r="AC62" s="27">
        <f t="shared" si="71"/>
        <v>-44.973887739211726</v>
      </c>
      <c r="AD62" s="28">
        <f>(AB62/AB$181)*100</f>
        <v>0.22560829033661267</v>
      </c>
    </row>
    <row r="63" spans="1:30" ht="14.25" customHeight="1" x14ac:dyDescent="0.2">
      <c r="A63" s="3"/>
      <c r="B63" s="5" t="s">
        <v>4</v>
      </c>
      <c r="C63" s="26">
        <v>9.6545101680000034</v>
      </c>
      <c r="D63" s="26">
        <v>12.045265147000002</v>
      </c>
      <c r="E63" s="27">
        <f t="shared" si="64"/>
        <v>24.763089347859268</v>
      </c>
      <c r="F63" s="26">
        <v>68.544825880000005</v>
      </c>
      <c r="G63" s="26">
        <v>58.996043380999993</v>
      </c>
      <c r="H63" s="27">
        <f t="shared" si="65"/>
        <v>-13.930712313307012</v>
      </c>
      <c r="I63" s="28">
        <f>(G63/G$182)*100</f>
        <v>4.6404627624511238E-2</v>
      </c>
      <c r="J63" s="29">
        <v>0</v>
      </c>
      <c r="K63" s="29">
        <v>0</v>
      </c>
      <c r="L63" s="27" t="s">
        <v>47</v>
      </c>
      <c r="M63" s="31">
        <v>3</v>
      </c>
      <c r="N63" s="29">
        <v>5</v>
      </c>
      <c r="O63" s="27">
        <f t="shared" si="67"/>
        <v>66.666666666666657</v>
      </c>
      <c r="P63" s="28">
        <f>(N63/N$182)*100</f>
        <v>0.38819875776397517</v>
      </c>
      <c r="Q63" s="7">
        <v>9651</v>
      </c>
      <c r="R63" s="7">
        <v>7825</v>
      </c>
      <c r="S63" s="27">
        <f t="shared" si="68"/>
        <v>-18.920319137913168</v>
      </c>
      <c r="T63" s="29">
        <v>62001</v>
      </c>
      <c r="U63" s="29">
        <v>40007</v>
      </c>
      <c r="V63" s="27">
        <f t="shared" si="69"/>
        <v>-35.473621393203338</v>
      </c>
      <c r="W63" s="28">
        <f>(U63/U$182)*100</f>
        <v>5.3378883171320744E-2</v>
      </c>
      <c r="X63" s="26">
        <v>860.08403139999996</v>
      </c>
      <c r="Y63" s="26">
        <v>779.60213279999994</v>
      </c>
      <c r="Z63" s="27">
        <f t="shared" si="70"/>
        <v>-9.357445977574514</v>
      </c>
      <c r="AA63" s="26">
        <v>5961.0273462000005</v>
      </c>
      <c r="AB63" s="26">
        <v>3636.8877428000001</v>
      </c>
      <c r="AC63" s="27">
        <f t="shared" si="71"/>
        <v>-38.988910273689299</v>
      </c>
      <c r="AD63" s="28">
        <f>(AB63/AB$182)*100</f>
        <v>0.45084539332078366</v>
      </c>
    </row>
    <row r="64" spans="1:30" x14ac:dyDescent="0.2">
      <c r="A64" s="3"/>
      <c r="B64" s="5" t="s">
        <v>5</v>
      </c>
      <c r="C64" s="26">
        <v>0</v>
      </c>
      <c r="D64" s="26">
        <v>0</v>
      </c>
      <c r="E64" s="27" t="s">
        <v>47</v>
      </c>
      <c r="F64" s="26">
        <v>0</v>
      </c>
      <c r="G64" s="26">
        <v>0</v>
      </c>
      <c r="H64" s="27" t="s">
        <v>47</v>
      </c>
      <c r="I64" s="28">
        <f>(G64/G$183)*100</f>
        <v>0</v>
      </c>
      <c r="J64" s="29">
        <v>0</v>
      </c>
      <c r="K64" s="29">
        <v>0</v>
      </c>
      <c r="L64" s="27" t="s">
        <v>47</v>
      </c>
      <c r="M64" s="31">
        <v>0</v>
      </c>
      <c r="N64" s="29">
        <v>0</v>
      </c>
      <c r="O64" s="27" t="s">
        <v>47</v>
      </c>
      <c r="P64" s="28">
        <f>(N64/N$183)*100</f>
        <v>0</v>
      </c>
      <c r="Q64" s="7">
        <v>0</v>
      </c>
      <c r="R64" s="7">
        <v>0</v>
      </c>
      <c r="S64" s="27" t="s">
        <v>47</v>
      </c>
      <c r="T64" s="29">
        <v>0</v>
      </c>
      <c r="U64" s="29">
        <v>0</v>
      </c>
      <c r="V64" s="27" t="s">
        <v>47</v>
      </c>
      <c r="W64" s="28">
        <f>(U64/U$183)*100</f>
        <v>0</v>
      </c>
      <c r="X64" s="26">
        <v>0</v>
      </c>
      <c r="Y64" s="26">
        <v>0</v>
      </c>
      <c r="Z64" s="27" t="s">
        <v>47</v>
      </c>
      <c r="AA64" s="26">
        <v>0</v>
      </c>
      <c r="AB64" s="26">
        <v>0</v>
      </c>
      <c r="AC64" s="27" t="s">
        <v>47</v>
      </c>
      <c r="AD64" s="28">
        <f>(AB64/AB$183)*100</f>
        <v>0</v>
      </c>
    </row>
    <row r="65" spans="1:30" x14ac:dyDescent="0.2">
      <c r="A65" s="3"/>
      <c r="B65" s="5" t="s">
        <v>23</v>
      </c>
      <c r="C65" s="26">
        <v>3.0525574260000008</v>
      </c>
      <c r="D65" s="26">
        <v>23.317192989999999</v>
      </c>
      <c r="E65" s="27">
        <f t="shared" si="64"/>
        <v>663.85763594148989</v>
      </c>
      <c r="F65" s="26">
        <v>305.76315551100117</v>
      </c>
      <c r="G65" s="26">
        <v>72.46103272500001</v>
      </c>
      <c r="H65" s="27">
        <f t="shared" si="65"/>
        <v>-76.301581332158605</v>
      </c>
      <c r="I65" s="28">
        <f>(G65/G$184)*100</f>
        <v>1.2899343850942784</v>
      </c>
      <c r="J65" s="29">
        <v>3</v>
      </c>
      <c r="K65" s="29">
        <v>2</v>
      </c>
      <c r="L65" s="27">
        <f t="shared" si="66"/>
        <v>-33.333333333333329</v>
      </c>
      <c r="M65" s="31">
        <v>42</v>
      </c>
      <c r="N65" s="29">
        <v>25</v>
      </c>
      <c r="O65" s="27">
        <f t="shared" si="67"/>
        <v>-40.476190476190474</v>
      </c>
      <c r="P65" s="28">
        <f>(N65/N$184)*100</f>
        <v>9.69142502713599E-2</v>
      </c>
      <c r="Q65" s="7">
        <v>8292</v>
      </c>
      <c r="R65" s="7">
        <v>3670</v>
      </c>
      <c r="S65" s="27">
        <f t="shared" si="68"/>
        <v>-55.740472744814276</v>
      </c>
      <c r="T65" s="29">
        <v>487390</v>
      </c>
      <c r="U65" s="29">
        <v>51277</v>
      </c>
      <c r="V65" s="27">
        <f t="shared" si="69"/>
        <v>-89.479267116682735</v>
      </c>
      <c r="W65" s="28">
        <f>(U65/U$184)*100</f>
        <v>8.1112787016347984E-2</v>
      </c>
      <c r="X65" s="26">
        <v>2051.9581908999999</v>
      </c>
      <c r="Y65" s="26">
        <v>1238.7082</v>
      </c>
      <c r="Z65" s="27">
        <f t="shared" si="70"/>
        <v>-39.632873345402039</v>
      </c>
      <c r="AA65" s="26">
        <v>43762.9582887</v>
      </c>
      <c r="AB65" s="26">
        <v>21007.366422699997</v>
      </c>
      <c r="AC65" s="27">
        <f t="shared" si="71"/>
        <v>-51.997380332205992</v>
      </c>
      <c r="AD65" s="28">
        <f>(AB65/AB$184)*100</f>
        <v>1.3647456386649921</v>
      </c>
    </row>
    <row r="66" spans="1:30" x14ac:dyDescent="0.2">
      <c r="A66" s="3"/>
      <c r="B66" s="5"/>
      <c r="C66" s="26"/>
      <c r="D66" s="26"/>
      <c r="E66" s="27"/>
      <c r="F66" s="26"/>
      <c r="G66" s="26"/>
      <c r="H66" s="27"/>
      <c r="I66" s="28"/>
      <c r="J66" s="29"/>
      <c r="K66" s="29"/>
      <c r="L66" s="27"/>
      <c r="M66" s="31"/>
      <c r="N66" s="29"/>
      <c r="O66" s="27"/>
      <c r="P66" s="28"/>
      <c r="Q66" s="7"/>
      <c r="R66" s="7"/>
      <c r="S66" s="27"/>
      <c r="T66" s="29"/>
      <c r="U66" s="29"/>
      <c r="V66" s="27"/>
      <c r="W66" s="28"/>
      <c r="X66" s="26"/>
      <c r="Y66" s="26"/>
      <c r="Z66" s="27"/>
      <c r="AA66" s="26"/>
      <c r="AB66" s="26"/>
      <c r="AC66" s="27"/>
      <c r="AD66" s="28"/>
    </row>
    <row r="67" spans="1:30" ht="15" x14ac:dyDescent="0.25">
      <c r="A67" s="3">
        <v>10</v>
      </c>
      <c r="B67" s="4" t="s">
        <v>39</v>
      </c>
      <c r="C67" s="22">
        <f>C68+C69+C70+C71+C72</f>
        <v>1580.4128980389999</v>
      </c>
      <c r="D67" s="22">
        <f>D68+D69+D70+D71+D72</f>
        <v>1895.940376960996</v>
      </c>
      <c r="E67" s="23">
        <f t="shared" ref="E67:E72" si="72">((D67-C67)/C67)*100</f>
        <v>19.964876224023946</v>
      </c>
      <c r="F67" s="22">
        <f>F68+F69+F70+F71+F72</f>
        <v>15335.99834934602</v>
      </c>
      <c r="G67" s="22">
        <f>G68+G69+G70+G71+G72</f>
        <v>17251.179729522981</v>
      </c>
      <c r="H67" s="23">
        <f t="shared" ref="H67:H72" si="73">((G67-F67)/F67)*100</f>
        <v>12.488142842416453</v>
      </c>
      <c r="I67" s="24">
        <f>(G67/G$179)*100</f>
        <v>7.3452628506023094</v>
      </c>
      <c r="J67" s="25">
        <f>J68+J69+J70+J71+J72</f>
        <v>83890</v>
      </c>
      <c r="K67" s="25">
        <f>K68+K69+K70+K71+K72</f>
        <v>82824</v>
      </c>
      <c r="L67" s="23">
        <f t="shared" ref="L67:L72" si="74">((K67-J67)/J67)*100</f>
        <v>-1.2707116462033616</v>
      </c>
      <c r="M67" s="25">
        <f>M68+M69+M70+M71+M72</f>
        <v>805454</v>
      </c>
      <c r="N67" s="25">
        <f>N68+N69+N70+N71+N72</f>
        <v>845097</v>
      </c>
      <c r="O67" s="23">
        <f t="shared" ref="O67:O72" si="75">((N67-M67)/M67)*100</f>
        <v>4.9218204888174872</v>
      </c>
      <c r="P67" s="24">
        <f>(N67/N$179)*100</f>
        <v>3.772564151897694</v>
      </c>
      <c r="Q67" s="25">
        <f>Q68+Q69+Q70+Q71+Q72</f>
        <v>5717133</v>
      </c>
      <c r="R67" s="25">
        <f>R68+R69+R70+R71+R72</f>
        <v>5481347</v>
      </c>
      <c r="S67" s="23">
        <f t="shared" ref="S67:S72" si="76">((R67-Q67)/Q67)*100</f>
        <v>-4.1242000142379052</v>
      </c>
      <c r="T67" s="25">
        <f>T68+T69+T70+T71+T72</f>
        <v>55215015</v>
      </c>
      <c r="U67" s="25">
        <f>U68+U69+U70+U71+U72</f>
        <v>30533460</v>
      </c>
      <c r="V67" s="23">
        <f t="shared" ref="V67:V72" si="77">((U67-T67)/T67)*100</f>
        <v>-44.700802852267628</v>
      </c>
      <c r="W67" s="24">
        <f>(U67/U$179)*100</f>
        <v>21.650503344815167</v>
      </c>
      <c r="X67" s="22">
        <f>X68+X69+X70+X71+X72</f>
        <v>82574.34947616201</v>
      </c>
      <c r="Y67" s="22">
        <f>Y68+Y69+Y70+Y71+Y72</f>
        <v>61237.597871765007</v>
      </c>
      <c r="Z67" s="23">
        <f t="shared" ref="Z67:Z72" si="78">((Y67-X67)/X67)*100</f>
        <v>-25.839442562676933</v>
      </c>
      <c r="AA67" s="22">
        <f>AA68+AA69+AA70+AA71+AA72</f>
        <v>888166.21222015005</v>
      </c>
      <c r="AB67" s="22">
        <f>AB68+AB69+AB70+AB71+AB72</f>
        <v>484704.89258206001</v>
      </c>
      <c r="AC67" s="23">
        <f t="shared" ref="AC67:AC72" si="79">((AB67-AA67)/AA67)*100</f>
        <v>-45.426330577196502</v>
      </c>
      <c r="AD67" s="24">
        <f>(AB67/AB$179)*100</f>
        <v>11.7476820542025</v>
      </c>
    </row>
    <row r="68" spans="1:30" x14ac:dyDescent="0.2">
      <c r="A68" s="3"/>
      <c r="B68" s="5" t="s">
        <v>2</v>
      </c>
      <c r="C68" s="26">
        <v>305.13841746100013</v>
      </c>
      <c r="D68" s="26">
        <v>270.93681595899943</v>
      </c>
      <c r="E68" s="27">
        <f t="shared" si="72"/>
        <v>-11.208553084395549</v>
      </c>
      <c r="F68" s="26">
        <v>2593.9584853750002</v>
      </c>
      <c r="G68" s="26">
        <v>3042.8303551669997</v>
      </c>
      <c r="H68" s="27">
        <f t="shared" si="73"/>
        <v>17.304512478622318</v>
      </c>
      <c r="I68" s="28">
        <f>(G68/G$180)*100</f>
        <v>8.0242845812058619</v>
      </c>
      <c r="J68" s="29">
        <v>3601</v>
      </c>
      <c r="K68" s="29">
        <v>3574</v>
      </c>
      <c r="L68" s="27">
        <f t="shared" si="74"/>
        <v>-0.74979172452096643</v>
      </c>
      <c r="M68" s="31">
        <v>35657</v>
      </c>
      <c r="N68" s="29">
        <v>35856</v>
      </c>
      <c r="O68" s="27">
        <f t="shared" si="75"/>
        <v>0.55809518467622066</v>
      </c>
      <c r="P68" s="28">
        <f>(N68/N$180)*100</f>
        <v>3.5345051929309896</v>
      </c>
      <c r="Q68" s="7">
        <v>0</v>
      </c>
      <c r="R68" s="7">
        <v>0</v>
      </c>
      <c r="S68" s="27" t="s">
        <v>47</v>
      </c>
      <c r="T68" s="29">
        <v>0</v>
      </c>
      <c r="U68" s="29">
        <v>0</v>
      </c>
      <c r="V68" s="27" t="s">
        <v>47</v>
      </c>
      <c r="W68" s="28" t="s">
        <v>47</v>
      </c>
      <c r="X68" s="26">
        <v>331.92180860000002</v>
      </c>
      <c r="Y68" s="26">
        <v>88.891240400000001</v>
      </c>
      <c r="Z68" s="27">
        <f t="shared" si="78"/>
        <v>-73.219222691352854</v>
      </c>
      <c r="AA68" s="26">
        <v>1581.3457295999999</v>
      </c>
      <c r="AB68" s="26">
        <v>1005.6517021</v>
      </c>
      <c r="AC68" s="27">
        <f t="shared" si="79"/>
        <v>-36.405323435857461</v>
      </c>
      <c r="AD68" s="28">
        <f>(AB68/AB$180)*100</f>
        <v>2.926006142257958</v>
      </c>
    </row>
    <row r="69" spans="1:30" x14ac:dyDescent="0.2">
      <c r="A69" s="3"/>
      <c r="B69" s="5" t="s">
        <v>3</v>
      </c>
      <c r="C69" s="26">
        <v>502.73145356500021</v>
      </c>
      <c r="D69" s="26">
        <v>591.8544900860004</v>
      </c>
      <c r="E69" s="27">
        <f t="shared" si="72"/>
        <v>17.727762185756514</v>
      </c>
      <c r="F69" s="26">
        <v>5101.3044091029988</v>
      </c>
      <c r="G69" s="26">
        <v>5634.6284861499998</v>
      </c>
      <c r="H69" s="27">
        <f t="shared" si="73"/>
        <v>10.454660892130127</v>
      </c>
      <c r="I69" s="28">
        <f>(G69/G$181)*100</f>
        <v>9.6096130500091661</v>
      </c>
      <c r="J69" s="29">
        <v>80048</v>
      </c>
      <c r="K69" s="29">
        <v>79224</v>
      </c>
      <c r="L69" s="27">
        <f t="shared" si="74"/>
        <v>-1.0293823705776532</v>
      </c>
      <c r="M69" s="31">
        <v>769195</v>
      </c>
      <c r="N69" s="29">
        <v>809015</v>
      </c>
      <c r="O69" s="27">
        <f t="shared" si="75"/>
        <v>5.1768407230936235</v>
      </c>
      <c r="P69" s="28">
        <f>(N69/N$181)*100</f>
        <v>3.7887325744363265</v>
      </c>
      <c r="Q69" s="7">
        <v>0</v>
      </c>
      <c r="R69" s="7">
        <v>0</v>
      </c>
      <c r="S69" s="27" t="s">
        <v>47</v>
      </c>
      <c r="T69" s="29">
        <v>0</v>
      </c>
      <c r="U69" s="29">
        <v>0</v>
      </c>
      <c r="V69" s="27" t="s">
        <v>47</v>
      </c>
      <c r="W69" s="28" t="s">
        <v>47</v>
      </c>
      <c r="X69" s="26">
        <v>22655.195581800002</v>
      </c>
      <c r="Y69" s="26">
        <v>16368.221058800002</v>
      </c>
      <c r="Z69" s="27">
        <f t="shared" si="78"/>
        <v>-27.750696304077049</v>
      </c>
      <c r="AA69" s="26">
        <v>200273.15645869999</v>
      </c>
      <c r="AB69" s="26">
        <v>193804.2278391</v>
      </c>
      <c r="AC69" s="27">
        <f t="shared" si="79"/>
        <v>-3.2300527609320424</v>
      </c>
      <c r="AD69" s="28">
        <f>(AB69/AB$181)*100</f>
        <v>11.874989750464394</v>
      </c>
    </row>
    <row r="70" spans="1:30" s="2" customFormat="1" ht="15" x14ac:dyDescent="0.25">
      <c r="A70" s="3"/>
      <c r="B70" s="5" t="s">
        <v>4</v>
      </c>
      <c r="C70" s="30">
        <v>733.34151156899975</v>
      </c>
      <c r="D70" s="30">
        <v>988.30081286599625</v>
      </c>
      <c r="E70" s="27">
        <f t="shared" si="72"/>
        <v>34.766789725499876</v>
      </c>
      <c r="F70" s="30">
        <v>7245.6116092050379</v>
      </c>
      <c r="G70" s="30">
        <v>8361.4948448709674</v>
      </c>
      <c r="H70" s="27">
        <f t="shared" si="73"/>
        <v>15.40081494636393</v>
      </c>
      <c r="I70" s="28">
        <f>(G70/G$182)*100</f>
        <v>6.5769165595513313</v>
      </c>
      <c r="J70" s="31">
        <v>231</v>
      </c>
      <c r="K70" s="31">
        <v>17</v>
      </c>
      <c r="L70" s="27">
        <f t="shared" si="74"/>
        <v>-92.640692640692649</v>
      </c>
      <c r="M70" s="31">
        <v>383</v>
      </c>
      <c r="N70" s="31">
        <v>151</v>
      </c>
      <c r="O70" s="27">
        <f t="shared" si="75"/>
        <v>-60.574412532637076</v>
      </c>
      <c r="P70" s="28">
        <f>(N70/N$182)*100</f>
        <v>11.72360248447205</v>
      </c>
      <c r="Q70" s="7">
        <v>3969162</v>
      </c>
      <c r="R70" s="7">
        <v>4377428</v>
      </c>
      <c r="S70" s="27">
        <f t="shared" si="76"/>
        <v>10.285949527885231</v>
      </c>
      <c r="T70" s="31">
        <v>35382341</v>
      </c>
      <c r="U70" s="31">
        <v>22859928</v>
      </c>
      <c r="V70" s="27">
        <f t="shared" si="77"/>
        <v>-35.391702883650353</v>
      </c>
      <c r="W70" s="28">
        <f>(U70/U$182)*100</f>
        <v>30.500598045762089</v>
      </c>
      <c r="X70" s="30">
        <v>33669.981858462001</v>
      </c>
      <c r="Y70" s="30">
        <v>35505.348145665004</v>
      </c>
      <c r="Z70" s="27">
        <f t="shared" si="78"/>
        <v>5.4510462610829595</v>
      </c>
      <c r="AA70" s="30">
        <v>303877.60264574998</v>
      </c>
      <c r="AB70" s="30">
        <v>221555.17722006005</v>
      </c>
      <c r="AC70" s="27">
        <f t="shared" si="79"/>
        <v>-27.090652522245467</v>
      </c>
      <c r="AD70" s="28">
        <f>(AB70/AB$182)*100</f>
        <v>27.465002518645758</v>
      </c>
    </row>
    <row r="71" spans="1:30" x14ac:dyDescent="0.2">
      <c r="A71" s="3"/>
      <c r="B71" s="5" t="s">
        <v>5</v>
      </c>
      <c r="C71" s="30">
        <v>0</v>
      </c>
      <c r="D71" s="30">
        <v>0</v>
      </c>
      <c r="E71" s="27" t="s">
        <v>47</v>
      </c>
      <c r="F71" s="30">
        <v>0</v>
      </c>
      <c r="G71" s="30">
        <v>0</v>
      </c>
      <c r="H71" s="27" t="s">
        <v>47</v>
      </c>
      <c r="I71" s="28">
        <f>(G71/G$183)*100</f>
        <v>0</v>
      </c>
      <c r="J71" s="31">
        <v>0</v>
      </c>
      <c r="K71" s="31">
        <v>0</v>
      </c>
      <c r="L71" s="27" t="s">
        <v>47</v>
      </c>
      <c r="M71" s="31">
        <v>0</v>
      </c>
      <c r="N71" s="31">
        <v>0</v>
      </c>
      <c r="O71" s="27" t="s">
        <v>47</v>
      </c>
      <c r="P71" s="28">
        <f>(N71/N$183)*100</f>
        <v>0</v>
      </c>
      <c r="Q71" s="6">
        <v>0</v>
      </c>
      <c r="R71" s="6">
        <v>0</v>
      </c>
      <c r="S71" s="27" t="s">
        <v>47</v>
      </c>
      <c r="T71" s="31">
        <v>0</v>
      </c>
      <c r="U71" s="31">
        <v>0</v>
      </c>
      <c r="V71" s="27" t="s">
        <v>47</v>
      </c>
      <c r="W71" s="28">
        <f>(U71/U$183)*100</f>
        <v>0</v>
      </c>
      <c r="X71" s="30">
        <v>0</v>
      </c>
      <c r="Y71" s="30">
        <v>0</v>
      </c>
      <c r="Z71" s="27" t="s">
        <v>47</v>
      </c>
      <c r="AA71" s="30">
        <v>0</v>
      </c>
      <c r="AB71" s="30">
        <v>0</v>
      </c>
      <c r="AC71" s="27" t="s">
        <v>47</v>
      </c>
      <c r="AD71" s="28">
        <f>(AB71/AB$183)*100</f>
        <v>0</v>
      </c>
    </row>
    <row r="72" spans="1:30" x14ac:dyDescent="0.2">
      <c r="A72" s="3"/>
      <c r="B72" s="5" t="s">
        <v>23</v>
      </c>
      <c r="C72" s="30">
        <v>39.20151544399981</v>
      </c>
      <c r="D72" s="30">
        <v>44.848258049999885</v>
      </c>
      <c r="E72" s="27">
        <f t="shared" si="72"/>
        <v>14.404398763783929</v>
      </c>
      <c r="F72" s="30">
        <v>395.12384566298283</v>
      </c>
      <c r="G72" s="30">
        <v>212.22604333501241</v>
      </c>
      <c r="H72" s="27">
        <f t="shared" si="73"/>
        <v>-46.288728036923231</v>
      </c>
      <c r="I72" s="28">
        <f>(G72/G$184)*100</f>
        <v>3.7779984691812283</v>
      </c>
      <c r="J72" s="31">
        <v>10</v>
      </c>
      <c r="K72" s="31">
        <v>9</v>
      </c>
      <c r="L72" s="27">
        <f t="shared" si="74"/>
        <v>-10</v>
      </c>
      <c r="M72" s="31">
        <v>219</v>
      </c>
      <c r="N72" s="31">
        <v>75</v>
      </c>
      <c r="O72" s="27">
        <f t="shared" si="75"/>
        <v>-65.753424657534239</v>
      </c>
      <c r="P72" s="28">
        <f>(N72/N$184)*100</f>
        <v>0.29074275081407969</v>
      </c>
      <c r="Q72" s="33">
        <v>1747971</v>
      </c>
      <c r="R72" s="33">
        <v>1103919</v>
      </c>
      <c r="S72" s="27">
        <f t="shared" si="76"/>
        <v>-36.845691375886666</v>
      </c>
      <c r="T72" s="31">
        <v>19832674</v>
      </c>
      <c r="U72" s="31">
        <v>7673532</v>
      </c>
      <c r="V72" s="27">
        <f t="shared" si="77"/>
        <v>-61.308636445090556</v>
      </c>
      <c r="W72" s="28">
        <f>(U72/U$184)*100</f>
        <v>12.13841618618739</v>
      </c>
      <c r="X72" s="30">
        <v>25917.250227300003</v>
      </c>
      <c r="Y72" s="30">
        <v>9275.1374269000007</v>
      </c>
      <c r="Z72" s="27">
        <f t="shared" si="78"/>
        <v>-64.212494205384445</v>
      </c>
      <c r="AA72" s="30">
        <v>382434.10738610005</v>
      </c>
      <c r="AB72" s="30">
        <v>68339.835820799985</v>
      </c>
      <c r="AC72" s="27">
        <f t="shared" si="79"/>
        <v>-82.130297873300023</v>
      </c>
      <c r="AD72" s="28">
        <f>(AB72/AB$184)*100</f>
        <v>4.4397041974160594</v>
      </c>
    </row>
    <row r="73" spans="1:30" x14ac:dyDescent="0.2">
      <c r="A73" s="3"/>
      <c r="B73" s="5"/>
      <c r="C73" s="30"/>
      <c r="D73" s="30"/>
      <c r="E73" s="27"/>
      <c r="F73" s="30"/>
      <c r="G73" s="30"/>
      <c r="H73" s="27"/>
      <c r="I73" s="28"/>
      <c r="J73" s="31"/>
      <c r="K73" s="31"/>
      <c r="L73" s="27"/>
      <c r="M73" s="31"/>
      <c r="N73" s="31"/>
      <c r="O73" s="27"/>
      <c r="P73" s="28"/>
      <c r="Q73" s="33"/>
      <c r="R73" s="33"/>
      <c r="S73" s="27"/>
      <c r="T73" s="31"/>
      <c r="U73" s="31"/>
      <c r="V73" s="27"/>
      <c r="W73" s="28"/>
      <c r="X73" s="30"/>
      <c r="Y73" s="30"/>
      <c r="Z73" s="27"/>
      <c r="AA73" s="30"/>
      <c r="AB73" s="30"/>
      <c r="AC73" s="27"/>
      <c r="AD73" s="28"/>
    </row>
    <row r="74" spans="1:30" ht="15" x14ac:dyDescent="0.25">
      <c r="A74" s="3">
        <v>11</v>
      </c>
      <c r="B74" s="4" t="s">
        <v>26</v>
      </c>
      <c r="C74" s="22">
        <f>C75+C76+C77+C78+C79</f>
        <v>2143.8800571699999</v>
      </c>
      <c r="D74" s="22">
        <f>D75+D76+D77+D78+D79</f>
        <v>1737.0282262000001</v>
      </c>
      <c r="E74" s="23">
        <f t="shared" ref="E74:E79" si="80">((D74-C74)/C74)*100</f>
        <v>-18.977359745911304</v>
      </c>
      <c r="F74" s="22">
        <f>F75+F76+F77+F78+F79</f>
        <v>11364.768444160001</v>
      </c>
      <c r="G74" s="22">
        <f>G75+G76+G77+G78+G79</f>
        <v>10875.0742778</v>
      </c>
      <c r="H74" s="23">
        <f t="shared" ref="H74:H79" si="81">((G74-F74)/F74)*100</f>
        <v>-4.3088794001046233</v>
      </c>
      <c r="I74" s="24">
        <f>(G74/G$179)*100</f>
        <v>4.6304241415768894</v>
      </c>
      <c r="J74" s="25">
        <f>J75+J76+J77+J78+J79</f>
        <v>73825</v>
      </c>
      <c r="K74" s="25">
        <f>K75+K76+K77+K78+K79</f>
        <v>65912</v>
      </c>
      <c r="L74" s="23">
        <f t="shared" ref="L74:L79" si="82">((K74-J74)/J74)*100</f>
        <v>-10.718591263122249</v>
      </c>
      <c r="M74" s="25">
        <f>M75+M76+M77+M78+M79</f>
        <v>706132</v>
      </c>
      <c r="N74" s="25">
        <f>N75+N76+N77+N78+N79</f>
        <v>568932</v>
      </c>
      <c r="O74" s="23">
        <f t="shared" ref="O74:O79" si="83">((N74-M74)/M74)*100</f>
        <v>-19.42979499583647</v>
      </c>
      <c r="P74" s="24">
        <f>(N74/N$179)*100</f>
        <v>2.5397468788404871</v>
      </c>
      <c r="Q74" s="25">
        <f>Q75+Q76+Q77+Q78+Q79</f>
        <v>2961530</v>
      </c>
      <c r="R74" s="25">
        <f>R75+R76+R77+R78+R79</f>
        <v>2826763</v>
      </c>
      <c r="S74" s="23">
        <f t="shared" ref="S74:S79" si="84">((R74-Q74)/Q74)*100</f>
        <v>-4.5505870276512477</v>
      </c>
      <c r="T74" s="25">
        <f>T75+T76+T77+T78+T79</f>
        <v>26573584</v>
      </c>
      <c r="U74" s="25">
        <f>U75+U76+U77+U78+U79</f>
        <v>18679630</v>
      </c>
      <c r="V74" s="23">
        <f t="shared" ref="V74:V79" si="85">((U74-T74)/T74)*100</f>
        <v>-29.706019331077055</v>
      </c>
      <c r="W74" s="24">
        <f>(U74/U$179)*100</f>
        <v>13.245252643981708</v>
      </c>
      <c r="X74" s="22">
        <f>X75+X76+X77+X78+X79</f>
        <v>51873.650527779995</v>
      </c>
      <c r="Y74" s="22">
        <f>Y75+Y76+Y77+Y78+Y79</f>
        <v>62704.908663260001</v>
      </c>
      <c r="Z74" s="23">
        <f t="shared" ref="Z74:Z79" si="86">((Y74-X74)/X74)*100</f>
        <v>20.880076927841277</v>
      </c>
      <c r="AA74" s="22">
        <f>AA75+AA76+AA77+AA78+AA79</f>
        <v>520064.79706645</v>
      </c>
      <c r="AB74" s="22">
        <f>AB75+AB76+AB77+AB78+AB79</f>
        <v>535469.28930929</v>
      </c>
      <c r="AC74" s="23">
        <f t="shared" ref="AC74:AC79" si="87">((AB74-AA74)/AA74)*100</f>
        <v>2.9620332561889842</v>
      </c>
      <c r="AD74" s="24">
        <f>(AB74/AB$179)*100</f>
        <v>12.978047172342777</v>
      </c>
    </row>
    <row r="75" spans="1:30" x14ac:dyDescent="0.2">
      <c r="A75" s="3"/>
      <c r="B75" s="5" t="s">
        <v>2</v>
      </c>
      <c r="C75" s="30">
        <v>172.74431745999999</v>
      </c>
      <c r="D75" s="30">
        <v>437.05244154000007</v>
      </c>
      <c r="E75" s="27">
        <f t="shared" si="80"/>
        <v>153.00539431127874</v>
      </c>
      <c r="F75" s="30">
        <v>1229.7928749700002</v>
      </c>
      <c r="G75" s="30">
        <v>2231.7159367600002</v>
      </c>
      <c r="H75" s="27">
        <f t="shared" si="81"/>
        <v>81.470878729431661</v>
      </c>
      <c r="I75" s="28">
        <f>(G75/G$180)*100</f>
        <v>5.8852849783641075</v>
      </c>
      <c r="J75" s="31">
        <v>1943</v>
      </c>
      <c r="K75" s="31">
        <v>3911</v>
      </c>
      <c r="L75" s="27">
        <f t="shared" si="82"/>
        <v>101.28667009778694</v>
      </c>
      <c r="M75" s="29">
        <v>16582</v>
      </c>
      <c r="N75" s="31">
        <v>23903</v>
      </c>
      <c r="O75" s="27">
        <f t="shared" si="83"/>
        <v>44.150283439874563</v>
      </c>
      <c r="P75" s="28">
        <f>(N75/N$180)*100</f>
        <v>2.3562382202875236</v>
      </c>
      <c r="Q75" s="7">
        <v>0</v>
      </c>
      <c r="R75" s="7">
        <v>0</v>
      </c>
      <c r="S75" s="27" t="s">
        <v>47</v>
      </c>
      <c r="T75" s="31">
        <v>0</v>
      </c>
      <c r="U75" s="31">
        <v>0</v>
      </c>
      <c r="V75" s="27" t="s">
        <v>47</v>
      </c>
      <c r="W75" s="28" t="s">
        <v>47</v>
      </c>
      <c r="X75" s="30">
        <v>262.60303773999999</v>
      </c>
      <c r="Y75" s="30">
        <v>555.35720580000009</v>
      </c>
      <c r="Z75" s="27">
        <f t="shared" si="86"/>
        <v>111.48163805700236</v>
      </c>
      <c r="AA75" s="30">
        <v>2634.1737008199998</v>
      </c>
      <c r="AB75" s="30">
        <v>3747.5857262400004</v>
      </c>
      <c r="AC75" s="27">
        <f t="shared" si="87"/>
        <v>42.267980470437585</v>
      </c>
      <c r="AD75" s="28">
        <f>(AB75/AB$180)*100</f>
        <v>10.903833634168212</v>
      </c>
    </row>
    <row r="76" spans="1:30" x14ac:dyDescent="0.2">
      <c r="A76" s="3"/>
      <c r="B76" s="5" t="s">
        <v>3</v>
      </c>
      <c r="C76" s="30">
        <v>570.05294231000005</v>
      </c>
      <c r="D76" s="30">
        <v>580.89560630000005</v>
      </c>
      <c r="E76" s="27">
        <f t="shared" si="80"/>
        <v>1.902045088314563</v>
      </c>
      <c r="F76" s="30">
        <v>6041.6830750900008</v>
      </c>
      <c r="G76" s="30">
        <v>4283.2963481699999</v>
      </c>
      <c r="H76" s="27">
        <f t="shared" si="81"/>
        <v>-29.104252988209034</v>
      </c>
      <c r="I76" s="28">
        <f>(G76/G$181)*100</f>
        <v>7.3049750459333653</v>
      </c>
      <c r="J76" s="31">
        <v>71747</v>
      </c>
      <c r="K76" s="31">
        <v>61742</v>
      </c>
      <c r="L76" s="27">
        <f t="shared" si="82"/>
        <v>-13.944833930338552</v>
      </c>
      <c r="M76" s="29">
        <v>687984</v>
      </c>
      <c r="N76" s="31">
        <v>542441</v>
      </c>
      <c r="O76" s="27">
        <f t="shared" si="83"/>
        <v>-21.154997790646295</v>
      </c>
      <c r="P76" s="28">
        <f>(N76/N$181)*100</f>
        <v>2.5403285308799162</v>
      </c>
      <c r="Q76" s="33">
        <v>0</v>
      </c>
      <c r="R76" s="33">
        <v>0</v>
      </c>
      <c r="S76" s="27" t="s">
        <v>47</v>
      </c>
      <c r="T76" s="31">
        <v>0</v>
      </c>
      <c r="U76" s="31">
        <v>0</v>
      </c>
      <c r="V76" s="27" t="s">
        <v>47</v>
      </c>
      <c r="W76" s="28" t="s">
        <v>47</v>
      </c>
      <c r="X76" s="30">
        <v>26311.660056299999</v>
      </c>
      <c r="Y76" s="30">
        <v>19481.000787500001</v>
      </c>
      <c r="Z76" s="27">
        <f t="shared" si="86"/>
        <v>-25.960578899940913</v>
      </c>
      <c r="AA76" s="30">
        <v>239440.22239556999</v>
      </c>
      <c r="AB76" s="30">
        <v>195798.89678840002</v>
      </c>
      <c r="AC76" s="27">
        <f t="shared" si="87"/>
        <v>-18.226397039955891</v>
      </c>
      <c r="AD76" s="28">
        <f>(AB76/AB$181)*100</f>
        <v>11.997209340782993</v>
      </c>
    </row>
    <row r="77" spans="1:30" x14ac:dyDescent="0.2">
      <c r="A77" s="3"/>
      <c r="B77" s="5" t="s">
        <v>4</v>
      </c>
      <c r="C77" s="30">
        <v>228.62776144</v>
      </c>
      <c r="D77" s="30">
        <v>287.90836363</v>
      </c>
      <c r="E77" s="27">
        <f t="shared" si="80"/>
        <v>25.928873123991693</v>
      </c>
      <c r="F77" s="30">
        <v>1915.1242501700001</v>
      </c>
      <c r="G77" s="30">
        <v>1853.0471642000002</v>
      </c>
      <c r="H77" s="27">
        <f t="shared" si="81"/>
        <v>-3.2414129769642606</v>
      </c>
      <c r="I77" s="28">
        <f>(G77/G$182)*100</f>
        <v>1.4575547561728706</v>
      </c>
      <c r="J77" s="31">
        <v>21</v>
      </c>
      <c r="K77" s="31">
        <v>2</v>
      </c>
      <c r="L77" s="27">
        <f t="shared" si="82"/>
        <v>-90.476190476190482</v>
      </c>
      <c r="M77" s="29">
        <v>141</v>
      </c>
      <c r="N77" s="31">
        <v>71</v>
      </c>
      <c r="O77" s="27">
        <f t="shared" si="83"/>
        <v>-49.645390070921984</v>
      </c>
      <c r="P77" s="28">
        <f>(N77/N$182)*100</f>
        <v>5.512422360248447</v>
      </c>
      <c r="Q77" s="33">
        <v>2601975</v>
      </c>
      <c r="R77" s="33">
        <v>2421601</v>
      </c>
      <c r="S77" s="27">
        <f t="shared" si="84"/>
        <v>-6.9321957359313595</v>
      </c>
      <c r="T77" s="31">
        <v>23567258</v>
      </c>
      <c r="U77" s="31">
        <v>15771840</v>
      </c>
      <c r="V77" s="27">
        <f t="shared" si="85"/>
        <v>-33.077322784008224</v>
      </c>
      <c r="W77" s="28">
        <f>(U77/U$182)*100</f>
        <v>21.043397524352322</v>
      </c>
      <c r="X77" s="30">
        <v>14376.525494299998</v>
      </c>
      <c r="Y77" s="30">
        <v>17929.930860100001</v>
      </c>
      <c r="Z77" s="27">
        <f t="shared" si="86"/>
        <v>24.716718703756733</v>
      </c>
      <c r="AA77" s="30">
        <v>126517.294784</v>
      </c>
      <c r="AB77" s="30">
        <v>118118.53589099999</v>
      </c>
      <c r="AC77" s="27">
        <f t="shared" si="87"/>
        <v>-6.6384275030058211</v>
      </c>
      <c r="AD77" s="28">
        <f>(AB77/AB$182)*100</f>
        <v>14.642518971799207</v>
      </c>
    </row>
    <row r="78" spans="1:30" x14ac:dyDescent="0.2">
      <c r="A78" s="3"/>
      <c r="B78" s="5" t="s">
        <v>5</v>
      </c>
      <c r="C78" s="30">
        <v>0</v>
      </c>
      <c r="D78" s="30">
        <v>2.44815E-2</v>
      </c>
      <c r="E78" s="27" t="s">
        <v>47</v>
      </c>
      <c r="F78" s="30">
        <v>0</v>
      </c>
      <c r="G78" s="30">
        <v>2.44815E-2</v>
      </c>
      <c r="H78" s="27" t="s">
        <v>47</v>
      </c>
      <c r="I78" s="28">
        <f>(G78/G$183)*100</f>
        <v>4.4076569236832584E-4</v>
      </c>
      <c r="J78" s="31">
        <v>0</v>
      </c>
      <c r="K78" s="31">
        <v>1</v>
      </c>
      <c r="L78" s="27" t="s">
        <v>47</v>
      </c>
      <c r="M78" s="29">
        <v>0</v>
      </c>
      <c r="N78" s="31">
        <v>1</v>
      </c>
      <c r="O78" s="27" t="s">
        <v>47</v>
      </c>
      <c r="P78" s="28">
        <f>(N78/N$183)*100</f>
        <v>1.5607928827844546E-2</v>
      </c>
      <c r="Q78" s="33">
        <v>0</v>
      </c>
      <c r="R78" s="33">
        <v>72</v>
      </c>
      <c r="S78" s="27" t="s">
        <v>47</v>
      </c>
      <c r="T78" s="31">
        <v>0</v>
      </c>
      <c r="U78" s="31">
        <v>72</v>
      </c>
      <c r="V78" s="27" t="s">
        <v>47</v>
      </c>
      <c r="W78" s="28">
        <f>(U78/U$183)*100</f>
        <v>2.5149833626864496E-3</v>
      </c>
      <c r="X78" s="30">
        <v>0</v>
      </c>
      <c r="Y78" s="30">
        <v>52.760055100000002</v>
      </c>
      <c r="Z78" s="27" t="s">
        <v>47</v>
      </c>
      <c r="AA78" s="30">
        <v>0</v>
      </c>
      <c r="AB78" s="30">
        <v>52.760055100000002</v>
      </c>
      <c r="AC78" s="27" t="s">
        <v>47</v>
      </c>
      <c r="AD78" s="28">
        <f>(AB78/AB$183)*100</f>
        <v>4.6449569562069387E-2</v>
      </c>
    </row>
    <row r="79" spans="1:30" s="2" customFormat="1" ht="15" x14ac:dyDescent="0.25">
      <c r="A79" s="3"/>
      <c r="B79" s="5" t="s">
        <v>23</v>
      </c>
      <c r="C79" s="30">
        <v>1172.45503596</v>
      </c>
      <c r="D79" s="30">
        <v>431.14733323000002</v>
      </c>
      <c r="E79" s="27">
        <f t="shared" si="80"/>
        <v>-63.226962228280357</v>
      </c>
      <c r="F79" s="30">
        <v>2178.1682439299998</v>
      </c>
      <c r="G79" s="30">
        <v>2506.9903471699999</v>
      </c>
      <c r="H79" s="27">
        <f t="shared" si="81"/>
        <v>15.096267432800181</v>
      </c>
      <c r="I79" s="28">
        <f>(G79/G$184)*100</f>
        <v>44.628856784127827</v>
      </c>
      <c r="J79" s="31">
        <v>114</v>
      </c>
      <c r="K79" s="31">
        <v>256</v>
      </c>
      <c r="L79" s="27">
        <f t="shared" si="82"/>
        <v>124.56140350877195</v>
      </c>
      <c r="M79" s="29">
        <v>1425</v>
      </c>
      <c r="N79" s="31">
        <v>2516</v>
      </c>
      <c r="O79" s="27">
        <f t="shared" si="83"/>
        <v>76.561403508771932</v>
      </c>
      <c r="P79" s="28">
        <f>(N79/N$184)*100</f>
        <v>9.7534501473096604</v>
      </c>
      <c r="Q79" s="33">
        <v>359555</v>
      </c>
      <c r="R79" s="33">
        <v>405090</v>
      </c>
      <c r="S79" s="27">
        <f t="shared" si="84"/>
        <v>12.664265550472113</v>
      </c>
      <c r="T79" s="31">
        <v>3006326</v>
      </c>
      <c r="U79" s="31">
        <v>2907718</v>
      </c>
      <c r="V79" s="27">
        <f t="shared" si="85"/>
        <v>-3.280016871091159</v>
      </c>
      <c r="W79" s="28">
        <f>(U79/U$184)*100</f>
        <v>4.5995887208222266</v>
      </c>
      <c r="X79" s="30">
        <v>10922.861939439999</v>
      </c>
      <c r="Y79" s="30">
        <v>24685.85975476</v>
      </c>
      <c r="Z79" s="27">
        <f t="shared" si="86"/>
        <v>126.00175569028214</v>
      </c>
      <c r="AA79" s="30">
        <v>151473.10618606</v>
      </c>
      <c r="AB79" s="30">
        <v>217751.51084854998</v>
      </c>
      <c r="AC79" s="27">
        <f t="shared" si="87"/>
        <v>43.755889300294513</v>
      </c>
      <c r="AD79" s="28">
        <f>(AB79/AB$184)*100</f>
        <v>14.146248452264414</v>
      </c>
    </row>
    <row r="80" spans="1:30" s="2" customFormat="1" ht="15" x14ac:dyDescent="0.25">
      <c r="A80" s="3"/>
      <c r="B80" s="5"/>
      <c r="C80" s="30"/>
      <c r="D80" s="30"/>
      <c r="E80" s="27"/>
      <c r="F80" s="30"/>
      <c r="G80" s="30"/>
      <c r="H80" s="27"/>
      <c r="I80" s="28"/>
      <c r="J80" s="31"/>
      <c r="K80" s="31"/>
      <c r="L80" s="27"/>
      <c r="M80" s="29"/>
      <c r="N80" s="31"/>
      <c r="O80" s="27"/>
      <c r="P80" s="28"/>
      <c r="Q80" s="33"/>
      <c r="R80" s="33"/>
      <c r="S80" s="27"/>
      <c r="T80" s="31"/>
      <c r="U80" s="31"/>
      <c r="V80" s="27"/>
      <c r="W80" s="28"/>
      <c r="X80" s="30"/>
      <c r="Y80" s="30"/>
      <c r="Z80" s="27"/>
      <c r="AA80" s="30"/>
      <c r="AB80" s="30"/>
      <c r="AC80" s="27"/>
      <c r="AD80" s="28"/>
    </row>
    <row r="81" spans="1:30" s="2" customFormat="1" ht="15" x14ac:dyDescent="0.25">
      <c r="A81" s="3">
        <v>12</v>
      </c>
      <c r="B81" s="4" t="s">
        <v>46</v>
      </c>
      <c r="C81" s="22">
        <f>C82+C83+C84+C85+C86</f>
        <v>46.187486630000024</v>
      </c>
      <c r="D81" s="22">
        <f>D82+D83+D84+D85+D86</f>
        <v>72.576926426000014</v>
      </c>
      <c r="E81" s="23">
        <f t="shared" ref="E81:E84" si="88">((D81-C81)/C81)*100</f>
        <v>57.135474825467846</v>
      </c>
      <c r="F81" s="22">
        <f>F82+F83+F84+F85+F86</f>
        <v>489.53534809904977</v>
      </c>
      <c r="G81" s="22">
        <f>G82+G83+G84+G85+G86</f>
        <v>530.85267824699997</v>
      </c>
      <c r="H81" s="23">
        <f t="shared" ref="H81:H85" si="89">((G81-F81)/F81)*100</f>
        <v>8.4401116912992133</v>
      </c>
      <c r="I81" s="24">
        <f>(G81/G$179)*100</f>
        <v>0.22602816258400024</v>
      </c>
      <c r="J81" s="25">
        <f>J82+J83+J84+J85+J86</f>
        <v>3501</v>
      </c>
      <c r="K81" s="25">
        <f>K82+K83+K84+K85+K86</f>
        <v>4703</v>
      </c>
      <c r="L81" s="23">
        <f t="shared" ref="L81:L83" si="90">((K81-J81)/J81)*100</f>
        <v>34.333047700656955</v>
      </c>
      <c r="M81" s="25">
        <f>M82+M83+M84+M85+M86</f>
        <v>43361</v>
      </c>
      <c r="N81" s="25">
        <f>N82+N83+N84+N85+N86</f>
        <v>35389</v>
      </c>
      <c r="O81" s="23">
        <f t="shared" ref="O81:O84" si="91">((N81-M81)/M81)*100</f>
        <v>-18.385184843522982</v>
      </c>
      <c r="P81" s="24">
        <f>(N81/N$179)*100</f>
        <v>0.15797863768479536</v>
      </c>
      <c r="Q81" s="25">
        <f>Q82+Q83+Q84+Q85+Q86</f>
        <v>2023</v>
      </c>
      <c r="R81" s="25">
        <f>R82+R83+R84+R85+R86</f>
        <v>2330</v>
      </c>
      <c r="S81" s="23">
        <f t="shared" ref="S81:S84" si="92">((R81-Q81)/Q81)*100</f>
        <v>15.175481957488879</v>
      </c>
      <c r="T81" s="25">
        <f>T82+T83+T84+T85+T86</f>
        <v>68835</v>
      </c>
      <c r="U81" s="25">
        <f>U82+U83+U84+U85+U86</f>
        <v>20452</v>
      </c>
      <c r="V81" s="23">
        <f t="shared" ref="V81:V85" si="93">((U81-T81)/T81)*100</f>
        <v>-70.28837074162854</v>
      </c>
      <c r="W81" s="24">
        <f>(U81/U$179)*100</f>
        <v>1.4501995332601015E-2</v>
      </c>
      <c r="X81" s="22">
        <f>X82+X83+X84+X85+X86</f>
        <v>908.39107907059838</v>
      </c>
      <c r="Y81" s="22">
        <f>Y82+Y83+Y84+Y85+Y86</f>
        <v>1208.6638078110009</v>
      </c>
      <c r="Z81" s="23">
        <f t="shared" ref="Z81:Z84" si="94">((Y81-X81)/X81)*100</f>
        <v>33.055446674753824</v>
      </c>
      <c r="AA81" s="22">
        <f>AA82+AA83+AA84+AA85+AA86</f>
        <v>10651.768319031698</v>
      </c>
      <c r="AB81" s="22">
        <f>AB82+AB83+AB84+AB85+AB86</f>
        <v>7622.4781497285039</v>
      </c>
      <c r="AC81" s="23">
        <f t="shared" ref="AC81:AC85" si="95">((AB81-AA81)/AA81)*100</f>
        <v>-28.439317102782919</v>
      </c>
      <c r="AD81" s="24">
        <f>(AB81/AB$179)*100</f>
        <v>0.18474426633305771</v>
      </c>
    </row>
    <row r="82" spans="1:30" x14ac:dyDescent="0.2">
      <c r="A82" s="3"/>
      <c r="B82" s="5" t="s">
        <v>2</v>
      </c>
      <c r="C82" s="30">
        <v>12.682689600000002</v>
      </c>
      <c r="D82" s="30">
        <v>22.1290929</v>
      </c>
      <c r="E82" s="27">
        <f t="shared" si="88"/>
        <v>74.482649957781803</v>
      </c>
      <c r="F82" s="30">
        <v>120.03302603500001</v>
      </c>
      <c r="G82" s="30">
        <v>211.169050688</v>
      </c>
      <c r="H82" s="27">
        <f t="shared" si="89"/>
        <v>75.925791145535186</v>
      </c>
      <c r="I82" s="28">
        <f>(G82/G$180)*100</f>
        <v>0.55687644714935125</v>
      </c>
      <c r="J82" s="31">
        <v>425</v>
      </c>
      <c r="K82" s="31">
        <v>523</v>
      </c>
      <c r="L82" s="27">
        <f t="shared" si="90"/>
        <v>23.058823529411764</v>
      </c>
      <c r="M82" s="31">
        <v>4086</v>
      </c>
      <c r="N82" s="31">
        <v>5508</v>
      </c>
      <c r="O82" s="27">
        <f t="shared" si="91"/>
        <v>34.801762114537446</v>
      </c>
      <c r="P82" s="28">
        <f>(N82/N$180)*100</f>
        <v>0.54295109891409776</v>
      </c>
      <c r="Q82" s="7">
        <v>0</v>
      </c>
      <c r="R82" s="7">
        <v>0</v>
      </c>
      <c r="S82" s="27" t="s">
        <v>47</v>
      </c>
      <c r="T82" s="31">
        <v>0</v>
      </c>
      <c r="U82" s="31">
        <v>0</v>
      </c>
      <c r="V82" s="27" t="s">
        <v>47</v>
      </c>
      <c r="W82" s="28" t="s">
        <v>47</v>
      </c>
      <c r="X82" s="30">
        <v>37.8696798</v>
      </c>
      <c r="Y82" s="30">
        <v>48.334538899999998</v>
      </c>
      <c r="Z82" s="27">
        <f t="shared" si="94"/>
        <v>27.633872679324838</v>
      </c>
      <c r="AA82" s="30">
        <v>236.92684719999997</v>
      </c>
      <c r="AB82" s="30">
        <v>398.23313009999998</v>
      </c>
      <c r="AC82" s="27">
        <f t="shared" si="95"/>
        <v>68.082737269463834</v>
      </c>
      <c r="AD82" s="28">
        <f>(AB82/AB$180)*100</f>
        <v>1.1586840476578282</v>
      </c>
    </row>
    <row r="83" spans="1:30" x14ac:dyDescent="0.2">
      <c r="A83" s="3"/>
      <c r="B83" s="5" t="s">
        <v>3</v>
      </c>
      <c r="C83" s="30">
        <v>20.75110684800001</v>
      </c>
      <c r="D83" s="30">
        <v>32.701942924999997</v>
      </c>
      <c r="E83" s="27">
        <f t="shared" si="88"/>
        <v>57.591318692245117</v>
      </c>
      <c r="F83" s="30">
        <v>242.28610267999983</v>
      </c>
      <c r="G83" s="30">
        <v>215.60166801599999</v>
      </c>
      <c r="H83" s="27">
        <f t="shared" si="89"/>
        <v>-11.013605142364849</v>
      </c>
      <c r="I83" s="28">
        <f>(G83/G$181)*100</f>
        <v>0.36769923831942636</v>
      </c>
      <c r="J83" s="31">
        <v>3076</v>
      </c>
      <c r="K83" s="31">
        <v>4180</v>
      </c>
      <c r="L83" s="27">
        <f t="shared" si="90"/>
        <v>35.890767230169054</v>
      </c>
      <c r="M83" s="31">
        <v>39273</v>
      </c>
      <c r="N83" s="31">
        <v>29876</v>
      </c>
      <c r="O83" s="27">
        <f t="shared" si="91"/>
        <v>-23.927380133934257</v>
      </c>
      <c r="P83" s="28">
        <f>(N83/N$181)*100</f>
        <v>0.13991356698436949</v>
      </c>
      <c r="Q83" s="7">
        <v>0</v>
      </c>
      <c r="R83" s="7">
        <v>0</v>
      </c>
      <c r="S83" s="27" t="s">
        <v>47</v>
      </c>
      <c r="T83" s="31">
        <v>0</v>
      </c>
      <c r="U83" s="31">
        <v>0</v>
      </c>
      <c r="V83" s="27" t="s">
        <v>47</v>
      </c>
      <c r="W83" s="28" t="s">
        <v>47</v>
      </c>
      <c r="X83" s="30">
        <v>320.46202239999997</v>
      </c>
      <c r="Y83" s="30">
        <v>466.81289100000004</v>
      </c>
      <c r="Z83" s="27">
        <f t="shared" si="94"/>
        <v>45.668709042010988</v>
      </c>
      <c r="AA83" s="30">
        <v>4776.2554418</v>
      </c>
      <c r="AB83" s="30">
        <v>3559.1302234000004</v>
      </c>
      <c r="AC83" s="27">
        <f t="shared" si="95"/>
        <v>-25.482833429472286</v>
      </c>
      <c r="AD83" s="28">
        <f>(AB83/AB$181)*100</f>
        <v>0.21807901403746449</v>
      </c>
    </row>
    <row r="84" spans="1:30" x14ac:dyDescent="0.2">
      <c r="A84" s="3"/>
      <c r="B84" s="5" t="s">
        <v>4</v>
      </c>
      <c r="C84" s="30">
        <v>12.753690182000012</v>
      </c>
      <c r="D84" s="30">
        <v>17.745370011000013</v>
      </c>
      <c r="E84" s="27">
        <f t="shared" si="88"/>
        <v>39.139102156057035</v>
      </c>
      <c r="F84" s="30">
        <v>126.88799443199997</v>
      </c>
      <c r="G84" s="30">
        <v>104.03461583300003</v>
      </c>
      <c r="H84" s="27">
        <f t="shared" si="89"/>
        <v>-18.010670514023452</v>
      </c>
      <c r="I84" s="28">
        <f>(G84/G$182)*100</f>
        <v>8.1830701367750211E-2</v>
      </c>
      <c r="J84" s="31">
        <v>0</v>
      </c>
      <c r="K84" s="31">
        <v>0</v>
      </c>
      <c r="L84" s="27" t="s">
        <v>47</v>
      </c>
      <c r="M84" s="31">
        <v>2</v>
      </c>
      <c r="N84" s="31">
        <v>0</v>
      </c>
      <c r="O84" s="27">
        <f t="shared" si="91"/>
        <v>-100</v>
      </c>
      <c r="P84" s="28">
        <f>(N84/N$182)*100</f>
        <v>0</v>
      </c>
      <c r="Q84" s="7">
        <v>2023</v>
      </c>
      <c r="R84" s="7">
        <v>2263</v>
      </c>
      <c r="S84" s="27">
        <f t="shared" si="92"/>
        <v>11.863568956994563</v>
      </c>
      <c r="T84" s="31">
        <v>14891</v>
      </c>
      <c r="U84" s="31">
        <v>13612</v>
      </c>
      <c r="V84" s="27">
        <f t="shared" si="93"/>
        <v>-8.5890806527432684</v>
      </c>
      <c r="W84" s="28">
        <f>(U84/U$182)*100</f>
        <v>1.8161655653461093E-2</v>
      </c>
      <c r="X84" s="30">
        <v>550.05937687059838</v>
      </c>
      <c r="Y84" s="30">
        <v>693.31537791100095</v>
      </c>
      <c r="Z84" s="27">
        <f t="shared" si="94"/>
        <v>26.043734015664928</v>
      </c>
      <c r="AA84" s="30">
        <v>5526.1723100316976</v>
      </c>
      <c r="AB84" s="30">
        <v>3657.5957962285029</v>
      </c>
      <c r="AC84" s="27">
        <f t="shared" si="95"/>
        <v>-33.813214807130706</v>
      </c>
      <c r="AD84" s="28">
        <f>(AB84/AB$182)*100</f>
        <v>0.4534124592169923</v>
      </c>
    </row>
    <row r="85" spans="1:30" x14ac:dyDescent="0.2">
      <c r="A85" s="3"/>
      <c r="B85" s="5" t="s">
        <v>5</v>
      </c>
      <c r="C85" s="30">
        <v>0</v>
      </c>
      <c r="D85" s="30">
        <v>5.2058999999999992E-4</v>
      </c>
      <c r="E85" s="27" t="s">
        <v>47</v>
      </c>
      <c r="F85" s="30">
        <v>0.32822495205000002</v>
      </c>
      <c r="G85" s="30">
        <v>4.7343709999999997E-2</v>
      </c>
      <c r="H85" s="27">
        <f t="shared" si="89"/>
        <v>-85.575834590178289</v>
      </c>
      <c r="I85" s="28">
        <f>(G85/G$183)*100</f>
        <v>8.5237763688643386E-4</v>
      </c>
      <c r="J85" s="31">
        <v>0</v>
      </c>
      <c r="K85" s="31">
        <v>0</v>
      </c>
      <c r="L85" s="27" t="s">
        <v>47</v>
      </c>
      <c r="M85" s="31">
        <v>0</v>
      </c>
      <c r="N85" s="31">
        <v>5</v>
      </c>
      <c r="O85" s="27" t="s">
        <v>47</v>
      </c>
      <c r="P85" s="28">
        <f>(N85/N$183)*100</f>
        <v>7.8039644139222722E-2</v>
      </c>
      <c r="Q85" s="7">
        <v>0</v>
      </c>
      <c r="R85" s="7">
        <v>67</v>
      </c>
      <c r="S85" s="27" t="s">
        <v>47</v>
      </c>
      <c r="T85" s="31">
        <v>53944</v>
      </c>
      <c r="U85" s="31">
        <v>6840</v>
      </c>
      <c r="V85" s="27">
        <f t="shared" si="93"/>
        <v>-87.320183894409027</v>
      </c>
      <c r="W85" s="28">
        <f>(U85/U$183)*100</f>
        <v>0.2389234194552127</v>
      </c>
      <c r="X85" s="30">
        <v>0</v>
      </c>
      <c r="Y85" s="30">
        <v>0.20100000000000001</v>
      </c>
      <c r="Z85" s="27" t="s">
        <v>47</v>
      </c>
      <c r="AA85" s="30">
        <v>112.41372</v>
      </c>
      <c r="AB85" s="30">
        <v>7.5190000000000001</v>
      </c>
      <c r="AC85" s="27">
        <f t="shared" si="95"/>
        <v>-93.311314668707695</v>
      </c>
      <c r="AD85" s="28">
        <f>(AB85/AB$183)*100</f>
        <v>6.6196730248903731E-3</v>
      </c>
    </row>
    <row r="86" spans="1:30" x14ac:dyDescent="0.2">
      <c r="A86" s="3"/>
      <c r="B86" s="5" t="s">
        <v>23</v>
      </c>
      <c r="C86" s="30">
        <v>0</v>
      </c>
      <c r="D86" s="30">
        <v>0</v>
      </c>
      <c r="E86" s="27" t="s">
        <v>47</v>
      </c>
      <c r="F86" s="30">
        <v>0</v>
      </c>
      <c r="G86" s="30">
        <v>0</v>
      </c>
      <c r="H86" s="27" t="s">
        <v>47</v>
      </c>
      <c r="I86" s="28">
        <f>(G86/G$184)*100</f>
        <v>0</v>
      </c>
      <c r="J86" s="31">
        <v>0</v>
      </c>
      <c r="K86" s="31">
        <v>0</v>
      </c>
      <c r="L86" s="27" t="s">
        <v>47</v>
      </c>
      <c r="M86" s="31">
        <v>0</v>
      </c>
      <c r="N86" s="31">
        <v>0</v>
      </c>
      <c r="O86" s="27" t="s">
        <v>47</v>
      </c>
      <c r="P86" s="28">
        <f>(N86/N$184)*100</f>
        <v>0</v>
      </c>
      <c r="Q86" s="7">
        <v>0</v>
      </c>
      <c r="R86" s="7">
        <v>0</v>
      </c>
      <c r="S86" s="27" t="s">
        <v>47</v>
      </c>
      <c r="T86" s="31">
        <v>0</v>
      </c>
      <c r="U86" s="31">
        <v>0</v>
      </c>
      <c r="V86" s="27" t="s">
        <v>47</v>
      </c>
      <c r="W86" s="28">
        <f>(U86/U$184)*100</f>
        <v>0</v>
      </c>
      <c r="X86" s="30">
        <v>0</v>
      </c>
      <c r="Y86" s="30">
        <v>0</v>
      </c>
      <c r="Z86" s="27" t="s">
        <v>47</v>
      </c>
      <c r="AA86" s="30">
        <v>0</v>
      </c>
      <c r="AB86" s="30">
        <v>0</v>
      </c>
      <c r="AC86" s="27" t="s">
        <v>47</v>
      </c>
      <c r="AD86" s="28">
        <f>(AB86/AB$184)*100</f>
        <v>0</v>
      </c>
    </row>
    <row r="87" spans="1:30" x14ac:dyDescent="0.2">
      <c r="A87" s="3"/>
      <c r="B87" s="5"/>
      <c r="C87" s="30"/>
      <c r="D87" s="30"/>
      <c r="E87" s="27"/>
      <c r="F87" s="30"/>
      <c r="G87" s="30"/>
      <c r="H87" s="27"/>
      <c r="I87" s="28"/>
      <c r="J87" s="31"/>
      <c r="K87" s="31"/>
      <c r="L87" s="27"/>
      <c r="M87" s="31"/>
      <c r="N87" s="31"/>
      <c r="O87" s="27"/>
      <c r="P87" s="28"/>
      <c r="Q87" s="7"/>
      <c r="R87" s="7"/>
      <c r="S87" s="27"/>
      <c r="T87" s="31"/>
      <c r="U87" s="31"/>
      <c r="V87" s="27"/>
      <c r="W87" s="28"/>
      <c r="X87" s="30"/>
      <c r="Y87" s="30"/>
      <c r="Z87" s="27"/>
      <c r="AA87" s="30"/>
      <c r="AB87" s="30"/>
      <c r="AC87" s="27"/>
      <c r="AD87" s="28"/>
    </row>
    <row r="88" spans="1:30" ht="15" x14ac:dyDescent="0.25">
      <c r="A88" s="3">
        <v>13</v>
      </c>
      <c r="B88" s="4" t="s">
        <v>27</v>
      </c>
      <c r="C88" s="22">
        <f>C89+C90+C91+C92+C93</f>
        <v>149.68765325700622</v>
      </c>
      <c r="D88" s="22">
        <f>D89+D90+D91+D92+D93</f>
        <v>185.50064210600064</v>
      </c>
      <c r="E88" s="23">
        <f t="shared" ref="E88:E92" si="96">((D88-C88)/C88)*100</f>
        <v>23.925145507829768</v>
      </c>
      <c r="F88" s="22">
        <f>F89+F90+F91+F92+F93</f>
        <v>1603.2929994550359</v>
      </c>
      <c r="G88" s="22">
        <f>G89+G90+G91+G92+G93</f>
        <v>1698.8107445259868</v>
      </c>
      <c r="H88" s="23">
        <f t="shared" ref="H88:H92" si="97">((G88-F88)/F88)*100</f>
        <v>5.9575975884269248</v>
      </c>
      <c r="I88" s="24">
        <f>(G88/G$179)*100</f>
        <v>0.72332510863683541</v>
      </c>
      <c r="J88" s="25">
        <f>J89+J90+J91+J92+J93</f>
        <v>19126</v>
      </c>
      <c r="K88" s="25">
        <f>K89+K90+K91+K92+K93</f>
        <v>24388</v>
      </c>
      <c r="L88" s="23">
        <f t="shared" ref="L88:L92" si="98">((K88-J88)/J88)*100</f>
        <v>27.512286939245005</v>
      </c>
      <c r="M88" s="25">
        <f>M89+M90+M91+M92+M93</f>
        <v>168622</v>
      </c>
      <c r="N88" s="25">
        <f>N89+N90+N91+N92+N93</f>
        <v>168778</v>
      </c>
      <c r="O88" s="23">
        <f t="shared" ref="O88:O92" si="99">((N88-M88)/M88)*100</f>
        <v>9.2514618495807194E-2</v>
      </c>
      <c r="P88" s="24">
        <f>(N88/N$179)*100</f>
        <v>0.75343520617040305</v>
      </c>
      <c r="Q88" s="25">
        <f>Q89+Q90+Q91+Q92+Q93</f>
        <v>341006</v>
      </c>
      <c r="R88" s="25">
        <f>R89+R90+R91+R92+R93</f>
        <v>483530</v>
      </c>
      <c r="S88" s="23">
        <f t="shared" ref="S88:S92" si="100">((R88-Q88)/Q88)*100</f>
        <v>41.795159029459896</v>
      </c>
      <c r="T88" s="25">
        <f>T89+T90+T91+T92+T93</f>
        <v>3813809</v>
      </c>
      <c r="U88" s="25">
        <f>U89+U90+U91+U92+U93</f>
        <v>3482784</v>
      </c>
      <c r="V88" s="23">
        <f t="shared" ref="V88:V92" si="101">((U88-T88)/T88)*100</f>
        <v>-8.679642845249985</v>
      </c>
      <c r="W88" s="24">
        <f>(U88/U$179)*100</f>
        <v>2.4695539464334781</v>
      </c>
      <c r="X88" s="22">
        <f>X89+X90+X91+X92+X93</f>
        <v>11607.345060509999</v>
      </c>
      <c r="Y88" s="22">
        <f>Y89+Y90+Y91+Y92+Y93</f>
        <v>19546.126812589999</v>
      </c>
      <c r="Z88" s="23">
        <f t="shared" ref="Z88:Z92" si="102">((Y88-X88)/X88)*100</f>
        <v>68.394466699271092</v>
      </c>
      <c r="AA88" s="22">
        <f>AA89+AA90+AA91+AA92+AA93</f>
        <v>125643.58347170001</v>
      </c>
      <c r="AB88" s="22">
        <f>AB89+AB90+AB91+AB92+AB93</f>
        <v>166612.87610759999</v>
      </c>
      <c r="AC88" s="23">
        <f t="shared" ref="AC88:AC92" si="103">((AB88-AA88)/AA88)*100</f>
        <v>32.607548673687674</v>
      </c>
      <c r="AD88" s="24">
        <f>(AB88/AB$179)*100</f>
        <v>4.0381583198418936</v>
      </c>
    </row>
    <row r="89" spans="1:30" s="2" customFormat="1" ht="15" x14ac:dyDescent="0.25">
      <c r="A89" s="3"/>
      <c r="B89" s="5" t="s">
        <v>2</v>
      </c>
      <c r="C89" s="26">
        <v>1.6102868999999982</v>
      </c>
      <c r="D89" s="26">
        <v>3.7872520500000002</v>
      </c>
      <c r="E89" s="27">
        <f t="shared" si="96"/>
        <v>135.19113581561174</v>
      </c>
      <c r="F89" s="26">
        <v>18.6355535</v>
      </c>
      <c r="G89" s="26">
        <v>29.041538099999997</v>
      </c>
      <c r="H89" s="27">
        <f t="shared" si="97"/>
        <v>55.839417916940306</v>
      </c>
      <c r="I89" s="28">
        <f>(G89/G$180)*100</f>
        <v>7.6585789935549251E-2</v>
      </c>
      <c r="J89" s="29">
        <v>-51</v>
      </c>
      <c r="K89" s="29">
        <v>133</v>
      </c>
      <c r="L89" s="27">
        <f t="shared" si="98"/>
        <v>-360.78431372549022</v>
      </c>
      <c r="M89" s="31">
        <v>15709</v>
      </c>
      <c r="N89" s="29">
        <v>1197</v>
      </c>
      <c r="O89" s="27">
        <f t="shared" si="99"/>
        <v>-92.380164237061564</v>
      </c>
      <c r="P89" s="28">
        <f>(N89/N$180)*100</f>
        <v>0.11799427476401145</v>
      </c>
      <c r="Q89" s="7">
        <v>0</v>
      </c>
      <c r="R89" s="7">
        <v>0</v>
      </c>
      <c r="S89" s="27" t="s">
        <v>47</v>
      </c>
      <c r="T89" s="29">
        <v>0</v>
      </c>
      <c r="U89" s="29">
        <v>0</v>
      </c>
      <c r="V89" s="27" t="s">
        <v>47</v>
      </c>
      <c r="W89" s="28" t="s">
        <v>47</v>
      </c>
      <c r="X89" s="26">
        <v>2.9169112999999989</v>
      </c>
      <c r="Y89" s="26">
        <v>4.4445533000000008</v>
      </c>
      <c r="Z89" s="27">
        <f t="shared" si="102"/>
        <v>52.371904486776899</v>
      </c>
      <c r="AA89" s="26">
        <v>32.8429146</v>
      </c>
      <c r="AB89" s="26">
        <v>53.859430599999996</v>
      </c>
      <c r="AC89" s="27">
        <f t="shared" si="103"/>
        <v>63.991019846941342</v>
      </c>
      <c r="AD89" s="28">
        <f>(AB89/AB$180)*100</f>
        <v>0.15670736143043434</v>
      </c>
    </row>
    <row r="90" spans="1:30" x14ac:dyDescent="0.2">
      <c r="A90" s="3"/>
      <c r="B90" s="5" t="s">
        <v>3</v>
      </c>
      <c r="C90" s="26">
        <v>110.85097883</v>
      </c>
      <c r="D90" s="26">
        <v>116.67911138000001</v>
      </c>
      <c r="E90" s="27">
        <f t="shared" si="96"/>
        <v>5.2576284048316566</v>
      </c>
      <c r="F90" s="26">
        <v>734.64408060000005</v>
      </c>
      <c r="G90" s="26">
        <v>717.58230689999994</v>
      </c>
      <c r="H90" s="27">
        <f t="shared" si="97"/>
        <v>-2.322454389895225</v>
      </c>
      <c r="I90" s="28">
        <f>(G90/G$181)*100</f>
        <v>1.2238053170305063</v>
      </c>
      <c r="J90" s="29">
        <v>19162</v>
      </c>
      <c r="K90" s="29">
        <v>24237</v>
      </c>
      <c r="L90" s="27">
        <f t="shared" si="98"/>
        <v>26.484709320530214</v>
      </c>
      <c r="M90" s="31">
        <v>152759</v>
      </c>
      <c r="N90" s="29">
        <v>167402</v>
      </c>
      <c r="O90" s="27">
        <f t="shared" si="99"/>
        <v>9.5856872590158346</v>
      </c>
      <c r="P90" s="28">
        <f>(N90/N$181)*100</f>
        <v>0.78396743005480718</v>
      </c>
      <c r="Q90" s="6">
        <v>0</v>
      </c>
      <c r="R90" s="6">
        <v>0</v>
      </c>
      <c r="S90" s="27" t="s">
        <v>47</v>
      </c>
      <c r="T90" s="29">
        <v>0</v>
      </c>
      <c r="U90" s="29">
        <v>0</v>
      </c>
      <c r="V90" s="27" t="s">
        <v>47</v>
      </c>
      <c r="W90" s="28" t="s">
        <v>47</v>
      </c>
      <c r="X90" s="26">
        <v>1061.8131023999999</v>
      </c>
      <c r="Y90" s="26">
        <v>1857.23790809</v>
      </c>
      <c r="Z90" s="27">
        <f t="shared" si="102"/>
        <v>74.911941083804066</v>
      </c>
      <c r="AA90" s="26">
        <v>7550.7799732000012</v>
      </c>
      <c r="AB90" s="26">
        <v>15107.335032000001</v>
      </c>
      <c r="AC90" s="27">
        <f t="shared" si="103"/>
        <v>100.07648329868563</v>
      </c>
      <c r="AD90" s="28">
        <f>(AB90/AB$181)*100</f>
        <v>0.92567355553653119</v>
      </c>
    </row>
    <row r="91" spans="1:30" s="8" customFormat="1" ht="15" x14ac:dyDescent="0.25">
      <c r="A91" s="3"/>
      <c r="B91" s="5" t="s">
        <v>4</v>
      </c>
      <c r="C91" s="26">
        <v>37.168198327006245</v>
      </c>
      <c r="D91" s="26">
        <v>64.992432511000615</v>
      </c>
      <c r="E91" s="27">
        <f t="shared" si="96"/>
        <v>74.860325322191926</v>
      </c>
      <c r="F91" s="26">
        <v>849.56375361703601</v>
      </c>
      <c r="G91" s="26">
        <v>951.73336552798685</v>
      </c>
      <c r="H91" s="27">
        <f t="shared" si="97"/>
        <v>12.026126523873165</v>
      </c>
      <c r="I91" s="28">
        <f>(G91/G$182)*100</f>
        <v>0.74860668434881172</v>
      </c>
      <c r="J91" s="29">
        <v>14</v>
      </c>
      <c r="K91" s="29">
        <v>18</v>
      </c>
      <c r="L91" s="27">
        <f t="shared" si="98"/>
        <v>28.571428571428569</v>
      </c>
      <c r="M91" s="31">
        <v>149</v>
      </c>
      <c r="N91" s="29">
        <v>176</v>
      </c>
      <c r="O91" s="27">
        <f t="shared" si="99"/>
        <v>18.120805369127517</v>
      </c>
      <c r="P91" s="28">
        <f>(N91/N$182)*100</f>
        <v>13.664596273291925</v>
      </c>
      <c r="Q91" s="7">
        <v>340921</v>
      </c>
      <c r="R91" s="7">
        <v>483423</v>
      </c>
      <c r="S91" s="27">
        <f t="shared" si="100"/>
        <v>41.799126483848163</v>
      </c>
      <c r="T91" s="29">
        <v>3813017</v>
      </c>
      <c r="U91" s="29">
        <v>3482298</v>
      </c>
      <c r="V91" s="27">
        <f t="shared" si="101"/>
        <v>-8.6734205486101938</v>
      </c>
      <c r="W91" s="28">
        <f>(U91/U$182)*100</f>
        <v>4.6462163648792432</v>
      </c>
      <c r="X91" s="26">
        <v>10527.208591899998</v>
      </c>
      <c r="Y91" s="26">
        <v>17668.995551200002</v>
      </c>
      <c r="Z91" s="27">
        <f t="shared" si="102"/>
        <v>67.841222076620994</v>
      </c>
      <c r="AA91" s="26">
        <v>117930.02981500002</v>
      </c>
      <c r="AB91" s="26">
        <v>151318.07421660001</v>
      </c>
      <c r="AC91" s="27">
        <f t="shared" si="103"/>
        <v>28.311740829690891</v>
      </c>
      <c r="AD91" s="28">
        <f>(AB91/AB$182)*100</f>
        <v>18.758086999463973</v>
      </c>
    </row>
    <row r="92" spans="1:30" s="8" customFormat="1" ht="15" x14ac:dyDescent="0.25">
      <c r="A92" s="3"/>
      <c r="B92" s="5" t="s">
        <v>5</v>
      </c>
      <c r="C92" s="26">
        <v>5.8189199999999983E-2</v>
      </c>
      <c r="D92" s="26">
        <v>4.184616499999997E-2</v>
      </c>
      <c r="E92" s="27">
        <f t="shared" si="96"/>
        <v>-28.086027991448614</v>
      </c>
      <c r="F92" s="26">
        <v>0.44961173799999998</v>
      </c>
      <c r="G92" s="26">
        <v>0.45353399799999999</v>
      </c>
      <c r="H92" s="27">
        <f t="shared" si="97"/>
        <v>0.87236601460792174</v>
      </c>
      <c r="I92" s="28">
        <f>(G92/G$183)*100</f>
        <v>8.1654402974100804E-3</v>
      </c>
      <c r="J92" s="29">
        <v>1</v>
      </c>
      <c r="K92" s="29">
        <v>0</v>
      </c>
      <c r="L92" s="27">
        <f t="shared" si="98"/>
        <v>-100</v>
      </c>
      <c r="M92" s="31">
        <v>5</v>
      </c>
      <c r="N92" s="29">
        <v>3</v>
      </c>
      <c r="O92" s="27">
        <f t="shared" si="99"/>
        <v>-40</v>
      </c>
      <c r="P92" s="28">
        <f>(N92/N$183)*100</f>
        <v>4.6823786483533636E-2</v>
      </c>
      <c r="Q92" s="7">
        <v>85</v>
      </c>
      <c r="R92" s="7">
        <v>107</v>
      </c>
      <c r="S92" s="27">
        <f t="shared" si="100"/>
        <v>25.882352941176475</v>
      </c>
      <c r="T92" s="29">
        <v>792</v>
      </c>
      <c r="U92" s="29">
        <v>486</v>
      </c>
      <c r="V92" s="27">
        <f t="shared" si="101"/>
        <v>-38.636363636363633</v>
      </c>
      <c r="W92" s="28">
        <f>(U92/U$183)*100</f>
        <v>1.6976137698133532E-2</v>
      </c>
      <c r="X92" s="26">
        <v>15.406454910000001</v>
      </c>
      <c r="Y92" s="26">
        <v>15.448799999999991</v>
      </c>
      <c r="Z92" s="27">
        <f t="shared" si="102"/>
        <v>0.27485291228487196</v>
      </c>
      <c r="AA92" s="26">
        <v>129.9307689</v>
      </c>
      <c r="AB92" s="26">
        <v>133.6074284</v>
      </c>
      <c r="AC92" s="27">
        <f t="shared" si="103"/>
        <v>2.8297065669100334</v>
      </c>
      <c r="AD92" s="28">
        <f>(AB92/AB$183)*100</f>
        <v>0.11762701020141668</v>
      </c>
    </row>
    <row r="93" spans="1:30" s="9" customFormat="1" x14ac:dyDescent="0.2">
      <c r="A93" s="3"/>
      <c r="B93" s="5" t="s">
        <v>23</v>
      </c>
      <c r="C93" s="26">
        <v>0</v>
      </c>
      <c r="D93" s="26">
        <v>0</v>
      </c>
      <c r="E93" s="27" t="s">
        <v>47</v>
      </c>
      <c r="F93" s="26">
        <v>0</v>
      </c>
      <c r="G93" s="26">
        <v>0</v>
      </c>
      <c r="H93" s="27" t="s">
        <v>47</v>
      </c>
      <c r="I93" s="28">
        <f>(G93/G$184)*100</f>
        <v>0</v>
      </c>
      <c r="J93" s="29">
        <v>0</v>
      </c>
      <c r="K93" s="29">
        <v>0</v>
      </c>
      <c r="L93" s="27" t="s">
        <v>47</v>
      </c>
      <c r="M93" s="31">
        <v>0</v>
      </c>
      <c r="N93" s="29">
        <v>0</v>
      </c>
      <c r="O93" s="27" t="s">
        <v>47</v>
      </c>
      <c r="P93" s="28">
        <f>(N93/N$184)*100</f>
        <v>0</v>
      </c>
      <c r="Q93" s="7">
        <v>0</v>
      </c>
      <c r="R93" s="7">
        <v>0</v>
      </c>
      <c r="S93" s="27" t="s">
        <v>47</v>
      </c>
      <c r="T93" s="29">
        <v>0</v>
      </c>
      <c r="U93" s="29">
        <v>0</v>
      </c>
      <c r="V93" s="27" t="s">
        <v>47</v>
      </c>
      <c r="W93" s="28">
        <f>(U93/U$184)*100</f>
        <v>0</v>
      </c>
      <c r="X93" s="26">
        <v>0</v>
      </c>
      <c r="Y93" s="26">
        <v>0</v>
      </c>
      <c r="Z93" s="27" t="s">
        <v>47</v>
      </c>
      <c r="AA93" s="26">
        <v>0</v>
      </c>
      <c r="AB93" s="26">
        <v>0</v>
      </c>
      <c r="AC93" s="27" t="s">
        <v>47</v>
      </c>
      <c r="AD93" s="28">
        <f>(AB93/AB$184)*100</f>
        <v>0</v>
      </c>
    </row>
    <row r="94" spans="1:30" s="9" customFormat="1" x14ac:dyDescent="0.2">
      <c r="A94" s="3"/>
      <c r="B94" s="5"/>
      <c r="C94" s="26"/>
      <c r="D94" s="26"/>
      <c r="E94" s="27"/>
      <c r="F94" s="26"/>
      <c r="G94" s="26"/>
      <c r="H94" s="27"/>
      <c r="I94" s="28"/>
      <c r="J94" s="29"/>
      <c r="K94" s="29"/>
      <c r="L94" s="27"/>
      <c r="M94" s="31"/>
      <c r="N94" s="29"/>
      <c r="O94" s="27"/>
      <c r="P94" s="28"/>
      <c r="Q94" s="7"/>
      <c r="R94" s="7"/>
      <c r="S94" s="27"/>
      <c r="T94" s="29"/>
      <c r="U94" s="29"/>
      <c r="V94" s="27"/>
      <c r="W94" s="28"/>
      <c r="X94" s="26"/>
      <c r="Y94" s="26"/>
      <c r="Z94" s="27"/>
      <c r="AA94" s="26"/>
      <c r="AB94" s="26"/>
      <c r="AC94" s="27"/>
      <c r="AD94" s="28"/>
    </row>
    <row r="95" spans="1:30" s="9" customFormat="1" ht="15" x14ac:dyDescent="0.25">
      <c r="A95" s="3">
        <v>14</v>
      </c>
      <c r="B95" s="4" t="s">
        <v>31</v>
      </c>
      <c r="C95" s="22">
        <f>C96+C97+C98+C99+C100</f>
        <v>472.43609081199577</v>
      </c>
      <c r="D95" s="22">
        <f>D96+D97+D98+D99+D100</f>
        <v>640.2642824449988</v>
      </c>
      <c r="E95" s="23">
        <f t="shared" ref="E95:E100" si="104">((D95-C95)/C95)*100</f>
        <v>35.523998885129551</v>
      </c>
      <c r="F95" s="22">
        <f>F96+F97+F98+F99+F100</f>
        <v>4361.1253069109962</v>
      </c>
      <c r="G95" s="22">
        <f>G96+G97+G98+G99+G100</f>
        <v>3981.8922905179988</v>
      </c>
      <c r="H95" s="23">
        <f t="shared" ref="H95:H100" si="105">((G95-F95)/F95)*100</f>
        <v>-8.69576060545735</v>
      </c>
      <c r="I95" s="24">
        <f>(G95/G$179)*100</f>
        <v>1.6954229203575948</v>
      </c>
      <c r="J95" s="25">
        <f>J96+J97+J98+J99+J100</f>
        <v>31030</v>
      </c>
      <c r="K95" s="25">
        <f>K96+K97+K98+K99+K100</f>
        <v>33842</v>
      </c>
      <c r="L95" s="23">
        <f t="shared" ref="L95:L100" si="106">((K95-J95)/J95)*100</f>
        <v>9.0621978730261041</v>
      </c>
      <c r="M95" s="25">
        <f>M96+M97+M98+M99+M100</f>
        <v>276077</v>
      </c>
      <c r="N95" s="25">
        <f>N96+N97+N98+N99+N100</f>
        <v>274761</v>
      </c>
      <c r="O95" s="23">
        <f t="shared" ref="O95:O100" si="107">((N95-M95)/M95)*100</f>
        <v>-0.4766786077797136</v>
      </c>
      <c r="P95" s="24">
        <f>(N95/N$179)*100</f>
        <v>1.2265497320894081</v>
      </c>
      <c r="Q95" s="25">
        <f>Q96+Q97+Q98+Q99+Q100</f>
        <v>1157496</v>
      </c>
      <c r="R95" s="25">
        <f>R96+R97+R98+R99+R100</f>
        <v>2141166</v>
      </c>
      <c r="S95" s="23">
        <f t="shared" ref="S95:S100" si="108">((R95-Q95)/Q95)*100</f>
        <v>84.982583093159718</v>
      </c>
      <c r="T95" s="25">
        <f>T96+T97+T98+T99+T100</f>
        <v>13562231</v>
      </c>
      <c r="U95" s="25">
        <f>U96+U97+U98+U99+U100</f>
        <v>12452733</v>
      </c>
      <c r="V95" s="23">
        <f t="shared" ref="V95:V100" si="109">((U95-T95)/T95)*100</f>
        <v>-8.1807926734178178</v>
      </c>
      <c r="W95" s="24">
        <f>(U95/U$179)*100</f>
        <v>8.8299176532430401</v>
      </c>
      <c r="X95" s="22">
        <f>X96+X97+X98+X99+X100</f>
        <v>15484.42022867201</v>
      </c>
      <c r="Y95" s="22">
        <f>Y96+Y97+Y98+Y99+Y100</f>
        <v>26279.685924350018</v>
      </c>
      <c r="Z95" s="23">
        <f t="shared" ref="Z95:Z100" si="110">((Y95-X95)/X95)*100</f>
        <v>69.716951208084353</v>
      </c>
      <c r="AA95" s="22">
        <f>AA96+AA97+AA98+AA99+AA100</f>
        <v>164248.32974056294</v>
      </c>
      <c r="AB95" s="22">
        <f>AB96+AB97+AB98+AB99+AB100</f>
        <v>168683.86358308091</v>
      </c>
      <c r="AC95" s="23">
        <f t="shared" ref="AC95:AC100" si="111">((AB95-AA95)/AA95)*100</f>
        <v>2.7005046867289764</v>
      </c>
      <c r="AD95" s="24">
        <f>(AB95/AB$179)*100</f>
        <v>4.0883523714648948</v>
      </c>
    </row>
    <row r="96" spans="1:30" s="9" customFormat="1" x14ac:dyDescent="0.2">
      <c r="A96" s="3"/>
      <c r="B96" s="5" t="s">
        <v>2</v>
      </c>
      <c r="C96" s="30">
        <v>93.73163120000001</v>
      </c>
      <c r="D96" s="30">
        <v>177.4350288</v>
      </c>
      <c r="E96" s="27">
        <f t="shared" si="104"/>
        <v>89.301121220645072</v>
      </c>
      <c r="F96" s="30">
        <v>652.40641449999998</v>
      </c>
      <c r="G96" s="30">
        <v>951.70920169999999</v>
      </c>
      <c r="H96" s="27">
        <f t="shared" si="105"/>
        <v>45.876738877465471</v>
      </c>
      <c r="I96" s="28">
        <f>(G96/G$180)*100</f>
        <v>2.5097637993603885</v>
      </c>
      <c r="J96" s="31">
        <v>4878</v>
      </c>
      <c r="K96" s="31">
        <v>3770</v>
      </c>
      <c r="L96" s="27">
        <f t="shared" si="106"/>
        <v>-22.714227142271422</v>
      </c>
      <c r="M96" s="31">
        <v>42915</v>
      </c>
      <c r="N96" s="31">
        <v>35165</v>
      </c>
      <c r="O96" s="27">
        <f t="shared" si="107"/>
        <v>-18.058953745776535</v>
      </c>
      <c r="P96" s="28">
        <f>(N96/N$180)*100</f>
        <v>3.4663898680672203</v>
      </c>
      <c r="Q96" s="7">
        <v>0</v>
      </c>
      <c r="R96" s="7">
        <v>0</v>
      </c>
      <c r="S96" s="27" t="s">
        <v>47</v>
      </c>
      <c r="T96" s="31">
        <v>0</v>
      </c>
      <c r="U96" s="31">
        <v>0</v>
      </c>
      <c r="V96" s="27" t="s">
        <v>47</v>
      </c>
      <c r="W96" s="28" t="s">
        <v>47</v>
      </c>
      <c r="X96" s="30">
        <v>809.49826110000004</v>
      </c>
      <c r="Y96" s="30">
        <v>1597.4790912000003</v>
      </c>
      <c r="Z96" s="27">
        <f t="shared" si="110"/>
        <v>97.341880516116191</v>
      </c>
      <c r="AA96" s="30">
        <v>4440.2379768999999</v>
      </c>
      <c r="AB96" s="30">
        <v>7363.3102577999998</v>
      </c>
      <c r="AC96" s="27">
        <f t="shared" si="111"/>
        <v>65.831432822003251</v>
      </c>
      <c r="AD96" s="28">
        <f>(AB96/AB$180)*100</f>
        <v>21.424008925439502</v>
      </c>
    </row>
    <row r="97" spans="1:30" s="9" customFormat="1" x14ac:dyDescent="0.2">
      <c r="A97" s="3"/>
      <c r="B97" s="5" t="s">
        <v>3</v>
      </c>
      <c r="C97" s="30">
        <v>162.81579359999583</v>
      </c>
      <c r="D97" s="30">
        <v>204.07970072999885</v>
      </c>
      <c r="E97" s="27">
        <f t="shared" si="104"/>
        <v>25.343921629236881</v>
      </c>
      <c r="F97" s="30">
        <v>1312.7055873129982</v>
      </c>
      <c r="G97" s="30">
        <v>1288.5432467539993</v>
      </c>
      <c r="H97" s="27">
        <f t="shared" si="105"/>
        <v>-1.8406519171185445</v>
      </c>
      <c r="I97" s="28">
        <f>(G97/G$181)*100</f>
        <v>2.1975542895054287</v>
      </c>
      <c r="J97" s="31">
        <v>26116</v>
      </c>
      <c r="K97" s="31">
        <v>30000</v>
      </c>
      <c r="L97" s="27">
        <f t="shared" si="106"/>
        <v>14.872109051922195</v>
      </c>
      <c r="M97" s="31">
        <v>232477</v>
      </c>
      <c r="N97" s="31">
        <v>238816</v>
      </c>
      <c r="O97" s="27">
        <f t="shared" si="107"/>
        <v>2.7267213530800896</v>
      </c>
      <c r="P97" s="28">
        <f>(N97/N$181)*100</f>
        <v>1.118409372504324</v>
      </c>
      <c r="Q97" s="7">
        <v>0</v>
      </c>
      <c r="R97" s="7">
        <v>0</v>
      </c>
      <c r="S97" s="27" t="s">
        <v>47</v>
      </c>
      <c r="T97" s="31">
        <v>0</v>
      </c>
      <c r="U97" s="31">
        <v>0</v>
      </c>
      <c r="V97" s="27" t="s">
        <v>47</v>
      </c>
      <c r="W97" s="28" t="s">
        <v>47</v>
      </c>
      <c r="X97" s="30">
        <v>4780.1980477999996</v>
      </c>
      <c r="Y97" s="30">
        <v>5085.0180608999999</v>
      </c>
      <c r="Z97" s="27">
        <f t="shared" si="110"/>
        <v>6.3767235175598698</v>
      </c>
      <c r="AA97" s="30">
        <v>42086.932803199998</v>
      </c>
      <c r="AB97" s="30">
        <v>56680.816165799995</v>
      </c>
      <c r="AC97" s="27">
        <f t="shared" si="111"/>
        <v>34.67556885373785</v>
      </c>
      <c r="AD97" s="28">
        <f>(AB97/AB$181)*100</f>
        <v>3.473010462783293</v>
      </c>
    </row>
    <row r="98" spans="1:30" s="8" customFormat="1" ht="15" x14ac:dyDescent="0.25">
      <c r="A98" s="3"/>
      <c r="B98" s="5" t="s">
        <v>4</v>
      </c>
      <c r="C98" s="30">
        <v>111.11593539799989</v>
      </c>
      <c r="D98" s="30">
        <v>146.17703926899992</v>
      </c>
      <c r="E98" s="27">
        <f t="shared" si="104"/>
        <v>31.553623470312015</v>
      </c>
      <c r="F98" s="30">
        <v>1050.6672341729973</v>
      </c>
      <c r="G98" s="30">
        <v>812.73923710599968</v>
      </c>
      <c r="H98" s="27">
        <f t="shared" si="105"/>
        <v>-22.64541896124474</v>
      </c>
      <c r="I98" s="28">
        <f>(G98/G$182)*100</f>
        <v>0.63927781410981099</v>
      </c>
      <c r="J98" s="31">
        <v>12</v>
      </c>
      <c r="K98" s="31">
        <v>20</v>
      </c>
      <c r="L98" s="27">
        <f t="shared" si="106"/>
        <v>66.666666666666657</v>
      </c>
      <c r="M98" s="31">
        <v>220</v>
      </c>
      <c r="N98" s="31">
        <v>181</v>
      </c>
      <c r="O98" s="27">
        <f t="shared" si="107"/>
        <v>-17.727272727272727</v>
      </c>
      <c r="P98" s="28">
        <f>(N98/N$182)*100</f>
        <v>14.052795031055901</v>
      </c>
      <c r="Q98" s="7">
        <v>1117559</v>
      </c>
      <c r="R98" s="7">
        <v>2115192</v>
      </c>
      <c r="S98" s="27">
        <f t="shared" si="108"/>
        <v>89.268933452283065</v>
      </c>
      <c r="T98" s="31">
        <v>12666119</v>
      </c>
      <c r="U98" s="31">
        <v>11745909</v>
      </c>
      <c r="V98" s="27">
        <f t="shared" si="109"/>
        <v>-7.2651299107485094</v>
      </c>
      <c r="W98" s="28">
        <f>(U98/U$182)*100</f>
        <v>15.671845033418276</v>
      </c>
      <c r="X98" s="30">
        <v>8364.4446068000088</v>
      </c>
      <c r="Y98" s="30">
        <v>13251.466654400016</v>
      </c>
      <c r="Z98" s="27">
        <f t="shared" si="110"/>
        <v>58.426139179964487</v>
      </c>
      <c r="AA98" s="30">
        <v>87075.398408999929</v>
      </c>
      <c r="AB98" s="30">
        <v>75555.575515799908</v>
      </c>
      <c r="AC98" s="27">
        <f t="shared" si="111"/>
        <v>-13.229710232378741</v>
      </c>
      <c r="AD98" s="28">
        <f>(AB98/AB$182)*100</f>
        <v>9.3662179231227984</v>
      </c>
    </row>
    <row r="99" spans="1:30" s="9" customFormat="1" x14ac:dyDescent="0.2">
      <c r="A99" s="3"/>
      <c r="B99" s="5" t="s">
        <v>5</v>
      </c>
      <c r="C99" s="30">
        <v>0.243100753</v>
      </c>
      <c r="D99" s="30">
        <v>4.4555398999999996E-2</v>
      </c>
      <c r="E99" s="27">
        <f t="shared" si="104"/>
        <v>-81.672044018720086</v>
      </c>
      <c r="F99" s="30">
        <v>4.0721696700000116</v>
      </c>
      <c r="G99" s="30">
        <v>0.52806866699999999</v>
      </c>
      <c r="H99" s="27">
        <f t="shared" si="105"/>
        <v>-87.03225283341402</v>
      </c>
      <c r="I99" s="28">
        <f>(G99/G$183)*100</f>
        <v>9.507364811317684E-3</v>
      </c>
      <c r="J99" s="31">
        <v>0</v>
      </c>
      <c r="K99" s="31">
        <v>2</v>
      </c>
      <c r="L99" s="27" t="s">
        <v>47</v>
      </c>
      <c r="M99" s="31">
        <v>25</v>
      </c>
      <c r="N99" s="31">
        <v>16</v>
      </c>
      <c r="O99" s="27">
        <f t="shared" si="107"/>
        <v>-36</v>
      </c>
      <c r="P99" s="28">
        <f>(N99/N$183)*100</f>
        <v>0.24972686124551274</v>
      </c>
      <c r="Q99" s="6">
        <v>11873</v>
      </c>
      <c r="R99" s="6">
        <v>562</v>
      </c>
      <c r="S99" s="27">
        <f t="shared" si="108"/>
        <v>-95.266571211993607</v>
      </c>
      <c r="T99" s="31">
        <v>237053</v>
      </c>
      <c r="U99" s="31">
        <v>15072</v>
      </c>
      <c r="V99" s="27">
        <f t="shared" si="109"/>
        <v>-93.641928176399375</v>
      </c>
      <c r="W99" s="28">
        <f>(U99/U$183)*100</f>
        <v>0.52646985058903006</v>
      </c>
      <c r="X99" s="30">
        <v>148.37865120000001</v>
      </c>
      <c r="Y99" s="30">
        <v>9.9586079999999999</v>
      </c>
      <c r="Z99" s="27">
        <f t="shared" si="110"/>
        <v>-93.288382176640255</v>
      </c>
      <c r="AA99" s="30">
        <v>1301.1492702</v>
      </c>
      <c r="AB99" s="30">
        <v>215.96610849999996</v>
      </c>
      <c r="AC99" s="27">
        <f t="shared" si="111"/>
        <v>-83.401896043272288</v>
      </c>
      <c r="AD99" s="28">
        <f>(AB99/AB$183)*100</f>
        <v>0.19013499437797543</v>
      </c>
    </row>
    <row r="100" spans="1:30" s="9" customFormat="1" x14ac:dyDescent="0.2">
      <c r="A100" s="3"/>
      <c r="B100" s="5" t="s">
        <v>23</v>
      </c>
      <c r="C100" s="30">
        <v>104.52962986099998</v>
      </c>
      <c r="D100" s="30">
        <v>112.52795824699997</v>
      </c>
      <c r="E100" s="27">
        <f t="shared" si="104"/>
        <v>7.6517331943449038</v>
      </c>
      <c r="F100" s="30">
        <v>1341.2739012550003</v>
      </c>
      <c r="G100" s="30">
        <v>928.37253629100042</v>
      </c>
      <c r="H100" s="27">
        <f t="shared" si="105"/>
        <v>-30.784268938481336</v>
      </c>
      <c r="I100" s="28">
        <f>(G100/G$184)*100</f>
        <v>16.526671118306879</v>
      </c>
      <c r="J100" s="31">
        <v>24</v>
      </c>
      <c r="K100" s="31">
        <v>50</v>
      </c>
      <c r="L100" s="27">
        <f t="shared" si="106"/>
        <v>108.33333333333333</v>
      </c>
      <c r="M100" s="31">
        <v>440</v>
      </c>
      <c r="N100" s="31">
        <v>583</v>
      </c>
      <c r="O100" s="27">
        <f t="shared" si="107"/>
        <v>32.5</v>
      </c>
      <c r="P100" s="28">
        <f>(N100/N$184)*100</f>
        <v>2.2600403163281131</v>
      </c>
      <c r="Q100" s="33">
        <v>28064</v>
      </c>
      <c r="R100" s="33">
        <v>25412</v>
      </c>
      <c r="S100" s="27">
        <f t="shared" si="108"/>
        <v>-9.449828962371722</v>
      </c>
      <c r="T100" s="31">
        <v>659059</v>
      </c>
      <c r="U100" s="31">
        <v>691752</v>
      </c>
      <c r="V100" s="27">
        <f t="shared" si="109"/>
        <v>4.9605574007789892</v>
      </c>
      <c r="W100" s="28">
        <f>(U100/U$184)*100</f>
        <v>1.0942514703304163</v>
      </c>
      <c r="X100" s="30">
        <v>1381.9006617719999</v>
      </c>
      <c r="Y100" s="30">
        <v>6335.7635098500004</v>
      </c>
      <c r="Z100" s="27">
        <f t="shared" si="110"/>
        <v>358.48183484663093</v>
      </c>
      <c r="AA100" s="30">
        <v>29344.611281262998</v>
      </c>
      <c r="AB100" s="30">
        <v>28868.195535181007</v>
      </c>
      <c r="AC100" s="27">
        <f t="shared" si="111"/>
        <v>-1.6235203851079485</v>
      </c>
      <c r="AD100" s="28">
        <f>(AB100/AB$184)*100</f>
        <v>1.8754251799118584</v>
      </c>
    </row>
    <row r="101" spans="1:30" s="9" customFormat="1" x14ac:dyDescent="0.2">
      <c r="A101" s="3"/>
      <c r="B101" s="5"/>
      <c r="C101" s="30"/>
      <c r="D101" s="30"/>
      <c r="E101" s="27"/>
      <c r="F101" s="30"/>
      <c r="G101" s="30"/>
      <c r="H101" s="27"/>
      <c r="I101" s="28"/>
      <c r="J101" s="31"/>
      <c r="K101" s="31"/>
      <c r="L101" s="27"/>
      <c r="M101" s="31"/>
      <c r="N101" s="31"/>
      <c r="O101" s="27"/>
      <c r="P101" s="28"/>
      <c r="Q101" s="33"/>
      <c r="R101" s="33"/>
      <c r="S101" s="27"/>
      <c r="T101" s="31"/>
      <c r="U101" s="31"/>
      <c r="V101" s="27"/>
      <c r="W101" s="28"/>
      <c r="X101" s="30"/>
      <c r="Y101" s="30"/>
      <c r="Z101" s="27"/>
      <c r="AA101" s="30"/>
      <c r="AB101" s="30"/>
      <c r="AC101" s="27"/>
      <c r="AD101" s="28"/>
    </row>
    <row r="102" spans="1:30" s="9" customFormat="1" ht="15" x14ac:dyDescent="0.25">
      <c r="A102" s="3">
        <v>15</v>
      </c>
      <c r="B102" s="4" t="s">
        <v>17</v>
      </c>
      <c r="C102" s="22">
        <f>C103+C104+C105+C106+C107</f>
        <v>559.85150974699957</v>
      </c>
      <c r="D102" s="22">
        <f>D103+D104+D105+D106+D107</f>
        <v>731.79959168400023</v>
      </c>
      <c r="E102" s="23">
        <f t="shared" ref="E102:E107" si="112">((D102-C102)/C102)*100</f>
        <v>30.713158568547055</v>
      </c>
      <c r="F102" s="22">
        <f>F103+F104+F105+F106+F107</f>
        <v>4808.1731157150007</v>
      </c>
      <c r="G102" s="22">
        <f>G103+G104+G105+G106+G107</f>
        <v>5613.6920634460002</v>
      </c>
      <c r="H102" s="23">
        <f t="shared" ref="H102:H107" si="113">((G102-F102)/F102)*100</f>
        <v>16.753118665761988</v>
      </c>
      <c r="I102" s="24">
        <f>(G102/G$179)*100</f>
        <v>2.3902158817454455</v>
      </c>
      <c r="J102" s="25">
        <f>J103+J104+J105+J106+J107</f>
        <v>56116</v>
      </c>
      <c r="K102" s="25">
        <f>K103+K104+K105+K106+K107</f>
        <v>59242</v>
      </c>
      <c r="L102" s="23">
        <f t="shared" ref="L102:L107" si="114">((K102-J102)/J102)*100</f>
        <v>5.5706037493762919</v>
      </c>
      <c r="M102" s="25">
        <f>M103+M104+M105+M106+M107</f>
        <v>524138</v>
      </c>
      <c r="N102" s="25">
        <f>N103+N104+N105+N106+N107</f>
        <v>547031</v>
      </c>
      <c r="O102" s="23">
        <f t="shared" ref="O102:O107" si="115">((N102-M102)/M102)*100</f>
        <v>4.3677428463496248</v>
      </c>
      <c r="P102" s="24">
        <f>(N102/N$179)*100</f>
        <v>2.4419794894275424</v>
      </c>
      <c r="Q102" s="25">
        <f>Q103+Q104+Q105+Q106+Q107</f>
        <v>598591</v>
      </c>
      <c r="R102" s="25">
        <f>R103+R104+R105+R106+R107</f>
        <v>653312</v>
      </c>
      <c r="S102" s="23">
        <f t="shared" ref="S102:S107" si="116">((R102-Q102)/Q102)*100</f>
        <v>9.1416342711467422</v>
      </c>
      <c r="T102" s="25">
        <f>T103+T104+T105+T106+T107</f>
        <v>5330633</v>
      </c>
      <c r="U102" s="25">
        <f>U103+U104+U105+U106+U107</f>
        <v>3554569</v>
      </c>
      <c r="V102" s="23">
        <f t="shared" ref="V102:V107" si="117">((U102-T102)/T102)*100</f>
        <v>-33.3180693549903</v>
      </c>
      <c r="W102" s="24">
        <f>(U102/U$179)*100</f>
        <v>2.5204548722573961</v>
      </c>
      <c r="X102" s="22">
        <f>X103+X104+X105+X106+X107</f>
        <v>38405.782978181189</v>
      </c>
      <c r="Y102" s="22">
        <f>Y103+Y104+Y105+Y106+Y107</f>
        <v>25787.31970337687</v>
      </c>
      <c r="Z102" s="23">
        <f t="shared" ref="Z102:Z107" si="118">((Y102-X102)/X102)*100</f>
        <v>-32.855633439300085</v>
      </c>
      <c r="AA102" s="22">
        <f>AA103+AA104+AA105+AA106+AA107</f>
        <v>269942.43084078457</v>
      </c>
      <c r="AB102" s="22">
        <f>AB103+AB104+AB105+AB106+AB107</f>
        <v>293658.45698059158</v>
      </c>
      <c r="AC102" s="23">
        <f t="shared" ref="AC102:AC107" si="119">((AB102-AA102)/AA102)*100</f>
        <v>8.7855866400621636</v>
      </c>
      <c r="AD102" s="24">
        <f>(AB102/AB$179)*100</f>
        <v>7.117333119454007</v>
      </c>
    </row>
    <row r="103" spans="1:30" s="10" customFormat="1" ht="15" x14ac:dyDescent="0.25">
      <c r="A103" s="3"/>
      <c r="B103" s="5" t="s">
        <v>2</v>
      </c>
      <c r="C103" s="30">
        <v>105.44877549300526</v>
      </c>
      <c r="D103" s="30">
        <v>127.21645960000002</v>
      </c>
      <c r="E103" s="27">
        <f t="shared" si="112"/>
        <v>20.642898891167004</v>
      </c>
      <c r="F103" s="30">
        <v>974.77403953800047</v>
      </c>
      <c r="G103" s="30">
        <v>1275.6579704000003</v>
      </c>
      <c r="H103" s="27">
        <f t="shared" si="113"/>
        <v>30.867043915593552</v>
      </c>
      <c r="I103" s="28">
        <f>(G103/G$180)*100</f>
        <v>3.3640529993369577</v>
      </c>
      <c r="J103" s="31">
        <v>213</v>
      </c>
      <c r="K103" s="31">
        <v>471</v>
      </c>
      <c r="L103" s="27">
        <f t="shared" si="114"/>
        <v>121.12676056338027</v>
      </c>
      <c r="M103" s="31">
        <v>1741</v>
      </c>
      <c r="N103" s="31">
        <v>4809</v>
      </c>
      <c r="O103" s="27">
        <f t="shared" si="115"/>
        <v>176.22056289488799</v>
      </c>
      <c r="P103" s="28">
        <f>(N103/N$180)*100</f>
        <v>0.47404717405190561</v>
      </c>
      <c r="Q103" s="7">
        <v>0</v>
      </c>
      <c r="R103" s="7">
        <v>0</v>
      </c>
      <c r="S103" s="27" t="s">
        <v>47</v>
      </c>
      <c r="T103" s="31">
        <v>0</v>
      </c>
      <c r="U103" s="31">
        <v>0</v>
      </c>
      <c r="V103" s="27" t="s">
        <v>47</v>
      </c>
      <c r="W103" s="28" t="s">
        <v>47</v>
      </c>
      <c r="X103" s="30">
        <v>223.34058315899748</v>
      </c>
      <c r="Y103" s="30">
        <v>268.44697980000012</v>
      </c>
      <c r="Z103" s="27">
        <f t="shared" si="118"/>
        <v>20.196238409967407</v>
      </c>
      <c r="AA103" s="30">
        <v>2216.9611197330037</v>
      </c>
      <c r="AB103" s="30">
        <v>3040.9263199000002</v>
      </c>
      <c r="AC103" s="27">
        <f t="shared" si="119"/>
        <v>37.166425375390865</v>
      </c>
      <c r="AD103" s="28">
        <f>(AB103/AB$180)*100</f>
        <v>8.8477641628816261</v>
      </c>
    </row>
    <row r="104" spans="1:30" x14ac:dyDescent="0.2">
      <c r="A104" s="3"/>
      <c r="B104" s="5" t="s">
        <v>3</v>
      </c>
      <c r="C104" s="30">
        <v>404.6809705359945</v>
      </c>
      <c r="D104" s="30">
        <v>535.91004760000021</v>
      </c>
      <c r="E104" s="27">
        <f t="shared" si="112"/>
        <v>32.427785494878734</v>
      </c>
      <c r="F104" s="30">
        <v>3429.9999162150011</v>
      </c>
      <c r="G104" s="30">
        <v>3881.8214160000002</v>
      </c>
      <c r="H104" s="27">
        <f t="shared" si="113"/>
        <v>13.172638799466307</v>
      </c>
      <c r="I104" s="28">
        <f>(G104/G$181)*100</f>
        <v>6.620277065061078</v>
      </c>
      <c r="J104" s="31">
        <v>55812</v>
      </c>
      <c r="K104" s="31">
        <v>58773</v>
      </c>
      <c r="L104" s="27">
        <f t="shared" si="114"/>
        <v>5.3053106858740051</v>
      </c>
      <c r="M104" s="31">
        <v>521472</v>
      </c>
      <c r="N104" s="31">
        <v>541814</v>
      </c>
      <c r="O104" s="27">
        <f t="shared" si="115"/>
        <v>3.9008805841924401</v>
      </c>
      <c r="P104" s="28">
        <f>(N104/N$181)*100</f>
        <v>2.5373922004976963</v>
      </c>
      <c r="Q104" s="7">
        <v>0</v>
      </c>
      <c r="R104" s="7">
        <v>0</v>
      </c>
      <c r="S104" s="27" t="s">
        <v>47</v>
      </c>
      <c r="T104" s="31">
        <v>0</v>
      </c>
      <c r="U104" s="31">
        <v>0</v>
      </c>
      <c r="V104" s="27" t="s">
        <v>47</v>
      </c>
      <c r="W104" s="28" t="s">
        <v>47</v>
      </c>
      <c r="X104" s="30">
        <v>16571.583237212053</v>
      </c>
      <c r="Y104" s="30">
        <v>16375.403114500017</v>
      </c>
      <c r="Z104" s="27">
        <f t="shared" si="118"/>
        <v>-1.1838345190307873</v>
      </c>
      <c r="AA104" s="30">
        <v>156357.86154530605</v>
      </c>
      <c r="AB104" s="30">
        <v>189302.85802090005</v>
      </c>
      <c r="AC104" s="27">
        <f t="shared" si="119"/>
        <v>21.070252656306572</v>
      </c>
      <c r="AD104" s="28">
        <f>(AB104/AB$181)*100</f>
        <v>11.599176776463885</v>
      </c>
    </row>
    <row r="105" spans="1:30" x14ac:dyDescent="0.2">
      <c r="A105" s="3"/>
      <c r="B105" s="5" t="s">
        <v>4</v>
      </c>
      <c r="C105" s="30">
        <v>33.526373848999867</v>
      </c>
      <c r="D105" s="30">
        <v>67.503615916000015</v>
      </c>
      <c r="E105" s="27">
        <f t="shared" si="112"/>
        <v>101.34481653169816</v>
      </c>
      <c r="F105" s="30">
        <v>293.37775401899995</v>
      </c>
      <c r="G105" s="30">
        <v>382.26841747300017</v>
      </c>
      <c r="H105" s="27">
        <f t="shared" si="113"/>
        <v>30.29904695781515</v>
      </c>
      <c r="I105" s="28">
        <f>(G105/G$182)*100</f>
        <v>0.30068158047288185</v>
      </c>
      <c r="J105" s="31">
        <v>8</v>
      </c>
      <c r="K105" s="31">
        <v>0</v>
      </c>
      <c r="L105" s="27">
        <f t="shared" si="114"/>
        <v>-100</v>
      </c>
      <c r="M105" s="31">
        <v>107</v>
      </c>
      <c r="N105" s="31">
        <v>17</v>
      </c>
      <c r="O105" s="27">
        <f t="shared" si="115"/>
        <v>-84.112149532710276</v>
      </c>
      <c r="P105" s="28">
        <f>(N105/N$182)*100</f>
        <v>1.3198757763975155</v>
      </c>
      <c r="Q105" s="7">
        <v>25009</v>
      </c>
      <c r="R105" s="7">
        <v>577253</v>
      </c>
      <c r="S105" s="27">
        <f t="shared" si="116"/>
        <v>2208.1810548202648</v>
      </c>
      <c r="T105" s="31">
        <v>188305</v>
      </c>
      <c r="U105" s="31">
        <v>1365521</v>
      </c>
      <c r="V105" s="27">
        <f t="shared" si="117"/>
        <v>625.1644937733995</v>
      </c>
      <c r="W105" s="28">
        <f>(U105/U$182)*100</f>
        <v>1.8219308102828273</v>
      </c>
      <c r="X105" s="30">
        <v>2224.6504551999992</v>
      </c>
      <c r="Y105" s="30">
        <v>9650.009477399999</v>
      </c>
      <c r="Z105" s="27">
        <f t="shared" si="118"/>
        <v>333.77643687095326</v>
      </c>
      <c r="AA105" s="30">
        <v>18338.532192300001</v>
      </c>
      <c r="AB105" s="30">
        <v>34343.126703599999</v>
      </c>
      <c r="AC105" s="27">
        <f t="shared" si="119"/>
        <v>87.273039867498341</v>
      </c>
      <c r="AD105" s="28">
        <f>(AB105/AB$182)*100</f>
        <v>4.2573325220727103</v>
      </c>
    </row>
    <row r="106" spans="1:30" x14ac:dyDescent="0.2">
      <c r="A106" s="3"/>
      <c r="B106" s="5" t="s">
        <v>5</v>
      </c>
      <c r="C106" s="30">
        <v>0</v>
      </c>
      <c r="D106" s="30">
        <v>0</v>
      </c>
      <c r="E106" s="27" t="s">
        <v>47</v>
      </c>
      <c r="F106" s="30">
        <v>0</v>
      </c>
      <c r="G106" s="30">
        <v>0</v>
      </c>
      <c r="H106" s="27" t="s">
        <v>47</v>
      </c>
      <c r="I106" s="28">
        <f>(G106/G$183)*100</f>
        <v>0</v>
      </c>
      <c r="J106" s="31">
        <v>0</v>
      </c>
      <c r="K106" s="31">
        <v>0</v>
      </c>
      <c r="L106" s="27" t="s">
        <v>47</v>
      </c>
      <c r="M106" s="31">
        <v>0</v>
      </c>
      <c r="N106" s="31">
        <v>0</v>
      </c>
      <c r="O106" s="27" t="s">
        <v>47</v>
      </c>
      <c r="P106" s="28">
        <f>(N106/N$183)*100</f>
        <v>0</v>
      </c>
      <c r="Q106" s="7">
        <v>0</v>
      </c>
      <c r="R106" s="7">
        <v>0</v>
      </c>
      <c r="S106" s="27" t="s">
        <v>47</v>
      </c>
      <c r="T106" s="31">
        <v>0</v>
      </c>
      <c r="U106" s="31">
        <v>0</v>
      </c>
      <c r="V106" s="27" t="s">
        <v>47</v>
      </c>
      <c r="W106" s="28">
        <f>(U106/U$183)*100</f>
        <v>0</v>
      </c>
      <c r="X106" s="30">
        <v>0</v>
      </c>
      <c r="Y106" s="30">
        <v>0</v>
      </c>
      <c r="Z106" s="27" t="s">
        <v>47</v>
      </c>
      <c r="AA106" s="30">
        <v>0</v>
      </c>
      <c r="AB106" s="30">
        <v>0</v>
      </c>
      <c r="AC106" s="27" t="s">
        <v>47</v>
      </c>
      <c r="AD106" s="28">
        <f>(AB106/AB$183)*100</f>
        <v>0</v>
      </c>
    </row>
    <row r="107" spans="1:30" s="2" customFormat="1" ht="15" x14ac:dyDescent="0.25">
      <c r="A107" s="3"/>
      <c r="B107" s="5" t="s">
        <v>23</v>
      </c>
      <c r="C107" s="30">
        <v>16.195389868999978</v>
      </c>
      <c r="D107" s="30">
        <v>1.1694685679999801</v>
      </c>
      <c r="E107" s="27">
        <f t="shared" si="112"/>
        <v>-92.779003299954582</v>
      </c>
      <c r="F107" s="30">
        <v>110.02140594299942</v>
      </c>
      <c r="G107" s="30">
        <v>73.944259573000053</v>
      </c>
      <c r="H107" s="27">
        <f t="shared" si="113"/>
        <v>-32.791024674498743</v>
      </c>
      <c r="I107" s="28">
        <f>(G107/G$184)*100</f>
        <v>1.3163384431124878</v>
      </c>
      <c r="J107" s="31">
        <v>83</v>
      </c>
      <c r="K107" s="31">
        <v>-2</v>
      </c>
      <c r="L107" s="27">
        <f t="shared" si="114"/>
        <v>-102.40963855421687</v>
      </c>
      <c r="M107" s="31">
        <v>818</v>
      </c>
      <c r="N107" s="31">
        <v>391</v>
      </c>
      <c r="O107" s="27">
        <f t="shared" si="115"/>
        <v>-52.20048899755502</v>
      </c>
      <c r="P107" s="28">
        <f>(N107/N$184)*100</f>
        <v>1.5157388742440687</v>
      </c>
      <c r="Q107" s="7">
        <v>573582</v>
      </c>
      <c r="R107" s="7">
        <v>76059</v>
      </c>
      <c r="S107" s="27">
        <f t="shared" si="116"/>
        <v>-86.739646641631012</v>
      </c>
      <c r="T107" s="31">
        <v>5142328</v>
      </c>
      <c r="U107" s="31">
        <v>2189048</v>
      </c>
      <c r="V107" s="27">
        <f t="shared" si="117"/>
        <v>-57.430797879870752</v>
      </c>
      <c r="W107" s="28">
        <f>(U107/U$184)*100</f>
        <v>3.46275687330699</v>
      </c>
      <c r="X107" s="30">
        <v>19386.208702610136</v>
      </c>
      <c r="Y107" s="30">
        <v>-506.53986832314536</v>
      </c>
      <c r="Z107" s="27">
        <f t="shared" si="118"/>
        <v>-102.61288772907385</v>
      </c>
      <c r="AA107" s="30">
        <v>93029.07598344548</v>
      </c>
      <c r="AB107" s="30">
        <v>66971.545936191527</v>
      </c>
      <c r="AC107" s="27">
        <f t="shared" si="119"/>
        <v>-28.010092298337874</v>
      </c>
      <c r="AD107" s="28">
        <f>(AB107/AB$184)*100</f>
        <v>4.3508131096483433</v>
      </c>
    </row>
    <row r="108" spans="1:30" s="2" customFormat="1" ht="15" x14ac:dyDescent="0.25">
      <c r="A108" s="3"/>
      <c r="B108" s="5"/>
      <c r="C108" s="30"/>
      <c r="D108" s="30"/>
      <c r="E108" s="27"/>
      <c r="F108" s="30"/>
      <c r="G108" s="30"/>
      <c r="H108" s="27"/>
      <c r="I108" s="28"/>
      <c r="J108" s="31"/>
      <c r="K108" s="31"/>
      <c r="L108" s="27"/>
      <c r="M108" s="31"/>
      <c r="N108" s="31"/>
      <c r="O108" s="27"/>
      <c r="P108" s="28"/>
      <c r="Q108" s="7"/>
      <c r="R108" s="7"/>
      <c r="S108" s="27"/>
      <c r="T108" s="31"/>
      <c r="U108" s="31"/>
      <c r="V108" s="27"/>
      <c r="W108" s="28"/>
      <c r="X108" s="30"/>
      <c r="Y108" s="30"/>
      <c r="Z108" s="27"/>
      <c r="AA108" s="30"/>
      <c r="AB108" s="30"/>
      <c r="AC108" s="27"/>
      <c r="AD108" s="28"/>
    </row>
    <row r="109" spans="1:30" s="2" customFormat="1" ht="15" x14ac:dyDescent="0.25">
      <c r="A109" s="3">
        <v>16</v>
      </c>
      <c r="B109" s="4" t="s">
        <v>19</v>
      </c>
      <c r="C109" s="22">
        <f>C110+C111+C112+C113+C114</f>
        <v>174.97972977800003</v>
      </c>
      <c r="D109" s="22">
        <f>D110+D111+D112+D113+D114</f>
        <v>223.31090156099998</v>
      </c>
      <c r="E109" s="23">
        <f t="shared" ref="E109:E114" si="120">((D109-C109)/C109)*100</f>
        <v>27.621011784804207</v>
      </c>
      <c r="F109" s="22">
        <f>F110+F111+F112+F113+F114</f>
        <v>1588.982993119</v>
      </c>
      <c r="G109" s="22">
        <f>G110+G111+G112+G113+G114</f>
        <v>1597.7966304179999</v>
      </c>
      <c r="H109" s="23">
        <f t="shared" ref="H109:H114" si="121">((G109-F109)/F109)*100</f>
        <v>0.55467159416853073</v>
      </c>
      <c r="I109" s="24">
        <f>(G109/G$179)*100</f>
        <v>0.68031499388658956</v>
      </c>
      <c r="J109" s="25">
        <f>J110+J111+J112+J113+J114</f>
        <v>18188</v>
      </c>
      <c r="K109" s="25">
        <f>K110+K111+K112+K113+K114</f>
        <v>22530</v>
      </c>
      <c r="L109" s="23">
        <f t="shared" ref="L109:L113" si="122">((K109-J109)/J109)*100</f>
        <v>23.872883219705301</v>
      </c>
      <c r="M109" s="25">
        <f>M110+M111+M112+M113+M114</f>
        <v>175946</v>
      </c>
      <c r="N109" s="25">
        <f>N110+N111+N112+N113+N114</f>
        <v>209490</v>
      </c>
      <c r="O109" s="23">
        <f t="shared" ref="O109:O113" si="123">((N109-M109)/M109)*100</f>
        <v>19.064940379434599</v>
      </c>
      <c r="P109" s="24">
        <f>(N109/N$179)*100</f>
        <v>0.93517603799451199</v>
      </c>
      <c r="Q109" s="25">
        <f>Q110+Q111+Q112+Q113+Q114</f>
        <v>399345</v>
      </c>
      <c r="R109" s="25">
        <f>R110+R111+R112+R113+R114</f>
        <v>342453</v>
      </c>
      <c r="S109" s="23">
        <f t="shared" ref="S109:S114" si="124">((R109-Q109)/Q109)*100</f>
        <v>-14.246328362693911</v>
      </c>
      <c r="T109" s="25">
        <f>T110+T111+T112+T113+T114</f>
        <v>3493644</v>
      </c>
      <c r="U109" s="25">
        <f>U110+U111+U112+U113+U114</f>
        <v>2055970</v>
      </c>
      <c r="V109" s="23">
        <f t="shared" ref="V109:V114" si="125">((U109-T109)/T109)*100</f>
        <v>-41.151130452902471</v>
      </c>
      <c r="W109" s="24">
        <f>(U109/U$179)*100</f>
        <v>1.4578362675517167</v>
      </c>
      <c r="X109" s="22">
        <f>X110+X111+X112+X113+X114</f>
        <v>10742.573117000002</v>
      </c>
      <c r="Y109" s="22">
        <f>Y110+Y111+Y112+Y113+Y114</f>
        <v>24563.470872122001</v>
      </c>
      <c r="Z109" s="23">
        <f t="shared" ref="Z109:Z114" si="126">((Y109-X109)/X109)*100</f>
        <v>128.6553752494417</v>
      </c>
      <c r="AA109" s="22">
        <f>AA110+AA111+AA112+AA113+AA114</f>
        <v>147363.8746486</v>
      </c>
      <c r="AB109" s="22">
        <f>AB110+AB111+AB112+AB113+AB114</f>
        <v>162037.725132981</v>
      </c>
      <c r="AC109" s="23">
        <f t="shared" ref="AC109:AC114" si="127">((AB109-AA109)/AA109)*100</f>
        <v>9.9575628826073341</v>
      </c>
      <c r="AD109" s="24">
        <f>(AB109/AB$179)*100</f>
        <v>3.9272714279983183</v>
      </c>
    </row>
    <row r="110" spans="1:30" x14ac:dyDescent="0.2">
      <c r="A110" s="3"/>
      <c r="B110" s="5" t="s">
        <v>2</v>
      </c>
      <c r="C110" s="30">
        <v>1.4973362000000001</v>
      </c>
      <c r="D110" s="30">
        <v>12.029367272</v>
      </c>
      <c r="E110" s="27">
        <f t="shared" si="120"/>
        <v>703.38452192633815</v>
      </c>
      <c r="F110" s="30">
        <v>14.526562071999999</v>
      </c>
      <c r="G110" s="30">
        <v>89.567782862000001</v>
      </c>
      <c r="H110" s="27">
        <f t="shared" si="121"/>
        <v>516.57935592787101</v>
      </c>
      <c r="I110" s="28">
        <f>(G110/G$180)*100</f>
        <v>0.23620027905002805</v>
      </c>
      <c r="J110" s="31">
        <v>28</v>
      </c>
      <c r="K110" s="31">
        <v>202</v>
      </c>
      <c r="L110" s="27">
        <f t="shared" si="122"/>
        <v>621.42857142857144</v>
      </c>
      <c r="M110" s="31">
        <v>448</v>
      </c>
      <c r="N110" s="31">
        <v>1341</v>
      </c>
      <c r="O110" s="27">
        <f t="shared" si="123"/>
        <v>199.33035714285714</v>
      </c>
      <c r="P110" s="28">
        <f>(N110/N$180)*100</f>
        <v>0.13218907473562183</v>
      </c>
      <c r="Q110" s="7">
        <v>0</v>
      </c>
      <c r="R110" s="7">
        <v>0</v>
      </c>
      <c r="S110" s="27" t="s">
        <v>47</v>
      </c>
      <c r="T110" s="31">
        <v>0</v>
      </c>
      <c r="U110" s="31">
        <v>0</v>
      </c>
      <c r="V110" s="27" t="s">
        <v>47</v>
      </c>
      <c r="W110" s="28" t="s">
        <v>47</v>
      </c>
      <c r="X110" s="30">
        <v>0.43848809999999999</v>
      </c>
      <c r="Y110" s="30">
        <v>6.2432900000000009</v>
      </c>
      <c r="Z110" s="27">
        <f t="shared" si="126"/>
        <v>1323.8219919765215</v>
      </c>
      <c r="AA110" s="30">
        <v>15.503181800000002</v>
      </c>
      <c r="AB110" s="30">
        <v>33.341993200000005</v>
      </c>
      <c r="AC110" s="27">
        <f t="shared" si="127"/>
        <v>115.06548546053948</v>
      </c>
      <c r="AD110" s="28">
        <f>(AB110/AB$180)*100</f>
        <v>9.7010601875978347E-2</v>
      </c>
    </row>
    <row r="111" spans="1:30" x14ac:dyDescent="0.2">
      <c r="A111" s="3"/>
      <c r="B111" s="5" t="s">
        <v>3</v>
      </c>
      <c r="C111" s="30">
        <v>128.13418139000004</v>
      </c>
      <c r="D111" s="30">
        <v>141.99673397999999</v>
      </c>
      <c r="E111" s="27">
        <f t="shared" si="120"/>
        <v>10.818777971357004</v>
      </c>
      <c r="F111" s="30">
        <v>1165.5524403320001</v>
      </c>
      <c r="G111" s="30">
        <v>1140.1869010380001</v>
      </c>
      <c r="H111" s="27">
        <f t="shared" si="121"/>
        <v>-2.1762675291362061</v>
      </c>
      <c r="I111" s="28">
        <f>(G111/G$181)*100</f>
        <v>1.9445390145235202</v>
      </c>
      <c r="J111" s="31">
        <v>18144</v>
      </c>
      <c r="K111" s="31">
        <v>22315</v>
      </c>
      <c r="L111" s="27">
        <f t="shared" si="122"/>
        <v>22.988315696649032</v>
      </c>
      <c r="M111" s="31">
        <v>175328</v>
      </c>
      <c r="N111" s="31">
        <v>207996</v>
      </c>
      <c r="O111" s="27">
        <f t="shared" si="123"/>
        <v>18.632505931739367</v>
      </c>
      <c r="P111" s="28">
        <f>(N111/N$181)*100</f>
        <v>0.97407491894768106</v>
      </c>
      <c r="Q111" s="7">
        <v>0</v>
      </c>
      <c r="R111" s="7">
        <v>0</v>
      </c>
      <c r="S111" s="27" t="s">
        <v>47</v>
      </c>
      <c r="T111" s="31">
        <v>0</v>
      </c>
      <c r="U111" s="31">
        <v>0</v>
      </c>
      <c r="V111" s="27" t="s">
        <v>47</v>
      </c>
      <c r="W111" s="28" t="s">
        <v>47</v>
      </c>
      <c r="X111" s="30">
        <v>3683.7218085</v>
      </c>
      <c r="Y111" s="30">
        <v>3464.8437107220002</v>
      </c>
      <c r="Z111" s="27">
        <f t="shared" si="126"/>
        <v>-5.9417651265888134</v>
      </c>
      <c r="AA111" s="30">
        <v>33466.203797400005</v>
      </c>
      <c r="AB111" s="30">
        <v>51552.632034980998</v>
      </c>
      <c r="AC111" s="27">
        <f t="shared" si="127"/>
        <v>54.043859731070334</v>
      </c>
      <c r="AD111" s="28">
        <f>(AB111/AB$181)*100</f>
        <v>3.1587906200535061</v>
      </c>
    </row>
    <row r="112" spans="1:30" x14ac:dyDescent="0.2">
      <c r="A112" s="3"/>
      <c r="B112" s="5" t="s">
        <v>4</v>
      </c>
      <c r="C112" s="30">
        <v>42.861682787999996</v>
      </c>
      <c r="D112" s="30">
        <v>56.213953464999996</v>
      </c>
      <c r="E112" s="27">
        <f t="shared" si="120"/>
        <v>31.151998261576054</v>
      </c>
      <c r="F112" s="30">
        <v>359.08509855099999</v>
      </c>
      <c r="G112" s="30">
        <v>307.28536854999999</v>
      </c>
      <c r="H112" s="27">
        <f t="shared" si="121"/>
        <v>-14.425474688319046</v>
      </c>
      <c r="I112" s="28">
        <f>(G112/G$182)*100</f>
        <v>0.24170202414990741</v>
      </c>
      <c r="J112" s="31">
        <v>0</v>
      </c>
      <c r="K112" s="31">
        <v>0</v>
      </c>
      <c r="L112" s="27" t="s">
        <v>47</v>
      </c>
      <c r="M112" s="31">
        <v>7</v>
      </c>
      <c r="N112" s="31">
        <v>1</v>
      </c>
      <c r="O112" s="27">
        <f t="shared" si="123"/>
        <v>-85.714285714285708</v>
      </c>
      <c r="P112" s="28">
        <f>(N112/N$182)*100</f>
        <v>7.7639751552795025E-2</v>
      </c>
      <c r="Q112" s="7">
        <v>358798</v>
      </c>
      <c r="R112" s="7">
        <v>281086</v>
      </c>
      <c r="S112" s="27">
        <f t="shared" si="124"/>
        <v>-21.658983606374619</v>
      </c>
      <c r="T112" s="31">
        <v>2414159</v>
      </c>
      <c r="U112" s="31">
        <v>1518751</v>
      </c>
      <c r="V112" s="27">
        <f t="shared" si="125"/>
        <v>-37.08985199400702</v>
      </c>
      <c r="W112" s="28">
        <f>(U112/U$182)*100</f>
        <v>2.02637618905008</v>
      </c>
      <c r="X112" s="30">
        <v>3540.6449972</v>
      </c>
      <c r="Y112" s="30">
        <v>2969.0336765000002</v>
      </c>
      <c r="Z112" s="27">
        <f t="shared" si="126"/>
        <v>-16.144270921033861</v>
      </c>
      <c r="AA112" s="30">
        <v>30123.951032800003</v>
      </c>
      <c r="AB112" s="30">
        <v>20421.5928714</v>
      </c>
      <c r="AC112" s="27">
        <f t="shared" si="127"/>
        <v>-32.208119548580264</v>
      </c>
      <c r="AD112" s="28">
        <f>(AB112/AB$182)*100</f>
        <v>2.531554923181349</v>
      </c>
    </row>
    <row r="113" spans="1:30" s="2" customFormat="1" ht="15" x14ac:dyDescent="0.25">
      <c r="A113" s="3"/>
      <c r="B113" s="5" t="s">
        <v>5</v>
      </c>
      <c r="C113" s="30">
        <v>3.3256632000000001E-2</v>
      </c>
      <c r="D113" s="30">
        <v>5.5256300000000008E-2</v>
      </c>
      <c r="E113" s="27">
        <f t="shared" si="120"/>
        <v>66.151220604660168</v>
      </c>
      <c r="F113" s="30">
        <v>0.59179185600000006</v>
      </c>
      <c r="G113" s="30">
        <v>0.61923120700000001</v>
      </c>
      <c r="H113" s="27">
        <f t="shared" si="121"/>
        <v>4.6366557298483579</v>
      </c>
      <c r="I113" s="28">
        <f>(G113/G$183)*100</f>
        <v>1.1148658035227786E-2</v>
      </c>
      <c r="J113" s="31">
        <v>16</v>
      </c>
      <c r="K113" s="31">
        <v>13</v>
      </c>
      <c r="L113" s="27">
        <f t="shared" si="122"/>
        <v>-18.75</v>
      </c>
      <c r="M113" s="31">
        <v>163</v>
      </c>
      <c r="N113" s="31">
        <v>152</v>
      </c>
      <c r="O113" s="27">
        <f t="shared" si="123"/>
        <v>-6.7484662576687118</v>
      </c>
      <c r="P113" s="28">
        <f>(N113/N$183)*100</f>
        <v>2.3724051818323706</v>
      </c>
      <c r="Q113" s="7">
        <v>37636</v>
      </c>
      <c r="R113" s="7">
        <v>53168</v>
      </c>
      <c r="S113" s="27">
        <f t="shared" si="124"/>
        <v>41.26899776809438</v>
      </c>
      <c r="T113" s="31">
        <v>1038522</v>
      </c>
      <c r="U113" s="31">
        <v>482205</v>
      </c>
      <c r="V113" s="27">
        <f t="shared" si="125"/>
        <v>-53.568147810060843</v>
      </c>
      <c r="W113" s="28">
        <f>(U113/U$183)*100</f>
        <v>16.843577116725267</v>
      </c>
      <c r="X113" s="30">
        <v>2712.0507747000001</v>
      </c>
      <c r="Y113" s="30">
        <v>16661.609304900001</v>
      </c>
      <c r="Z113" s="27">
        <f t="shared" si="126"/>
        <v>514.35462272062603</v>
      </c>
      <c r="AA113" s="30">
        <v>72600.176894000004</v>
      </c>
      <c r="AB113" s="30">
        <v>78317.799207200005</v>
      </c>
      <c r="AC113" s="27">
        <f t="shared" si="127"/>
        <v>7.8754936390141639</v>
      </c>
      <c r="AD113" s="28">
        <f>(AB113/AB$183)*100</f>
        <v>68.950421968437624</v>
      </c>
    </row>
    <row r="114" spans="1:30" x14ac:dyDescent="0.2">
      <c r="A114" s="3"/>
      <c r="B114" s="5" t="s">
        <v>23</v>
      </c>
      <c r="C114" s="30">
        <v>2.4532727679999997</v>
      </c>
      <c r="D114" s="30">
        <v>13.015590543999998</v>
      </c>
      <c r="E114" s="27">
        <f t="shared" si="120"/>
        <v>430.539885893357</v>
      </c>
      <c r="F114" s="30">
        <v>49.227100308000011</v>
      </c>
      <c r="G114" s="30">
        <v>60.137346760999989</v>
      </c>
      <c r="H114" s="27">
        <f t="shared" si="121"/>
        <v>22.163089811785905</v>
      </c>
      <c r="I114" s="28">
        <f>(G114/G$184)*100</f>
        <v>1.070551005114065</v>
      </c>
      <c r="J114" s="31">
        <v>0</v>
      </c>
      <c r="K114" s="31">
        <v>0</v>
      </c>
      <c r="L114" s="27" t="s">
        <v>47</v>
      </c>
      <c r="M114" s="31">
        <v>0</v>
      </c>
      <c r="N114" s="31">
        <v>0</v>
      </c>
      <c r="O114" s="27" t="s">
        <v>47</v>
      </c>
      <c r="P114" s="28">
        <f>(N114/N$184)*100</f>
        <v>0</v>
      </c>
      <c r="Q114" s="7">
        <v>2911</v>
      </c>
      <c r="R114" s="7">
        <v>8199</v>
      </c>
      <c r="S114" s="27">
        <f t="shared" si="124"/>
        <v>181.65578838886981</v>
      </c>
      <c r="T114" s="31">
        <v>40963</v>
      </c>
      <c r="U114" s="31">
        <v>55014</v>
      </c>
      <c r="V114" s="27">
        <f t="shared" si="125"/>
        <v>34.301686888167367</v>
      </c>
      <c r="W114" s="28">
        <f>(U114/U$184)*100</f>
        <v>8.7024179747593813E-2</v>
      </c>
      <c r="X114" s="30">
        <v>805.71704849999992</v>
      </c>
      <c r="Y114" s="30">
        <v>1461.74089</v>
      </c>
      <c r="Z114" s="27">
        <f t="shared" si="126"/>
        <v>81.421119575577677</v>
      </c>
      <c r="AA114" s="30">
        <v>11158.0397426</v>
      </c>
      <c r="AB114" s="30">
        <v>11712.359026199998</v>
      </c>
      <c r="AC114" s="27">
        <f t="shared" si="127"/>
        <v>4.9678912818680541</v>
      </c>
      <c r="AD114" s="28">
        <f>(AB114/AB$184)*100</f>
        <v>0.76089456326199445</v>
      </c>
    </row>
    <row r="115" spans="1:30" x14ac:dyDescent="0.2">
      <c r="A115" s="3"/>
      <c r="B115" s="5"/>
      <c r="C115" s="30"/>
      <c r="D115" s="30"/>
      <c r="E115" s="27"/>
      <c r="F115" s="30"/>
      <c r="G115" s="30"/>
      <c r="H115" s="27"/>
      <c r="I115" s="28"/>
      <c r="J115" s="31"/>
      <c r="K115" s="31"/>
      <c r="L115" s="27"/>
      <c r="M115" s="31"/>
      <c r="N115" s="31"/>
      <c r="O115" s="27"/>
      <c r="P115" s="28"/>
      <c r="Q115" s="31"/>
      <c r="R115" s="7"/>
      <c r="S115" s="27"/>
      <c r="T115" s="31"/>
      <c r="U115" s="31"/>
      <c r="V115" s="27"/>
      <c r="W115" s="28"/>
      <c r="X115" s="30"/>
      <c r="Y115" s="30"/>
      <c r="Z115" s="27"/>
      <c r="AA115" s="30"/>
      <c r="AB115" s="30"/>
      <c r="AC115" s="27"/>
      <c r="AD115" s="28"/>
    </row>
    <row r="116" spans="1:30" ht="15" x14ac:dyDescent="0.25">
      <c r="A116" s="3">
        <v>17</v>
      </c>
      <c r="B116" s="4" t="s">
        <v>40</v>
      </c>
      <c r="C116" s="22">
        <f>C117+C118+C119+C120+C121</f>
        <v>34.155665113000005</v>
      </c>
      <c r="D116" s="22">
        <f>D117+D118+D119+D120+D121</f>
        <v>23.177979831000002</v>
      </c>
      <c r="E116" s="23">
        <f t="shared" ref="E116:E121" si="128">((D116-C116)/C116)*100</f>
        <v>-32.140159606559031</v>
      </c>
      <c r="F116" s="22">
        <f>F117+F118+F119+F120+F121</f>
        <v>493.12651820100007</v>
      </c>
      <c r="G116" s="22">
        <f>G117+G118+G119+G120+G121</f>
        <v>201.8701534977541</v>
      </c>
      <c r="H116" s="23">
        <f t="shared" ref="H116:H121" si="129">((G116-F116)/F116)*100</f>
        <v>-59.063212776671001</v>
      </c>
      <c r="I116" s="24">
        <f>(G116/G$179)*100</f>
        <v>8.5952923937999012E-2</v>
      </c>
      <c r="J116" s="25">
        <f>J117+J118+J119+J120+J121</f>
        <v>3754</v>
      </c>
      <c r="K116" s="25">
        <f>K117+K118+K119+K120+K121</f>
        <v>2917</v>
      </c>
      <c r="L116" s="23">
        <f t="shared" ref="L116:L121" si="130">((K116-J116)/J116)*100</f>
        <v>-22.296217368140649</v>
      </c>
      <c r="M116" s="25">
        <f>M117+M118+M119+M120+M121</f>
        <v>37805</v>
      </c>
      <c r="N116" s="25">
        <f>N117+N118+N119+N120+N121</f>
        <v>26480</v>
      </c>
      <c r="O116" s="23">
        <f t="shared" ref="O116:O121" si="131">((N116-M116)/M116)*100</f>
        <v>-29.956354979500066</v>
      </c>
      <c r="P116" s="24">
        <f>(N116/N$179)*100</f>
        <v>0.11820832252658682</v>
      </c>
      <c r="Q116" s="25">
        <f>Q117+Q118+Q119+Q120+Q121</f>
        <v>558253</v>
      </c>
      <c r="R116" s="25">
        <f>R117+R118+R119+R120+R121</f>
        <v>227246</v>
      </c>
      <c r="S116" s="23">
        <f t="shared" ref="S116:S121" si="132">((R116-Q116)/Q116)*100</f>
        <v>-59.29336698593648</v>
      </c>
      <c r="T116" s="25">
        <f>T117+T118+T119+T120+T121</f>
        <v>8829738</v>
      </c>
      <c r="U116" s="25">
        <f>U117+U118+U119+U120+U121</f>
        <v>2196240</v>
      </c>
      <c r="V116" s="23">
        <f t="shared" ref="V116:V121" si="133">((U116-T116)/T116)*100</f>
        <v>-75.126781791260399</v>
      </c>
      <c r="W116" s="24">
        <f>(U116/U$179)*100</f>
        <v>1.5572981727592241</v>
      </c>
      <c r="X116" s="22">
        <f>X117+X118+X119+X120+X121</f>
        <v>2361.0615146999999</v>
      </c>
      <c r="Y116" s="22">
        <f>Y117+Y118+Y119+Y120+Y121</f>
        <v>3022.4802417000001</v>
      </c>
      <c r="Z116" s="23">
        <f t="shared" ref="Z116:Z121" si="134">((Y116-X116)/X116)*100</f>
        <v>28.013616878764005</v>
      </c>
      <c r="AA116" s="22">
        <f>AA117+AA118+AA119+AA120+AA121</f>
        <v>44022.513082799996</v>
      </c>
      <c r="AB116" s="22">
        <f>AB117+AB118+AB119+AB120+AB121</f>
        <v>27682.392171899999</v>
      </c>
      <c r="AC116" s="23">
        <f t="shared" ref="AC116:AC121" si="135">((AB116-AA116)/AA116)*100</f>
        <v>-37.117646782605497</v>
      </c>
      <c r="AD116" s="24">
        <f>(AB116/AB$179)*100</f>
        <v>0.67093183236265508</v>
      </c>
    </row>
    <row r="117" spans="1:30" x14ac:dyDescent="0.2">
      <c r="A117" s="3"/>
      <c r="B117" s="5" t="s">
        <v>2</v>
      </c>
      <c r="C117" s="30">
        <v>0.45534920000000001</v>
      </c>
      <c r="D117" s="30">
        <v>8.3000000000000004E-2</v>
      </c>
      <c r="E117" s="27">
        <f t="shared" si="128"/>
        <v>-81.772231070132548</v>
      </c>
      <c r="F117" s="30">
        <v>7.9546780999999998</v>
      </c>
      <c r="G117" s="30">
        <v>1.7726379999999999</v>
      </c>
      <c r="H117" s="27">
        <f t="shared" si="129"/>
        <v>-77.715779598925565</v>
      </c>
      <c r="I117" s="28">
        <f>(G117/G$180)*100</f>
        <v>4.6746450216344484E-3</v>
      </c>
      <c r="J117" s="31">
        <v>8</v>
      </c>
      <c r="K117" s="31">
        <v>3</v>
      </c>
      <c r="L117" s="27">
        <f t="shared" si="130"/>
        <v>-62.5</v>
      </c>
      <c r="M117" s="31">
        <v>332</v>
      </c>
      <c r="N117" s="31">
        <v>2022</v>
      </c>
      <c r="O117" s="27">
        <f t="shared" si="131"/>
        <v>509.03614457831327</v>
      </c>
      <c r="P117" s="28">
        <f>(N117/N$180)*100</f>
        <v>0.1993186496013627</v>
      </c>
      <c r="Q117" s="33">
        <v>0</v>
      </c>
      <c r="R117" s="33">
        <v>0</v>
      </c>
      <c r="S117" s="27" t="s">
        <v>47</v>
      </c>
      <c r="T117" s="31">
        <v>0</v>
      </c>
      <c r="U117" s="31">
        <v>0</v>
      </c>
      <c r="V117" s="27" t="s">
        <v>47</v>
      </c>
      <c r="W117" s="28" t="s">
        <v>47</v>
      </c>
      <c r="X117" s="30">
        <v>0.7449365</v>
      </c>
      <c r="Y117" s="30">
        <v>0.71625000000000005</v>
      </c>
      <c r="Z117" s="27">
        <f t="shared" si="134"/>
        <v>-3.8508651408542809</v>
      </c>
      <c r="AA117" s="30">
        <v>28.911505299999998</v>
      </c>
      <c r="AB117" s="30">
        <v>43.671208200000002</v>
      </c>
      <c r="AC117" s="27">
        <f t="shared" si="135"/>
        <v>51.051312433738985</v>
      </c>
      <c r="AD117" s="28">
        <f>(AB117/AB$180)*100</f>
        <v>0.12706409502036492</v>
      </c>
    </row>
    <row r="118" spans="1:30" s="2" customFormat="1" ht="15" x14ac:dyDescent="0.25">
      <c r="A118" s="3"/>
      <c r="B118" s="5" t="s">
        <v>3</v>
      </c>
      <c r="C118" s="30">
        <v>11.825021200000002</v>
      </c>
      <c r="D118" s="30">
        <v>8.5037601999999985</v>
      </c>
      <c r="E118" s="27">
        <f t="shared" si="128"/>
        <v>-28.086723430144911</v>
      </c>
      <c r="F118" s="30">
        <v>144.780249424</v>
      </c>
      <c r="G118" s="30">
        <v>101.1875089</v>
      </c>
      <c r="H118" s="27">
        <f t="shared" si="129"/>
        <v>-30.109590705521818</v>
      </c>
      <c r="I118" s="28">
        <f>(G118/G$181)*100</f>
        <v>0.17257088172067872</v>
      </c>
      <c r="J118" s="31">
        <v>3723</v>
      </c>
      <c r="K118" s="31">
        <v>2903</v>
      </c>
      <c r="L118" s="27">
        <f t="shared" si="130"/>
        <v>-22.025248455546603</v>
      </c>
      <c r="M118" s="31">
        <v>36965</v>
      </c>
      <c r="N118" s="31">
        <v>24261</v>
      </c>
      <c r="O118" s="27">
        <f t="shared" si="131"/>
        <v>-34.36764506966049</v>
      </c>
      <c r="P118" s="28">
        <f>(N118/N$181)*100</f>
        <v>0.11361772153594152</v>
      </c>
      <c r="Q118" s="33">
        <v>0</v>
      </c>
      <c r="R118" s="33">
        <v>0</v>
      </c>
      <c r="S118" s="27" t="s">
        <v>47</v>
      </c>
      <c r="T118" s="31">
        <v>0</v>
      </c>
      <c r="U118" s="31">
        <v>0</v>
      </c>
      <c r="V118" s="27" t="s">
        <v>47</v>
      </c>
      <c r="W118" s="28" t="s">
        <v>47</v>
      </c>
      <c r="X118" s="30">
        <v>130.2426136</v>
      </c>
      <c r="Y118" s="30">
        <v>96.967742000000001</v>
      </c>
      <c r="Z118" s="27">
        <f t="shared" si="134"/>
        <v>-25.548375205517221</v>
      </c>
      <c r="AA118" s="30">
        <v>1349.6360294999999</v>
      </c>
      <c r="AB118" s="30">
        <v>858.02001169999994</v>
      </c>
      <c r="AC118" s="27">
        <f t="shared" si="135"/>
        <v>-36.425822003442597</v>
      </c>
      <c r="AD118" s="28">
        <f>(AB118/AB$181)*100</f>
        <v>5.2573563323344653E-2</v>
      </c>
    </row>
    <row r="119" spans="1:30" x14ac:dyDescent="0.2">
      <c r="A119" s="3"/>
      <c r="B119" s="5" t="s">
        <v>4</v>
      </c>
      <c r="C119" s="30">
        <v>18.905216447000004</v>
      </c>
      <c r="D119" s="30">
        <v>13.358992933000001</v>
      </c>
      <c r="E119" s="27">
        <f t="shared" si="128"/>
        <v>-29.337000872476715</v>
      </c>
      <c r="F119" s="30">
        <v>267.23868794000003</v>
      </c>
      <c r="G119" s="30">
        <v>75.308812439000008</v>
      </c>
      <c r="H119" s="27">
        <f t="shared" si="129"/>
        <v>-71.819644446125935</v>
      </c>
      <c r="I119" s="28">
        <f>(G119/G$182)*100</f>
        <v>5.9235792737948857E-2</v>
      </c>
      <c r="J119" s="31">
        <v>3</v>
      </c>
      <c r="K119" s="31">
        <v>0</v>
      </c>
      <c r="L119" s="27">
        <f t="shared" si="130"/>
        <v>-100</v>
      </c>
      <c r="M119" s="31">
        <v>54</v>
      </c>
      <c r="N119" s="31">
        <v>11</v>
      </c>
      <c r="O119" s="27">
        <f t="shared" si="131"/>
        <v>-79.629629629629633</v>
      </c>
      <c r="P119" s="28">
        <f>(N119/N$182)*100</f>
        <v>0.85403726708074534</v>
      </c>
      <c r="Q119" s="33">
        <v>296990</v>
      </c>
      <c r="R119" s="33">
        <v>38028</v>
      </c>
      <c r="S119" s="27">
        <f t="shared" si="132"/>
        <v>-87.195528468972014</v>
      </c>
      <c r="T119" s="31">
        <v>3164991</v>
      </c>
      <c r="U119" s="31">
        <v>450578</v>
      </c>
      <c r="V119" s="27">
        <f t="shared" si="133"/>
        <v>-85.763687795636699</v>
      </c>
      <c r="W119" s="28">
        <f>(U119/U$182)*100</f>
        <v>0.60117855429218281</v>
      </c>
      <c r="X119" s="30">
        <v>1481.8052192</v>
      </c>
      <c r="Y119" s="30">
        <v>603.51883339999995</v>
      </c>
      <c r="Z119" s="27">
        <f t="shared" si="134"/>
        <v>-59.271378884342916</v>
      </c>
      <c r="AA119" s="30">
        <v>20419.4784387</v>
      </c>
      <c r="AB119" s="30">
        <v>3911.3498358000002</v>
      </c>
      <c r="AC119" s="27">
        <f t="shared" si="135"/>
        <v>-80.845006166332752</v>
      </c>
      <c r="AD119" s="28">
        <f>(AB119/AB$182)*100</f>
        <v>0.48486898135019157</v>
      </c>
    </row>
    <row r="120" spans="1:30" x14ac:dyDescent="0.2">
      <c r="A120" s="3"/>
      <c r="B120" s="5" t="s">
        <v>5</v>
      </c>
      <c r="C120" s="30">
        <v>0</v>
      </c>
      <c r="D120" s="30">
        <v>0</v>
      </c>
      <c r="E120" s="27" t="s">
        <v>47</v>
      </c>
      <c r="F120" s="30">
        <v>0</v>
      </c>
      <c r="G120" s="30">
        <v>0</v>
      </c>
      <c r="H120" s="27" t="s">
        <v>47</v>
      </c>
      <c r="I120" s="28">
        <f>(G120/G$183)*100</f>
        <v>0</v>
      </c>
      <c r="J120" s="31">
        <v>0</v>
      </c>
      <c r="K120" s="31">
        <v>0</v>
      </c>
      <c r="L120" s="27" t="s">
        <v>47</v>
      </c>
      <c r="M120" s="31">
        <v>0</v>
      </c>
      <c r="N120" s="31">
        <v>0</v>
      </c>
      <c r="O120" s="27" t="s">
        <v>47</v>
      </c>
      <c r="P120" s="28">
        <f>(N120/N$183)*100</f>
        <v>0</v>
      </c>
      <c r="Q120" s="6">
        <v>0</v>
      </c>
      <c r="R120" s="6">
        <v>0</v>
      </c>
      <c r="S120" s="27" t="s">
        <v>47</v>
      </c>
      <c r="T120" s="31">
        <v>0</v>
      </c>
      <c r="U120" s="31">
        <v>0</v>
      </c>
      <c r="V120" s="27" t="s">
        <v>47</v>
      </c>
      <c r="W120" s="28">
        <f>(U120/U$183)*100</f>
        <v>0</v>
      </c>
      <c r="X120" s="30">
        <v>0</v>
      </c>
      <c r="Y120" s="30">
        <v>0</v>
      </c>
      <c r="Z120" s="27" t="s">
        <v>47</v>
      </c>
      <c r="AA120" s="30">
        <v>0</v>
      </c>
      <c r="AB120" s="30">
        <v>0</v>
      </c>
      <c r="AC120" s="27" t="s">
        <v>47</v>
      </c>
      <c r="AD120" s="28">
        <f>(AB120/AB$183)*100</f>
        <v>0</v>
      </c>
    </row>
    <row r="121" spans="1:30" x14ac:dyDescent="0.2">
      <c r="A121" s="3"/>
      <c r="B121" s="5" t="s">
        <v>23</v>
      </c>
      <c r="C121" s="30">
        <v>2.9700782660000002</v>
      </c>
      <c r="D121" s="30">
        <v>1.2322266980000003</v>
      </c>
      <c r="E121" s="27">
        <f t="shared" si="128"/>
        <v>-58.511978889380543</v>
      </c>
      <c r="F121" s="30">
        <v>73.152902737000048</v>
      </c>
      <c r="G121" s="30">
        <v>23.601194158754105</v>
      </c>
      <c r="H121" s="27">
        <f t="shared" si="129"/>
        <v>-67.737173405674241</v>
      </c>
      <c r="I121" s="28">
        <f>(G121/G$184)*100</f>
        <v>0.42014294759229359</v>
      </c>
      <c r="J121" s="31">
        <v>20</v>
      </c>
      <c r="K121" s="31">
        <v>11</v>
      </c>
      <c r="L121" s="27">
        <f t="shared" si="130"/>
        <v>-45</v>
      </c>
      <c r="M121" s="31">
        <v>454</v>
      </c>
      <c r="N121" s="31">
        <v>186</v>
      </c>
      <c r="O121" s="27">
        <f t="shared" si="131"/>
        <v>-59.030837004405292</v>
      </c>
      <c r="P121" s="28">
        <f>(N121/N$184)*100</f>
        <v>0.72104202201891765</v>
      </c>
      <c r="Q121" s="7">
        <v>261263</v>
      </c>
      <c r="R121" s="7">
        <v>189218</v>
      </c>
      <c r="S121" s="27">
        <f t="shared" si="132"/>
        <v>-27.575661306805788</v>
      </c>
      <c r="T121" s="31">
        <v>5664747</v>
      </c>
      <c r="U121" s="31">
        <v>1745662</v>
      </c>
      <c r="V121" s="27">
        <f t="shared" si="133"/>
        <v>-69.183760545704871</v>
      </c>
      <c r="W121" s="28">
        <f>(U121/U$184)*100</f>
        <v>2.761384441533866</v>
      </c>
      <c r="X121" s="30">
        <v>748.26874540000006</v>
      </c>
      <c r="Y121" s="30">
        <v>2321.2774162999999</v>
      </c>
      <c r="Z121" s="27">
        <f t="shared" si="134"/>
        <v>210.21974799430123</v>
      </c>
      <c r="AA121" s="30">
        <v>22224.4871093</v>
      </c>
      <c r="AB121" s="30">
        <v>22869.3511162</v>
      </c>
      <c r="AC121" s="27">
        <f t="shared" si="135"/>
        <v>2.9015923009991589</v>
      </c>
      <c r="AD121" s="28">
        <f>(AB121/AB$184)*100</f>
        <v>1.4857096585513314</v>
      </c>
    </row>
    <row r="122" spans="1:30" x14ac:dyDescent="0.2">
      <c r="A122" s="3"/>
      <c r="B122" s="5"/>
      <c r="C122" s="30"/>
      <c r="D122" s="30"/>
      <c r="E122" s="27"/>
      <c r="F122" s="30"/>
      <c r="G122" s="30"/>
      <c r="H122" s="27"/>
      <c r="I122" s="28"/>
      <c r="J122" s="31"/>
      <c r="K122" s="31"/>
      <c r="L122" s="27"/>
      <c r="M122" s="31"/>
      <c r="N122" s="31"/>
      <c r="O122" s="27"/>
      <c r="P122" s="28"/>
      <c r="Q122" s="31"/>
      <c r="R122" s="7"/>
      <c r="S122" s="27"/>
      <c r="T122" s="31"/>
      <c r="U122" s="31"/>
      <c r="V122" s="27"/>
      <c r="W122" s="28"/>
      <c r="X122" s="30"/>
      <c r="Y122" s="30"/>
      <c r="Z122" s="27"/>
      <c r="AA122" s="30"/>
      <c r="AB122" s="30"/>
      <c r="AC122" s="27"/>
      <c r="AD122" s="28"/>
    </row>
    <row r="123" spans="1:30" ht="15" x14ac:dyDescent="0.25">
      <c r="A123" s="3">
        <v>18</v>
      </c>
      <c r="B123" s="4" t="s">
        <v>28</v>
      </c>
      <c r="C123" s="22">
        <f>C124+C125+C126+C127+C128</f>
        <v>96.110084575695851</v>
      </c>
      <c r="D123" s="22">
        <f>D124+D125+D126+D127+D128</f>
        <v>102.38727755400012</v>
      </c>
      <c r="E123" s="23">
        <f t="shared" ref="E123:E128" si="136">((D123-C123)/C123)*100</f>
        <v>6.5312532040905484</v>
      </c>
      <c r="F123" s="22">
        <f>F124+F125+F126+F127+F128</f>
        <v>896.28476712966176</v>
      </c>
      <c r="G123" s="22">
        <f>G124+G125+G126+G127+G128</f>
        <v>911.89074742699995</v>
      </c>
      <c r="H123" s="23">
        <f t="shared" ref="H123:H128" si="137">((G123-F123)/F123)*100</f>
        <v>1.7411854881028608</v>
      </c>
      <c r="I123" s="24">
        <f>(G123/G$179)*100</f>
        <v>0.3882677785462228</v>
      </c>
      <c r="J123" s="25">
        <f>J124+J125+J126+J127+J128</f>
        <v>17739</v>
      </c>
      <c r="K123" s="25">
        <f>K124+K125+K126+K127+K128</f>
        <v>17255</v>
      </c>
      <c r="L123" s="23">
        <f t="shared" ref="L123:L128" si="138">((K123-J123)/J123)*100</f>
        <v>-2.7284514346919218</v>
      </c>
      <c r="M123" s="25">
        <f>M124+M125+M126+M127+M128</f>
        <v>184268</v>
      </c>
      <c r="N123" s="25">
        <f>N124+N125+N126+N127+N128</f>
        <v>165536</v>
      </c>
      <c r="O123" s="23">
        <f t="shared" ref="O123:O128" si="139">((N123-M123)/M123)*100</f>
        <v>-10.165628323962924</v>
      </c>
      <c r="P123" s="24">
        <f>(N123/N$179)*100</f>
        <v>0.73896272196982915</v>
      </c>
      <c r="Q123" s="25">
        <f>Q124+Q125+Q126+Q127+Q128</f>
        <v>-1459</v>
      </c>
      <c r="R123" s="25">
        <f>R124+R125+R126+R127+R128</f>
        <v>-7703</v>
      </c>
      <c r="S123" s="23">
        <f t="shared" ref="S123:S128" si="140">((R123-Q123)/Q123)*100</f>
        <v>427.96435915010278</v>
      </c>
      <c r="T123" s="25">
        <f>T124+T125+T126+T127+T128</f>
        <v>597278</v>
      </c>
      <c r="U123" s="25">
        <f>U124+U125+U126+U127+U128</f>
        <v>146465</v>
      </c>
      <c r="V123" s="23">
        <f t="shared" ref="V123:V128" si="141">((U123-T123)/T123)*100</f>
        <v>-75.477918155364847</v>
      </c>
      <c r="W123" s="24">
        <f>(U123/U$179)*100</f>
        <v>0.10385462284321376</v>
      </c>
      <c r="X123" s="22">
        <f>X124+X125+X126+X127+X128</f>
        <v>1256.0737749000004</v>
      </c>
      <c r="Y123" s="22">
        <f>Y124+Y125+Y126+Y127+Y128</f>
        <v>2147.2943962999993</v>
      </c>
      <c r="Z123" s="23">
        <f t="shared" ref="Z123:Z128" si="142">((Y123-X123)/X123)*100</f>
        <v>70.952888214782732</v>
      </c>
      <c r="AA123" s="22">
        <f>AA124+AA125+AA126+AA127+AA128</f>
        <v>21507.587406858998</v>
      </c>
      <c r="AB123" s="22">
        <f>AB124+AB125+AB126+AB127+AB128</f>
        <v>22995.417739687997</v>
      </c>
      <c r="AC123" s="23">
        <f t="shared" ref="AC123:AC128" si="143">((AB123-AA123)/AA123)*100</f>
        <v>6.9176998083686199</v>
      </c>
      <c r="AD123" s="24">
        <f>(AB123/AB$179)*100</f>
        <v>0.55733470085344272</v>
      </c>
    </row>
    <row r="124" spans="1:30" s="2" customFormat="1" ht="15" x14ac:dyDescent="0.25">
      <c r="A124" s="3"/>
      <c r="B124" s="5" t="s">
        <v>2</v>
      </c>
      <c r="C124" s="30">
        <v>6.6814804999999993</v>
      </c>
      <c r="D124" s="30">
        <v>4.2115620000000034</v>
      </c>
      <c r="E124" s="27">
        <f t="shared" si="136"/>
        <v>-36.96663486483267</v>
      </c>
      <c r="F124" s="30">
        <v>46.348741788999995</v>
      </c>
      <c r="G124" s="30">
        <v>46.878669716000005</v>
      </c>
      <c r="H124" s="27">
        <f t="shared" si="137"/>
        <v>1.1433491105594118</v>
      </c>
      <c r="I124" s="28">
        <f>(G124/G$180)*100</f>
        <v>0.12362430457247618</v>
      </c>
      <c r="J124" s="31">
        <v>189</v>
      </c>
      <c r="K124" s="31">
        <v>144</v>
      </c>
      <c r="L124" s="27">
        <f t="shared" si="138"/>
        <v>-23.809523809523807</v>
      </c>
      <c r="M124" s="31">
        <v>1398</v>
      </c>
      <c r="N124" s="31">
        <v>1379</v>
      </c>
      <c r="O124" s="27">
        <f t="shared" si="139"/>
        <v>-1.3590844062947067</v>
      </c>
      <c r="P124" s="28">
        <f>(N124/N$180)*100</f>
        <v>0.13593492472813015</v>
      </c>
      <c r="Q124" s="7">
        <v>0</v>
      </c>
      <c r="R124" s="7">
        <v>0</v>
      </c>
      <c r="S124" s="27" t="s">
        <v>47</v>
      </c>
      <c r="T124" s="31">
        <v>0</v>
      </c>
      <c r="U124" s="31">
        <v>0</v>
      </c>
      <c r="V124" s="27" t="s">
        <v>47</v>
      </c>
      <c r="W124" s="28" t="s">
        <v>47</v>
      </c>
      <c r="X124" s="30">
        <v>3.6363711999999997</v>
      </c>
      <c r="Y124" s="30">
        <v>2.7766818</v>
      </c>
      <c r="Z124" s="27">
        <f t="shared" si="142"/>
        <v>-23.641409325868594</v>
      </c>
      <c r="AA124" s="30">
        <v>24.300630499999997</v>
      </c>
      <c r="AB124" s="30">
        <v>25.807349599999998</v>
      </c>
      <c r="AC124" s="27">
        <f t="shared" si="143"/>
        <v>6.2003292466012425</v>
      </c>
      <c r="AD124" s="28">
        <f>(AB124/AB$180)*100</f>
        <v>7.5088087940699016E-2</v>
      </c>
    </row>
    <row r="125" spans="1:30" s="2" customFormat="1" ht="15" x14ac:dyDescent="0.25">
      <c r="A125" s="3"/>
      <c r="B125" s="5" t="s">
        <v>3</v>
      </c>
      <c r="C125" s="30">
        <v>81.020186563000195</v>
      </c>
      <c r="D125" s="30">
        <v>87.039216650000114</v>
      </c>
      <c r="E125" s="27">
        <f t="shared" si="136"/>
        <v>7.4290498977308621</v>
      </c>
      <c r="F125" s="30">
        <v>786.87481624300005</v>
      </c>
      <c r="G125" s="30">
        <v>748.78422104999993</v>
      </c>
      <c r="H125" s="27">
        <f t="shared" si="137"/>
        <v>-4.8407439667299146</v>
      </c>
      <c r="I125" s="28">
        <f>(G125/G$181)*100</f>
        <v>1.2770188203054982</v>
      </c>
      <c r="J125" s="31">
        <v>17547</v>
      </c>
      <c r="K125" s="31">
        <v>17100</v>
      </c>
      <c r="L125" s="27">
        <f t="shared" si="138"/>
        <v>-2.5474440075226532</v>
      </c>
      <c r="M125" s="31">
        <v>182821</v>
      </c>
      <c r="N125" s="31">
        <v>164077</v>
      </c>
      <c r="O125" s="27">
        <f t="shared" si="139"/>
        <v>-10.252651500648174</v>
      </c>
      <c r="P125" s="28">
        <f>(N125/N$181)*100</f>
        <v>0.76839598105818696</v>
      </c>
      <c r="Q125" s="6">
        <v>0</v>
      </c>
      <c r="R125" s="6">
        <v>0</v>
      </c>
      <c r="S125" s="27" t="s">
        <v>47</v>
      </c>
      <c r="T125" s="31">
        <v>0</v>
      </c>
      <c r="U125" s="31">
        <v>0</v>
      </c>
      <c r="V125" s="27" t="s">
        <v>47</v>
      </c>
      <c r="W125" s="28" t="s">
        <v>47</v>
      </c>
      <c r="X125" s="30">
        <v>1124.8774435000005</v>
      </c>
      <c r="Y125" s="30">
        <v>1580.6101166999995</v>
      </c>
      <c r="Z125" s="27">
        <f t="shared" si="142"/>
        <v>40.513984508570935</v>
      </c>
      <c r="AA125" s="30">
        <v>11112.118971100001</v>
      </c>
      <c r="AB125" s="30">
        <v>13701.247615999999</v>
      </c>
      <c r="AC125" s="27">
        <f t="shared" si="143"/>
        <v>23.300044317683341</v>
      </c>
      <c r="AD125" s="28">
        <f>(AB125/AB$181)*100</f>
        <v>0.83951819226386093</v>
      </c>
    </row>
    <row r="126" spans="1:30" s="2" customFormat="1" ht="15" x14ac:dyDescent="0.25">
      <c r="A126" s="3"/>
      <c r="B126" s="5" t="s">
        <v>4</v>
      </c>
      <c r="C126" s="30">
        <v>1.236608695652174E-3</v>
      </c>
      <c r="D126" s="30">
        <v>0</v>
      </c>
      <c r="E126" s="27">
        <v>0</v>
      </c>
      <c r="F126" s="30">
        <v>0.71593437669565207</v>
      </c>
      <c r="G126" s="30">
        <v>0</v>
      </c>
      <c r="H126" s="27">
        <v>0</v>
      </c>
      <c r="I126" s="28">
        <f>(G126/G$182)*100</f>
        <v>0</v>
      </c>
      <c r="J126" s="31">
        <v>0</v>
      </c>
      <c r="K126" s="31">
        <v>0</v>
      </c>
      <c r="L126" s="27" t="s">
        <v>47</v>
      </c>
      <c r="M126" s="31">
        <v>0</v>
      </c>
      <c r="N126" s="31">
        <v>0</v>
      </c>
      <c r="O126" s="27" t="s">
        <v>47</v>
      </c>
      <c r="P126" s="28">
        <f>(N126/N$182)*100</f>
        <v>0</v>
      </c>
      <c r="Q126" s="7">
        <v>-448</v>
      </c>
      <c r="R126" s="7">
        <v>-404</v>
      </c>
      <c r="S126" s="27">
        <f t="shared" si="140"/>
        <v>-9.8214285714285712</v>
      </c>
      <c r="T126" s="31">
        <v>-2878</v>
      </c>
      <c r="U126" s="31">
        <v>-5806</v>
      </c>
      <c r="V126" s="27">
        <f t="shared" si="141"/>
        <v>101.73731758165391</v>
      </c>
      <c r="W126" s="28">
        <f>(U126/U$182)*100</f>
        <v>-7.7465892392003461E-3</v>
      </c>
      <c r="X126" s="30">
        <v>-71.856930000000006</v>
      </c>
      <c r="Y126" s="30">
        <v>-42.011764100000001</v>
      </c>
      <c r="Z126" s="27">
        <f t="shared" si="142"/>
        <v>-41.534151125020237</v>
      </c>
      <c r="AA126" s="30">
        <v>-592.018427041</v>
      </c>
      <c r="AB126" s="30">
        <v>-563.57334021200006</v>
      </c>
      <c r="AC126" s="27">
        <f t="shared" si="143"/>
        <v>-4.8047637589885328</v>
      </c>
      <c r="AD126" s="28">
        <f>(AB126/AB$182)*100</f>
        <v>-6.986315283885286E-2</v>
      </c>
    </row>
    <row r="127" spans="1:30" s="2" customFormat="1" ht="15" x14ac:dyDescent="0.25">
      <c r="A127" s="3"/>
      <c r="B127" s="5" t="s">
        <v>5</v>
      </c>
      <c r="C127" s="30">
        <v>8.1642324110000004</v>
      </c>
      <c r="D127" s="30">
        <v>10.299370932999999</v>
      </c>
      <c r="E127" s="27">
        <f t="shared" si="136"/>
        <v>26.152348616671421</v>
      </c>
      <c r="F127" s="30">
        <v>48.374625101999989</v>
      </c>
      <c r="G127" s="30">
        <v>106.324377195</v>
      </c>
      <c r="H127" s="27">
        <f t="shared" si="137"/>
        <v>119.79369756522236</v>
      </c>
      <c r="I127" s="28">
        <f>(G127/G$183)*100</f>
        <v>1.9142674153946941</v>
      </c>
      <c r="J127" s="31">
        <v>1</v>
      </c>
      <c r="K127" s="31">
        <v>4</v>
      </c>
      <c r="L127" s="27">
        <f t="shared" si="138"/>
        <v>300</v>
      </c>
      <c r="M127" s="31">
        <v>14</v>
      </c>
      <c r="N127" s="31">
        <v>28</v>
      </c>
      <c r="O127" s="27">
        <f t="shared" si="139"/>
        <v>100</v>
      </c>
      <c r="P127" s="28">
        <f>(N127/N$183)*100</f>
        <v>0.43702200717964723</v>
      </c>
      <c r="Q127" s="7">
        <v>-646</v>
      </c>
      <c r="R127" s="7">
        <v>-2064</v>
      </c>
      <c r="S127" s="27">
        <f t="shared" si="140"/>
        <v>219.50464396284829</v>
      </c>
      <c r="T127" s="31">
        <v>-3542</v>
      </c>
      <c r="U127" s="31">
        <v>10272</v>
      </c>
      <c r="V127" s="27">
        <f t="shared" si="141"/>
        <v>-390.00564652738564</v>
      </c>
      <c r="W127" s="28">
        <f>(U127/U$183)*100</f>
        <v>0.35880429307660011</v>
      </c>
      <c r="X127" s="30">
        <v>234.2828098</v>
      </c>
      <c r="Y127" s="30">
        <v>0.2429587</v>
      </c>
      <c r="Z127" s="27">
        <f t="shared" si="142"/>
        <v>-99.896296830225225</v>
      </c>
      <c r="AA127" s="30">
        <v>246.47241370000003</v>
      </c>
      <c r="AB127" s="30">
        <v>-113.27399180000002</v>
      </c>
      <c r="AC127" s="27">
        <f t="shared" si="143"/>
        <v>-145.95808110918011</v>
      </c>
      <c r="AD127" s="28">
        <f>(AB127/AB$183)*100</f>
        <v>-9.9725600204829554E-2</v>
      </c>
    </row>
    <row r="128" spans="1:30" x14ac:dyDescent="0.2">
      <c r="A128" s="3"/>
      <c r="B128" s="5" t="s">
        <v>23</v>
      </c>
      <c r="C128" s="30">
        <v>0.24294849299999999</v>
      </c>
      <c r="D128" s="30">
        <v>0.83712797100000003</v>
      </c>
      <c r="E128" s="27">
        <f t="shared" si="136"/>
        <v>244.57014351597564</v>
      </c>
      <c r="F128" s="30">
        <v>13.970649618966101</v>
      </c>
      <c r="G128" s="30">
        <v>9.9034794660000003</v>
      </c>
      <c r="H128" s="27">
        <f t="shared" si="137"/>
        <v>-29.112247918984689</v>
      </c>
      <c r="I128" s="28">
        <f>(G128/G$184)*100</f>
        <v>0.17629942901519033</v>
      </c>
      <c r="J128" s="31">
        <v>2</v>
      </c>
      <c r="K128" s="31">
        <v>7</v>
      </c>
      <c r="L128" s="27">
        <f t="shared" si="138"/>
        <v>250</v>
      </c>
      <c r="M128" s="31">
        <v>35</v>
      </c>
      <c r="N128" s="31">
        <v>52</v>
      </c>
      <c r="O128" s="27">
        <f t="shared" si="139"/>
        <v>48.571428571428569</v>
      </c>
      <c r="P128" s="28">
        <f>(N128/N$184)*100</f>
        <v>0.20158164056442862</v>
      </c>
      <c r="Q128" s="7">
        <v>-365</v>
      </c>
      <c r="R128" s="7">
        <v>-5235</v>
      </c>
      <c r="S128" s="27">
        <f t="shared" si="140"/>
        <v>1334.2465753424656</v>
      </c>
      <c r="T128" s="31">
        <v>603698</v>
      </c>
      <c r="U128" s="31">
        <v>141999</v>
      </c>
      <c r="V128" s="27">
        <f t="shared" si="141"/>
        <v>-76.478471023591268</v>
      </c>
      <c r="W128" s="28">
        <f>(U128/U$184)*100</f>
        <v>0.22462185080122468</v>
      </c>
      <c r="X128" s="30">
        <v>-34.865919600000005</v>
      </c>
      <c r="Y128" s="30">
        <v>605.67640319999998</v>
      </c>
      <c r="Z128" s="27">
        <f t="shared" si="142"/>
        <v>-1837.1588363325425</v>
      </c>
      <c r="AA128" s="30">
        <v>10716.713818600001</v>
      </c>
      <c r="AB128" s="30">
        <v>9945.2101060999994</v>
      </c>
      <c r="AC128" s="27">
        <f t="shared" si="143"/>
        <v>-7.1990698413628875</v>
      </c>
      <c r="AD128" s="28">
        <f>(AB128/AB$184)*100</f>
        <v>0.64609155878010005</v>
      </c>
    </row>
    <row r="129" spans="1:30" x14ac:dyDescent="0.2">
      <c r="A129" s="3"/>
      <c r="B129" s="5"/>
      <c r="C129" s="30"/>
      <c r="D129" s="30"/>
      <c r="E129" s="27"/>
      <c r="F129" s="30"/>
      <c r="G129" s="30"/>
      <c r="H129" s="27"/>
      <c r="I129" s="28"/>
      <c r="J129" s="31"/>
      <c r="K129" s="31"/>
      <c r="L129" s="27"/>
      <c r="M129" s="31"/>
      <c r="N129" s="31"/>
      <c r="O129" s="27"/>
      <c r="P129" s="28"/>
      <c r="Q129" s="7"/>
      <c r="R129" s="7"/>
      <c r="S129" s="27"/>
      <c r="T129" s="31"/>
      <c r="U129" s="31"/>
      <c r="V129" s="27"/>
      <c r="W129" s="28"/>
      <c r="X129" s="30"/>
      <c r="Y129" s="30"/>
      <c r="Z129" s="27"/>
      <c r="AA129" s="30"/>
      <c r="AB129" s="30"/>
      <c r="AC129" s="27"/>
      <c r="AD129" s="28"/>
    </row>
    <row r="130" spans="1:30" ht="15" x14ac:dyDescent="0.25">
      <c r="A130" s="3">
        <v>19</v>
      </c>
      <c r="B130" s="4" t="s">
        <v>11</v>
      </c>
      <c r="C130" s="22">
        <f>C131+C132+C133+C134+C135</f>
        <v>1.2520999999999999E-3</v>
      </c>
      <c r="D130" s="22">
        <f>D131+D132+D133+D134+D135</f>
        <v>5.641E-4</v>
      </c>
      <c r="E130" s="23" t="s">
        <v>47</v>
      </c>
      <c r="F130" s="22">
        <v>0</v>
      </c>
      <c r="G130" s="22">
        <f>G131+G132+G133+G134+G135</f>
        <v>2.2927999999999998E-3</v>
      </c>
      <c r="H130" s="23" t="s">
        <v>47</v>
      </c>
      <c r="I130" s="24">
        <f>(G130/G$179)*100</f>
        <v>9.7623576635976878E-7</v>
      </c>
      <c r="J130" s="25">
        <f>J131+J132+J133+J134+J135</f>
        <v>0</v>
      </c>
      <c r="K130" s="25">
        <f>K131+K132+K133+K134+K135</f>
        <v>0</v>
      </c>
      <c r="L130" s="23" t="s">
        <v>47</v>
      </c>
      <c r="M130" s="25">
        <f>M131+M132+M133+M134+M135</f>
        <v>0</v>
      </c>
      <c r="N130" s="25">
        <f>N131+N132+N133+N134+N135</f>
        <v>0</v>
      </c>
      <c r="O130" s="23" t="s">
        <v>47</v>
      </c>
      <c r="P130" s="24">
        <f>(N130/N$179)*100</f>
        <v>0</v>
      </c>
      <c r="Q130" s="25">
        <f>Q131+Q132+Q133+Q134+Q135</f>
        <v>0</v>
      </c>
      <c r="R130" s="25">
        <f>R131+R132+R133+R134+R135</f>
        <v>0</v>
      </c>
      <c r="S130" s="23" t="s">
        <v>47</v>
      </c>
      <c r="T130" s="25">
        <f>T131+T132+T133+T134+T135</f>
        <v>0</v>
      </c>
      <c r="U130" s="25">
        <f>U131+U132+U133+U134+U135</f>
        <v>0</v>
      </c>
      <c r="V130" s="23" t="s">
        <v>47</v>
      </c>
      <c r="W130" s="24">
        <f>(U130/U$179)*100</f>
        <v>0</v>
      </c>
      <c r="X130" s="22">
        <f>X131+X132+X133+X134+X135</f>
        <v>0</v>
      </c>
      <c r="Y130" s="22">
        <f>Y131+Y132+Y133+Y134+Y135</f>
        <v>0</v>
      </c>
      <c r="Z130" s="23" t="s">
        <v>47</v>
      </c>
      <c r="AA130" s="22">
        <f>AA131+AA132+AA133+AA134+AA135</f>
        <v>0</v>
      </c>
      <c r="AB130" s="22">
        <f>AB131+AB132+AB133+AB134+AB135</f>
        <v>0</v>
      </c>
      <c r="AC130" s="23" t="s">
        <v>47</v>
      </c>
      <c r="AD130" s="24">
        <f>(AB130/AB$179)*100</f>
        <v>0</v>
      </c>
    </row>
    <row r="131" spans="1:30" x14ac:dyDescent="0.2">
      <c r="A131" s="3"/>
      <c r="B131" s="5" t="s">
        <v>2</v>
      </c>
      <c r="C131" s="30">
        <v>0</v>
      </c>
      <c r="D131" s="30">
        <v>0</v>
      </c>
      <c r="E131" s="27" t="s">
        <v>47</v>
      </c>
      <c r="F131" s="30">
        <v>0</v>
      </c>
      <c r="G131" s="30">
        <v>0</v>
      </c>
      <c r="H131" s="27" t="s">
        <v>47</v>
      </c>
      <c r="I131" s="28">
        <f>(G131/G$180)*100</f>
        <v>0</v>
      </c>
      <c r="J131" s="31">
        <v>0</v>
      </c>
      <c r="K131" s="31">
        <v>0</v>
      </c>
      <c r="L131" s="27" t="s">
        <v>47</v>
      </c>
      <c r="M131" s="31">
        <v>0</v>
      </c>
      <c r="N131" s="31">
        <v>0</v>
      </c>
      <c r="O131" s="27" t="s">
        <v>47</v>
      </c>
      <c r="P131" s="28">
        <f>(N131/N$180)*100</f>
        <v>0</v>
      </c>
      <c r="Q131" s="7">
        <v>0</v>
      </c>
      <c r="R131" s="7">
        <v>0</v>
      </c>
      <c r="S131" s="23" t="s">
        <v>47</v>
      </c>
      <c r="T131" s="31">
        <v>0</v>
      </c>
      <c r="U131" s="31">
        <v>0</v>
      </c>
      <c r="V131" s="23" t="s">
        <v>47</v>
      </c>
      <c r="W131" s="28">
        <v>0</v>
      </c>
      <c r="X131" s="30">
        <v>0</v>
      </c>
      <c r="Y131" s="30">
        <v>0</v>
      </c>
      <c r="Z131" s="27" t="s">
        <v>47</v>
      </c>
      <c r="AA131" s="30">
        <v>0</v>
      </c>
      <c r="AB131" s="30">
        <v>0</v>
      </c>
      <c r="AC131" s="27" t="s">
        <v>47</v>
      </c>
      <c r="AD131" s="28">
        <f>(AB131/AB$180)*100</f>
        <v>0</v>
      </c>
    </row>
    <row r="132" spans="1:30" x14ac:dyDescent="0.2">
      <c r="A132" s="3"/>
      <c r="B132" s="5" t="s">
        <v>3</v>
      </c>
      <c r="C132" s="30">
        <v>1.2520999999999999E-3</v>
      </c>
      <c r="D132" s="30">
        <v>5.641E-4</v>
      </c>
      <c r="E132" s="27" t="s">
        <v>47</v>
      </c>
      <c r="F132" s="30">
        <v>0</v>
      </c>
      <c r="G132" s="30">
        <v>2.2927999999999998E-3</v>
      </c>
      <c r="H132" s="27" t="s">
        <v>47</v>
      </c>
      <c r="I132" s="28">
        <f>(G132/G$181)*100</f>
        <v>3.9102703674640244E-6</v>
      </c>
      <c r="J132" s="31">
        <v>0</v>
      </c>
      <c r="K132" s="31">
        <v>0</v>
      </c>
      <c r="L132" s="27" t="s">
        <v>47</v>
      </c>
      <c r="M132" s="31">
        <v>0</v>
      </c>
      <c r="N132" s="31">
        <v>0</v>
      </c>
      <c r="O132" s="27" t="s">
        <v>47</v>
      </c>
      <c r="P132" s="28">
        <f>(N132/N$181)*100</f>
        <v>0</v>
      </c>
      <c r="Q132" s="7">
        <v>0</v>
      </c>
      <c r="R132" s="7">
        <v>0</v>
      </c>
      <c r="S132" s="23" t="s">
        <v>47</v>
      </c>
      <c r="T132" s="31">
        <v>0</v>
      </c>
      <c r="U132" s="31">
        <v>0</v>
      </c>
      <c r="V132" s="23" t="s">
        <v>47</v>
      </c>
      <c r="W132" s="28">
        <v>0</v>
      </c>
      <c r="X132" s="30">
        <v>0</v>
      </c>
      <c r="Y132" s="30">
        <v>0</v>
      </c>
      <c r="Z132" s="27" t="s">
        <v>47</v>
      </c>
      <c r="AA132" s="30">
        <v>0</v>
      </c>
      <c r="AB132" s="30">
        <v>0</v>
      </c>
      <c r="AC132" s="27" t="s">
        <v>47</v>
      </c>
      <c r="AD132" s="28">
        <f>(AB132/AB$181)*100</f>
        <v>0</v>
      </c>
    </row>
    <row r="133" spans="1:30" x14ac:dyDescent="0.2">
      <c r="A133" s="3"/>
      <c r="B133" s="5" t="s">
        <v>4</v>
      </c>
      <c r="C133" s="30">
        <v>0</v>
      </c>
      <c r="D133" s="30">
        <v>0</v>
      </c>
      <c r="E133" s="27" t="s">
        <v>47</v>
      </c>
      <c r="F133" s="30">
        <v>0</v>
      </c>
      <c r="G133" s="30">
        <v>0</v>
      </c>
      <c r="H133" s="27" t="s">
        <v>47</v>
      </c>
      <c r="I133" s="28">
        <f>(G133/G$182)*100</f>
        <v>0</v>
      </c>
      <c r="J133" s="31">
        <v>0</v>
      </c>
      <c r="K133" s="31">
        <v>0</v>
      </c>
      <c r="L133" s="27" t="s">
        <v>47</v>
      </c>
      <c r="M133" s="31">
        <v>0</v>
      </c>
      <c r="N133" s="31">
        <v>0</v>
      </c>
      <c r="O133" s="27" t="s">
        <v>47</v>
      </c>
      <c r="P133" s="28">
        <f>(N133/N$182)*100</f>
        <v>0</v>
      </c>
      <c r="Q133" s="7">
        <v>0</v>
      </c>
      <c r="R133" s="7">
        <v>0</v>
      </c>
      <c r="S133" s="23" t="s">
        <v>47</v>
      </c>
      <c r="T133" s="31">
        <v>0</v>
      </c>
      <c r="U133" s="31">
        <v>0</v>
      </c>
      <c r="V133" s="23" t="s">
        <v>47</v>
      </c>
      <c r="W133" s="28">
        <f>(U133/U$182)*100</f>
        <v>0</v>
      </c>
      <c r="X133" s="30">
        <v>0</v>
      </c>
      <c r="Y133" s="30">
        <v>0</v>
      </c>
      <c r="Z133" s="27" t="s">
        <v>47</v>
      </c>
      <c r="AA133" s="30">
        <v>0</v>
      </c>
      <c r="AB133" s="30">
        <v>0</v>
      </c>
      <c r="AC133" s="27" t="s">
        <v>47</v>
      </c>
      <c r="AD133" s="28">
        <f>(AB133/AB$182)*100</f>
        <v>0</v>
      </c>
    </row>
    <row r="134" spans="1:30" x14ac:dyDescent="0.2">
      <c r="A134" s="3"/>
      <c r="B134" s="5" t="s">
        <v>5</v>
      </c>
      <c r="C134" s="30">
        <v>0</v>
      </c>
      <c r="D134" s="30">
        <v>0</v>
      </c>
      <c r="E134" s="27" t="s">
        <v>47</v>
      </c>
      <c r="F134" s="30">
        <v>0</v>
      </c>
      <c r="G134" s="30">
        <v>0</v>
      </c>
      <c r="H134" s="27" t="s">
        <v>47</v>
      </c>
      <c r="I134" s="28">
        <f>(G134/G$183)*100</f>
        <v>0</v>
      </c>
      <c r="J134" s="31">
        <v>0</v>
      </c>
      <c r="K134" s="31">
        <v>0</v>
      </c>
      <c r="L134" s="27" t="s">
        <v>47</v>
      </c>
      <c r="M134" s="31">
        <v>0</v>
      </c>
      <c r="N134" s="31">
        <v>0</v>
      </c>
      <c r="O134" s="27" t="s">
        <v>47</v>
      </c>
      <c r="P134" s="28">
        <f>(N134/N$183)*100</f>
        <v>0</v>
      </c>
      <c r="Q134" s="6">
        <v>0</v>
      </c>
      <c r="R134" s="6">
        <v>0</v>
      </c>
      <c r="S134" s="23" t="s">
        <v>47</v>
      </c>
      <c r="T134" s="31">
        <v>0</v>
      </c>
      <c r="U134" s="31">
        <v>0</v>
      </c>
      <c r="V134" s="23" t="s">
        <v>47</v>
      </c>
      <c r="W134" s="28">
        <f>(U134/U$183)*100</f>
        <v>0</v>
      </c>
      <c r="X134" s="30">
        <v>0</v>
      </c>
      <c r="Y134" s="30">
        <v>0</v>
      </c>
      <c r="Z134" s="27" t="s">
        <v>47</v>
      </c>
      <c r="AA134" s="30">
        <v>0</v>
      </c>
      <c r="AB134" s="30">
        <v>0</v>
      </c>
      <c r="AC134" s="27" t="s">
        <v>47</v>
      </c>
      <c r="AD134" s="28">
        <f>(AB134/AB$183)*100</f>
        <v>0</v>
      </c>
    </row>
    <row r="135" spans="1:30" x14ac:dyDescent="0.2">
      <c r="A135" s="3"/>
      <c r="B135" s="5" t="s">
        <v>23</v>
      </c>
      <c r="C135" s="30">
        <v>0</v>
      </c>
      <c r="D135" s="30">
        <v>0</v>
      </c>
      <c r="E135" s="27" t="s">
        <v>47</v>
      </c>
      <c r="F135" s="30">
        <v>0</v>
      </c>
      <c r="G135" s="30">
        <v>0</v>
      </c>
      <c r="H135" s="27" t="s">
        <v>47</v>
      </c>
      <c r="I135" s="28">
        <f>(G135/G$184)*100</f>
        <v>0</v>
      </c>
      <c r="J135" s="31">
        <v>0</v>
      </c>
      <c r="K135" s="31">
        <v>0</v>
      </c>
      <c r="L135" s="27" t="s">
        <v>47</v>
      </c>
      <c r="M135" s="31">
        <v>0</v>
      </c>
      <c r="N135" s="31">
        <v>0</v>
      </c>
      <c r="O135" s="27" t="s">
        <v>47</v>
      </c>
      <c r="P135" s="28">
        <f>(N135/N$184)*100</f>
        <v>0</v>
      </c>
      <c r="Q135" s="7">
        <v>0</v>
      </c>
      <c r="R135" s="7">
        <v>0</v>
      </c>
      <c r="S135" s="23" t="s">
        <v>47</v>
      </c>
      <c r="T135" s="31">
        <v>0</v>
      </c>
      <c r="U135" s="31">
        <v>0</v>
      </c>
      <c r="V135" s="23" t="s">
        <v>47</v>
      </c>
      <c r="W135" s="28">
        <f>(U135/U$184)*100</f>
        <v>0</v>
      </c>
      <c r="X135" s="30">
        <v>0</v>
      </c>
      <c r="Y135" s="30">
        <v>0</v>
      </c>
      <c r="Z135" s="27" t="s">
        <v>47</v>
      </c>
      <c r="AA135" s="30">
        <v>0</v>
      </c>
      <c r="AB135" s="30">
        <v>0</v>
      </c>
      <c r="AC135" s="27" t="s">
        <v>47</v>
      </c>
      <c r="AD135" s="28">
        <f>(AB135/AB$184)*100</f>
        <v>0</v>
      </c>
    </row>
    <row r="136" spans="1:30" x14ac:dyDescent="0.2">
      <c r="A136" s="3"/>
      <c r="B136" s="5"/>
      <c r="C136" s="30"/>
      <c r="D136" s="30"/>
      <c r="E136" s="27"/>
      <c r="F136" s="30"/>
      <c r="G136" s="30"/>
      <c r="H136" s="27"/>
      <c r="I136" s="28"/>
      <c r="J136" s="31"/>
      <c r="K136" s="31"/>
      <c r="L136" s="27"/>
      <c r="M136" s="31"/>
      <c r="N136" s="31"/>
      <c r="O136" s="27"/>
      <c r="P136" s="28"/>
      <c r="Q136" s="7"/>
      <c r="R136" s="7"/>
      <c r="S136" s="27"/>
      <c r="T136" s="31"/>
      <c r="U136" s="31"/>
      <c r="V136" s="27"/>
      <c r="W136" s="28"/>
      <c r="X136" s="30"/>
      <c r="Y136" s="30"/>
      <c r="Z136" s="27"/>
      <c r="AA136" s="30"/>
      <c r="AB136" s="30"/>
      <c r="AC136" s="27"/>
      <c r="AD136" s="28"/>
    </row>
    <row r="137" spans="1:30" s="2" customFormat="1" ht="15" x14ac:dyDescent="0.25">
      <c r="A137" s="11">
        <v>20</v>
      </c>
      <c r="B137" s="4" t="s">
        <v>6</v>
      </c>
      <c r="C137" s="22">
        <f>C138+C139+C140+C141+C142</f>
        <v>1081.8320114320029</v>
      </c>
      <c r="D137" s="22">
        <f>D138+D139+D140+D141+D142</f>
        <v>1750.7342780040019</v>
      </c>
      <c r="E137" s="23">
        <f t="shared" ref="E137:E142" si="144">((D137-C137)/C137)*100</f>
        <v>61.830511530767538</v>
      </c>
      <c r="F137" s="22">
        <f>F138+F139+F140+F141+F142</f>
        <v>15464.342075646007</v>
      </c>
      <c r="G137" s="22">
        <f>G138+G139+G140+G141+G142</f>
        <v>18064.311649362011</v>
      </c>
      <c r="H137" s="23">
        <f t="shared" ref="H137:H142" si="145">((G137-F137)/F137)*100</f>
        <v>16.81267499773276</v>
      </c>
      <c r="I137" s="24">
        <f>(G137/G$179)*100</f>
        <v>7.6914807775543537</v>
      </c>
      <c r="J137" s="25">
        <f>J138+J139+J140+J141+J142</f>
        <v>115014</v>
      </c>
      <c r="K137" s="25">
        <f>K138+K139+K140+K141+K142</f>
        <v>151239</v>
      </c>
      <c r="L137" s="23">
        <f t="shared" ref="L137:L142" si="146">((K137-J137)/J137)*100</f>
        <v>31.49616568417758</v>
      </c>
      <c r="M137" s="25">
        <f>M138+M139+M140+M141+M142</f>
        <v>1430182</v>
      </c>
      <c r="N137" s="25">
        <f>N138+N139+N140+N141+N142</f>
        <v>1422950</v>
      </c>
      <c r="O137" s="23">
        <f t="shared" ref="O137:O142" si="147">((N137-M137)/M137)*100</f>
        <v>-0.50566990774600717</v>
      </c>
      <c r="P137" s="24">
        <f>(N137/N$179)*100</f>
        <v>6.3521349146226109</v>
      </c>
      <c r="Q137" s="25">
        <f>Q138+Q139+Q140+Q141+Q142</f>
        <v>736536</v>
      </c>
      <c r="R137" s="25">
        <f>R138+R139+R140+R141+R142</f>
        <v>720410</v>
      </c>
      <c r="S137" s="23">
        <f t="shared" ref="S137:S142" si="148">((R137-Q137)/Q137)*100</f>
        <v>-2.1894381265817286</v>
      </c>
      <c r="T137" s="25">
        <f>T138+T139+T140+T141+T142</f>
        <v>6304893</v>
      </c>
      <c r="U137" s="25">
        <f>U138+U139+U140+U141+U142</f>
        <v>8946755</v>
      </c>
      <c r="V137" s="23">
        <f t="shared" ref="V137:V142" si="149">((U137-T137)/T137)*100</f>
        <v>41.901773749372111</v>
      </c>
      <c r="W137" s="24">
        <f>(U137/U$179)*100</f>
        <v>6.343917428707452</v>
      </c>
      <c r="X137" s="22">
        <f>X138+X139+X140+X141+X142</f>
        <v>33989.658602999996</v>
      </c>
      <c r="Y137" s="22">
        <f>Y138+Y139+Y140+Y141+Y142</f>
        <v>39131.933938999995</v>
      </c>
      <c r="Z137" s="23">
        <f t="shared" ref="Z137:Z142" si="150">((Y137-X137)/X137)*100</f>
        <v>15.128940823036485</v>
      </c>
      <c r="AA137" s="22">
        <f>AA138+AA139+AA140+AA141+AA142</f>
        <v>418829.18870300002</v>
      </c>
      <c r="AB137" s="22">
        <f>AB138+AB139+AB140+AB141+AB142</f>
        <v>452528.63652499998</v>
      </c>
      <c r="AC137" s="23">
        <f t="shared" ref="AC137:AC142" si="151">((AB137-AA137)/AA137)*100</f>
        <v>8.0461077525083606</v>
      </c>
      <c r="AD137" s="24">
        <f>(AB137/AB$179)*100</f>
        <v>10.967833466664354</v>
      </c>
    </row>
    <row r="138" spans="1:30" s="9" customFormat="1" x14ac:dyDescent="0.2">
      <c r="A138" s="11"/>
      <c r="B138" s="12" t="s">
        <v>2</v>
      </c>
      <c r="C138" s="30">
        <v>121.35210845999997</v>
      </c>
      <c r="D138" s="30">
        <v>265.31389561300023</v>
      </c>
      <c r="E138" s="27">
        <f t="shared" si="144"/>
        <v>118.63146753684374</v>
      </c>
      <c r="F138" s="30">
        <v>1499.9465867100005</v>
      </c>
      <c r="G138" s="30">
        <v>2212.3398938670016</v>
      </c>
      <c r="H138" s="27">
        <f t="shared" si="145"/>
        <v>47.494578371592048</v>
      </c>
      <c r="I138" s="28">
        <f>(G138/G$180)*100</f>
        <v>5.834188182262066</v>
      </c>
      <c r="J138" s="31">
        <v>2847</v>
      </c>
      <c r="K138" s="31">
        <v>5237</v>
      </c>
      <c r="L138" s="27">
        <f t="shared" si="146"/>
        <v>83.948015454864759</v>
      </c>
      <c r="M138" s="31">
        <v>29941</v>
      </c>
      <c r="N138" s="31">
        <v>42048</v>
      </c>
      <c r="O138" s="27">
        <f t="shared" si="147"/>
        <v>40.436191175979424</v>
      </c>
      <c r="P138" s="28">
        <f>(N138/N$180)*100</f>
        <v>4.1448815917102362</v>
      </c>
      <c r="Q138" s="7">
        <v>0</v>
      </c>
      <c r="R138" s="7">
        <v>0</v>
      </c>
      <c r="S138" s="27" t="s">
        <v>47</v>
      </c>
      <c r="T138" s="31">
        <v>0</v>
      </c>
      <c r="U138" s="31">
        <v>0</v>
      </c>
      <c r="V138" s="27" t="s">
        <v>47</v>
      </c>
      <c r="W138" s="28" t="s">
        <v>47</v>
      </c>
      <c r="X138" s="30">
        <v>143.77453800000001</v>
      </c>
      <c r="Y138" s="30">
        <v>235.84717499999999</v>
      </c>
      <c r="Z138" s="27">
        <f t="shared" si="150"/>
        <v>64.039598583164974</v>
      </c>
      <c r="AA138" s="30">
        <v>1487.3842000000002</v>
      </c>
      <c r="AB138" s="30">
        <v>1904.18</v>
      </c>
      <c r="AC138" s="27">
        <f t="shared" si="151"/>
        <v>28.022067196895044</v>
      </c>
      <c r="AD138" s="28">
        <f>(AB138/AB$180)*100</f>
        <v>5.5403300808123381</v>
      </c>
    </row>
    <row r="139" spans="1:30" x14ac:dyDescent="0.2">
      <c r="A139" s="11"/>
      <c r="B139" s="12" t="s">
        <v>3</v>
      </c>
      <c r="C139" s="30">
        <v>605.00577063900153</v>
      </c>
      <c r="D139" s="30">
        <v>919.98450908600125</v>
      </c>
      <c r="E139" s="27">
        <f t="shared" si="144"/>
        <v>52.06210481502054</v>
      </c>
      <c r="F139" s="30">
        <v>8935.6631614040052</v>
      </c>
      <c r="G139" s="30">
        <v>8500.4792110670023</v>
      </c>
      <c r="H139" s="27">
        <f t="shared" si="145"/>
        <v>-4.8701919765362458</v>
      </c>
      <c r="I139" s="28">
        <f>(G139/G$181)*100</f>
        <v>14.497196427197863</v>
      </c>
      <c r="J139" s="31">
        <v>112149</v>
      </c>
      <c r="K139" s="31">
        <v>145974</v>
      </c>
      <c r="L139" s="27">
        <f t="shared" si="146"/>
        <v>30.160768263649253</v>
      </c>
      <c r="M139" s="31">
        <v>1399601</v>
      </c>
      <c r="N139" s="31">
        <v>1380449</v>
      </c>
      <c r="O139" s="27">
        <f t="shared" si="147"/>
        <v>-1.3683899911474771</v>
      </c>
      <c r="P139" s="28">
        <f>(N139/N$181)*100</f>
        <v>6.4648394574242163</v>
      </c>
      <c r="Q139" s="7">
        <v>0</v>
      </c>
      <c r="R139" s="7">
        <v>0</v>
      </c>
      <c r="S139" s="27" t="s">
        <v>47</v>
      </c>
      <c r="T139" s="31">
        <v>0</v>
      </c>
      <c r="U139" s="31">
        <v>0</v>
      </c>
      <c r="V139" s="27" t="s">
        <v>47</v>
      </c>
      <c r="W139" s="28" t="s">
        <v>47</v>
      </c>
      <c r="X139" s="30">
        <v>8938.1777899999997</v>
      </c>
      <c r="Y139" s="30">
        <v>11544.515119999998</v>
      </c>
      <c r="Z139" s="27">
        <f t="shared" si="150"/>
        <v>29.159604913162045</v>
      </c>
      <c r="AA139" s="30">
        <v>123472.761185</v>
      </c>
      <c r="AB139" s="30">
        <v>110304.56992699999</v>
      </c>
      <c r="AC139" s="27">
        <f t="shared" si="151"/>
        <v>-10.664855253597208</v>
      </c>
      <c r="AD139" s="28">
        <f>(AB139/AB$181)*100</f>
        <v>6.7587051733462866</v>
      </c>
    </row>
    <row r="140" spans="1:30" x14ac:dyDescent="0.2">
      <c r="A140" s="11"/>
      <c r="B140" s="12" t="s">
        <v>4</v>
      </c>
      <c r="C140" s="30">
        <v>335.20140531500147</v>
      </c>
      <c r="D140" s="30">
        <v>548.4269733050005</v>
      </c>
      <c r="E140" s="27">
        <f t="shared" si="144"/>
        <v>63.611179609949097</v>
      </c>
      <c r="F140" s="30">
        <v>4828.3520336150013</v>
      </c>
      <c r="G140" s="30">
        <v>7033.7469724920065</v>
      </c>
      <c r="H140" s="27">
        <f t="shared" si="145"/>
        <v>45.675935050365815</v>
      </c>
      <c r="I140" s="28">
        <f>(G140/G$182)*100</f>
        <v>5.5325474448451448</v>
      </c>
      <c r="J140" s="31">
        <v>3</v>
      </c>
      <c r="K140" s="31">
        <v>18</v>
      </c>
      <c r="L140" s="27">
        <f t="shared" si="146"/>
        <v>500</v>
      </c>
      <c r="M140" s="31">
        <v>80</v>
      </c>
      <c r="N140" s="31">
        <v>149</v>
      </c>
      <c r="O140" s="27">
        <f t="shared" si="147"/>
        <v>86.25</v>
      </c>
      <c r="P140" s="28">
        <f>(N140/N$182)*100</f>
        <v>11.568322981366459</v>
      </c>
      <c r="Q140" s="7">
        <v>29525</v>
      </c>
      <c r="R140" s="7">
        <v>31249</v>
      </c>
      <c r="S140" s="27">
        <f t="shared" si="148"/>
        <v>5.8391193903471628</v>
      </c>
      <c r="T140" s="31">
        <v>305884</v>
      </c>
      <c r="U140" s="31">
        <v>303694</v>
      </c>
      <c r="V140" s="27">
        <f t="shared" si="149"/>
        <v>-0.71595768330478216</v>
      </c>
      <c r="W140" s="28">
        <f>(U140/U$182)*100</f>
        <v>0.40520025360139683</v>
      </c>
      <c r="X140" s="30">
        <v>5206.2847789999996</v>
      </c>
      <c r="Y140" s="30">
        <v>5675.2483439999996</v>
      </c>
      <c r="Z140" s="27">
        <f t="shared" si="150"/>
        <v>9.0076433561914477</v>
      </c>
      <c r="AA140" s="30">
        <v>46090.206393</v>
      </c>
      <c r="AB140" s="30">
        <v>44848.741814000001</v>
      </c>
      <c r="AC140" s="27">
        <f t="shared" si="151"/>
        <v>-2.6935539589784701</v>
      </c>
      <c r="AD140" s="28">
        <f>(AB140/AB$182)*100</f>
        <v>5.5596570675310604</v>
      </c>
    </row>
    <row r="141" spans="1:30" x14ac:dyDescent="0.2">
      <c r="A141" s="11"/>
      <c r="B141" s="12" t="s">
        <v>5</v>
      </c>
      <c r="C141" s="30">
        <v>5.0432611369999973</v>
      </c>
      <c r="D141" s="30">
        <v>0.51359999999999995</v>
      </c>
      <c r="E141" s="27">
        <f t="shared" si="144"/>
        <v>-89.816113303513816</v>
      </c>
      <c r="F141" s="30">
        <v>16.891862833000001</v>
      </c>
      <c r="G141" s="30">
        <v>14.341071935999999</v>
      </c>
      <c r="H141" s="27">
        <f t="shared" si="145"/>
        <v>-15.100708087782767</v>
      </c>
      <c r="I141" s="28">
        <f>(G141/G$183)*100</f>
        <v>0.25819710806833757</v>
      </c>
      <c r="J141" s="31">
        <v>0</v>
      </c>
      <c r="K141" s="31">
        <v>0</v>
      </c>
      <c r="L141" s="27" t="s">
        <v>47</v>
      </c>
      <c r="M141" s="31">
        <v>0</v>
      </c>
      <c r="N141" s="31">
        <v>2</v>
      </c>
      <c r="O141" s="27" t="s">
        <v>47</v>
      </c>
      <c r="P141" s="28">
        <f>(N141/N$183)*100</f>
        <v>3.1215857655689093E-2</v>
      </c>
      <c r="Q141" s="7">
        <v>9142</v>
      </c>
      <c r="R141" s="7">
        <v>1966</v>
      </c>
      <c r="S141" s="27">
        <f t="shared" si="148"/>
        <v>-78.494858893021231</v>
      </c>
      <c r="T141" s="31">
        <v>28451</v>
      </c>
      <c r="U141" s="31">
        <v>26459</v>
      </c>
      <c r="V141" s="27">
        <f t="shared" si="149"/>
        <v>-7.0015113704263472</v>
      </c>
      <c r="W141" s="28">
        <f>(U141/U$183)*100</f>
        <v>0.92422145546278833</v>
      </c>
      <c r="X141" s="30">
        <v>-1.075704</v>
      </c>
      <c r="Y141" s="30">
        <v>0.71099999999999997</v>
      </c>
      <c r="Z141" s="27">
        <f t="shared" si="150"/>
        <v>-166.09624952589186</v>
      </c>
      <c r="AA141" s="30">
        <v>-19.691574999999997</v>
      </c>
      <c r="AB141" s="30">
        <v>-3.4788160000000006</v>
      </c>
      <c r="AC141" s="27">
        <f t="shared" si="151"/>
        <v>-82.333480181245008</v>
      </c>
      <c r="AD141" s="28">
        <f>(AB141/AB$183)*100</f>
        <v>-3.0627243561320698E-3</v>
      </c>
    </row>
    <row r="142" spans="1:30" x14ac:dyDescent="0.2">
      <c r="A142" s="11"/>
      <c r="B142" s="5" t="s">
        <v>23</v>
      </c>
      <c r="C142" s="30">
        <v>15.229465881000046</v>
      </c>
      <c r="D142" s="30">
        <v>16.4953</v>
      </c>
      <c r="E142" s="27">
        <f t="shared" si="144"/>
        <v>8.3117433591625964</v>
      </c>
      <c r="F142" s="30">
        <v>183.48843108400004</v>
      </c>
      <c r="G142" s="30">
        <v>303.40449999999998</v>
      </c>
      <c r="H142" s="27">
        <f t="shared" si="145"/>
        <v>65.353476623876631</v>
      </c>
      <c r="I142" s="28">
        <f>(G142/G$184)*100</f>
        <v>5.4011360647818716</v>
      </c>
      <c r="J142" s="31">
        <v>15</v>
      </c>
      <c r="K142" s="31">
        <v>10</v>
      </c>
      <c r="L142" s="27">
        <f t="shared" si="146"/>
        <v>-33.333333333333329</v>
      </c>
      <c r="M142" s="31">
        <v>560</v>
      </c>
      <c r="N142" s="31">
        <v>302</v>
      </c>
      <c r="O142" s="27">
        <f t="shared" si="147"/>
        <v>-46.071428571428569</v>
      </c>
      <c r="P142" s="28">
        <f>(N142/N$184)*100</f>
        <v>1.1707241432780275</v>
      </c>
      <c r="Q142" s="7">
        <v>697869</v>
      </c>
      <c r="R142" s="7">
        <v>687195</v>
      </c>
      <c r="S142" s="27">
        <f t="shared" si="148"/>
        <v>-1.5295134187075226</v>
      </c>
      <c r="T142" s="31">
        <v>5970558</v>
      </c>
      <c r="U142" s="31">
        <v>8616602</v>
      </c>
      <c r="V142" s="27">
        <f t="shared" si="149"/>
        <v>44.318202754248432</v>
      </c>
      <c r="W142" s="28">
        <f>(U142/U$184)*100</f>
        <v>13.630216331506094</v>
      </c>
      <c r="X142" s="30">
        <v>19702.497199999998</v>
      </c>
      <c r="Y142" s="30">
        <v>21675.612300000001</v>
      </c>
      <c r="Z142" s="27">
        <f t="shared" si="150"/>
        <v>10.014543232621309</v>
      </c>
      <c r="AA142" s="30">
        <v>247798.52850000001</v>
      </c>
      <c r="AB142" s="30">
        <v>295474.62359999999</v>
      </c>
      <c r="AC142" s="27">
        <f t="shared" si="151"/>
        <v>19.239862072062294</v>
      </c>
      <c r="AD142" s="28">
        <f>(AB142/AB$184)*100</f>
        <v>19.195538164105209</v>
      </c>
    </row>
    <row r="143" spans="1:30" x14ac:dyDescent="0.2">
      <c r="A143" s="11"/>
      <c r="B143" s="5"/>
      <c r="C143" s="30"/>
      <c r="D143" s="30"/>
      <c r="E143" s="27"/>
      <c r="F143" s="30"/>
      <c r="G143" s="30"/>
      <c r="H143" s="27"/>
      <c r="I143" s="28"/>
      <c r="J143" s="31"/>
      <c r="K143" s="31"/>
      <c r="L143" s="27"/>
      <c r="M143" s="31"/>
      <c r="N143" s="31"/>
      <c r="O143" s="27"/>
      <c r="P143" s="28"/>
      <c r="Q143" s="7"/>
      <c r="R143" s="7"/>
      <c r="S143" s="27"/>
      <c r="T143" s="31"/>
      <c r="U143" s="31"/>
      <c r="V143" s="27"/>
      <c r="W143" s="28"/>
      <c r="X143" s="30"/>
      <c r="Y143" s="30"/>
      <c r="Z143" s="27"/>
      <c r="AA143" s="30"/>
      <c r="AB143" s="30"/>
      <c r="AC143" s="27"/>
      <c r="AD143" s="28"/>
    </row>
    <row r="144" spans="1:30" ht="15" x14ac:dyDescent="0.25">
      <c r="A144" s="11">
        <v>21</v>
      </c>
      <c r="B144" s="4" t="s">
        <v>12</v>
      </c>
      <c r="C144" s="22">
        <f>C145+C146+C147+C148+C149</f>
        <v>64.495447875742215</v>
      </c>
      <c r="D144" s="22">
        <f>D145+D146+D147+D148+D149</f>
        <v>99.893668782999981</v>
      </c>
      <c r="E144" s="23">
        <f t="shared" ref="E144:E149" si="152">((D144-C144)/C144)*100</f>
        <v>54.884836175502571</v>
      </c>
      <c r="F144" s="22">
        <f>F145+F146+F147+F148+F149</f>
        <v>620.79004478298339</v>
      </c>
      <c r="G144" s="22">
        <f>G145+G146+G147+G148+G149</f>
        <v>701.50848981249146</v>
      </c>
      <c r="H144" s="23">
        <f t="shared" ref="H144:H149" si="153">((G144-F144)/F144)*100</f>
        <v>13.002535351179114</v>
      </c>
      <c r="I144" s="24">
        <f>(G144/G$179)*100</f>
        <v>0.29869054351011065</v>
      </c>
      <c r="J144" s="25">
        <f>J145+J146+J147+J148+J149</f>
        <v>26670</v>
      </c>
      <c r="K144" s="25">
        <f>K145+K146+K147+K148+K149</f>
        <v>27339</v>
      </c>
      <c r="L144" s="23">
        <f t="shared" ref="L144:L146" si="154">((K144-J144)/J144)*100</f>
        <v>2.5084364454443198</v>
      </c>
      <c r="M144" s="25">
        <f>M145+M146+M147+M148+M149</f>
        <v>238671</v>
      </c>
      <c r="N144" s="25">
        <f>N145+N146+N147+N148+N149</f>
        <v>235388</v>
      </c>
      <c r="O144" s="23">
        <f t="shared" ref="O144:O149" si="155">((N144-M144)/M144)*100</f>
        <v>-1.3755336844442769</v>
      </c>
      <c r="P144" s="24">
        <f>(N144/N$179)*100</f>
        <v>1.0507862772994041</v>
      </c>
      <c r="Q144" s="25">
        <f>Q145+Q146+Q147+Q148+Q149</f>
        <v>311775</v>
      </c>
      <c r="R144" s="25">
        <f>R145+R146+R147+R148+R149</f>
        <v>621750</v>
      </c>
      <c r="S144" s="23">
        <f t="shared" ref="S144:S149" si="156">((R144-Q144)/Q144)*100</f>
        <v>99.422660572528258</v>
      </c>
      <c r="T144" s="25">
        <f>T145+T146+T147+T148+T149</f>
        <v>3225862</v>
      </c>
      <c r="U144" s="25">
        <f>U145+U146+U147+U148+U149</f>
        <v>4989931</v>
      </c>
      <c r="V144" s="23">
        <f t="shared" ref="V144:V149" si="157">((U144-T144)/T144)*100</f>
        <v>54.685197320902134</v>
      </c>
      <c r="W144" s="24">
        <f>(U144/U$179)*100</f>
        <v>3.5382337214942847</v>
      </c>
      <c r="X144" s="22">
        <f>X145+X146+X147+X148+X149</f>
        <v>3774.6141041999999</v>
      </c>
      <c r="Y144" s="22">
        <f>Y145+Y146+Y147+Y148+Y149</f>
        <v>6084.2107876999999</v>
      </c>
      <c r="Z144" s="23">
        <f t="shared" ref="Z144:Z149" si="158">((Y144-X144)/X144)*100</f>
        <v>61.187623946249758</v>
      </c>
      <c r="AA144" s="22">
        <f>AA145+AA146+AA147+AA148+AA149</f>
        <v>41506.056761902</v>
      </c>
      <c r="AB144" s="22">
        <f>AB145+AB146+AB147+AB148+AB149</f>
        <v>44713.8463338</v>
      </c>
      <c r="AC144" s="23">
        <f t="shared" ref="AC144:AC149" si="159">((AB144-AA144)/AA144)*100</f>
        <v>7.7284854841773321</v>
      </c>
      <c r="AD144" s="24">
        <f>(AB144/AB$179)*100</f>
        <v>1.0837193067140756</v>
      </c>
    </row>
    <row r="145" spans="1:30" x14ac:dyDescent="0.2">
      <c r="A145" s="11"/>
      <c r="B145" s="12" t="s">
        <v>2</v>
      </c>
      <c r="C145" s="30">
        <v>3.4356076999999994</v>
      </c>
      <c r="D145" s="30">
        <v>4.3291986000000078</v>
      </c>
      <c r="E145" s="27">
        <f t="shared" si="152"/>
        <v>26.009689639478005</v>
      </c>
      <c r="F145" s="30">
        <v>34.182628899999997</v>
      </c>
      <c r="G145" s="30">
        <v>46.908100000000005</v>
      </c>
      <c r="H145" s="27">
        <f t="shared" si="153"/>
        <v>37.227888870770876</v>
      </c>
      <c r="I145" s="28">
        <f>(G145/G$180)*100</f>
        <v>0.12370191552890715</v>
      </c>
      <c r="J145" s="31">
        <v>136</v>
      </c>
      <c r="K145" s="31">
        <v>141</v>
      </c>
      <c r="L145" s="27">
        <f t="shared" si="154"/>
        <v>3.6764705882352944</v>
      </c>
      <c r="M145" s="31">
        <v>1787</v>
      </c>
      <c r="N145" s="31">
        <v>1330</v>
      </c>
      <c r="O145" s="27">
        <f t="shared" si="155"/>
        <v>-25.57358701734751</v>
      </c>
      <c r="P145" s="28">
        <f>(N145/N$180)*100</f>
        <v>0.13110474973779049</v>
      </c>
      <c r="Q145" s="7">
        <v>0</v>
      </c>
      <c r="R145" s="7">
        <v>0</v>
      </c>
      <c r="S145" s="27" t="s">
        <v>47</v>
      </c>
      <c r="T145" s="31">
        <v>0</v>
      </c>
      <c r="U145" s="31">
        <v>0</v>
      </c>
      <c r="V145" s="27" t="s">
        <v>47</v>
      </c>
      <c r="W145" s="28" t="s">
        <v>47</v>
      </c>
      <c r="X145" s="30">
        <v>4.9209570000000005</v>
      </c>
      <c r="Y145" s="30">
        <v>3.5208999999999993</v>
      </c>
      <c r="Z145" s="27">
        <f t="shared" si="158"/>
        <v>-28.450909040660203</v>
      </c>
      <c r="AA145" s="30">
        <v>56.281191</v>
      </c>
      <c r="AB145" s="30">
        <v>41.864100000000001</v>
      </c>
      <c r="AC145" s="27">
        <f t="shared" si="159"/>
        <v>-25.616179657605326</v>
      </c>
      <c r="AD145" s="28">
        <f>(AB145/AB$180)*100</f>
        <v>0.12180620137599166</v>
      </c>
    </row>
    <row r="146" spans="1:30" s="2" customFormat="1" ht="15" x14ac:dyDescent="0.25">
      <c r="A146" s="11"/>
      <c r="B146" s="12" t="s">
        <v>3</v>
      </c>
      <c r="C146" s="30">
        <v>41.301881906487985</v>
      </c>
      <c r="D146" s="30">
        <v>42.706199999999981</v>
      </c>
      <c r="E146" s="27">
        <f t="shared" si="152"/>
        <v>3.400131007811042</v>
      </c>
      <c r="F146" s="30">
        <v>396.36427376916976</v>
      </c>
      <c r="G146" s="30">
        <v>400.87309999999997</v>
      </c>
      <c r="H146" s="27">
        <f t="shared" si="153"/>
        <v>1.1375460729480402</v>
      </c>
      <c r="I146" s="28">
        <f>(G146/G$181)*100</f>
        <v>0.68367158236367864</v>
      </c>
      <c r="J146" s="31">
        <v>26534</v>
      </c>
      <c r="K146" s="31">
        <v>27178</v>
      </c>
      <c r="L146" s="27">
        <f t="shared" si="154"/>
        <v>2.4270746966156631</v>
      </c>
      <c r="M146" s="31">
        <v>236867</v>
      </c>
      <c r="N146" s="31">
        <v>233937</v>
      </c>
      <c r="O146" s="27">
        <f t="shared" si="155"/>
        <v>-1.2369810906542491</v>
      </c>
      <c r="P146" s="28">
        <f>(N146/N$181)*100</f>
        <v>1.0955603199766517</v>
      </c>
      <c r="Q146" s="7">
        <v>0</v>
      </c>
      <c r="R146" s="7">
        <v>0</v>
      </c>
      <c r="S146" s="27" t="s">
        <v>47</v>
      </c>
      <c r="T146" s="31">
        <v>0</v>
      </c>
      <c r="U146" s="31">
        <v>0</v>
      </c>
      <c r="V146" s="27" t="s">
        <v>47</v>
      </c>
      <c r="W146" s="28" t="s">
        <v>47</v>
      </c>
      <c r="X146" s="30">
        <v>1176.6113350000001</v>
      </c>
      <c r="Y146" s="30">
        <v>1124.2729999999995</v>
      </c>
      <c r="Z146" s="27">
        <f t="shared" si="158"/>
        <v>-4.448226312557205</v>
      </c>
      <c r="AA146" s="30">
        <v>11046.908044</v>
      </c>
      <c r="AB146" s="30">
        <v>9822.3621999999996</v>
      </c>
      <c r="AC146" s="27">
        <f t="shared" si="159"/>
        <v>-11.084964581244053</v>
      </c>
      <c r="AD146" s="28">
        <f>(AB146/AB$181)*100</f>
        <v>0.60184677987100477</v>
      </c>
    </row>
    <row r="147" spans="1:30" s="2" customFormat="1" ht="15" x14ac:dyDescent="0.25">
      <c r="A147" s="11"/>
      <c r="B147" s="12" t="s">
        <v>4</v>
      </c>
      <c r="C147" s="30">
        <v>19.126796804254234</v>
      </c>
      <c r="D147" s="30">
        <v>37.785908963000004</v>
      </c>
      <c r="E147" s="27">
        <f t="shared" si="152"/>
        <v>97.554819814866022</v>
      </c>
      <c r="F147" s="30">
        <v>177.63850908793219</v>
      </c>
      <c r="G147" s="30">
        <v>153.36482765823735</v>
      </c>
      <c r="H147" s="27">
        <f t="shared" si="153"/>
        <v>-13.664650505301875</v>
      </c>
      <c r="I147" s="28">
        <f>(G147/G$182)*100</f>
        <v>0.12063245787885943</v>
      </c>
      <c r="J147" s="31">
        <v>0</v>
      </c>
      <c r="K147" s="31">
        <v>0</v>
      </c>
      <c r="L147" s="27" t="s">
        <v>47</v>
      </c>
      <c r="M147" s="31">
        <v>5</v>
      </c>
      <c r="N147" s="31">
        <v>3</v>
      </c>
      <c r="O147" s="27">
        <f t="shared" si="155"/>
        <v>-40</v>
      </c>
      <c r="P147" s="28">
        <f>(N147/N$182)*100</f>
        <v>0.23291925465838509</v>
      </c>
      <c r="Q147" s="7">
        <v>279062</v>
      </c>
      <c r="R147" s="7">
        <v>261629</v>
      </c>
      <c r="S147" s="27">
        <f t="shared" si="156"/>
        <v>-6.2469988748020153</v>
      </c>
      <c r="T147" s="31">
        <v>2552265</v>
      </c>
      <c r="U147" s="31">
        <v>2425746</v>
      </c>
      <c r="V147" s="27">
        <f t="shared" si="157"/>
        <v>-4.9571263172123583</v>
      </c>
      <c r="W147" s="28">
        <f>(U147/U$182)*100</f>
        <v>3.2365239167470348</v>
      </c>
      <c r="X147" s="30">
        <v>1980.9636609999998</v>
      </c>
      <c r="Y147" s="30">
        <v>2156.3269958999999</v>
      </c>
      <c r="Z147" s="27">
        <f t="shared" si="158"/>
        <v>8.8524256326577895</v>
      </c>
      <c r="AA147" s="30">
        <v>21335.5227949</v>
      </c>
      <c r="AB147" s="30">
        <v>15440.370033799998</v>
      </c>
      <c r="AC147" s="27">
        <f t="shared" si="159"/>
        <v>-27.630692801721114</v>
      </c>
      <c r="AD147" s="28">
        <f>(AB147/AB$182)*100</f>
        <v>1.9140595457443608</v>
      </c>
    </row>
    <row r="148" spans="1:30" x14ac:dyDescent="0.2">
      <c r="A148" s="11"/>
      <c r="B148" s="12" t="s">
        <v>5</v>
      </c>
      <c r="C148" s="30">
        <v>0</v>
      </c>
      <c r="D148" s="30">
        <v>0</v>
      </c>
      <c r="E148" s="27" t="s">
        <v>47</v>
      </c>
      <c r="F148" s="30">
        <v>0</v>
      </c>
      <c r="G148" s="30">
        <v>0</v>
      </c>
      <c r="H148" s="27" t="s">
        <v>47</v>
      </c>
      <c r="I148" s="28">
        <f>(G148/G$183)*100</f>
        <v>0</v>
      </c>
      <c r="J148" s="31">
        <v>0</v>
      </c>
      <c r="K148" s="31">
        <v>0</v>
      </c>
      <c r="L148" s="27" t="s">
        <v>47</v>
      </c>
      <c r="M148" s="31">
        <v>0</v>
      </c>
      <c r="N148" s="31">
        <v>0</v>
      </c>
      <c r="O148" s="27" t="s">
        <v>47</v>
      </c>
      <c r="P148" s="28">
        <f>(N148/N$183)*100</f>
        <v>0</v>
      </c>
      <c r="Q148" s="7">
        <v>0</v>
      </c>
      <c r="R148" s="7">
        <v>0</v>
      </c>
      <c r="S148" s="27" t="s">
        <v>47</v>
      </c>
      <c r="T148" s="31">
        <v>0</v>
      </c>
      <c r="U148" s="31">
        <v>0</v>
      </c>
      <c r="V148" s="27" t="s">
        <v>47</v>
      </c>
      <c r="W148" s="28">
        <f>(U148/U$183)*100</f>
        <v>0</v>
      </c>
      <c r="X148" s="30">
        <v>0</v>
      </c>
      <c r="Y148" s="30">
        <v>0</v>
      </c>
      <c r="Z148" s="27" t="s">
        <v>47</v>
      </c>
      <c r="AA148" s="30">
        <v>0</v>
      </c>
      <c r="AB148" s="30">
        <v>0</v>
      </c>
      <c r="AC148" s="27" t="s">
        <v>47</v>
      </c>
      <c r="AD148" s="28">
        <f>(AB148/AB$183)*100</f>
        <v>0</v>
      </c>
    </row>
    <row r="149" spans="1:30" x14ac:dyDescent="0.2">
      <c r="A149" s="11"/>
      <c r="B149" s="5" t="s">
        <v>23</v>
      </c>
      <c r="C149" s="30">
        <v>0.63116146499999959</v>
      </c>
      <c r="D149" s="30">
        <v>15.072361219999983</v>
      </c>
      <c r="E149" s="27">
        <f t="shared" si="152"/>
        <v>2288.0357176114981</v>
      </c>
      <c r="F149" s="30">
        <v>12.604633025881357</v>
      </c>
      <c r="G149" s="30">
        <v>100.36246215425426</v>
      </c>
      <c r="H149" s="27">
        <f t="shared" si="153"/>
        <v>696.23470154329686</v>
      </c>
      <c r="I149" s="28">
        <f>(G149/G$184)*100</f>
        <v>1.7866291168774635</v>
      </c>
      <c r="J149" s="31">
        <v>0</v>
      </c>
      <c r="K149" s="31">
        <v>20</v>
      </c>
      <c r="L149" s="27" t="s">
        <v>47</v>
      </c>
      <c r="M149" s="31">
        <v>12</v>
      </c>
      <c r="N149" s="31">
        <v>118</v>
      </c>
      <c r="O149" s="27">
        <f t="shared" si="155"/>
        <v>883.33333333333337</v>
      </c>
      <c r="P149" s="28">
        <f>(N149/N$184)*100</f>
        <v>0.45743526128081874</v>
      </c>
      <c r="Q149" s="7">
        <v>32713</v>
      </c>
      <c r="R149" s="7">
        <v>360121</v>
      </c>
      <c r="S149" s="27">
        <f t="shared" si="156"/>
        <v>1000.8498150582337</v>
      </c>
      <c r="T149" s="31">
        <v>673597</v>
      </c>
      <c r="U149" s="31">
        <v>2564185</v>
      </c>
      <c r="V149" s="27">
        <f t="shared" si="157"/>
        <v>280.67048992201569</v>
      </c>
      <c r="W149" s="28">
        <f>(U149/U$184)*100</f>
        <v>4.0561692722958487</v>
      </c>
      <c r="X149" s="30">
        <v>612.11815120000006</v>
      </c>
      <c r="Y149" s="30">
        <v>2800.0898918000003</v>
      </c>
      <c r="Z149" s="27">
        <f t="shared" si="158"/>
        <v>357.44271531740844</v>
      </c>
      <c r="AA149" s="30">
        <v>9067.3447320019986</v>
      </c>
      <c r="AB149" s="30">
        <v>19409.25</v>
      </c>
      <c r="AC149" s="27">
        <f t="shared" si="159"/>
        <v>114.05660172484244</v>
      </c>
      <c r="AD149" s="28">
        <f>(AB149/AB$184)*100</f>
        <v>1.2609238471051529</v>
      </c>
    </row>
    <row r="150" spans="1:30" x14ac:dyDescent="0.2">
      <c r="A150" s="11"/>
      <c r="B150" s="5"/>
      <c r="C150" s="30"/>
      <c r="D150" s="30"/>
      <c r="E150" s="27"/>
      <c r="F150" s="30"/>
      <c r="G150" s="30"/>
      <c r="H150" s="27"/>
      <c r="I150" s="28"/>
      <c r="J150" s="31"/>
      <c r="K150" s="31"/>
      <c r="L150" s="27"/>
      <c r="M150" s="31"/>
      <c r="N150" s="31"/>
      <c r="O150" s="27"/>
      <c r="P150" s="28"/>
      <c r="Q150" s="7"/>
      <c r="R150" s="7"/>
      <c r="S150" s="27"/>
      <c r="T150" s="31"/>
      <c r="U150" s="31"/>
      <c r="V150" s="27"/>
      <c r="W150" s="28"/>
      <c r="X150" s="30"/>
      <c r="Y150" s="30"/>
      <c r="Z150" s="27"/>
      <c r="AA150" s="30"/>
      <c r="AB150" s="30"/>
      <c r="AC150" s="27"/>
      <c r="AD150" s="28"/>
    </row>
    <row r="151" spans="1:30" ht="15" x14ac:dyDescent="0.25">
      <c r="A151" s="11">
        <v>22</v>
      </c>
      <c r="B151" s="4" t="s">
        <v>38</v>
      </c>
      <c r="C151" s="22">
        <f>C152+C153+C154+C155+C156</f>
        <v>87.722624152000023</v>
      </c>
      <c r="D151" s="22">
        <f>D152+D153+D154+D155+D156</f>
        <v>141.482651358</v>
      </c>
      <c r="E151" s="23">
        <f t="shared" ref="E151:E156" si="160">((D151-C151)/C151)*100</f>
        <v>61.284107407512245</v>
      </c>
      <c r="F151" s="22">
        <f>F152+F153+F154+F155+F156</f>
        <v>696.28840768799978</v>
      </c>
      <c r="G151" s="22">
        <f>G152+G153+G154+G155+G156</f>
        <v>978.83641298300006</v>
      </c>
      <c r="H151" s="23">
        <f t="shared" ref="H151:H156" si="161">((G151-F151)/F151)*100</f>
        <v>40.579162625037895</v>
      </c>
      <c r="I151" s="24">
        <f>(G151/G$179)*100</f>
        <v>0.41677211957837851</v>
      </c>
      <c r="J151" s="25">
        <f>J152+J153+J154+J155+J156</f>
        <v>7701</v>
      </c>
      <c r="K151" s="25">
        <f>K152+K153+K154+K155+K156</f>
        <v>12646</v>
      </c>
      <c r="L151" s="23">
        <f t="shared" ref="L151:L153" si="162">((K151-J151)/J151)*100</f>
        <v>64.212439942864563</v>
      </c>
      <c r="M151" s="25">
        <f>M152+M153+M154+M155+M156</f>
        <v>71065</v>
      </c>
      <c r="N151" s="25">
        <f>N152+N153+N154+N155+N156</f>
        <v>85134</v>
      </c>
      <c r="O151" s="23">
        <f t="shared" ref="O151:O156" si="163">((N151-M151)/M151)*100</f>
        <v>19.797368606205588</v>
      </c>
      <c r="P151" s="24">
        <f>(N151/N$179)*100</f>
        <v>0.38004332817139136</v>
      </c>
      <c r="Q151" s="25">
        <f>Q152+Q153+Q154+Q155+Q156</f>
        <v>217504</v>
      </c>
      <c r="R151" s="25">
        <f>R152+R153+R154+R155+R156</f>
        <v>838685</v>
      </c>
      <c r="S151" s="23">
        <f t="shared" ref="S151:S156" si="164">((R151-Q151)/Q151)*100</f>
        <v>285.59520744446081</v>
      </c>
      <c r="T151" s="25">
        <f>T152+T153+T154+T155+T156</f>
        <v>1338266</v>
      </c>
      <c r="U151" s="25">
        <f>U152+U153+U154+U155+U156</f>
        <v>4268123</v>
      </c>
      <c r="V151" s="23">
        <f t="shared" ref="V151:V156" si="165">((U151-T151)/T151)*100</f>
        <v>218.92934588489882</v>
      </c>
      <c r="W151" s="24">
        <f>(U151/U$179)*100</f>
        <v>3.0264179456760729</v>
      </c>
      <c r="X151" s="22">
        <f>X152+X153+X154+X155+X156</f>
        <v>5635.0700573000004</v>
      </c>
      <c r="Y151" s="22">
        <f>Y152+Y153+Y154+Y155+Y156</f>
        <v>14015.4802832</v>
      </c>
      <c r="Z151" s="23">
        <f t="shared" ref="Z151:Z156" si="166">((Y151-X151)/X151)*100</f>
        <v>148.7188294144369</v>
      </c>
      <c r="AA151" s="22">
        <f>AA152+AA153+AA154+AA155+AA156</f>
        <v>36899.302070000005</v>
      </c>
      <c r="AB151" s="22">
        <f>AB152+AB153+AB154+AB155+AB156</f>
        <v>94144.773857499982</v>
      </c>
      <c r="AC151" s="23">
        <f t="shared" ref="AC151:AC156" si="167">((AB151-AA151)/AA151)*100</f>
        <v>155.13971423877388</v>
      </c>
      <c r="AD151" s="24">
        <f>(AB151/AB$179)*100</f>
        <v>2.2817654355644112</v>
      </c>
    </row>
    <row r="152" spans="1:30" x14ac:dyDescent="0.2">
      <c r="A152" s="11"/>
      <c r="B152" s="12" t="s">
        <v>2</v>
      </c>
      <c r="C152" s="30">
        <v>13.600553100000003</v>
      </c>
      <c r="D152" s="30">
        <v>21.693986299999995</v>
      </c>
      <c r="E152" s="27">
        <f t="shared" si="160"/>
        <v>59.508118092638384</v>
      </c>
      <c r="F152" s="30">
        <v>88.633670249999994</v>
      </c>
      <c r="G152" s="30">
        <v>178.82063866000001</v>
      </c>
      <c r="H152" s="27">
        <f t="shared" si="161"/>
        <v>101.75249220258937</v>
      </c>
      <c r="I152" s="28">
        <f>(G152/G$180)*100</f>
        <v>0.47157006014621244</v>
      </c>
      <c r="J152" s="31">
        <v>234</v>
      </c>
      <c r="K152" s="31">
        <v>438</v>
      </c>
      <c r="L152" s="27">
        <f t="shared" si="162"/>
        <v>87.179487179487182</v>
      </c>
      <c r="M152" s="31">
        <v>1860</v>
      </c>
      <c r="N152" s="31">
        <v>3309</v>
      </c>
      <c r="O152" s="27">
        <f t="shared" si="163"/>
        <v>77.903225806451616</v>
      </c>
      <c r="P152" s="28">
        <f>(N152/N$180)*100</f>
        <v>0.32618467434763065</v>
      </c>
      <c r="Q152" s="7">
        <v>0</v>
      </c>
      <c r="R152" s="7">
        <v>0</v>
      </c>
      <c r="S152" s="27" t="s">
        <v>47</v>
      </c>
      <c r="T152" s="31">
        <v>0</v>
      </c>
      <c r="U152" s="31">
        <v>0</v>
      </c>
      <c r="V152" s="27" t="s">
        <v>47</v>
      </c>
      <c r="W152" s="28" t="s">
        <v>47</v>
      </c>
      <c r="X152" s="30">
        <v>4.7161730000000004</v>
      </c>
      <c r="Y152" s="30">
        <v>16.1327201</v>
      </c>
      <c r="Z152" s="27">
        <f t="shared" si="166"/>
        <v>242.07227130980985</v>
      </c>
      <c r="AA152" s="30">
        <v>58.672795499999992</v>
      </c>
      <c r="AB152" s="30">
        <v>329.77809150000002</v>
      </c>
      <c r="AC152" s="27">
        <f t="shared" si="167"/>
        <v>462.06302885295463</v>
      </c>
      <c r="AD152" s="28">
        <f>(AB152/AB$180)*100</f>
        <v>0.9595098574348716</v>
      </c>
    </row>
    <row r="153" spans="1:30" x14ac:dyDescent="0.2">
      <c r="A153" s="11"/>
      <c r="B153" s="12" t="s">
        <v>3</v>
      </c>
      <c r="C153" s="30">
        <v>58.392889640000014</v>
      </c>
      <c r="D153" s="30">
        <v>82.406779150000006</v>
      </c>
      <c r="E153" s="27">
        <f t="shared" si="160"/>
        <v>41.124680861058316</v>
      </c>
      <c r="F153" s="30">
        <v>493.74908630999983</v>
      </c>
      <c r="G153" s="30">
        <v>559.80927911000003</v>
      </c>
      <c r="H153" s="27">
        <f t="shared" si="161"/>
        <v>13.379304312985479</v>
      </c>
      <c r="I153" s="28">
        <f>(G153/G$181)*100</f>
        <v>0.95473030161166705</v>
      </c>
      <c r="J153" s="31">
        <v>7467</v>
      </c>
      <c r="K153" s="31">
        <v>12206</v>
      </c>
      <c r="L153" s="27">
        <f t="shared" si="162"/>
        <v>63.465916700147318</v>
      </c>
      <c r="M153" s="31">
        <v>69192</v>
      </c>
      <c r="N153" s="31">
        <v>81807</v>
      </c>
      <c r="O153" s="27">
        <f t="shared" si="163"/>
        <v>18.231876517516476</v>
      </c>
      <c r="P153" s="28">
        <f>(N153/N$181)*100</f>
        <v>0.38311384302752427</v>
      </c>
      <c r="Q153" s="6">
        <v>0</v>
      </c>
      <c r="R153" s="6">
        <v>0</v>
      </c>
      <c r="S153" s="27" t="s">
        <v>47</v>
      </c>
      <c r="T153" s="31">
        <v>0</v>
      </c>
      <c r="U153" s="31">
        <v>0</v>
      </c>
      <c r="V153" s="27" t="s">
        <v>47</v>
      </c>
      <c r="W153" s="28" t="s">
        <v>47</v>
      </c>
      <c r="X153" s="30">
        <v>741.52585820000013</v>
      </c>
      <c r="Y153" s="30">
        <v>944.04991440000003</v>
      </c>
      <c r="Z153" s="27">
        <f t="shared" si="166"/>
        <v>27.31179957656666</v>
      </c>
      <c r="AA153" s="30">
        <v>6097.5023173000009</v>
      </c>
      <c r="AB153" s="30">
        <v>6983.3527678999999</v>
      </c>
      <c r="AC153" s="27">
        <f t="shared" si="167"/>
        <v>14.528087149497914</v>
      </c>
      <c r="AD153" s="28">
        <f>(AB153/AB$181)*100</f>
        <v>0.42789181364782936</v>
      </c>
    </row>
    <row r="154" spans="1:30" x14ac:dyDescent="0.2">
      <c r="A154" s="11"/>
      <c r="B154" s="12" t="s">
        <v>4</v>
      </c>
      <c r="C154" s="30">
        <v>11.951844599999999</v>
      </c>
      <c r="D154" s="30">
        <v>22.866520399999999</v>
      </c>
      <c r="E154" s="27">
        <f t="shared" si="160"/>
        <v>91.322102698691381</v>
      </c>
      <c r="F154" s="30">
        <v>78.733652800000002</v>
      </c>
      <c r="G154" s="30">
        <v>131.976331552</v>
      </c>
      <c r="H154" s="27">
        <f t="shared" si="161"/>
        <v>67.623788378328626</v>
      </c>
      <c r="I154" s="28">
        <f>(G154/G$182)*100</f>
        <v>0.10380886869596348</v>
      </c>
      <c r="J154" s="31">
        <v>0</v>
      </c>
      <c r="K154" s="31">
        <v>0</v>
      </c>
      <c r="L154" s="27" t="s">
        <v>47</v>
      </c>
      <c r="M154" s="31">
        <v>0</v>
      </c>
      <c r="N154" s="31">
        <v>2</v>
      </c>
      <c r="O154" s="27" t="s">
        <v>47</v>
      </c>
      <c r="P154" s="28">
        <f>(N154/N$182)*100</f>
        <v>0.15527950310559005</v>
      </c>
      <c r="Q154" s="7">
        <v>5215</v>
      </c>
      <c r="R154" s="7">
        <v>9665</v>
      </c>
      <c r="S154" s="27">
        <f t="shared" si="164"/>
        <v>85.330776605944394</v>
      </c>
      <c r="T154" s="31">
        <v>35477</v>
      </c>
      <c r="U154" s="31">
        <v>66514</v>
      </c>
      <c r="V154" s="27">
        <f t="shared" si="165"/>
        <v>87.484849339008377</v>
      </c>
      <c r="W154" s="28">
        <f>(U154/U$182)*100</f>
        <v>8.874554541098377E-2</v>
      </c>
      <c r="X154" s="30">
        <v>574.19050000000004</v>
      </c>
      <c r="Y154" s="30">
        <v>1208.9862000000001</v>
      </c>
      <c r="Z154" s="27">
        <f t="shared" si="166"/>
        <v>110.5548942380621</v>
      </c>
      <c r="AA154" s="30">
        <v>3837.3190999999997</v>
      </c>
      <c r="AB154" s="30">
        <v>7420.7768000000005</v>
      </c>
      <c r="AC154" s="27">
        <f t="shared" si="167"/>
        <v>93.384407358772975</v>
      </c>
      <c r="AD154" s="28">
        <f>(AB154/AB$182)*100</f>
        <v>0.91991374816699401</v>
      </c>
    </row>
    <row r="155" spans="1:30" s="2" customFormat="1" ht="15" x14ac:dyDescent="0.25">
      <c r="A155" s="11"/>
      <c r="B155" s="12" t="s">
        <v>5</v>
      </c>
      <c r="C155" s="30">
        <v>0.16717408499999997</v>
      </c>
      <c r="D155" s="30">
        <v>2.499885E-2</v>
      </c>
      <c r="E155" s="27">
        <f t="shared" si="160"/>
        <v>-85.04621694205774</v>
      </c>
      <c r="F155" s="30">
        <v>1.6008712160000003</v>
      </c>
      <c r="G155" s="30">
        <v>1.038115264</v>
      </c>
      <c r="H155" s="27">
        <f t="shared" si="161"/>
        <v>-35.153105782370453</v>
      </c>
      <c r="I155" s="28">
        <f>(G155/G$183)*100</f>
        <v>1.8690259710192891E-2</v>
      </c>
      <c r="J155" s="31">
        <v>0</v>
      </c>
      <c r="K155" s="31">
        <v>0</v>
      </c>
      <c r="L155" s="27" t="s">
        <v>47</v>
      </c>
      <c r="M155" s="31">
        <v>0</v>
      </c>
      <c r="N155" s="31">
        <v>0</v>
      </c>
      <c r="O155" s="27" t="s">
        <v>47</v>
      </c>
      <c r="P155" s="28">
        <f>(N155/N$183)*100</f>
        <v>0</v>
      </c>
      <c r="Q155" s="7">
        <v>99</v>
      </c>
      <c r="R155" s="7">
        <v>19</v>
      </c>
      <c r="S155" s="27">
        <f t="shared" si="164"/>
        <v>-80.808080808080803</v>
      </c>
      <c r="T155" s="31">
        <v>802</v>
      </c>
      <c r="U155" s="31">
        <v>662</v>
      </c>
      <c r="V155" s="27">
        <f t="shared" si="165"/>
        <v>-17.456359102244392</v>
      </c>
      <c r="W155" s="28">
        <f>(U155/U$183)*100</f>
        <v>2.3123874806922632E-2</v>
      </c>
      <c r="X155" s="30">
        <v>25.596700000000002</v>
      </c>
      <c r="Y155" s="30">
        <v>4.3978000000000002</v>
      </c>
      <c r="Z155" s="27">
        <f t="shared" si="166"/>
        <v>-82.818878996120588</v>
      </c>
      <c r="AA155" s="30">
        <v>223.46190000000001</v>
      </c>
      <c r="AB155" s="30">
        <v>180.03990000000002</v>
      </c>
      <c r="AC155" s="27">
        <f t="shared" si="167"/>
        <v>-19.431500403424472</v>
      </c>
      <c r="AD155" s="28">
        <f>(AB155/AB$183)*100</f>
        <v>0.15850582117754491</v>
      </c>
    </row>
    <row r="156" spans="1:30" x14ac:dyDescent="0.2">
      <c r="A156" s="11"/>
      <c r="B156" s="5" t="s">
        <v>23</v>
      </c>
      <c r="C156" s="30">
        <v>3.6101627269999987</v>
      </c>
      <c r="D156" s="30">
        <v>14.490366658000001</v>
      </c>
      <c r="E156" s="27">
        <f t="shared" si="160"/>
        <v>301.37710551461259</v>
      </c>
      <c r="F156" s="30">
        <v>33.571127112000006</v>
      </c>
      <c r="G156" s="30">
        <v>107.19204839699999</v>
      </c>
      <c r="H156" s="27">
        <f t="shared" si="161"/>
        <v>219.29833049508835</v>
      </c>
      <c r="I156" s="28">
        <f>(G156/G$184)*100</f>
        <v>1.9082078164789267</v>
      </c>
      <c r="J156" s="31">
        <v>0</v>
      </c>
      <c r="K156" s="31">
        <v>2</v>
      </c>
      <c r="L156" s="27" t="s">
        <v>47</v>
      </c>
      <c r="M156" s="31">
        <v>13</v>
      </c>
      <c r="N156" s="31">
        <v>16</v>
      </c>
      <c r="O156" s="27">
        <f t="shared" si="163"/>
        <v>23.076923076923077</v>
      </c>
      <c r="P156" s="28">
        <f>(N156/N$184)*100</f>
        <v>6.2025120173670331E-2</v>
      </c>
      <c r="Q156" s="7">
        <v>212190</v>
      </c>
      <c r="R156" s="7">
        <v>829001</v>
      </c>
      <c r="S156" s="27">
        <f t="shared" si="164"/>
        <v>290.68806258541872</v>
      </c>
      <c r="T156" s="31">
        <v>1301987</v>
      </c>
      <c r="U156" s="31">
        <v>4200947</v>
      </c>
      <c r="V156" s="27">
        <f t="shared" si="165"/>
        <v>222.6566010259703</v>
      </c>
      <c r="W156" s="28">
        <f>(U156/U$184)*100</f>
        <v>6.6452896869545013</v>
      </c>
      <c r="X156" s="30">
        <v>4289.0408261000002</v>
      </c>
      <c r="Y156" s="30">
        <v>11841.9136487</v>
      </c>
      <c r="Z156" s="27">
        <f t="shared" si="166"/>
        <v>176.09701396728795</v>
      </c>
      <c r="AA156" s="30">
        <v>26682.345957200007</v>
      </c>
      <c r="AB156" s="30">
        <v>79230.826298099986</v>
      </c>
      <c r="AC156" s="27">
        <f t="shared" si="167"/>
        <v>196.94100520692865</v>
      </c>
      <c r="AD156" s="28">
        <f>(AB156/AB$184)*100</f>
        <v>5.1472384716112352</v>
      </c>
    </row>
    <row r="157" spans="1:30" x14ac:dyDescent="0.2">
      <c r="A157" s="11"/>
      <c r="B157" s="5"/>
      <c r="C157" s="30"/>
      <c r="D157" s="30"/>
      <c r="E157" s="27"/>
      <c r="F157" s="30"/>
      <c r="G157" s="30"/>
      <c r="H157" s="27"/>
      <c r="I157" s="28"/>
      <c r="J157" s="31"/>
      <c r="K157" s="31"/>
      <c r="L157" s="27"/>
      <c r="M157" s="31"/>
      <c r="N157" s="31"/>
      <c r="O157" s="27"/>
      <c r="P157" s="28"/>
      <c r="Q157" s="7"/>
      <c r="R157" s="7"/>
      <c r="S157" s="27"/>
      <c r="T157" s="31"/>
      <c r="U157" s="31"/>
      <c r="V157" s="27"/>
      <c r="W157" s="28"/>
      <c r="X157" s="30"/>
      <c r="Y157" s="30"/>
      <c r="Z157" s="27"/>
      <c r="AA157" s="30"/>
      <c r="AB157" s="30"/>
      <c r="AC157" s="27"/>
      <c r="AD157" s="28"/>
    </row>
    <row r="158" spans="1:30" ht="15" x14ac:dyDescent="0.25">
      <c r="A158" s="11">
        <v>23</v>
      </c>
      <c r="B158" s="4" t="s">
        <v>29</v>
      </c>
      <c r="C158" s="22">
        <f>C159+C160+C161+C162+C163</f>
        <v>357.18289179499999</v>
      </c>
      <c r="D158" s="22">
        <f>D159+D160+D161+D162+D163</f>
        <v>354.11785811600004</v>
      </c>
      <c r="E158" s="23">
        <f t="shared" ref="E158:E163" si="168">((D158-C158)/C158)*100</f>
        <v>-0.85811323817801577</v>
      </c>
      <c r="F158" s="22">
        <f>F159+F160+F161+F162+F163</f>
        <v>2856.7967023030005</v>
      </c>
      <c r="G158" s="22">
        <f>G159+G160+G161+G162+G163</f>
        <v>3352.8977246470008</v>
      </c>
      <c r="H158" s="23">
        <f t="shared" ref="H158:H163" si="169">((G158-F158)/F158)*100</f>
        <v>17.365639702120543</v>
      </c>
      <c r="I158" s="24">
        <f>(G158/G$179)*100</f>
        <v>1.4276075888636992</v>
      </c>
      <c r="J158" s="25">
        <f>J159+J160+J161+J162+J163</f>
        <v>58695</v>
      </c>
      <c r="K158" s="25">
        <f>K159+K160+K161+K162+K163</f>
        <v>41582</v>
      </c>
      <c r="L158" s="23">
        <f t="shared" ref="L158:L163" si="170">((K158-J158)/J158)*100</f>
        <v>-29.155805434875205</v>
      </c>
      <c r="M158" s="25">
        <f>M159+M160+M161+M162+M163</f>
        <v>429893</v>
      </c>
      <c r="N158" s="25">
        <f>N159+N160+N161+N162+N163</f>
        <v>379650</v>
      </c>
      <c r="O158" s="23">
        <f t="shared" ref="O158:O163" si="171">((N158-M158)/M158)*100</f>
        <v>-11.687326846447837</v>
      </c>
      <c r="P158" s="24">
        <f>(N158/N$179)*100</f>
        <v>1.6947805758013099</v>
      </c>
      <c r="Q158" s="25">
        <f>Q159+Q160+Q161+Q162+Q163</f>
        <v>58608</v>
      </c>
      <c r="R158" s="25">
        <f>R159+R160+R161+R162+R163</f>
        <v>48299</v>
      </c>
      <c r="S158" s="23">
        <f t="shared" ref="S158:S163" si="172">((R158-Q158)/Q158)*100</f>
        <v>-17.58974883974884</v>
      </c>
      <c r="T158" s="25">
        <f>T159+T160+T161+T162+T163</f>
        <v>473303</v>
      </c>
      <c r="U158" s="25">
        <f>U159+U160+U161+U162+U163</f>
        <v>584668</v>
      </c>
      <c r="V158" s="23">
        <f t="shared" ref="V158:V163" si="173">((U158-T158)/T158)*100</f>
        <v>23.529324766587152</v>
      </c>
      <c r="W158" s="24">
        <f>(U158/U$179)*100</f>
        <v>0.41457327435562147</v>
      </c>
      <c r="X158" s="22">
        <f>X159+X160+X161+X162+X163</f>
        <v>39136.033570024003</v>
      </c>
      <c r="Y158" s="22">
        <f>Y159+Y160+Y161+Y162+Y163</f>
        <v>26470.816350677997</v>
      </c>
      <c r="Z158" s="23">
        <f t="shared" ref="Z158:Z163" si="174">((Y158-X158)/X158)*100</f>
        <v>-32.362035863151064</v>
      </c>
      <c r="AA158" s="22">
        <f>AA159+AA160+AA161+AA162+AA163</f>
        <v>252136.48909279602</v>
      </c>
      <c r="AB158" s="22">
        <f>AB159+AB160+AB161+AB162+AB163</f>
        <v>262788.202222483</v>
      </c>
      <c r="AC158" s="23">
        <f t="shared" ref="AC158:AC163" si="175">((AB158-AA158)/AA158)*100</f>
        <v>4.2245821570739546</v>
      </c>
      <c r="AD158" s="24">
        <f>(AB158/AB$179)*100</f>
        <v>6.3691377878603728</v>
      </c>
    </row>
    <row r="159" spans="1:30" s="2" customFormat="1" ht="15" x14ac:dyDescent="0.25">
      <c r="A159" s="11"/>
      <c r="B159" s="12" t="s">
        <v>2</v>
      </c>
      <c r="C159" s="30">
        <v>39.529211409999995</v>
      </c>
      <c r="D159" s="30">
        <v>28.827630899999999</v>
      </c>
      <c r="E159" s="27">
        <f t="shared" si="168"/>
        <v>-27.072587912271729</v>
      </c>
      <c r="F159" s="30">
        <v>402.25563729999999</v>
      </c>
      <c r="G159" s="30">
        <v>544.88591889999998</v>
      </c>
      <c r="H159" s="27">
        <f t="shared" si="169"/>
        <v>35.457621565568544</v>
      </c>
      <c r="I159" s="28">
        <f>(G159/G$180)*100</f>
        <v>1.4369252200080314</v>
      </c>
      <c r="J159" s="31">
        <v>282</v>
      </c>
      <c r="K159" s="31">
        <v>266</v>
      </c>
      <c r="L159" s="27">
        <f t="shared" si="170"/>
        <v>-5.6737588652482271</v>
      </c>
      <c r="M159" s="31">
        <v>2537</v>
      </c>
      <c r="N159" s="31">
        <v>3451</v>
      </c>
      <c r="O159" s="27">
        <f t="shared" si="171"/>
        <v>36.026803310997238</v>
      </c>
      <c r="P159" s="28">
        <f>(N159/N$180)*100</f>
        <v>0.34018232431963535</v>
      </c>
      <c r="Q159" s="7">
        <v>0</v>
      </c>
      <c r="R159" s="7">
        <v>0</v>
      </c>
      <c r="S159" s="27" t="s">
        <v>47</v>
      </c>
      <c r="T159" s="31">
        <v>0</v>
      </c>
      <c r="U159" s="31">
        <v>0</v>
      </c>
      <c r="V159" s="27" t="s">
        <v>47</v>
      </c>
      <c r="W159" s="28" t="s">
        <v>47</v>
      </c>
      <c r="X159" s="30">
        <v>153.62950400000008</v>
      </c>
      <c r="Y159" s="30">
        <v>73.288251000000258</v>
      </c>
      <c r="Z159" s="27">
        <f t="shared" si="174"/>
        <v>-52.295458169284835</v>
      </c>
      <c r="AA159" s="30">
        <v>1523.9123219999999</v>
      </c>
      <c r="AB159" s="30">
        <v>3240.352304</v>
      </c>
      <c r="AC159" s="27">
        <f t="shared" si="175"/>
        <v>112.63377539642994</v>
      </c>
      <c r="AD159" s="28">
        <f>(AB159/AB$180)*100</f>
        <v>9.4280064606711367</v>
      </c>
    </row>
    <row r="160" spans="1:30" x14ac:dyDescent="0.2">
      <c r="A160" s="11"/>
      <c r="B160" s="12" t="s">
        <v>3</v>
      </c>
      <c r="C160" s="30">
        <v>300.16576126899997</v>
      </c>
      <c r="D160" s="30">
        <v>311.89515545299997</v>
      </c>
      <c r="E160" s="27">
        <f t="shared" si="168"/>
        <v>3.9076389440328119</v>
      </c>
      <c r="F160" s="30">
        <v>2321.7656197030005</v>
      </c>
      <c r="G160" s="30">
        <v>2650.409304543</v>
      </c>
      <c r="H160" s="27">
        <f t="shared" si="169"/>
        <v>14.154903580751593</v>
      </c>
      <c r="I160" s="28">
        <f>(G160/G$181)*100</f>
        <v>4.5201574342312565</v>
      </c>
      <c r="J160" s="31">
        <v>58384</v>
      </c>
      <c r="K160" s="31">
        <v>41280</v>
      </c>
      <c r="L160" s="27">
        <f t="shared" si="170"/>
        <v>-29.295697451356535</v>
      </c>
      <c r="M160" s="31">
        <v>427122</v>
      </c>
      <c r="N160" s="31">
        <v>375885</v>
      </c>
      <c r="O160" s="27">
        <f t="shared" si="171"/>
        <v>-11.995870032449744</v>
      </c>
      <c r="P160" s="28">
        <f>(N160/N$181)*100</f>
        <v>1.7603230394269556</v>
      </c>
      <c r="Q160" s="7">
        <v>0</v>
      </c>
      <c r="R160" s="7">
        <v>0</v>
      </c>
      <c r="S160" s="27" t="s">
        <v>47</v>
      </c>
      <c r="T160" s="31">
        <v>0</v>
      </c>
      <c r="U160" s="31">
        <v>0</v>
      </c>
      <c r="V160" s="27" t="s">
        <v>47</v>
      </c>
      <c r="W160" s="28" t="s">
        <v>47</v>
      </c>
      <c r="X160" s="30">
        <v>32238.510156000004</v>
      </c>
      <c r="Y160" s="30">
        <v>17565.4795342</v>
      </c>
      <c r="Z160" s="27">
        <f t="shared" si="174"/>
        <v>-45.513984829938437</v>
      </c>
      <c r="AA160" s="30">
        <v>184720.14334200002</v>
      </c>
      <c r="AB160" s="30">
        <v>169825.30154290001</v>
      </c>
      <c r="AC160" s="27">
        <f t="shared" si="175"/>
        <v>-8.0634637509581015</v>
      </c>
      <c r="AD160" s="28">
        <f>(AB160/AB$181)*100</f>
        <v>10.405726116902587</v>
      </c>
    </row>
    <row r="161" spans="1:30" x14ac:dyDescent="0.2">
      <c r="A161" s="11"/>
      <c r="B161" s="12" t="s">
        <v>4</v>
      </c>
      <c r="C161" s="30">
        <v>3.3444333880000001</v>
      </c>
      <c r="D161" s="30">
        <v>4.7487323990000005</v>
      </c>
      <c r="E161" s="27">
        <f t="shared" si="168"/>
        <v>41.989145785910935</v>
      </c>
      <c r="F161" s="30">
        <v>36.990683828000002</v>
      </c>
      <c r="G161" s="30">
        <v>25.489403936999999</v>
      </c>
      <c r="H161" s="27">
        <f t="shared" si="169"/>
        <v>-31.092368944783171</v>
      </c>
      <c r="I161" s="28">
        <f>(G161/G$182)*100</f>
        <v>2.0049247886480662E-2</v>
      </c>
      <c r="J161" s="31">
        <v>0</v>
      </c>
      <c r="K161" s="31">
        <v>0</v>
      </c>
      <c r="L161" s="27" t="s">
        <v>47</v>
      </c>
      <c r="M161" s="31">
        <v>0</v>
      </c>
      <c r="N161" s="31">
        <v>1</v>
      </c>
      <c r="O161" s="27" t="s">
        <v>47</v>
      </c>
      <c r="P161" s="28">
        <f>(N161/N$182)*100</f>
        <v>7.7639751552795025E-2</v>
      </c>
      <c r="Q161" s="7">
        <v>4045</v>
      </c>
      <c r="R161" s="7">
        <v>3696</v>
      </c>
      <c r="S161" s="27">
        <f t="shared" si="172"/>
        <v>-8.6279357231149572</v>
      </c>
      <c r="T161" s="31">
        <v>44036</v>
      </c>
      <c r="U161" s="31">
        <v>23461</v>
      </c>
      <c r="V161" s="27">
        <f t="shared" si="173"/>
        <v>-46.723135616313925</v>
      </c>
      <c r="W161" s="28">
        <f>(U161/U$182)*100</f>
        <v>3.1302571502046038E-2</v>
      </c>
      <c r="X161" s="30">
        <v>301.56525335999999</v>
      </c>
      <c r="Y161" s="30">
        <v>354.832741</v>
      </c>
      <c r="Z161" s="27">
        <f t="shared" si="174"/>
        <v>17.663668823414085</v>
      </c>
      <c r="AA161" s="30">
        <v>3213.2435007899999</v>
      </c>
      <c r="AB161" s="30">
        <v>1914.9212576000002</v>
      </c>
      <c r="AC161" s="27">
        <f t="shared" si="175"/>
        <v>-40.405348765843527</v>
      </c>
      <c r="AD161" s="28">
        <f>(AB161/AB$182)*100</f>
        <v>0.23738247881589297</v>
      </c>
    </row>
    <row r="162" spans="1:30" x14ac:dyDescent="0.2">
      <c r="A162" s="11"/>
      <c r="B162" s="12" t="s">
        <v>5</v>
      </c>
      <c r="C162" s="30">
        <v>9.9160686519999999</v>
      </c>
      <c r="D162" s="30">
        <v>3.1235900980000002</v>
      </c>
      <c r="E162" s="27">
        <f t="shared" si="168"/>
        <v>-68.499712863827398</v>
      </c>
      <c r="F162" s="30">
        <v>71.685373619000003</v>
      </c>
      <c r="G162" s="30">
        <v>48.540184724</v>
      </c>
      <c r="H162" s="27">
        <f t="shared" si="169"/>
        <v>-32.287184576890368</v>
      </c>
      <c r="I162" s="28">
        <f>(G162/G$183)*100</f>
        <v>0.87391900527174771</v>
      </c>
      <c r="J162" s="31">
        <v>-3</v>
      </c>
      <c r="K162" s="31">
        <v>1</v>
      </c>
      <c r="L162" s="27">
        <f t="shared" si="170"/>
        <v>-133.33333333333331</v>
      </c>
      <c r="M162" s="31">
        <v>62</v>
      </c>
      <c r="N162" s="31">
        <v>44</v>
      </c>
      <c r="O162" s="27">
        <f t="shared" si="171"/>
        <v>-29.032258064516132</v>
      </c>
      <c r="P162" s="28">
        <f>(N162/N$183)*100</f>
        <v>0.68674886842515992</v>
      </c>
      <c r="Q162" s="6">
        <v>-14760</v>
      </c>
      <c r="R162" s="6">
        <v>382</v>
      </c>
      <c r="S162" s="27">
        <f t="shared" si="172"/>
        <v>-102.58807588075879</v>
      </c>
      <c r="T162" s="31">
        <v>60942</v>
      </c>
      <c r="U162" s="31">
        <v>42433</v>
      </c>
      <c r="V162" s="27">
        <f t="shared" si="173"/>
        <v>-30.371500771225101</v>
      </c>
      <c r="W162" s="28">
        <f>(U162/U$183)*100</f>
        <v>1.4821984587343624</v>
      </c>
      <c r="X162" s="30">
        <v>-7.3948</v>
      </c>
      <c r="Y162" s="30">
        <v>3.8800000000000001E-2</v>
      </c>
      <c r="Z162" s="27">
        <f t="shared" si="174"/>
        <v>-100.52469302753286</v>
      </c>
      <c r="AA162" s="30">
        <v>19.462499999999999</v>
      </c>
      <c r="AB162" s="30">
        <v>18.244900000000001</v>
      </c>
      <c r="AC162" s="27">
        <f t="shared" si="175"/>
        <v>-6.2561335902376243</v>
      </c>
      <c r="AD162" s="28">
        <f>(AB162/AB$183)*100</f>
        <v>1.606267753315898E-2</v>
      </c>
    </row>
    <row r="163" spans="1:30" x14ac:dyDescent="0.2">
      <c r="A163" s="11"/>
      <c r="B163" s="5" t="s">
        <v>23</v>
      </c>
      <c r="C163" s="30">
        <v>4.2274170760000223</v>
      </c>
      <c r="D163" s="30">
        <v>5.5227492660000594</v>
      </c>
      <c r="E163" s="27">
        <f t="shared" si="168"/>
        <v>30.641220554128033</v>
      </c>
      <c r="F163" s="30">
        <v>24.099387853000039</v>
      </c>
      <c r="G163" s="30">
        <v>83.572912543000584</v>
      </c>
      <c r="H163" s="27">
        <f t="shared" si="169"/>
        <v>246.78437914180017</v>
      </c>
      <c r="I163" s="28">
        <f>(G163/G$184)*100</f>
        <v>1.4877454750172188</v>
      </c>
      <c r="J163" s="31">
        <v>32</v>
      </c>
      <c r="K163" s="31">
        <v>35</v>
      </c>
      <c r="L163" s="27">
        <f t="shared" si="170"/>
        <v>9.375</v>
      </c>
      <c r="M163" s="31">
        <v>172</v>
      </c>
      <c r="N163" s="31">
        <v>269</v>
      </c>
      <c r="O163" s="27">
        <f t="shared" si="171"/>
        <v>56.395348837209305</v>
      </c>
      <c r="P163" s="28">
        <f>(N163/N$184)*100</f>
        <v>1.0427973329198326</v>
      </c>
      <c r="Q163" s="7">
        <v>69323</v>
      </c>
      <c r="R163" s="7">
        <v>44221</v>
      </c>
      <c r="S163" s="27">
        <f t="shared" si="172"/>
        <v>-36.210204405464275</v>
      </c>
      <c r="T163" s="31">
        <v>368325</v>
      </c>
      <c r="U163" s="31">
        <v>518774</v>
      </c>
      <c r="V163" s="27">
        <f t="shared" si="173"/>
        <v>40.846806488834595</v>
      </c>
      <c r="W163" s="28">
        <f>(U163/U$184)*100</f>
        <v>0.82062532854143</v>
      </c>
      <c r="X163" s="30">
        <v>6449.7234566639991</v>
      </c>
      <c r="Y163" s="30">
        <v>8477.177024478</v>
      </c>
      <c r="Z163" s="27">
        <f t="shared" si="174"/>
        <v>31.434736410585025</v>
      </c>
      <c r="AA163" s="30">
        <v>62659.727428006001</v>
      </c>
      <c r="AB163" s="30">
        <v>87789.382217982988</v>
      </c>
      <c r="AC163" s="27">
        <f t="shared" si="175"/>
        <v>40.104953885811497</v>
      </c>
      <c r="AD163" s="28">
        <f>(AB163/AB$184)*100</f>
        <v>5.7032459039521779</v>
      </c>
    </row>
    <row r="164" spans="1:30" x14ac:dyDescent="0.2">
      <c r="A164" s="11"/>
      <c r="B164" s="5"/>
      <c r="C164" s="30"/>
      <c r="D164" s="30"/>
      <c r="E164" s="27"/>
      <c r="F164" s="30"/>
      <c r="G164" s="30"/>
      <c r="H164" s="27"/>
      <c r="I164" s="28"/>
      <c r="J164" s="31"/>
      <c r="K164" s="31"/>
      <c r="L164" s="27"/>
      <c r="M164" s="31"/>
      <c r="N164" s="31"/>
      <c r="O164" s="27"/>
      <c r="P164" s="28"/>
      <c r="Q164" s="7"/>
      <c r="R164" s="7"/>
      <c r="S164" s="27"/>
      <c r="T164" s="31"/>
      <c r="U164" s="31"/>
      <c r="V164" s="27"/>
      <c r="W164" s="28"/>
      <c r="X164" s="30"/>
      <c r="Y164" s="30"/>
      <c r="Z164" s="27"/>
      <c r="AA164" s="30"/>
      <c r="AB164" s="30"/>
      <c r="AC164" s="27"/>
      <c r="AD164" s="28"/>
    </row>
    <row r="165" spans="1:30" s="13" customFormat="1" ht="15" x14ac:dyDescent="0.25">
      <c r="A165" s="5"/>
      <c r="B165" s="4" t="s">
        <v>9</v>
      </c>
      <c r="C165" s="22">
        <f>C166+C167+C168+C169+C170</f>
        <v>8128.5113809292361</v>
      </c>
      <c r="D165" s="22">
        <f>D166+D167+D168+D169+D170</f>
        <v>9504.6366735669235</v>
      </c>
      <c r="E165" s="23">
        <f t="shared" ref="E165:E170" si="176">((D165-C165)/C165)*100</f>
        <v>16.929610209641748</v>
      </c>
      <c r="F165" s="22">
        <f>F166+F167+F168+F169+F170</f>
        <v>72576.679606987615</v>
      </c>
      <c r="G165" s="22">
        <f>G166+G167+G168+G169+G170</f>
        <v>78792.655030342255</v>
      </c>
      <c r="H165" s="23">
        <f t="shared" ref="H165:H170" si="177">((G165-F165)/F165)*100</f>
        <v>8.5647007510056614</v>
      </c>
      <c r="I165" s="24">
        <f>(G165/G$179)*100</f>
        <v>33.548590355489821</v>
      </c>
      <c r="J165" s="25">
        <f>J166+J167+J168+J169+J170</f>
        <v>633146</v>
      </c>
      <c r="K165" s="25">
        <f>K166+K167+K168+K169+K170</f>
        <v>665670</v>
      </c>
      <c r="L165" s="23">
        <f t="shared" ref="L165:L170" si="178">((K165-J165)/J165)*100</f>
        <v>5.1368878584086453</v>
      </c>
      <c r="M165" s="25">
        <f>M166+M167+M168+M169+M170</f>
        <v>6290056</v>
      </c>
      <c r="N165" s="25">
        <f>N166+N167+N168+N169+N170</f>
        <v>6066720</v>
      </c>
      <c r="O165" s="23">
        <f t="shared" ref="O165:O170" si="179">((N165-M165)/M165)*100</f>
        <v>-3.5506202170537113</v>
      </c>
      <c r="P165" s="24">
        <f>(N165/N$179)*100</f>
        <v>27.082205228039836</v>
      </c>
      <c r="Q165" s="25">
        <f>Q166+Q167+Q168+Q169+Q170</f>
        <v>17074496</v>
      </c>
      <c r="R165" s="25">
        <f>R166+R167+R168+R169+R170</f>
        <v>18170135</v>
      </c>
      <c r="S165" s="23">
        <f t="shared" ref="S165:S170" si="180">((R165-Q165)/Q165)*100</f>
        <v>6.4168160512614838</v>
      </c>
      <c r="T165" s="25">
        <f>T166+T167+T168+T169+T170</f>
        <v>168591788</v>
      </c>
      <c r="U165" s="25">
        <f>U166+U167+U168+U169+U170</f>
        <v>120325465</v>
      </c>
      <c r="V165" s="23">
        <f t="shared" ref="V165:V170" si="181">((U165-T165)/T165)*100</f>
        <v>-28.62910677476177</v>
      </c>
      <c r="W165" s="24">
        <f>(U165/U$179)*100</f>
        <v>85.319740456828029</v>
      </c>
      <c r="X165" s="22">
        <f>X166+X167+X168+X169+X170</f>
        <v>373305.47047752171</v>
      </c>
      <c r="Y165" s="22">
        <f>Y166+Y167+Y168+Y169+Y170</f>
        <v>382965.55297258758</v>
      </c>
      <c r="Z165" s="23">
        <f t="shared" ref="Z165:Z170" si="182">((Y165-X165)/X165)*100</f>
        <v>2.5877152249360207</v>
      </c>
      <c r="AA165" s="22">
        <f>AA166+AA167+AA168+AA169+AA170</f>
        <v>3689667.6962451609</v>
      </c>
      <c r="AB165" s="22">
        <f>AB166+AB167+AB168+AB169+AB170</f>
        <v>3487282.8101592828</v>
      </c>
      <c r="AC165" s="23">
        <f t="shared" ref="AC165:AC170" si="183">((AB165-AA165)/AA165)*100</f>
        <v>-5.4851792287917363</v>
      </c>
      <c r="AD165" s="24">
        <f>(AB165/AB$179)*100</f>
        <v>84.520478983820695</v>
      </c>
    </row>
    <row r="166" spans="1:30" s="13" customFormat="1" ht="15" x14ac:dyDescent="0.25">
      <c r="A166" s="5"/>
      <c r="B166" s="5" t="s">
        <v>2</v>
      </c>
      <c r="C166" s="35">
        <f t="shared" ref="C166:D170" si="184">C5+C12+C19+C26+C33+C40+C47+C54+C61+C68+C75+C82+C89+C96+C103+C110+C117+C124+C131+C138+C145+C152+C159</f>
        <v>924.88461574623523</v>
      </c>
      <c r="D166" s="35">
        <f t="shared" si="184"/>
        <v>1435.6166263498762</v>
      </c>
      <c r="E166" s="27">
        <f t="shared" si="176"/>
        <v>55.2211596893696</v>
      </c>
      <c r="F166" s="35">
        <f t="shared" ref="F166:G170" si="185">F5+F12+F19+F26+F33+F40+F47+F54+F61+F68+F75+F82+F89+F96+F103+F110+F117+F124+F131+F138+F145+F152+F159</f>
        <v>8103.7957770252178</v>
      </c>
      <c r="G166" s="35">
        <f t="shared" si="185"/>
        <v>11593.607647859677</v>
      </c>
      <c r="H166" s="27">
        <f t="shared" si="177"/>
        <v>43.063916797216187</v>
      </c>
      <c r="I166" s="28">
        <f>(G166/G$180)*100</f>
        <v>30.573642375854693</v>
      </c>
      <c r="J166" s="7">
        <f t="shared" ref="J166:K170" si="186">J5+J12+J19+J26+J33+J40+J47+J54+J61+J68+J75+J82+J89+J96+J103+J110+J117+J124+J131+J138+J145+J152+J159</f>
        <v>18575</v>
      </c>
      <c r="K166" s="7">
        <f t="shared" si="186"/>
        <v>21666</v>
      </c>
      <c r="L166" s="27">
        <f t="shared" si="178"/>
        <v>16.640646029609691</v>
      </c>
      <c r="M166" s="7">
        <f t="shared" ref="M166:N170" si="187">M5+M12+M19+M26+M33+M40+M47+M54+M61+M68+M75+M82+M89+M96+M103+M110+M117+M124+M131+M138+M145+M152+M159</f>
        <v>187625</v>
      </c>
      <c r="N166" s="7">
        <f t="shared" si="187"/>
        <v>176194</v>
      </c>
      <c r="O166" s="27">
        <f t="shared" si="179"/>
        <v>-6.0924716855429715</v>
      </c>
      <c r="P166" s="28">
        <f>(N166/N$180)*100</f>
        <v>17.368323515263352</v>
      </c>
      <c r="Q166" s="7">
        <f t="shared" ref="Q166:R170" si="188">Q5+Q12+Q19+Q26+Q33+Q40+Q47+Q54+Q61+Q68+Q75+Q82+Q89+Q96+Q103+Q110+Q117+Q124+Q131+Q138+Q145+Q152+Q159</f>
        <v>0</v>
      </c>
      <c r="R166" s="7">
        <f t="shared" si="188"/>
        <v>0</v>
      </c>
      <c r="S166" s="27" t="s">
        <v>47</v>
      </c>
      <c r="T166" s="7">
        <f t="shared" ref="T166:U170" si="189">T5+T12+T19+T26+T33+T40+T47+T54+T61+T68+T75+T82+T89+T96+T103+T110+T117+T124+T131+T138+T145+T152+T159</f>
        <v>0</v>
      </c>
      <c r="U166" s="7">
        <f t="shared" si="189"/>
        <v>0</v>
      </c>
      <c r="V166" s="27" t="s">
        <v>47</v>
      </c>
      <c r="W166" s="28" t="s">
        <v>47</v>
      </c>
      <c r="X166" s="35">
        <f t="shared" ref="X166:Y170" si="190">X5+X12+X19+X26+X33+X40+X47+X54+X61+X68+X75+X82+X89+X96+X103+X110+X117+X124+X131+X138+X145+X152+X159</f>
        <v>2057.7139645709981</v>
      </c>
      <c r="Y166" s="35">
        <f t="shared" si="190"/>
        <v>2984.1602056370002</v>
      </c>
      <c r="Z166" s="27">
        <f t="shared" si="182"/>
        <v>45.023081779937861</v>
      </c>
      <c r="AA166" s="35">
        <f t="shared" ref="AA166:AB170" si="191">AA5+AA12+AA19+AA26+AA33+AA40+AA47+AA54+AA61+AA68+AA75+AA82+AA89+AA96+AA103+AA110+AA117+AA124+AA131+AA138+AA145+AA152+AA159</f>
        <v>15309.355368844006</v>
      </c>
      <c r="AB166" s="35">
        <f t="shared" si="191"/>
        <v>22719.161466398</v>
      </c>
      <c r="AC166" s="27">
        <f t="shared" si="183"/>
        <v>48.400510139268526</v>
      </c>
      <c r="AD166" s="28">
        <f>(AB166/AB$180)*100</f>
        <v>66.102812592883751</v>
      </c>
    </row>
    <row r="167" spans="1:30" s="14" customFormat="1" x14ac:dyDescent="0.2">
      <c r="A167" s="5"/>
      <c r="B167" s="5" t="s">
        <v>3</v>
      </c>
      <c r="C167" s="35">
        <f t="shared" si="184"/>
        <v>3632.2589395228074</v>
      </c>
      <c r="D167" s="35">
        <f t="shared" si="184"/>
        <v>4437.0082246555285</v>
      </c>
      <c r="E167" s="27">
        <f t="shared" si="176"/>
        <v>22.155614413284258</v>
      </c>
      <c r="F167" s="35">
        <f t="shared" si="185"/>
        <v>37034.298549650317</v>
      </c>
      <c r="G167" s="35">
        <f t="shared" si="185"/>
        <v>36097.470790077583</v>
      </c>
      <c r="H167" s="27">
        <f t="shared" si="177"/>
        <v>-2.5296219889699509</v>
      </c>
      <c r="I167" s="28">
        <f>(G167/G$181)*100</f>
        <v>61.562661536478778</v>
      </c>
      <c r="J167" s="7">
        <f t="shared" si="186"/>
        <v>613890</v>
      </c>
      <c r="K167" s="7">
        <f t="shared" si="186"/>
        <v>643431</v>
      </c>
      <c r="L167" s="27">
        <f t="shared" si="178"/>
        <v>4.812099887602014</v>
      </c>
      <c r="M167" s="7">
        <f t="shared" si="187"/>
        <v>6095860</v>
      </c>
      <c r="N167" s="7">
        <f t="shared" si="187"/>
        <v>5883958</v>
      </c>
      <c r="O167" s="27">
        <f t="shared" si="179"/>
        <v>-3.4761625102938716</v>
      </c>
      <c r="P167" s="28">
        <f>(N167/N$181)*100</f>
        <v>27.555414103836419</v>
      </c>
      <c r="Q167" s="7">
        <f t="shared" si="188"/>
        <v>0</v>
      </c>
      <c r="R167" s="7">
        <f t="shared" si="188"/>
        <v>0</v>
      </c>
      <c r="S167" s="27" t="s">
        <v>47</v>
      </c>
      <c r="T167" s="7">
        <f t="shared" si="189"/>
        <v>0</v>
      </c>
      <c r="U167" s="7">
        <f t="shared" si="189"/>
        <v>0</v>
      </c>
      <c r="V167" s="27" t="s">
        <v>47</v>
      </c>
      <c r="W167" s="28" t="s">
        <v>47</v>
      </c>
      <c r="X167" s="35">
        <f t="shared" si="190"/>
        <v>135893.39167001611</v>
      </c>
      <c r="Y167" s="35">
        <f t="shared" si="190"/>
        <v>110717.65903917402</v>
      </c>
      <c r="Z167" s="27">
        <f t="shared" si="182"/>
        <v>-18.526090431222148</v>
      </c>
      <c r="AA167" s="35">
        <f t="shared" si="191"/>
        <v>1174784.0050534832</v>
      </c>
      <c r="AB167" s="35">
        <f t="shared" si="191"/>
        <v>1190603.4418973865</v>
      </c>
      <c r="AC167" s="27">
        <f t="shared" si="183"/>
        <v>1.3465825867439414</v>
      </c>
      <c r="AD167" s="28">
        <f>(AB167/AB$181)*100</f>
        <v>72.951987823181369</v>
      </c>
    </row>
    <row r="168" spans="1:30" s="14" customFormat="1" x14ac:dyDescent="0.2">
      <c r="A168" s="5"/>
      <c r="B168" s="5" t="s">
        <v>4</v>
      </c>
      <c r="C168" s="35">
        <f t="shared" si="184"/>
        <v>2127.4265235384246</v>
      </c>
      <c r="D168" s="35">
        <f t="shared" si="184"/>
        <v>2896.1148048469968</v>
      </c>
      <c r="E168" s="27">
        <f t="shared" si="176"/>
        <v>36.132306935332259</v>
      </c>
      <c r="F168" s="35">
        <f t="shared" si="185"/>
        <v>22027.215181621992</v>
      </c>
      <c r="G168" s="35">
        <f t="shared" si="185"/>
        <v>25858.530783344089</v>
      </c>
      <c r="H168" s="27">
        <f t="shared" si="177"/>
        <v>17.393554156218013</v>
      </c>
      <c r="I168" s="28">
        <f>(G168/G$182)*100</f>
        <v>20.339592676896288</v>
      </c>
      <c r="J168" s="7">
        <f t="shared" si="186"/>
        <v>305</v>
      </c>
      <c r="K168" s="7">
        <f t="shared" si="186"/>
        <v>89</v>
      </c>
      <c r="L168" s="27">
        <f t="shared" si="178"/>
        <v>-70.819672131147541</v>
      </c>
      <c r="M168" s="7">
        <f t="shared" si="187"/>
        <v>1314</v>
      </c>
      <c r="N168" s="7">
        <f t="shared" si="187"/>
        <v>904</v>
      </c>
      <c r="O168" s="27">
        <f t="shared" si="179"/>
        <v>-31.202435312024352</v>
      </c>
      <c r="P168" s="28">
        <f>(N168/N$182)*100</f>
        <v>70.186335403726702</v>
      </c>
      <c r="Q168" s="7">
        <f t="shared" si="188"/>
        <v>12228834</v>
      </c>
      <c r="R168" s="7">
        <f t="shared" si="188"/>
        <v>13376850</v>
      </c>
      <c r="S168" s="27">
        <f t="shared" si="180"/>
        <v>9.3877797343557035</v>
      </c>
      <c r="T168" s="7">
        <f t="shared" si="189"/>
        <v>113242659</v>
      </c>
      <c r="U168" s="7">
        <f t="shared" si="189"/>
        <v>74844682</v>
      </c>
      <c r="V168" s="27">
        <f t="shared" si="181"/>
        <v>-33.907696392046041</v>
      </c>
      <c r="W168" s="28">
        <f>(U168/U$182)*100</f>
        <v>99.860662795827054</v>
      </c>
      <c r="X168" s="35">
        <f t="shared" si="190"/>
        <v>104383.8927177006</v>
      </c>
      <c r="Y168" s="35">
        <f t="shared" si="190"/>
        <v>128241.79956180097</v>
      </c>
      <c r="Z168" s="27">
        <f t="shared" si="182"/>
        <v>22.855927502744628</v>
      </c>
      <c r="AA168" s="35">
        <f t="shared" si="191"/>
        <v>971090.49804081989</v>
      </c>
      <c r="AB168" s="35">
        <f t="shared" si="191"/>
        <v>805609.44625550648</v>
      </c>
      <c r="AC168" s="27">
        <f t="shared" si="183"/>
        <v>-17.040744618464736</v>
      </c>
      <c r="AD168" s="28">
        <f>(AB168/AB$182)*100</f>
        <v>99.867065839204244</v>
      </c>
    </row>
    <row r="169" spans="1:30" s="13" customFormat="1" ht="15" x14ac:dyDescent="0.25">
      <c r="A169" s="5"/>
      <c r="B169" s="5" t="s">
        <v>5</v>
      </c>
      <c r="C169" s="35">
        <f t="shared" si="184"/>
        <v>43.366578138000001</v>
      </c>
      <c r="D169" s="35">
        <f t="shared" si="184"/>
        <v>18.78711693</v>
      </c>
      <c r="E169" s="27">
        <f t="shared" si="176"/>
        <v>-56.678350617804973</v>
      </c>
      <c r="F169" s="35">
        <f t="shared" si="185"/>
        <v>188.54284785045269</v>
      </c>
      <c r="G169" s="35">
        <f t="shared" si="185"/>
        <v>255.09969220979085</v>
      </c>
      <c r="H169" s="27">
        <f t="shared" si="177"/>
        <v>35.300646573520162</v>
      </c>
      <c r="I169" s="28">
        <f>(G169/G$183)*100</f>
        <v>4.5928228441801062</v>
      </c>
      <c r="J169" s="7">
        <f t="shared" si="186"/>
        <v>22</v>
      </c>
      <c r="K169" s="7">
        <f t="shared" si="186"/>
        <v>22</v>
      </c>
      <c r="L169" s="27">
        <f t="shared" si="178"/>
        <v>0</v>
      </c>
      <c r="M169" s="7">
        <f t="shared" si="187"/>
        <v>316</v>
      </c>
      <c r="N169" s="7">
        <f t="shared" si="187"/>
        <v>276</v>
      </c>
      <c r="O169" s="27">
        <f t="shared" si="179"/>
        <v>-12.658227848101266</v>
      </c>
      <c r="P169" s="28">
        <f>(N169/N$183)*100</f>
        <v>4.3077883564850943</v>
      </c>
      <c r="Q169" s="7">
        <f t="shared" si="188"/>
        <v>56757</v>
      </c>
      <c r="R169" s="7">
        <f t="shared" si="188"/>
        <v>56559</v>
      </c>
      <c r="S169" s="27">
        <f t="shared" si="180"/>
        <v>-0.34885564776150957</v>
      </c>
      <c r="T169" s="7">
        <f t="shared" si="189"/>
        <v>1491504</v>
      </c>
      <c r="U169" s="7">
        <f t="shared" si="189"/>
        <v>736376</v>
      </c>
      <c r="V169" s="27">
        <f t="shared" si="181"/>
        <v>-50.628627211190846</v>
      </c>
      <c r="W169" s="28">
        <f>(U169/U$183)*100</f>
        <v>25.721852620577735</v>
      </c>
      <c r="X169" s="35">
        <f t="shared" si="190"/>
        <v>3298.1746870100005</v>
      </c>
      <c r="Y169" s="35">
        <f t="shared" si="190"/>
        <v>16876.719318399999</v>
      </c>
      <c r="Z169" s="27">
        <f t="shared" si="182"/>
        <v>411.69877037955774</v>
      </c>
      <c r="AA169" s="35">
        <f t="shared" si="191"/>
        <v>78597.270447699993</v>
      </c>
      <c r="AB169" s="35">
        <f t="shared" si="191"/>
        <v>81721.995458300007</v>
      </c>
      <c r="AC169" s="27">
        <f t="shared" si="183"/>
        <v>3.9756151744216881</v>
      </c>
      <c r="AD169" s="28">
        <f>(AB169/AB$183)*100</f>
        <v>71.947451639250176</v>
      </c>
    </row>
    <row r="170" spans="1:30" s="14" customFormat="1" x14ac:dyDescent="0.2">
      <c r="A170" s="5"/>
      <c r="B170" s="5" t="s">
        <v>23</v>
      </c>
      <c r="C170" s="35">
        <f t="shared" si="184"/>
        <v>1400.5747239837697</v>
      </c>
      <c r="D170" s="35">
        <f t="shared" si="184"/>
        <v>717.10990078452244</v>
      </c>
      <c r="E170" s="27">
        <f t="shared" si="176"/>
        <v>-48.798883165277473</v>
      </c>
      <c r="F170" s="35">
        <f t="shared" si="185"/>
        <v>5222.8272508396285</v>
      </c>
      <c r="G170" s="35">
        <f t="shared" si="185"/>
        <v>4987.9461168511243</v>
      </c>
      <c r="H170" s="27">
        <f t="shared" si="177"/>
        <v>-4.497202811958684</v>
      </c>
      <c r="I170" s="28">
        <f>(G170/G$184)*100</f>
        <v>88.794252098809679</v>
      </c>
      <c r="J170" s="7">
        <f t="shared" si="186"/>
        <v>354</v>
      </c>
      <c r="K170" s="7">
        <f t="shared" si="186"/>
        <v>462</v>
      </c>
      <c r="L170" s="27">
        <f t="shared" si="178"/>
        <v>30.508474576271187</v>
      </c>
      <c r="M170" s="7">
        <f t="shared" si="187"/>
        <v>4941</v>
      </c>
      <c r="N170" s="7">
        <f t="shared" si="187"/>
        <v>5388</v>
      </c>
      <c r="O170" s="27">
        <f t="shared" si="179"/>
        <v>9.0467516697024895</v>
      </c>
      <c r="P170" s="28">
        <f>(N170/N$184)*100</f>
        <v>20.886959218483486</v>
      </c>
      <c r="Q170" s="7">
        <f t="shared" si="188"/>
        <v>4788905</v>
      </c>
      <c r="R170" s="7">
        <f t="shared" si="188"/>
        <v>4736726</v>
      </c>
      <c r="S170" s="27">
        <f t="shared" si="180"/>
        <v>-1.0895810211311354</v>
      </c>
      <c r="T170" s="7">
        <f t="shared" si="189"/>
        <v>53857625</v>
      </c>
      <c r="U170" s="7">
        <f t="shared" si="189"/>
        <v>44744407</v>
      </c>
      <c r="V170" s="27">
        <f t="shared" si="181"/>
        <v>-16.92094294911816</v>
      </c>
      <c r="W170" s="28">
        <f>(U170/U$184)*100</f>
        <v>70.779171074044683</v>
      </c>
      <c r="X170" s="35">
        <f t="shared" si="190"/>
        <v>127672.29743822401</v>
      </c>
      <c r="Y170" s="35">
        <f t="shared" si="190"/>
        <v>124145.21484757561</v>
      </c>
      <c r="Z170" s="27">
        <f t="shared" si="182"/>
        <v>-2.7626060323344794</v>
      </c>
      <c r="AA170" s="35">
        <f t="shared" si="191"/>
        <v>1449886.5673343139</v>
      </c>
      <c r="AB170" s="35">
        <f t="shared" si="191"/>
        <v>1386628.7650816918</v>
      </c>
      <c r="AC170" s="27">
        <f t="shared" si="183"/>
        <v>-4.362948362845005</v>
      </c>
      <c r="AD170" s="28">
        <f>(AB170/AB$184)*100</f>
        <v>90.082474952585713</v>
      </c>
    </row>
    <row r="171" spans="1:30" s="14" customFormat="1" x14ac:dyDescent="0.2">
      <c r="A171" s="5"/>
      <c r="B171" s="5"/>
      <c r="C171" s="35"/>
      <c r="D171" s="35"/>
      <c r="E171" s="27"/>
      <c r="F171" s="35"/>
      <c r="G171" s="35"/>
      <c r="H171" s="27"/>
      <c r="I171" s="28"/>
      <c r="J171" s="7"/>
      <c r="K171" s="7"/>
      <c r="L171" s="27"/>
      <c r="M171" s="31"/>
      <c r="N171" s="7"/>
      <c r="O171" s="27"/>
      <c r="P171" s="28"/>
      <c r="Q171" s="7"/>
      <c r="R171" s="7"/>
      <c r="S171" s="27"/>
      <c r="T171" s="7"/>
      <c r="U171" s="7"/>
      <c r="V171" s="27"/>
      <c r="W171" s="28"/>
      <c r="X171" s="35"/>
      <c r="Y171" s="35"/>
      <c r="Z171" s="27"/>
      <c r="AA171" s="35"/>
      <c r="AB171" s="35"/>
      <c r="AC171" s="27"/>
      <c r="AD171" s="28"/>
    </row>
    <row r="172" spans="1:30" s="14" customFormat="1" ht="15" x14ac:dyDescent="0.25">
      <c r="A172" s="3">
        <v>24</v>
      </c>
      <c r="B172" s="4" t="s">
        <v>32</v>
      </c>
      <c r="C172" s="22">
        <f>C173+C174+C175+C176+C177</f>
        <v>10404.682170001992</v>
      </c>
      <c r="D172" s="22">
        <f>D173+D174+D175+D176+D177</f>
        <v>12920.57244953901</v>
      </c>
      <c r="E172" s="23">
        <f t="shared" ref="E172:E177" si="192">((D172-C172)/C172)*100</f>
        <v>24.180366477609915</v>
      </c>
      <c r="F172" s="22">
        <f>F173+F174+F175+F176+F177</f>
        <v>160910.50552859699</v>
      </c>
      <c r="G172" s="22">
        <f>G173+G174+G175+G176+G177</f>
        <v>156068.643746847</v>
      </c>
      <c r="H172" s="23">
        <f t="shared" ref="H172:H177" si="193">((G172-F172)/F172)*100</f>
        <v>-3.0090401902873247</v>
      </c>
      <c r="I172" s="24">
        <f>(G172/G$179)*100</f>
        <v>66.451409644510164</v>
      </c>
      <c r="J172" s="25">
        <f>J173+J174+J175+J176+J177</f>
        <v>1143145</v>
      </c>
      <c r="K172" s="25">
        <f>K173+K174+K175+K176+K177</f>
        <v>2242595</v>
      </c>
      <c r="L172" s="23">
        <f t="shared" ref="L172:L177" si="194">((K172-J172)/J172)*100</f>
        <v>96.177650254342183</v>
      </c>
      <c r="M172" s="25">
        <f>M173+M174+M175+M176+M177</f>
        <v>20753444</v>
      </c>
      <c r="N172" s="25">
        <f>N173+N174+N175+N176+N177</f>
        <v>16334410</v>
      </c>
      <c r="O172" s="23">
        <f t="shared" ref="O172:O177" si="195">((N172-M172)/M172)*100</f>
        <v>-21.293015270140224</v>
      </c>
      <c r="P172" s="24">
        <f>(N172/N$179)*100</f>
        <v>72.91779477196016</v>
      </c>
      <c r="Q172" s="25">
        <f>Q173+Q174+Q175+Q176+Q177</f>
        <v>1940718</v>
      </c>
      <c r="R172" s="25">
        <f>R173+R174+R175+R176+R177</f>
        <v>1777365</v>
      </c>
      <c r="S172" s="23">
        <f t="shared" ref="S172:S177" si="196">((R172-Q172)/Q172)*100</f>
        <v>-8.417142521479164</v>
      </c>
      <c r="T172" s="25">
        <f>T173+T174+T175+T176+T177</f>
        <v>29462662</v>
      </c>
      <c r="U172" s="25">
        <f>U173+U174+U175+U176+U177</f>
        <v>20703404</v>
      </c>
      <c r="V172" s="23">
        <f t="shared" ref="V172:V177" si="197">((U172-T172)/T172)*100</f>
        <v>-29.730029146721364</v>
      </c>
      <c r="W172" s="24">
        <f>(U172/U$179)*100</f>
        <v>14.680259543171973</v>
      </c>
      <c r="X172" s="22">
        <f>X173+X174+X175+X176+X177</f>
        <v>45020.298653899968</v>
      </c>
      <c r="Y172" s="22">
        <f>Y173+Y174+Y175+Y176+Y177</f>
        <v>74433.313980999897</v>
      </c>
      <c r="Z172" s="23">
        <f t="shared" ref="Z172:Z177" si="198">((Y172-X172)/X172)*100</f>
        <v>65.332785891130413</v>
      </c>
      <c r="AA172" s="22">
        <f>AA173+AA174+AA175+AA176+AA177</f>
        <v>745960.05419149983</v>
      </c>
      <c r="AB172" s="22">
        <f>AB173+AB174+AB175+AB176+AB177</f>
        <v>638679.14851209999</v>
      </c>
      <c r="AC172" s="23">
        <f t="shared" ref="AC172:AC177" si="199">((AB172-AA172)/AA172)*100</f>
        <v>-14.381588541718232</v>
      </c>
      <c r="AD172" s="24">
        <f>(AB172/AB$179)*100</f>
        <v>15.479521016179307</v>
      </c>
    </row>
    <row r="173" spans="1:30" s="14" customFormat="1" x14ac:dyDescent="0.2">
      <c r="A173" s="5"/>
      <c r="B173" s="5" t="s">
        <v>2</v>
      </c>
      <c r="C173" s="35">
        <v>888.54667279999933</v>
      </c>
      <c r="D173" s="35">
        <v>1563.580066699999</v>
      </c>
      <c r="E173" s="27">
        <f t="shared" si="192"/>
        <v>75.970504933953094</v>
      </c>
      <c r="F173" s="35">
        <v>20854.547370299999</v>
      </c>
      <c r="G173" s="35">
        <v>26326.662058099999</v>
      </c>
      <c r="H173" s="27">
        <f t="shared" si="193"/>
        <v>26.239431576410578</v>
      </c>
      <c r="I173" s="27">
        <f>(G173/G$180)*100</f>
        <v>69.426357624145311</v>
      </c>
      <c r="J173" s="7">
        <v>40515</v>
      </c>
      <c r="K173" s="7">
        <v>74805</v>
      </c>
      <c r="L173" s="27">
        <f t="shared" si="194"/>
        <v>84.6353202517586</v>
      </c>
      <c r="M173" s="31">
        <v>805455</v>
      </c>
      <c r="N173" s="7">
        <v>838262</v>
      </c>
      <c r="O173" s="27">
        <f t="shared" si="195"/>
        <v>4.0731015388817502</v>
      </c>
      <c r="P173" s="27">
        <f>(N173/N$180)*100</f>
        <v>82.631676484736644</v>
      </c>
      <c r="Q173" s="7">
        <v>0</v>
      </c>
      <c r="R173" s="7">
        <v>0</v>
      </c>
      <c r="S173" s="27" t="s">
        <v>47</v>
      </c>
      <c r="T173" s="7">
        <v>0</v>
      </c>
      <c r="U173" s="7">
        <v>0</v>
      </c>
      <c r="V173" s="27" t="s">
        <v>47</v>
      </c>
      <c r="W173" s="27" t="s">
        <v>47</v>
      </c>
      <c r="X173" s="35">
        <v>631.41673500000093</v>
      </c>
      <c r="Y173" s="35">
        <v>1205.1400000000001</v>
      </c>
      <c r="Z173" s="27">
        <f t="shared" si="198"/>
        <v>90.86285383297583</v>
      </c>
      <c r="AA173" s="35">
        <v>10872.4167</v>
      </c>
      <c r="AB173" s="35">
        <v>11650.270899999998</v>
      </c>
      <c r="AC173" s="27">
        <f t="shared" si="199"/>
        <v>7.1543817852382157</v>
      </c>
      <c r="AD173" s="27">
        <f>(AB173/AB$180)*100</f>
        <v>33.897187407116249</v>
      </c>
    </row>
    <row r="174" spans="1:30" s="14" customFormat="1" x14ac:dyDescent="0.2">
      <c r="A174" s="5"/>
      <c r="B174" s="5" t="s">
        <v>3</v>
      </c>
      <c r="C174" s="35">
        <v>2236.022702599998</v>
      </c>
      <c r="D174" s="35">
        <v>2387.2261963000001</v>
      </c>
      <c r="E174" s="27">
        <f t="shared" si="192"/>
        <v>6.7621627242060667</v>
      </c>
      <c r="F174" s="35">
        <v>27580.841503800006</v>
      </c>
      <c r="G174" s="35">
        <v>22537.8609015</v>
      </c>
      <c r="H174" s="27">
        <f t="shared" si="193"/>
        <v>-18.284360909021572</v>
      </c>
      <c r="I174" s="27">
        <f>(G174/G$181)*100</f>
        <v>38.437338463521229</v>
      </c>
      <c r="J174" s="7">
        <v>1100285</v>
      </c>
      <c r="K174" s="7">
        <v>2164872</v>
      </c>
      <c r="L174" s="27">
        <f t="shared" si="194"/>
        <v>96.755567875595872</v>
      </c>
      <c r="M174" s="31">
        <v>19920980</v>
      </c>
      <c r="N174" s="7">
        <v>15469225</v>
      </c>
      <c r="O174" s="27">
        <f t="shared" si="195"/>
        <v>-22.347068266721816</v>
      </c>
      <c r="P174" s="27">
        <f>(N174/N$181)*100</f>
        <v>72.444585896163588</v>
      </c>
      <c r="Q174" s="7">
        <v>0</v>
      </c>
      <c r="R174" s="7">
        <v>0</v>
      </c>
      <c r="S174" s="27" t="s">
        <v>47</v>
      </c>
      <c r="T174" s="7">
        <v>0</v>
      </c>
      <c r="U174" s="7">
        <v>0</v>
      </c>
      <c r="V174" s="27" t="s">
        <v>47</v>
      </c>
      <c r="W174" s="27" t="s">
        <v>47</v>
      </c>
      <c r="X174" s="35">
        <v>43333.199359799968</v>
      </c>
      <c r="Y174" s="35">
        <v>58487.61039999991</v>
      </c>
      <c r="Z174" s="27">
        <f t="shared" si="198"/>
        <v>34.971825907363367</v>
      </c>
      <c r="AA174" s="35">
        <v>601750.48</v>
      </c>
      <c r="AB174" s="35">
        <v>441433.56959999993</v>
      </c>
      <c r="AC174" s="27">
        <f t="shared" si="199"/>
        <v>-26.641758623939953</v>
      </c>
      <c r="AD174" s="27">
        <f>(AB174/AB$181)*100</f>
        <v>27.048012176818631</v>
      </c>
    </row>
    <row r="175" spans="1:30" s="13" customFormat="1" ht="15" x14ac:dyDescent="0.25">
      <c r="A175" s="5"/>
      <c r="B175" s="5" t="s">
        <v>4</v>
      </c>
      <c r="C175" s="35">
        <v>6726.3679521969934</v>
      </c>
      <c r="D175" s="35">
        <v>8597.9700241520113</v>
      </c>
      <c r="E175" s="27">
        <f t="shared" si="192"/>
        <v>27.824854145002693</v>
      </c>
      <c r="F175" s="35">
        <v>84695.663213535998</v>
      </c>
      <c r="G175" s="35">
        <v>101275.43494605202</v>
      </c>
      <c r="H175" s="27">
        <f t="shared" si="193"/>
        <v>19.575703292758739</v>
      </c>
      <c r="I175" s="27">
        <f>(G175/G$182)*100</f>
        <v>79.660407323103712</v>
      </c>
      <c r="J175" s="7">
        <v>26</v>
      </c>
      <c r="K175" s="7">
        <v>76</v>
      </c>
      <c r="L175" s="27">
        <f t="shared" si="194"/>
        <v>192.30769230769232</v>
      </c>
      <c r="M175" s="31">
        <v>963</v>
      </c>
      <c r="N175" s="7">
        <v>384</v>
      </c>
      <c r="O175" s="27">
        <f t="shared" si="195"/>
        <v>-60.124610591900307</v>
      </c>
      <c r="P175" s="27">
        <f>(N175/N$182)*100</f>
        <v>29.813664596273291</v>
      </c>
      <c r="Q175" s="7">
        <v>11545</v>
      </c>
      <c r="R175" s="7">
        <v>7241</v>
      </c>
      <c r="S175" s="27">
        <f t="shared" si="196"/>
        <v>-37.280207882200088</v>
      </c>
      <c r="T175" s="7">
        <v>218340</v>
      </c>
      <c r="U175" s="7">
        <v>104432</v>
      </c>
      <c r="V175" s="27">
        <f t="shared" si="197"/>
        <v>-52.17001007602822</v>
      </c>
      <c r="W175" s="27">
        <f>(U175/U$182)*100</f>
        <v>0.13933720417295392</v>
      </c>
      <c r="X175" s="35">
        <v>153.39965490000003</v>
      </c>
      <c r="Y175" s="35">
        <v>127.49960200000001</v>
      </c>
      <c r="Z175" s="27">
        <f t="shared" si="198"/>
        <v>-16.88403596271716</v>
      </c>
      <c r="AA175" s="35">
        <v>1680.9754407999999</v>
      </c>
      <c r="AB175" s="35">
        <v>1072.3556837000001</v>
      </c>
      <c r="AC175" s="27">
        <f t="shared" si="199"/>
        <v>-36.206344383612709</v>
      </c>
      <c r="AD175" s="27">
        <f>(AB175/AB$182)*100</f>
        <v>0.13293416079576015</v>
      </c>
    </row>
    <row r="176" spans="1:30" s="14" customFormat="1" x14ac:dyDescent="0.2">
      <c r="A176" s="5"/>
      <c r="B176" s="5" t="s">
        <v>5</v>
      </c>
      <c r="C176" s="35">
        <v>537.53413548700212</v>
      </c>
      <c r="D176" s="35">
        <v>227.16418062400041</v>
      </c>
      <c r="E176" s="27">
        <f t="shared" si="192"/>
        <v>-57.739580497861532</v>
      </c>
      <c r="F176" s="35">
        <v>27184.755627113998</v>
      </c>
      <c r="G176" s="35">
        <v>5299.21191232</v>
      </c>
      <c r="H176" s="27">
        <f t="shared" si="193"/>
        <v>-80.506678136055854</v>
      </c>
      <c r="I176" s="27">
        <f>(G176/G$183)*100</f>
        <v>95.407177155819895</v>
      </c>
      <c r="J176" s="7">
        <v>38</v>
      </c>
      <c r="K176" s="7">
        <v>653</v>
      </c>
      <c r="L176" s="27">
        <f t="shared" si="194"/>
        <v>1618.4210526315792</v>
      </c>
      <c r="M176" s="31">
        <v>2268</v>
      </c>
      <c r="N176" s="7">
        <v>6131</v>
      </c>
      <c r="O176" s="27">
        <f t="shared" si="195"/>
        <v>170.32627865961197</v>
      </c>
      <c r="P176" s="27">
        <f>(N176/N$183)*100</f>
        <v>95.692211643514895</v>
      </c>
      <c r="Q176" s="7">
        <v>412124</v>
      </c>
      <c r="R176" s="7">
        <v>221195</v>
      </c>
      <c r="S176" s="27">
        <f t="shared" si="196"/>
        <v>-46.328046898506273</v>
      </c>
      <c r="T176" s="7">
        <v>5101486</v>
      </c>
      <c r="U176" s="7">
        <v>2126466</v>
      </c>
      <c r="V176" s="27">
        <f t="shared" si="197"/>
        <v>-58.316733594878045</v>
      </c>
      <c r="W176" s="27">
        <f>(U176/U$183)*100</f>
        <v>74.278147379422265</v>
      </c>
      <c r="X176" s="35">
        <v>522.99838239999963</v>
      </c>
      <c r="Y176" s="35">
        <v>1393.5663009000054</v>
      </c>
      <c r="Z176" s="27">
        <f t="shared" si="198"/>
        <v>166.45709581452931</v>
      </c>
      <c r="AA176" s="35">
        <v>13618.175965299997</v>
      </c>
      <c r="AB176" s="35">
        <v>31863.675189300004</v>
      </c>
      <c r="AC176" s="27">
        <f t="shared" si="199"/>
        <v>133.97902384644414</v>
      </c>
      <c r="AD176" s="27">
        <f>(AB176/AB$183)*100</f>
        <v>28.052548360749817</v>
      </c>
    </row>
    <row r="177" spans="1:30" s="14" customFormat="1" x14ac:dyDescent="0.2">
      <c r="A177" s="5"/>
      <c r="B177" s="5" t="s">
        <v>23</v>
      </c>
      <c r="C177" s="35">
        <v>16.210706918000106</v>
      </c>
      <c r="D177" s="35">
        <v>144.63198176299994</v>
      </c>
      <c r="E177" s="27">
        <f t="shared" si="192"/>
        <v>792.20033706489949</v>
      </c>
      <c r="F177" s="35">
        <v>594.69781384700002</v>
      </c>
      <c r="G177" s="35">
        <v>629.47392887499996</v>
      </c>
      <c r="H177" s="27">
        <f t="shared" si="193"/>
        <v>5.8476951181372439</v>
      </c>
      <c r="I177" s="27">
        <f>(G177/G$184)*100</f>
        <v>11.205747901190328</v>
      </c>
      <c r="J177" s="7">
        <v>2281</v>
      </c>
      <c r="K177" s="7">
        <v>2189</v>
      </c>
      <c r="L177" s="27">
        <f t="shared" si="194"/>
        <v>-4.03331871985971</v>
      </c>
      <c r="M177" s="31">
        <v>23778</v>
      </c>
      <c r="N177" s="7">
        <v>20408</v>
      </c>
      <c r="O177" s="27">
        <f t="shared" si="195"/>
        <v>-14.172764740516444</v>
      </c>
      <c r="P177" s="27">
        <f>(N177/N$184)*100</f>
        <v>79.113040781516517</v>
      </c>
      <c r="Q177" s="7">
        <v>1517049</v>
      </c>
      <c r="R177" s="7">
        <v>1548929</v>
      </c>
      <c r="S177" s="27">
        <f t="shared" si="196"/>
        <v>2.1014482722707046</v>
      </c>
      <c r="T177" s="7">
        <v>24142836</v>
      </c>
      <c r="U177" s="7">
        <v>18472506</v>
      </c>
      <c r="V177" s="27">
        <f t="shared" si="197"/>
        <v>-23.486594532639</v>
      </c>
      <c r="W177" s="27">
        <f>(U177/U$184)*100</f>
        <v>29.220828925955306</v>
      </c>
      <c r="X177" s="35">
        <v>379.28452180000022</v>
      </c>
      <c r="Y177" s="35">
        <v>13219.497678099973</v>
      </c>
      <c r="Z177" s="27">
        <f t="shared" si="198"/>
        <v>3385.3775775935092</v>
      </c>
      <c r="AA177" s="35">
        <v>118038.0060854</v>
      </c>
      <c r="AB177" s="35">
        <v>152659.27713909998</v>
      </c>
      <c r="AC177" s="27">
        <f t="shared" si="199"/>
        <v>29.330613250660669</v>
      </c>
      <c r="AD177" s="27">
        <f>(AB177/AB$184)*100</f>
        <v>9.9175250474142835</v>
      </c>
    </row>
    <row r="178" spans="1:30" s="14" customFormat="1" x14ac:dyDescent="0.2">
      <c r="A178" s="5"/>
      <c r="B178" s="5"/>
      <c r="C178" s="35"/>
      <c r="D178" s="35"/>
      <c r="E178" s="27"/>
      <c r="F178" s="35"/>
      <c r="G178" s="35"/>
      <c r="H178" s="27"/>
      <c r="I178" s="27"/>
      <c r="J178" s="7"/>
      <c r="K178" s="7"/>
      <c r="L178" s="27"/>
      <c r="M178" s="31"/>
      <c r="N178" s="7"/>
      <c r="O178" s="27"/>
      <c r="P178" s="27"/>
      <c r="Q178" s="7"/>
      <c r="R178" s="7"/>
      <c r="S178" s="27"/>
      <c r="T178" s="7"/>
      <c r="U178" s="7"/>
      <c r="V178" s="27"/>
      <c r="W178" s="27"/>
      <c r="X178" s="35"/>
      <c r="Y178" s="35"/>
      <c r="Z178" s="27"/>
      <c r="AA178" s="35"/>
      <c r="AB178" s="35"/>
      <c r="AC178" s="27"/>
      <c r="AD178" s="27"/>
    </row>
    <row r="179" spans="1:30" s="14" customFormat="1" ht="15" x14ac:dyDescent="0.25">
      <c r="A179" s="5"/>
      <c r="B179" s="4" t="s">
        <v>10</v>
      </c>
      <c r="C179" s="22">
        <f>C180+C181+C182+C183+C184</f>
        <v>18533.193550931235</v>
      </c>
      <c r="D179" s="22">
        <f>D180+D181+D182+D183+D184</f>
        <v>22425.209123105935</v>
      </c>
      <c r="E179" s="23">
        <f t="shared" ref="E179:E184" si="200">((D179-C179)/C179)*100</f>
        <v>21.000242410888426</v>
      </c>
      <c r="F179" s="22">
        <f>F180+F181+F182+F183+F184</f>
        <v>233487.18513558459</v>
      </c>
      <c r="G179" s="22">
        <f>G180+G181+G182+G183+G184</f>
        <v>234861.29877718928</v>
      </c>
      <c r="H179" s="23">
        <f t="shared" ref="H179:H184" si="201">((G179-F179)/F179)*100</f>
        <v>0.58851779844223762</v>
      </c>
      <c r="I179" s="24">
        <f>(G179/G$179)*100</f>
        <v>100</v>
      </c>
      <c r="J179" s="25">
        <f>J180+J181+J182+J183+J184</f>
        <v>1776291</v>
      </c>
      <c r="K179" s="25">
        <f>K180+K181+K182+K183+K184</f>
        <v>2908265</v>
      </c>
      <c r="L179" s="23">
        <f t="shared" ref="L179:L184" si="202">((K179-J179)/J179)*100</f>
        <v>63.726833047062669</v>
      </c>
      <c r="M179" s="25">
        <f>M180+M181+M182+M183+M184</f>
        <v>27043500</v>
      </c>
      <c r="N179" s="25">
        <f>N180+N181+N182+N183+N184</f>
        <v>22401130</v>
      </c>
      <c r="O179" s="23">
        <f t="shared" ref="O179:O184" si="203">((N179-M179)/M179)*100</f>
        <v>-17.166306136409858</v>
      </c>
      <c r="P179" s="24">
        <f>(N179/N$179)*100</f>
        <v>100</v>
      </c>
      <c r="Q179" s="25">
        <f>Q180+Q181+Q182+Q183+Q184</f>
        <v>19015214</v>
      </c>
      <c r="R179" s="25">
        <f>R180+R181+R182+R183+R184</f>
        <v>19947500</v>
      </c>
      <c r="S179" s="23">
        <f t="shared" ref="S179:S184" si="204">((R179-Q179)/Q179)*100</f>
        <v>4.902842534404293</v>
      </c>
      <c r="T179" s="25">
        <f>T180+T181+T182+T183+T184</f>
        <v>198054450</v>
      </c>
      <c r="U179" s="25">
        <f>U180+U181+U182+U183+U184</f>
        <v>141028869</v>
      </c>
      <c r="V179" s="23">
        <f t="shared" ref="V179:V184" si="205">((U179-T179)/T179)*100</f>
        <v>-28.792880442726737</v>
      </c>
      <c r="W179" s="24">
        <f>(U179/U$179)*100</f>
        <v>100</v>
      </c>
      <c r="X179" s="22">
        <f>X180+X181+X182+X183+X184</f>
        <v>418325.76913142169</v>
      </c>
      <c r="Y179" s="22">
        <f>Y180+Y181+Y182+Y183+Y184</f>
        <v>457398.86695358745</v>
      </c>
      <c r="Z179" s="23">
        <f t="shared" ref="Z179:Z184" si="206">((Y179-X179)/X179)*100</f>
        <v>9.3403516363082346</v>
      </c>
      <c r="AA179" s="22">
        <f>AA180+AA181+AA182+AA183+AA184</f>
        <v>4435627.7504366608</v>
      </c>
      <c r="AB179" s="22">
        <f>AB180+AB181+AB182+AB183+AB184</f>
        <v>4125961.9586713826</v>
      </c>
      <c r="AC179" s="23">
        <f t="shared" ref="AC179:AC184" si="207">((AB179-AA179)/AA179)*100</f>
        <v>-6.9813295702010487</v>
      </c>
      <c r="AD179" s="24">
        <f>(AB179/AB$179)*100</f>
        <v>100</v>
      </c>
    </row>
    <row r="180" spans="1:30" s="13" customFormat="1" ht="15" x14ac:dyDescent="0.25">
      <c r="A180" s="5"/>
      <c r="B180" s="5" t="s">
        <v>2</v>
      </c>
      <c r="C180" s="35">
        <f>C166+C173</f>
        <v>1813.4312885462346</v>
      </c>
      <c r="D180" s="35">
        <f>D166+D173</f>
        <v>2999.1966930498752</v>
      </c>
      <c r="E180" s="27">
        <f t="shared" si="200"/>
        <v>65.387942294423951</v>
      </c>
      <c r="F180" s="35">
        <f>F166+F173</f>
        <v>28958.343147325217</v>
      </c>
      <c r="G180" s="35">
        <f>G166+G173</f>
        <v>37920.269705959676</v>
      </c>
      <c r="H180" s="27">
        <f t="shared" si="201"/>
        <v>30.947649570421788</v>
      </c>
      <c r="I180" s="27">
        <f>(G180/G$180)*100</f>
        <v>100</v>
      </c>
      <c r="J180" s="7">
        <f>J166+J173</f>
        <v>59090</v>
      </c>
      <c r="K180" s="7">
        <f>K166+K173</f>
        <v>96471</v>
      </c>
      <c r="L180" s="27">
        <f t="shared" si="202"/>
        <v>63.261127094262989</v>
      </c>
      <c r="M180" s="7">
        <f>M166+M173</f>
        <v>993080</v>
      </c>
      <c r="N180" s="7">
        <f>N166+N173</f>
        <v>1014456</v>
      </c>
      <c r="O180" s="27">
        <f t="shared" si="203"/>
        <v>2.1524952672493654</v>
      </c>
      <c r="P180" s="27">
        <f>(N180/N$180)*100</f>
        <v>100</v>
      </c>
      <c r="Q180" s="7">
        <f>Q166+Q173</f>
        <v>0</v>
      </c>
      <c r="R180" s="7">
        <f>R166+R173</f>
        <v>0</v>
      </c>
      <c r="S180" s="27" t="s">
        <v>47</v>
      </c>
      <c r="T180" s="7">
        <f>T166+T173</f>
        <v>0</v>
      </c>
      <c r="U180" s="7">
        <f>U166+U173</f>
        <v>0</v>
      </c>
      <c r="V180" s="27" t="s">
        <v>47</v>
      </c>
      <c r="W180" s="27" t="s">
        <v>47</v>
      </c>
      <c r="X180" s="35">
        <f>X166+X173</f>
        <v>2689.1306995709992</v>
      </c>
      <c r="Y180" s="35">
        <f>Y166+Y173</f>
        <v>4189.3002056370005</v>
      </c>
      <c r="Z180" s="27">
        <f t="shared" si="206"/>
        <v>55.786411062330501</v>
      </c>
      <c r="AA180" s="35">
        <f>AA166+AA173</f>
        <v>26181.772068844006</v>
      </c>
      <c r="AB180" s="35">
        <f>AB166+AB173</f>
        <v>34369.432366397996</v>
      </c>
      <c r="AC180" s="27">
        <f t="shared" si="207"/>
        <v>31.272368715245243</v>
      </c>
      <c r="AD180" s="27">
        <f>(AB180/AB$180)*100</f>
        <v>100</v>
      </c>
    </row>
    <row r="181" spans="1:30" s="14" customFormat="1" x14ac:dyDescent="0.2">
      <c r="A181" s="5"/>
      <c r="B181" s="5" t="s">
        <v>3</v>
      </c>
      <c r="C181" s="35">
        <f t="shared" ref="C181:D184" si="208">C167+C174</f>
        <v>5868.2816421228054</v>
      </c>
      <c r="D181" s="35">
        <f t="shared" si="208"/>
        <v>6824.2344209555285</v>
      </c>
      <c r="E181" s="27">
        <f t="shared" si="200"/>
        <v>16.290165284004924</v>
      </c>
      <c r="F181" s="35">
        <f t="shared" ref="F181:G184" si="209">F167+F174</f>
        <v>64615.140053450319</v>
      </c>
      <c r="G181" s="35">
        <f t="shared" si="209"/>
        <v>58635.331691577579</v>
      </c>
      <c r="H181" s="27">
        <f t="shared" si="201"/>
        <v>-9.2545003491846956</v>
      </c>
      <c r="I181" s="27">
        <f>(G181/G$181)*100</f>
        <v>100</v>
      </c>
      <c r="J181" s="7">
        <f t="shared" ref="J181:K184" si="210">J167+J174</f>
        <v>1714175</v>
      </c>
      <c r="K181" s="7">
        <f t="shared" si="210"/>
        <v>2808303</v>
      </c>
      <c r="L181" s="27">
        <f t="shared" si="202"/>
        <v>63.828255574839211</v>
      </c>
      <c r="M181" s="7">
        <f t="shared" ref="M181:N184" si="211">M167+M174</f>
        <v>26016840</v>
      </c>
      <c r="N181" s="7">
        <f t="shared" si="211"/>
        <v>21353183</v>
      </c>
      <c r="O181" s="27">
        <f t="shared" si="203"/>
        <v>-17.925532078453802</v>
      </c>
      <c r="P181" s="27">
        <f>(N181/N$181)*100</f>
        <v>100</v>
      </c>
      <c r="Q181" s="7">
        <f t="shared" ref="Q181:R184" si="212">Q167+Q174</f>
        <v>0</v>
      </c>
      <c r="R181" s="7">
        <f t="shared" si="212"/>
        <v>0</v>
      </c>
      <c r="S181" s="27" t="s">
        <v>47</v>
      </c>
      <c r="T181" s="7">
        <f t="shared" ref="T181:U184" si="213">T167+T174</f>
        <v>0</v>
      </c>
      <c r="U181" s="7">
        <f t="shared" si="213"/>
        <v>0</v>
      </c>
      <c r="V181" s="27" t="s">
        <v>47</v>
      </c>
      <c r="W181" s="27" t="s">
        <v>47</v>
      </c>
      <c r="X181" s="35">
        <f t="shared" ref="X181:Y184" si="214">X167+X174</f>
        <v>179226.59102981607</v>
      </c>
      <c r="Y181" s="35">
        <f t="shared" si="214"/>
        <v>169205.26943917392</v>
      </c>
      <c r="Z181" s="27">
        <f t="shared" si="206"/>
        <v>-5.5914256545642891</v>
      </c>
      <c r="AA181" s="35">
        <f t="shared" ref="AA181:AB184" si="215">AA167+AA174</f>
        <v>1776534.4850534832</v>
      </c>
      <c r="AB181" s="35">
        <f t="shared" si="215"/>
        <v>1632037.0114973863</v>
      </c>
      <c r="AC181" s="27">
        <f t="shared" si="207"/>
        <v>-8.133671188023504</v>
      </c>
      <c r="AD181" s="27">
        <f>(AB181/AB$181)*100</f>
        <v>100</v>
      </c>
    </row>
    <row r="182" spans="1:30" s="14" customFormat="1" x14ac:dyDescent="0.2">
      <c r="A182" s="5"/>
      <c r="B182" s="5" t="s">
        <v>4</v>
      </c>
      <c r="C182" s="35">
        <f t="shared" si="208"/>
        <v>8853.794475735418</v>
      </c>
      <c r="D182" s="35">
        <f t="shared" si="208"/>
        <v>11494.084828999008</v>
      </c>
      <c r="E182" s="27">
        <f t="shared" si="200"/>
        <v>29.82100341835957</v>
      </c>
      <c r="F182" s="35">
        <f t="shared" si="209"/>
        <v>106722.87839515798</v>
      </c>
      <c r="G182" s="35">
        <f t="shared" si="209"/>
        <v>127133.96572939611</v>
      </c>
      <c r="H182" s="27">
        <f t="shared" si="201"/>
        <v>19.125315622263216</v>
      </c>
      <c r="I182" s="27">
        <f>(G182/G$182)*100</f>
        <v>100</v>
      </c>
      <c r="J182" s="7">
        <f t="shared" si="210"/>
        <v>331</v>
      </c>
      <c r="K182" s="7">
        <f t="shared" si="210"/>
        <v>165</v>
      </c>
      <c r="L182" s="27">
        <f t="shared" si="202"/>
        <v>-50.151057401812693</v>
      </c>
      <c r="M182" s="7">
        <f t="shared" si="211"/>
        <v>2277</v>
      </c>
      <c r="N182" s="7">
        <f t="shared" si="211"/>
        <v>1288</v>
      </c>
      <c r="O182" s="27">
        <f t="shared" si="203"/>
        <v>-43.43434343434344</v>
      </c>
      <c r="P182" s="27">
        <f>(N182/N$182)*100</f>
        <v>100</v>
      </c>
      <c r="Q182" s="7">
        <f t="shared" si="212"/>
        <v>12240379</v>
      </c>
      <c r="R182" s="7">
        <f t="shared" si="212"/>
        <v>13384091</v>
      </c>
      <c r="S182" s="27">
        <f t="shared" si="204"/>
        <v>9.343762966816632</v>
      </c>
      <c r="T182" s="7">
        <f t="shared" si="213"/>
        <v>113460999</v>
      </c>
      <c r="U182" s="7">
        <f t="shared" si="213"/>
        <v>74949114</v>
      </c>
      <c r="V182" s="27">
        <f t="shared" si="205"/>
        <v>-33.942839688904911</v>
      </c>
      <c r="W182" s="27">
        <f>(U182/U$182)*100</f>
        <v>100</v>
      </c>
      <c r="X182" s="35">
        <f t="shared" si="214"/>
        <v>104537.2923726006</v>
      </c>
      <c r="Y182" s="35">
        <f t="shared" si="214"/>
        <v>128369.29916380097</v>
      </c>
      <c r="Z182" s="27">
        <f t="shared" si="206"/>
        <v>22.797612459921318</v>
      </c>
      <c r="AA182" s="35">
        <f t="shared" si="215"/>
        <v>972771.47348161985</v>
      </c>
      <c r="AB182" s="35">
        <f t="shared" si="215"/>
        <v>806681.80193920643</v>
      </c>
      <c r="AC182" s="27">
        <f t="shared" si="207"/>
        <v>-17.073863293705191</v>
      </c>
      <c r="AD182" s="27">
        <f>(AB182/AB$182)*100</f>
        <v>100</v>
      </c>
    </row>
    <row r="183" spans="1:30" s="14" customFormat="1" x14ac:dyDescent="0.2">
      <c r="A183" s="5"/>
      <c r="B183" s="5" t="s">
        <v>5</v>
      </c>
      <c r="C183" s="35">
        <f t="shared" si="208"/>
        <v>580.90071362500214</v>
      </c>
      <c r="D183" s="35">
        <f t="shared" si="208"/>
        <v>245.9512975540004</v>
      </c>
      <c r="E183" s="27">
        <f t="shared" si="200"/>
        <v>-57.660355412685348</v>
      </c>
      <c r="F183" s="35">
        <f t="shared" si="209"/>
        <v>27373.298474964449</v>
      </c>
      <c r="G183" s="35">
        <f t="shared" si="209"/>
        <v>5554.3116045297911</v>
      </c>
      <c r="H183" s="27">
        <f t="shared" si="201"/>
        <v>-79.70901603396554</v>
      </c>
      <c r="I183" s="27">
        <f>(G183/G$183)*100</f>
        <v>100</v>
      </c>
      <c r="J183" s="7">
        <f t="shared" si="210"/>
        <v>60</v>
      </c>
      <c r="K183" s="7">
        <f t="shared" si="210"/>
        <v>675</v>
      </c>
      <c r="L183" s="27">
        <f t="shared" si="202"/>
        <v>1025</v>
      </c>
      <c r="M183" s="7">
        <f t="shared" si="211"/>
        <v>2584</v>
      </c>
      <c r="N183" s="7">
        <f t="shared" si="211"/>
        <v>6407</v>
      </c>
      <c r="O183" s="27">
        <f t="shared" si="203"/>
        <v>147.94891640866874</v>
      </c>
      <c r="P183" s="27">
        <f>(N183/N$183)*100</f>
        <v>100</v>
      </c>
      <c r="Q183" s="7">
        <f t="shared" si="212"/>
        <v>468881</v>
      </c>
      <c r="R183" s="7">
        <f t="shared" si="212"/>
        <v>277754</v>
      </c>
      <c r="S183" s="27">
        <f t="shared" si="204"/>
        <v>-40.762368276812239</v>
      </c>
      <c r="T183" s="7">
        <f t="shared" si="213"/>
        <v>6592990</v>
      </c>
      <c r="U183" s="7">
        <f t="shared" si="213"/>
        <v>2862842</v>
      </c>
      <c r="V183" s="27">
        <f t="shared" si="205"/>
        <v>-56.577486087495963</v>
      </c>
      <c r="W183" s="27">
        <f>(U183/U$183)*100</f>
        <v>100</v>
      </c>
      <c r="X183" s="35">
        <f t="shared" si="214"/>
        <v>3821.1730694100002</v>
      </c>
      <c r="Y183" s="35">
        <f t="shared" si="214"/>
        <v>18270.285619300004</v>
      </c>
      <c r="Z183" s="27">
        <f t="shared" si="206"/>
        <v>378.13290022273151</v>
      </c>
      <c r="AA183" s="35">
        <f t="shared" si="215"/>
        <v>92215.446412999998</v>
      </c>
      <c r="AB183" s="35">
        <f t="shared" si="215"/>
        <v>113585.67064760001</v>
      </c>
      <c r="AC183" s="27">
        <f t="shared" si="207"/>
        <v>23.17423497457294</v>
      </c>
      <c r="AD183" s="27">
        <f>(AB183/AB$183)*100</f>
        <v>100</v>
      </c>
    </row>
    <row r="184" spans="1:30" s="13" customFormat="1" ht="15" x14ac:dyDescent="0.25">
      <c r="A184" s="5"/>
      <c r="B184" s="5" t="s">
        <v>23</v>
      </c>
      <c r="C184" s="35">
        <f t="shared" si="208"/>
        <v>1416.7854309017698</v>
      </c>
      <c r="D184" s="35">
        <f t="shared" si="208"/>
        <v>861.74188254752244</v>
      </c>
      <c r="E184" s="27">
        <f t="shared" si="200"/>
        <v>-39.17626030364864</v>
      </c>
      <c r="F184" s="35">
        <f t="shared" si="209"/>
        <v>5817.5250646866289</v>
      </c>
      <c r="G184" s="35">
        <f t="shared" si="209"/>
        <v>5617.420045726124</v>
      </c>
      <c r="H184" s="27">
        <f t="shared" si="201"/>
        <v>-3.4396932842657866</v>
      </c>
      <c r="I184" s="27">
        <f>(G184/G$184)*100</f>
        <v>100</v>
      </c>
      <c r="J184" s="7">
        <f t="shared" si="210"/>
        <v>2635</v>
      </c>
      <c r="K184" s="7">
        <f t="shared" si="210"/>
        <v>2651</v>
      </c>
      <c r="L184" s="27">
        <f t="shared" si="202"/>
        <v>0.60721062618595822</v>
      </c>
      <c r="M184" s="7">
        <f t="shared" si="211"/>
        <v>28719</v>
      </c>
      <c r="N184" s="7">
        <f t="shared" si="211"/>
        <v>25796</v>
      </c>
      <c r="O184" s="27">
        <f t="shared" si="203"/>
        <v>-10.17793098645496</v>
      </c>
      <c r="P184" s="27">
        <f>(N184/N$184)*100</f>
        <v>100</v>
      </c>
      <c r="Q184" s="7">
        <f t="shared" si="212"/>
        <v>6305954</v>
      </c>
      <c r="R184" s="7">
        <f t="shared" si="212"/>
        <v>6285655</v>
      </c>
      <c r="S184" s="27">
        <f t="shared" si="204"/>
        <v>-0.32190212614935032</v>
      </c>
      <c r="T184" s="7">
        <f t="shared" si="213"/>
        <v>78000461</v>
      </c>
      <c r="U184" s="7">
        <f t="shared" si="213"/>
        <v>63216913</v>
      </c>
      <c r="V184" s="27">
        <f t="shared" si="205"/>
        <v>-18.95315464866291</v>
      </c>
      <c r="W184" s="27">
        <f>(U184/U$184)*100</f>
        <v>100</v>
      </c>
      <c r="X184" s="35">
        <f t="shared" si="214"/>
        <v>128051.58196002401</v>
      </c>
      <c r="Y184" s="35">
        <f t="shared" si="214"/>
        <v>137364.7125256756</v>
      </c>
      <c r="Z184" s="27">
        <f t="shared" si="206"/>
        <v>7.2729523705212991</v>
      </c>
      <c r="AA184" s="35">
        <f t="shared" si="215"/>
        <v>1567924.5734197139</v>
      </c>
      <c r="AB184" s="35">
        <f t="shared" si="215"/>
        <v>1539288.0422207918</v>
      </c>
      <c r="AC184" s="27">
        <f t="shared" si="207"/>
        <v>-1.8263972441266429</v>
      </c>
      <c r="AD184" s="27">
        <f>(AB184/AB$184)*100</f>
        <v>100</v>
      </c>
    </row>
    <row r="185" spans="1:30" x14ac:dyDescent="0.2">
      <c r="A185" s="15" t="s">
        <v>22</v>
      </c>
      <c r="N185" s="9"/>
      <c r="O185" s="9"/>
      <c r="P185" s="9"/>
      <c r="Q185" s="9"/>
    </row>
    <row r="186" spans="1:30" x14ac:dyDescent="0.2">
      <c r="A186" s="15" t="s">
        <v>14</v>
      </c>
      <c r="P186" s="18">
        <f>MAX(P4:P158)</f>
        <v>14.052795031055901</v>
      </c>
    </row>
  </sheetData>
  <mergeCells count="10">
    <mergeCell ref="Q1:W1"/>
    <mergeCell ref="X1:AD1"/>
    <mergeCell ref="A2:A3"/>
    <mergeCell ref="B2:B3"/>
    <mergeCell ref="C2:I2"/>
    <mergeCell ref="J2:P2"/>
    <mergeCell ref="L1:P1"/>
    <mergeCell ref="A1:K1"/>
    <mergeCell ref="Q2:W2"/>
    <mergeCell ref="X2:AD2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28th Feb' 2021</vt:lpstr>
      <vt:lpstr>'NB Stmt as at 28th Feb'' 2021'!Print_Titles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Arun K</cp:lastModifiedBy>
  <cp:lastPrinted>2020-12-14T10:05:19Z</cp:lastPrinted>
  <dcterms:created xsi:type="dcterms:W3CDTF">2002-04-18T04:47:59Z</dcterms:created>
  <dcterms:modified xsi:type="dcterms:W3CDTF">2021-03-08T05:09:50Z</dcterms:modified>
</cp:coreProperties>
</file>