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6960" windowHeight="3315" tabRatio="695" firstSheet="2" activeTab="2"/>
  </bookViews>
  <sheets>
    <sheet name="FYP as at 31st March, 2018_TEMP" sheetId="40" state="hidden" r:id="rId1"/>
    <sheet name="Authority Vs Life Council" sheetId="30" state="hidden" r:id="rId2"/>
    <sheet name="FYP as at 30th April, 2020" sheetId="43" r:id="rId3"/>
  </sheets>
  <definedNames>
    <definedName name="_xlnm.Print_Area" localSheetId="0">'FYP as at 31st March, 2018_TEMP'!$A$1:$J$31</definedName>
    <definedName name="_xlnm.Print_Titles" localSheetId="0">'FYP as at 31st March, 2018_TEMP'!$A:$B,'FYP as at 31st March, 2018_TEMP'!$1:$3</definedName>
  </definedNames>
  <calcPr calcId="125725"/>
  <fileRecoveryPr autoRecover="0"/>
</workbook>
</file>

<file path=xl/calcChain.xml><?xml version="1.0" encoding="utf-8"?>
<calcChain xmlns="http://schemas.openxmlformats.org/spreadsheetml/2006/main">
  <c r="Q121" i="43"/>
  <c r="M121"/>
  <c r="I121"/>
  <c r="E121"/>
  <c r="Q119"/>
  <c r="M119"/>
  <c r="I119"/>
  <c r="E119"/>
  <c r="Q118"/>
  <c r="I118"/>
  <c r="E118"/>
  <c r="Q117"/>
  <c r="I117"/>
  <c r="E117"/>
  <c r="P116"/>
  <c r="O116"/>
  <c r="Q116" s="1"/>
  <c r="L116"/>
  <c r="K116"/>
  <c r="M116" s="1"/>
  <c r="H116"/>
  <c r="G116"/>
  <c r="I116" s="1"/>
  <c r="D116"/>
  <c r="C116"/>
  <c r="E116" s="1"/>
  <c r="Q114"/>
  <c r="M114"/>
  <c r="E114"/>
  <c r="Q113"/>
  <c r="M113"/>
  <c r="I113"/>
  <c r="E113"/>
  <c r="Q112"/>
  <c r="M112"/>
  <c r="I112"/>
  <c r="E112"/>
  <c r="Q111"/>
  <c r="I111"/>
  <c r="E111"/>
  <c r="Q110"/>
  <c r="I110"/>
  <c r="E110"/>
  <c r="Q109"/>
  <c r="P109"/>
  <c r="O109"/>
  <c r="M109"/>
  <c r="L109"/>
  <c r="K109"/>
  <c r="I109"/>
  <c r="H109"/>
  <c r="G109"/>
  <c r="E109"/>
  <c r="D109"/>
  <c r="C109"/>
  <c r="Q107"/>
  <c r="M107"/>
  <c r="I107"/>
  <c r="E107"/>
  <c r="Q105"/>
  <c r="M105"/>
  <c r="I105"/>
  <c r="E105"/>
  <c r="Q104"/>
  <c r="I104"/>
  <c r="E104"/>
  <c r="Q103"/>
  <c r="I103"/>
  <c r="E103"/>
  <c r="Q102"/>
  <c r="P102"/>
  <c r="O102"/>
  <c r="M102"/>
  <c r="L102"/>
  <c r="K102"/>
  <c r="I102"/>
  <c r="H102"/>
  <c r="G102"/>
  <c r="E102"/>
  <c r="D102"/>
  <c r="C102"/>
  <c r="Q100"/>
  <c r="M100"/>
  <c r="I100"/>
  <c r="E100"/>
  <c r="Q99"/>
  <c r="M99"/>
  <c r="I99"/>
  <c r="E99"/>
  <c r="Q98"/>
  <c r="M98"/>
  <c r="I98"/>
  <c r="E98"/>
  <c r="Q97"/>
  <c r="I97"/>
  <c r="E97"/>
  <c r="Q96"/>
  <c r="I96"/>
  <c r="E96"/>
  <c r="Q95"/>
  <c r="P95"/>
  <c r="O95"/>
  <c r="M95"/>
  <c r="L95"/>
  <c r="K95"/>
  <c r="I95"/>
  <c r="H95"/>
  <c r="G95"/>
  <c r="E95"/>
  <c r="D95"/>
  <c r="C95"/>
  <c r="Q92"/>
  <c r="M92"/>
  <c r="E92"/>
  <c r="Q91"/>
  <c r="M91"/>
  <c r="I91"/>
  <c r="E91"/>
  <c r="Q90"/>
  <c r="I90"/>
  <c r="E90"/>
  <c r="Q89"/>
  <c r="I89"/>
  <c r="E89"/>
  <c r="P88"/>
  <c r="Q88" s="1"/>
  <c r="O88"/>
  <c r="L88"/>
  <c r="M88" s="1"/>
  <c r="K88"/>
  <c r="H88"/>
  <c r="I88" s="1"/>
  <c r="G88"/>
  <c r="D88"/>
  <c r="E88" s="1"/>
  <c r="C88"/>
  <c r="Q85"/>
  <c r="M85"/>
  <c r="E85"/>
  <c r="Q84"/>
  <c r="M84"/>
  <c r="I84"/>
  <c r="E84"/>
  <c r="Q83"/>
  <c r="I83"/>
  <c r="E83"/>
  <c r="Q82"/>
  <c r="I82"/>
  <c r="E82"/>
  <c r="P81"/>
  <c r="O81"/>
  <c r="Q81" s="1"/>
  <c r="L81"/>
  <c r="K81"/>
  <c r="M81" s="1"/>
  <c r="H81"/>
  <c r="G81"/>
  <c r="I81" s="1"/>
  <c r="D81"/>
  <c r="C81"/>
  <c r="E81" s="1"/>
  <c r="Q79"/>
  <c r="M79"/>
  <c r="I79"/>
  <c r="E79"/>
  <c r="Q77"/>
  <c r="M77"/>
  <c r="I77"/>
  <c r="E77"/>
  <c r="Q76"/>
  <c r="I76"/>
  <c r="E76"/>
  <c r="Q75"/>
  <c r="I75"/>
  <c r="E75"/>
  <c r="P74"/>
  <c r="O74"/>
  <c r="Q74" s="1"/>
  <c r="L74"/>
  <c r="K74"/>
  <c r="M74" s="1"/>
  <c r="H74"/>
  <c r="G74"/>
  <c r="I74" s="1"/>
  <c r="D74"/>
  <c r="C74"/>
  <c r="E74" s="1"/>
  <c r="Q72"/>
  <c r="M72"/>
  <c r="I72"/>
  <c r="E72"/>
  <c r="Q70"/>
  <c r="M70"/>
  <c r="I70"/>
  <c r="E70"/>
  <c r="Q69"/>
  <c r="I69"/>
  <c r="E69"/>
  <c r="Q68"/>
  <c r="I68"/>
  <c r="E68"/>
  <c r="P67"/>
  <c r="O67"/>
  <c r="Q67" s="1"/>
  <c r="L67"/>
  <c r="K67"/>
  <c r="M67" s="1"/>
  <c r="H67"/>
  <c r="G67"/>
  <c r="I67" s="1"/>
  <c r="D67"/>
  <c r="C67"/>
  <c r="E67" s="1"/>
  <c r="Q65"/>
  <c r="M65"/>
  <c r="E65"/>
  <c r="Q63"/>
  <c r="M63"/>
  <c r="I63"/>
  <c r="E63"/>
  <c r="Q62"/>
  <c r="I62"/>
  <c r="E62"/>
  <c r="Q61"/>
  <c r="I61"/>
  <c r="E61"/>
  <c r="P60"/>
  <c r="Q60" s="1"/>
  <c r="O60"/>
  <c r="L60"/>
  <c r="M60" s="1"/>
  <c r="K60"/>
  <c r="H60"/>
  <c r="I60" s="1"/>
  <c r="G60"/>
  <c r="D60"/>
  <c r="E60" s="1"/>
  <c r="C60"/>
  <c r="Q58"/>
  <c r="M58"/>
  <c r="E58"/>
  <c r="Q57"/>
  <c r="M57"/>
  <c r="I57"/>
  <c r="E57"/>
  <c r="Q56"/>
  <c r="M56"/>
  <c r="E56"/>
  <c r="Q55"/>
  <c r="I55"/>
  <c r="E55"/>
  <c r="Q54"/>
  <c r="I54"/>
  <c r="E54"/>
  <c r="P53"/>
  <c r="Q53" s="1"/>
  <c r="O53"/>
  <c r="L53"/>
  <c r="M53" s="1"/>
  <c r="K53"/>
  <c r="H53"/>
  <c r="I53" s="1"/>
  <c r="G53"/>
  <c r="D53"/>
  <c r="E53" s="1"/>
  <c r="C53"/>
  <c r="Q51"/>
  <c r="M51"/>
  <c r="I51"/>
  <c r="E51"/>
  <c r="Q49"/>
  <c r="M49"/>
  <c r="E49"/>
  <c r="Q48"/>
  <c r="I48"/>
  <c r="E48"/>
  <c r="Q47"/>
  <c r="I47"/>
  <c r="E47"/>
  <c r="P46"/>
  <c r="O46"/>
  <c r="Q46" s="1"/>
  <c r="L46"/>
  <c r="K46"/>
  <c r="M46" s="1"/>
  <c r="H46"/>
  <c r="G46"/>
  <c r="I46" s="1"/>
  <c r="D46"/>
  <c r="C46"/>
  <c r="E46" s="1"/>
  <c r="Q177"/>
  <c r="M177"/>
  <c r="I177"/>
  <c r="E177"/>
  <c r="Q176"/>
  <c r="M176"/>
  <c r="I176"/>
  <c r="E176"/>
  <c r="Q175"/>
  <c r="M175"/>
  <c r="I175"/>
  <c r="E175"/>
  <c r="Q174"/>
  <c r="I174"/>
  <c r="E174"/>
  <c r="Q173"/>
  <c r="I173"/>
  <c r="E173"/>
  <c r="P172"/>
  <c r="Q172" s="1"/>
  <c r="O172"/>
  <c r="L172"/>
  <c r="M172" s="1"/>
  <c r="K172"/>
  <c r="H172"/>
  <c r="I172" s="1"/>
  <c r="G172"/>
  <c r="D172"/>
  <c r="E172" s="1"/>
  <c r="C172"/>
  <c r="P170"/>
  <c r="P184" s="1"/>
  <c r="R107" s="1"/>
  <c r="O170"/>
  <c r="O184" s="1"/>
  <c r="L170"/>
  <c r="L184" s="1"/>
  <c r="N163" s="1"/>
  <c r="K170"/>
  <c r="K184" s="1"/>
  <c r="H170"/>
  <c r="H184" s="1"/>
  <c r="J107" s="1"/>
  <c r="G170"/>
  <c r="G184" s="1"/>
  <c r="D170"/>
  <c r="D184" s="1"/>
  <c r="F163" s="1"/>
  <c r="C170"/>
  <c r="C184" s="1"/>
  <c r="P169"/>
  <c r="P183" s="1"/>
  <c r="R113" s="1"/>
  <c r="O169"/>
  <c r="O183" s="1"/>
  <c r="L169"/>
  <c r="L183" s="1"/>
  <c r="N155" s="1"/>
  <c r="K169"/>
  <c r="K183" s="1"/>
  <c r="H169"/>
  <c r="H183" s="1"/>
  <c r="J113" s="1"/>
  <c r="G169"/>
  <c r="G183" s="1"/>
  <c r="D169"/>
  <c r="D183" s="1"/>
  <c r="F155" s="1"/>
  <c r="C169"/>
  <c r="C183" s="1"/>
  <c r="P168"/>
  <c r="P182" s="1"/>
  <c r="R112" s="1"/>
  <c r="O168"/>
  <c r="O182" s="1"/>
  <c r="L168"/>
  <c r="L182" s="1"/>
  <c r="N161" s="1"/>
  <c r="K168"/>
  <c r="K182" s="1"/>
  <c r="H168"/>
  <c r="H182" s="1"/>
  <c r="J112" s="1"/>
  <c r="G168"/>
  <c r="G182" s="1"/>
  <c r="D168"/>
  <c r="D182" s="1"/>
  <c r="F161" s="1"/>
  <c r="C168"/>
  <c r="C182" s="1"/>
  <c r="P167"/>
  <c r="P181" s="1"/>
  <c r="R111" s="1"/>
  <c r="O167"/>
  <c r="O181" s="1"/>
  <c r="L167"/>
  <c r="L181" s="1"/>
  <c r="K167"/>
  <c r="K181" s="1"/>
  <c r="H167"/>
  <c r="H181" s="1"/>
  <c r="J83" s="1"/>
  <c r="G167"/>
  <c r="G181" s="1"/>
  <c r="D167"/>
  <c r="D181" s="1"/>
  <c r="F153" s="1"/>
  <c r="C167"/>
  <c r="C181" s="1"/>
  <c r="P166"/>
  <c r="P180" s="1"/>
  <c r="R82" s="1"/>
  <c r="O166"/>
  <c r="O180" s="1"/>
  <c r="O179" s="1"/>
  <c r="L166"/>
  <c r="L180" s="1"/>
  <c r="K166"/>
  <c r="K180" s="1"/>
  <c r="K179" s="1"/>
  <c r="H166"/>
  <c r="H180" s="1"/>
  <c r="J110" s="1"/>
  <c r="G166"/>
  <c r="G180" s="1"/>
  <c r="G179" s="1"/>
  <c r="D166"/>
  <c r="D180" s="1"/>
  <c r="F159" s="1"/>
  <c r="C166"/>
  <c r="C180" s="1"/>
  <c r="C179" s="1"/>
  <c r="P165"/>
  <c r="O165"/>
  <c r="L165"/>
  <c r="K165"/>
  <c r="H165"/>
  <c r="G165"/>
  <c r="D165"/>
  <c r="C165"/>
  <c r="Q163"/>
  <c r="M163"/>
  <c r="I163"/>
  <c r="E163"/>
  <c r="Q162"/>
  <c r="N162"/>
  <c r="M162"/>
  <c r="I162"/>
  <c r="F162"/>
  <c r="E162"/>
  <c r="Q161"/>
  <c r="M161"/>
  <c r="E161"/>
  <c r="Q160"/>
  <c r="I160"/>
  <c r="E160"/>
  <c r="Q159"/>
  <c r="I159"/>
  <c r="E159"/>
  <c r="P158"/>
  <c r="O158"/>
  <c r="L158"/>
  <c r="K158"/>
  <c r="H158"/>
  <c r="G158"/>
  <c r="D158"/>
  <c r="C158"/>
  <c r="Q156"/>
  <c r="N156"/>
  <c r="M156"/>
  <c r="I156"/>
  <c r="F156"/>
  <c r="E156"/>
  <c r="Q155"/>
  <c r="M155"/>
  <c r="E155"/>
  <c r="Q154"/>
  <c r="N154"/>
  <c r="M154"/>
  <c r="F154"/>
  <c r="E154"/>
  <c r="Q153"/>
  <c r="I153"/>
  <c r="E153"/>
  <c r="Q152"/>
  <c r="I152"/>
  <c r="E152"/>
  <c r="P151"/>
  <c r="O151"/>
  <c r="L151"/>
  <c r="K151"/>
  <c r="H151"/>
  <c r="G151"/>
  <c r="D151"/>
  <c r="C151"/>
  <c r="Q149"/>
  <c r="M149"/>
  <c r="I149"/>
  <c r="E149"/>
  <c r="N148"/>
  <c r="F148"/>
  <c r="Q147"/>
  <c r="M147"/>
  <c r="E147"/>
  <c r="Q146"/>
  <c r="I146"/>
  <c r="E146"/>
  <c r="Q145"/>
  <c r="I145"/>
  <c r="E145"/>
  <c r="P144"/>
  <c r="O144"/>
  <c r="L144"/>
  <c r="K144"/>
  <c r="H144"/>
  <c r="G144"/>
  <c r="D144"/>
  <c r="C144"/>
  <c r="Q142"/>
  <c r="N142"/>
  <c r="M142"/>
  <c r="I142"/>
  <c r="F142"/>
  <c r="E142"/>
  <c r="Q141"/>
  <c r="M141"/>
  <c r="E141"/>
  <c r="Q140"/>
  <c r="N140"/>
  <c r="M140"/>
  <c r="I140"/>
  <c r="E140"/>
  <c r="Q139"/>
  <c r="I139"/>
  <c r="E139"/>
  <c r="Q138"/>
  <c r="I138"/>
  <c r="F138"/>
  <c r="E138"/>
  <c r="P137"/>
  <c r="O137"/>
  <c r="L137"/>
  <c r="K137"/>
  <c r="H137"/>
  <c r="G137"/>
  <c r="D137"/>
  <c r="C137"/>
  <c r="N135"/>
  <c r="F135"/>
  <c r="N134"/>
  <c r="F134"/>
  <c r="N133"/>
  <c r="F132"/>
  <c r="E132"/>
  <c r="F131"/>
  <c r="P130"/>
  <c r="O130"/>
  <c r="L130"/>
  <c r="K130"/>
  <c r="H130"/>
  <c r="G130"/>
  <c r="D130"/>
  <c r="C130"/>
  <c r="Q128"/>
  <c r="N128"/>
  <c r="M128"/>
  <c r="I128"/>
  <c r="F128"/>
  <c r="E128"/>
  <c r="Q127"/>
  <c r="N127"/>
  <c r="M127"/>
  <c r="I127"/>
  <c r="F127"/>
  <c r="E127"/>
  <c r="Q126"/>
  <c r="N126"/>
  <c r="M126"/>
  <c r="F126"/>
  <c r="E126"/>
  <c r="Q125"/>
  <c r="I125"/>
  <c r="F125"/>
  <c r="E125"/>
  <c r="Q124"/>
  <c r="I124"/>
  <c r="F124"/>
  <c r="E124"/>
  <c r="P123"/>
  <c r="O123"/>
  <c r="L123"/>
  <c r="K123"/>
  <c r="H123"/>
  <c r="G123"/>
  <c r="D123"/>
  <c r="C123"/>
  <c r="Q44"/>
  <c r="N44"/>
  <c r="M44"/>
  <c r="F44"/>
  <c r="E44"/>
  <c r="Q43"/>
  <c r="N43"/>
  <c r="M43"/>
  <c r="F43"/>
  <c r="E43"/>
  <c r="R42"/>
  <c r="Q42"/>
  <c r="N42"/>
  <c r="M42"/>
  <c r="J42"/>
  <c r="F42"/>
  <c r="E42"/>
  <c r="Q41"/>
  <c r="I41"/>
  <c r="E41"/>
  <c r="Q40"/>
  <c r="I40"/>
  <c r="E40"/>
  <c r="Q39"/>
  <c r="P39"/>
  <c r="O39"/>
  <c r="M39"/>
  <c r="L39"/>
  <c r="K39"/>
  <c r="I39"/>
  <c r="H39"/>
  <c r="G39"/>
  <c r="E39"/>
  <c r="D39"/>
  <c r="C39"/>
  <c r="N37"/>
  <c r="F37"/>
  <c r="N36"/>
  <c r="F36"/>
  <c r="Q35"/>
  <c r="N35"/>
  <c r="M35"/>
  <c r="F35"/>
  <c r="E35"/>
  <c r="Q34"/>
  <c r="I34"/>
  <c r="E34"/>
  <c r="Q33"/>
  <c r="I33"/>
  <c r="F33"/>
  <c r="E33"/>
  <c r="Q32"/>
  <c r="P32"/>
  <c r="O32"/>
  <c r="M32"/>
  <c r="L32"/>
  <c r="K32"/>
  <c r="I32"/>
  <c r="H32"/>
  <c r="G32"/>
  <c r="E32"/>
  <c r="D32"/>
  <c r="C32"/>
  <c r="Q30"/>
  <c r="N30"/>
  <c r="M30"/>
  <c r="I30"/>
  <c r="F30"/>
  <c r="E30"/>
  <c r="N29"/>
  <c r="J29"/>
  <c r="F29"/>
  <c r="E29"/>
  <c r="Q28"/>
  <c r="N28"/>
  <c r="M28"/>
  <c r="I28"/>
  <c r="F28"/>
  <c r="E28"/>
  <c r="Q27"/>
  <c r="I27"/>
  <c r="F27"/>
  <c r="E27"/>
  <c r="Q26"/>
  <c r="I26"/>
  <c r="F26"/>
  <c r="E26"/>
  <c r="Q25"/>
  <c r="P25"/>
  <c r="O25"/>
  <c r="M25"/>
  <c r="L25"/>
  <c r="K25"/>
  <c r="I25"/>
  <c r="H25"/>
  <c r="G25"/>
  <c r="E25"/>
  <c r="D25"/>
  <c r="C25"/>
  <c r="Q23"/>
  <c r="N23"/>
  <c r="M23"/>
  <c r="I23"/>
  <c r="F23"/>
  <c r="E23"/>
  <c r="N22"/>
  <c r="F22"/>
  <c r="E22"/>
  <c r="R21"/>
  <c r="Q21"/>
  <c r="N21"/>
  <c r="M21"/>
  <c r="J21"/>
  <c r="F21"/>
  <c r="E21"/>
  <c r="Q20"/>
  <c r="I20"/>
  <c r="F20"/>
  <c r="E20"/>
  <c r="Q19"/>
  <c r="I19"/>
  <c r="F19"/>
  <c r="E19"/>
  <c r="Q18"/>
  <c r="P18"/>
  <c r="O18"/>
  <c r="M18"/>
  <c r="L18"/>
  <c r="K18"/>
  <c r="I18"/>
  <c r="H18"/>
  <c r="G18"/>
  <c r="E18"/>
  <c r="D18"/>
  <c r="C18"/>
  <c r="Q16"/>
  <c r="N16"/>
  <c r="M16"/>
  <c r="I16"/>
  <c r="F16"/>
  <c r="E16"/>
  <c r="N15"/>
  <c r="F15"/>
  <c r="N14"/>
  <c r="F14"/>
  <c r="Q13"/>
  <c r="I13"/>
  <c r="F13"/>
  <c r="E13"/>
  <c r="Q12"/>
  <c r="I12"/>
  <c r="F12"/>
  <c r="E12"/>
  <c r="Q11"/>
  <c r="P11"/>
  <c r="O11"/>
  <c r="M11"/>
  <c r="L11"/>
  <c r="K11"/>
  <c r="I11"/>
  <c r="H11"/>
  <c r="G11"/>
  <c r="E11"/>
  <c r="D11"/>
  <c r="C11"/>
  <c r="Q9"/>
  <c r="N9"/>
  <c r="M9"/>
  <c r="I9"/>
  <c r="F9"/>
  <c r="E9"/>
  <c r="N8"/>
  <c r="F8"/>
  <c r="E8"/>
  <c r="R7"/>
  <c r="Q7"/>
  <c r="N7"/>
  <c r="M7"/>
  <c r="J7"/>
  <c r="I7"/>
  <c r="F7"/>
  <c r="E7"/>
  <c r="R6"/>
  <c r="Q6"/>
  <c r="I6"/>
  <c r="F6"/>
  <c r="E6"/>
  <c r="Q5"/>
  <c r="I5"/>
  <c r="E5"/>
  <c r="Q4"/>
  <c r="P4"/>
  <c r="O4"/>
  <c r="M4"/>
  <c r="L4"/>
  <c r="K4"/>
  <c r="I4"/>
  <c r="H4"/>
  <c r="G4"/>
  <c r="E4"/>
  <c r="D4"/>
  <c r="C4"/>
  <c r="J5" l="1"/>
  <c r="F34"/>
  <c r="F140"/>
  <c r="F51"/>
  <c r="N91"/>
  <c r="J117"/>
  <c r="F118"/>
  <c r="R118"/>
  <c r="J119"/>
  <c r="R119"/>
  <c r="R120"/>
  <c r="J121"/>
  <c r="R121"/>
  <c r="N51"/>
  <c r="F62"/>
  <c r="F71"/>
  <c r="N85"/>
  <c r="F92"/>
  <c r="N106"/>
  <c r="N120"/>
  <c r="F5"/>
  <c r="R33"/>
  <c r="J34"/>
  <c r="F40"/>
  <c r="F41"/>
  <c r="F133"/>
  <c r="F146"/>
  <c r="F160"/>
  <c r="F54"/>
  <c r="F78"/>
  <c r="F89"/>
  <c r="N93"/>
  <c r="F117"/>
  <c r="R117"/>
  <c r="J118"/>
  <c r="F119"/>
  <c r="N119"/>
  <c r="J120"/>
  <c r="F121"/>
  <c r="N121"/>
  <c r="N49"/>
  <c r="F56"/>
  <c r="F91"/>
  <c r="F120"/>
  <c r="R58"/>
  <c r="J61"/>
  <c r="J63"/>
  <c r="R63"/>
  <c r="R89"/>
  <c r="R114"/>
  <c r="J8"/>
  <c r="R12"/>
  <c r="J13"/>
  <c r="J14"/>
  <c r="J15"/>
  <c r="R19"/>
  <c r="J20"/>
  <c r="J22"/>
  <c r="R26"/>
  <c r="J27"/>
  <c r="J36"/>
  <c r="J37"/>
  <c r="R40"/>
  <c r="J41"/>
  <c r="J43"/>
  <c r="R43"/>
  <c r="J47"/>
  <c r="F48"/>
  <c r="R48"/>
  <c r="F50"/>
  <c r="N56"/>
  <c r="F57"/>
  <c r="N57"/>
  <c r="F58"/>
  <c r="N64"/>
  <c r="J65"/>
  <c r="R65"/>
  <c r="J68"/>
  <c r="F69"/>
  <c r="R69"/>
  <c r="J70"/>
  <c r="R70"/>
  <c r="R71"/>
  <c r="J72"/>
  <c r="R72"/>
  <c r="J75"/>
  <c r="F76"/>
  <c r="R76"/>
  <c r="J77"/>
  <c r="R77"/>
  <c r="R78"/>
  <c r="J79"/>
  <c r="R79"/>
  <c r="J82"/>
  <c r="F83"/>
  <c r="R83"/>
  <c r="J84"/>
  <c r="R84"/>
  <c r="F86"/>
  <c r="N92"/>
  <c r="J93"/>
  <c r="F96"/>
  <c r="R96"/>
  <c r="J97"/>
  <c r="F98"/>
  <c r="N98"/>
  <c r="F99"/>
  <c r="N99"/>
  <c r="F100"/>
  <c r="N100"/>
  <c r="F103"/>
  <c r="R103"/>
  <c r="J104"/>
  <c r="F105"/>
  <c r="N105"/>
  <c r="J106"/>
  <c r="F107"/>
  <c r="N107"/>
  <c r="F110"/>
  <c r="R110"/>
  <c r="J111"/>
  <c r="F112"/>
  <c r="N112"/>
  <c r="F113"/>
  <c r="N113"/>
  <c r="F114"/>
  <c r="R54"/>
  <c r="R62"/>
  <c r="J90"/>
  <c r="R5"/>
  <c r="R29"/>
  <c r="J30"/>
  <c r="R30"/>
  <c r="J33"/>
  <c r="R34"/>
  <c r="J44"/>
  <c r="R44"/>
  <c r="J49"/>
  <c r="R49"/>
  <c r="R50"/>
  <c r="J51"/>
  <c r="R51"/>
  <c r="J54"/>
  <c r="F55"/>
  <c r="R55"/>
  <c r="N58"/>
  <c r="F61"/>
  <c r="R61"/>
  <c r="J62"/>
  <c r="F63"/>
  <c r="N63"/>
  <c r="J64"/>
  <c r="F65"/>
  <c r="N71"/>
  <c r="N78"/>
  <c r="J85"/>
  <c r="R85"/>
  <c r="R86"/>
  <c r="J88"/>
  <c r="J89"/>
  <c r="F90"/>
  <c r="R90"/>
  <c r="J91"/>
  <c r="R91"/>
  <c r="F93"/>
  <c r="F106"/>
  <c r="N114"/>
  <c r="J50"/>
  <c r="J55"/>
  <c r="J58"/>
  <c r="R64"/>
  <c r="J86"/>
  <c r="J114"/>
  <c r="J6"/>
  <c r="R8"/>
  <c r="J9"/>
  <c r="R9"/>
  <c r="J12"/>
  <c r="R13"/>
  <c r="R14"/>
  <c r="R15"/>
  <c r="J16"/>
  <c r="R16"/>
  <c r="J19"/>
  <c r="R20"/>
  <c r="R22"/>
  <c r="J23"/>
  <c r="R23"/>
  <c r="J26"/>
  <c r="R27"/>
  <c r="J28"/>
  <c r="R28"/>
  <c r="J35"/>
  <c r="R35"/>
  <c r="R36"/>
  <c r="R37"/>
  <c r="J40"/>
  <c r="R41"/>
  <c r="F152"/>
  <c r="F47"/>
  <c r="R47"/>
  <c r="J48"/>
  <c r="F49"/>
  <c r="N50"/>
  <c r="J56"/>
  <c r="R56"/>
  <c r="J57"/>
  <c r="R57"/>
  <c r="F64"/>
  <c r="N65"/>
  <c r="F68"/>
  <c r="R68"/>
  <c r="J69"/>
  <c r="F70"/>
  <c r="N70"/>
  <c r="J71"/>
  <c r="F72"/>
  <c r="N72"/>
  <c r="F75"/>
  <c r="R75"/>
  <c r="J76"/>
  <c r="F77"/>
  <c r="N77"/>
  <c r="J78"/>
  <c r="F79"/>
  <c r="N79"/>
  <c r="F82"/>
  <c r="F84"/>
  <c r="N84"/>
  <c r="F85"/>
  <c r="N86"/>
  <c r="J92"/>
  <c r="R92"/>
  <c r="R93"/>
  <c r="J96"/>
  <c r="F97"/>
  <c r="R97"/>
  <c r="J98"/>
  <c r="R98"/>
  <c r="J99"/>
  <c r="R99"/>
  <c r="J100"/>
  <c r="R100"/>
  <c r="J103"/>
  <c r="F104"/>
  <c r="R104"/>
  <c r="J105"/>
  <c r="R105"/>
  <c r="R106"/>
  <c r="F111"/>
  <c r="I123"/>
  <c r="Q123"/>
  <c r="E130"/>
  <c r="I137"/>
  <c r="J137"/>
  <c r="Q137"/>
  <c r="E144"/>
  <c r="M144"/>
  <c r="I151"/>
  <c r="Q151"/>
  <c r="E158"/>
  <c r="M158"/>
  <c r="I165"/>
  <c r="J165"/>
  <c r="H179"/>
  <c r="J60" s="1"/>
  <c r="I180"/>
  <c r="J180"/>
  <c r="J173"/>
  <c r="J159"/>
  <c r="J152"/>
  <c r="J145"/>
  <c r="J138"/>
  <c r="J131"/>
  <c r="J124"/>
  <c r="P179"/>
  <c r="R60" s="1"/>
  <c r="Q180"/>
  <c r="R180"/>
  <c r="R173"/>
  <c r="R159"/>
  <c r="R152"/>
  <c r="R145"/>
  <c r="R138"/>
  <c r="R131"/>
  <c r="R124"/>
  <c r="I181"/>
  <c r="J181"/>
  <c r="J174"/>
  <c r="J160"/>
  <c r="J153"/>
  <c r="J146"/>
  <c r="J139"/>
  <c r="J132"/>
  <c r="J125"/>
  <c r="Q181"/>
  <c r="R181"/>
  <c r="R174"/>
  <c r="R160"/>
  <c r="R153"/>
  <c r="R146"/>
  <c r="R139"/>
  <c r="R132"/>
  <c r="R125"/>
  <c r="I182"/>
  <c r="J182"/>
  <c r="J175"/>
  <c r="J161"/>
  <c r="J154"/>
  <c r="J147"/>
  <c r="J140"/>
  <c r="J133"/>
  <c r="J126"/>
  <c r="Q182"/>
  <c r="R182"/>
  <c r="R175"/>
  <c r="R161"/>
  <c r="R154"/>
  <c r="R147"/>
  <c r="R140"/>
  <c r="R133"/>
  <c r="R126"/>
  <c r="I183"/>
  <c r="J183"/>
  <c r="J176"/>
  <c r="J162"/>
  <c r="J155"/>
  <c r="J148"/>
  <c r="J141"/>
  <c r="J134"/>
  <c r="J127"/>
  <c r="Q183"/>
  <c r="R183"/>
  <c r="R176"/>
  <c r="R162"/>
  <c r="R155"/>
  <c r="R148"/>
  <c r="R141"/>
  <c r="R134"/>
  <c r="R127"/>
  <c r="I184"/>
  <c r="J184"/>
  <c r="J177"/>
  <c r="J163"/>
  <c r="J156"/>
  <c r="J149"/>
  <c r="J142"/>
  <c r="J135"/>
  <c r="J128"/>
  <c r="Q184"/>
  <c r="R184"/>
  <c r="R177"/>
  <c r="R163"/>
  <c r="R156"/>
  <c r="R149"/>
  <c r="R142"/>
  <c r="R135"/>
  <c r="R128"/>
  <c r="F139"/>
  <c r="F141"/>
  <c r="F145"/>
  <c r="F147"/>
  <c r="F149"/>
  <c r="Q165"/>
  <c r="N141"/>
  <c r="N147"/>
  <c r="N149"/>
  <c r="E123"/>
  <c r="M123"/>
  <c r="J130"/>
  <c r="E137"/>
  <c r="M137"/>
  <c r="I144"/>
  <c r="J144"/>
  <c r="Q144"/>
  <c r="E151"/>
  <c r="M151"/>
  <c r="I158"/>
  <c r="J158"/>
  <c r="Q158"/>
  <c r="E165"/>
  <c r="M165"/>
  <c r="D179"/>
  <c r="F60" s="1"/>
  <c r="F173"/>
  <c r="E180"/>
  <c r="F180"/>
  <c r="L179"/>
  <c r="N60" s="1"/>
  <c r="F174"/>
  <c r="E181"/>
  <c r="F181"/>
  <c r="F175"/>
  <c r="E182"/>
  <c r="F182"/>
  <c r="N175"/>
  <c r="M182"/>
  <c r="N182"/>
  <c r="F176"/>
  <c r="E183"/>
  <c r="F183"/>
  <c r="N176"/>
  <c r="M183"/>
  <c r="N183"/>
  <c r="F177"/>
  <c r="E184"/>
  <c r="F184"/>
  <c r="N177"/>
  <c r="M184"/>
  <c r="N184"/>
  <c r="R165"/>
  <c r="F166"/>
  <c r="J166"/>
  <c r="R166"/>
  <c r="F167"/>
  <c r="J167"/>
  <c r="R167"/>
  <c r="F168"/>
  <c r="J168"/>
  <c r="N168"/>
  <c r="R168"/>
  <c r="F169"/>
  <c r="J169"/>
  <c r="N169"/>
  <c r="R169"/>
  <c r="F170"/>
  <c r="J170"/>
  <c r="N170"/>
  <c r="R170"/>
  <c r="J172"/>
  <c r="R172"/>
  <c r="E166"/>
  <c r="I166"/>
  <c r="Q166"/>
  <c r="E167"/>
  <c r="I167"/>
  <c r="Q167"/>
  <c r="E168"/>
  <c r="I168"/>
  <c r="M168"/>
  <c r="Q168"/>
  <c r="E169"/>
  <c r="I169"/>
  <c r="M169"/>
  <c r="Q169"/>
  <c r="E170"/>
  <c r="I170"/>
  <c r="M170"/>
  <c r="Q170"/>
  <c r="J151" l="1"/>
  <c r="F116"/>
  <c r="N116"/>
  <c r="J53"/>
  <c r="J116"/>
  <c r="R116"/>
  <c r="R137"/>
  <c r="R158"/>
  <c r="R130"/>
  <c r="J123"/>
  <c r="N88"/>
  <c r="N53"/>
  <c r="N74"/>
  <c r="N95"/>
  <c r="F67"/>
  <c r="R102"/>
  <c r="J109"/>
  <c r="F81"/>
  <c r="J46"/>
  <c r="R151"/>
  <c r="R88"/>
  <c r="R53"/>
  <c r="R95"/>
  <c r="F102"/>
  <c r="N67"/>
  <c r="N109"/>
  <c r="J74"/>
  <c r="N81"/>
  <c r="R46"/>
  <c r="R144"/>
  <c r="R123"/>
  <c r="F88"/>
  <c r="F53"/>
  <c r="J102"/>
  <c r="R109"/>
  <c r="J81"/>
  <c r="F46"/>
  <c r="R74"/>
  <c r="F95"/>
  <c r="J67"/>
  <c r="F109"/>
  <c r="F74"/>
  <c r="R81"/>
  <c r="N46"/>
  <c r="J95"/>
  <c r="N102"/>
  <c r="R67"/>
  <c r="Q179"/>
  <c r="R179"/>
  <c r="R39"/>
  <c r="R32"/>
  <c r="R25"/>
  <c r="R18"/>
  <c r="R11"/>
  <c r="R4"/>
  <c r="F172"/>
  <c r="F165"/>
  <c r="F151"/>
  <c r="F137"/>
  <c r="F123"/>
  <c r="F158"/>
  <c r="F144"/>
  <c r="F130"/>
  <c r="I179"/>
  <c r="J179"/>
  <c r="J39"/>
  <c r="J32"/>
  <c r="J25"/>
  <c r="J18"/>
  <c r="J11"/>
  <c r="J4"/>
  <c r="N172"/>
  <c r="N165"/>
  <c r="N151"/>
  <c r="N137"/>
  <c r="N123"/>
  <c r="M179"/>
  <c r="N179"/>
  <c r="N39"/>
  <c r="N32"/>
  <c r="N25"/>
  <c r="N18"/>
  <c r="N11"/>
  <c r="N4"/>
  <c r="E179"/>
  <c r="F179"/>
  <c r="F39"/>
  <c r="F32"/>
  <c r="F25"/>
  <c r="F18"/>
  <c r="F11"/>
  <c r="F4"/>
  <c r="N158"/>
  <c r="N144"/>
  <c r="N130"/>
  <c r="N203" i="30"/>
  <c r="N202"/>
  <c r="N201"/>
  <c r="N200"/>
  <c r="N199"/>
  <c r="N187"/>
  <c r="N186"/>
  <c r="N185"/>
  <c r="N184"/>
  <c r="N183"/>
  <c r="N179"/>
  <c r="N178"/>
  <c r="N177"/>
  <c r="N176"/>
  <c r="N175"/>
  <c r="N171"/>
  <c r="N170"/>
  <c r="N169"/>
  <c r="N168"/>
  <c r="N167"/>
  <c r="N163"/>
  <c r="N162"/>
  <c r="N161"/>
  <c r="N160"/>
  <c r="N159"/>
  <c r="N155"/>
  <c r="N154"/>
  <c r="N153"/>
  <c r="N152"/>
  <c r="N151"/>
  <c r="N147"/>
  <c r="N146"/>
  <c r="N145"/>
  <c r="N144"/>
  <c r="N143"/>
  <c r="N139"/>
  <c r="N138"/>
  <c r="N137"/>
  <c r="N136"/>
  <c r="N135"/>
  <c r="N131"/>
  <c r="N130"/>
  <c r="N129"/>
  <c r="N128"/>
  <c r="N127"/>
  <c r="N123"/>
  <c r="N122"/>
  <c r="N121"/>
  <c r="N120"/>
  <c r="N119"/>
  <c r="N115"/>
  <c r="N114"/>
  <c r="N113"/>
  <c r="N112"/>
  <c r="N111"/>
  <c r="N107"/>
  <c r="N106"/>
  <c r="N105"/>
  <c r="N104"/>
  <c r="N103"/>
  <c r="N99"/>
  <c r="N98"/>
  <c r="N97"/>
  <c r="N96"/>
  <c r="N95"/>
  <c r="N91"/>
  <c r="N90"/>
  <c r="N89"/>
  <c r="N88"/>
  <c r="N87"/>
  <c r="N83"/>
  <c r="N82"/>
  <c r="N81"/>
  <c r="N80"/>
  <c r="N79"/>
  <c r="N75"/>
  <c r="N74"/>
  <c r="N73"/>
  <c r="N72"/>
  <c r="N71"/>
  <c r="N67"/>
  <c r="N66"/>
  <c r="N65"/>
  <c r="N64"/>
  <c r="N63"/>
  <c r="N59"/>
  <c r="N58"/>
  <c r="N57"/>
  <c r="N56"/>
  <c r="N55"/>
  <c r="N51"/>
  <c r="N50"/>
  <c r="N49"/>
  <c r="N48"/>
  <c r="N47"/>
  <c r="N43"/>
  <c r="N42"/>
  <c r="N41"/>
  <c r="N40"/>
  <c r="N39"/>
  <c r="N35"/>
  <c r="N34"/>
  <c r="N33"/>
  <c r="N32"/>
  <c r="N31"/>
  <c r="N27"/>
  <c r="N26"/>
  <c r="N25"/>
  <c r="N24"/>
  <c r="N23"/>
  <c r="N19"/>
  <c r="N18"/>
  <c r="N17"/>
  <c r="N16"/>
  <c r="N15"/>
  <c r="N11"/>
  <c r="N10"/>
  <c r="N9"/>
  <c r="N8"/>
  <c r="N7"/>
  <c r="K203"/>
  <c r="K202"/>
  <c r="K201"/>
  <c r="K200"/>
  <c r="K199"/>
  <c r="K187"/>
  <c r="K186"/>
  <c r="K185"/>
  <c r="K184"/>
  <c r="K183"/>
  <c r="K179"/>
  <c r="K178"/>
  <c r="K177"/>
  <c r="K176"/>
  <c r="K175"/>
  <c r="K171"/>
  <c r="K170"/>
  <c r="K169"/>
  <c r="K168"/>
  <c r="K167"/>
  <c r="K163"/>
  <c r="K162"/>
  <c r="K161"/>
  <c r="K160"/>
  <c r="K159"/>
  <c r="K155"/>
  <c r="K154"/>
  <c r="K153"/>
  <c r="K152"/>
  <c r="K151"/>
  <c r="K147"/>
  <c r="K146"/>
  <c r="K145"/>
  <c r="K144"/>
  <c r="K143"/>
  <c r="K139"/>
  <c r="K138"/>
  <c r="K137"/>
  <c r="K136"/>
  <c r="K135"/>
  <c r="K131"/>
  <c r="K130"/>
  <c r="K129"/>
  <c r="K128"/>
  <c r="K127"/>
  <c r="K123"/>
  <c r="K122"/>
  <c r="K121"/>
  <c r="K120"/>
  <c r="K119"/>
  <c r="K115"/>
  <c r="K114"/>
  <c r="K113"/>
  <c r="K112"/>
  <c r="K111"/>
  <c r="K107"/>
  <c r="K106"/>
  <c r="K105"/>
  <c r="K104"/>
  <c r="K103"/>
  <c r="K99"/>
  <c r="K98"/>
  <c r="K97"/>
  <c r="K96"/>
  <c r="K95"/>
  <c r="K91"/>
  <c r="K90"/>
  <c r="K89"/>
  <c r="K88"/>
  <c r="K87"/>
  <c r="K83"/>
  <c r="K82"/>
  <c r="K81"/>
  <c r="K80"/>
  <c r="K79"/>
  <c r="K75"/>
  <c r="K74"/>
  <c r="K73"/>
  <c r="K72"/>
  <c r="K71"/>
  <c r="K67"/>
  <c r="K66"/>
  <c r="K65"/>
  <c r="K64"/>
  <c r="K63"/>
  <c r="K59"/>
  <c r="K58"/>
  <c r="K57"/>
  <c r="K56"/>
  <c r="K55"/>
  <c r="K51"/>
  <c r="K50"/>
  <c r="K49"/>
  <c r="K48"/>
  <c r="K47"/>
  <c r="K43"/>
  <c r="K42"/>
  <c r="K41"/>
  <c r="K40"/>
  <c r="K39"/>
  <c r="K35"/>
  <c r="K34"/>
  <c r="K33"/>
  <c r="K32"/>
  <c r="K31"/>
  <c r="K27"/>
  <c r="K26"/>
  <c r="K25"/>
  <c r="K24"/>
  <c r="K23"/>
  <c r="K19"/>
  <c r="K18"/>
  <c r="K17"/>
  <c r="K16"/>
  <c r="K15"/>
  <c r="K11"/>
  <c r="K10"/>
  <c r="K9"/>
  <c r="K8"/>
  <c r="K7"/>
  <c r="H203"/>
  <c r="H202"/>
  <c r="H201"/>
  <c r="H200"/>
  <c r="H199"/>
  <c r="H187"/>
  <c r="H186"/>
  <c r="H185"/>
  <c r="H184"/>
  <c r="H183"/>
  <c r="H179"/>
  <c r="H178"/>
  <c r="H177"/>
  <c r="H176"/>
  <c r="H175"/>
  <c r="H171"/>
  <c r="H170"/>
  <c r="H169"/>
  <c r="H168"/>
  <c r="H167"/>
  <c r="H163"/>
  <c r="H162"/>
  <c r="H161"/>
  <c r="H160"/>
  <c r="H159"/>
  <c r="H155"/>
  <c r="H154"/>
  <c r="H153"/>
  <c r="H152"/>
  <c r="H151"/>
  <c r="H147"/>
  <c r="H146"/>
  <c r="H145"/>
  <c r="H144"/>
  <c r="H143"/>
  <c r="H139"/>
  <c r="H138"/>
  <c r="H137"/>
  <c r="H136"/>
  <c r="H135"/>
  <c r="H131"/>
  <c r="H130"/>
  <c r="H129"/>
  <c r="H128"/>
  <c r="H127"/>
  <c r="H123"/>
  <c r="H122"/>
  <c r="H121"/>
  <c r="H120"/>
  <c r="H119"/>
  <c r="H115"/>
  <c r="H114"/>
  <c r="H113"/>
  <c r="H112"/>
  <c r="H111"/>
  <c r="H107"/>
  <c r="H106"/>
  <c r="H105"/>
  <c r="H104"/>
  <c r="H103"/>
  <c r="H99"/>
  <c r="H98"/>
  <c r="H97"/>
  <c r="H96"/>
  <c r="H95"/>
  <c r="H91"/>
  <c r="H90"/>
  <c r="H89"/>
  <c r="H88"/>
  <c r="H87"/>
  <c r="H83"/>
  <c r="H82"/>
  <c r="H81"/>
  <c r="H80"/>
  <c r="H79"/>
  <c r="H75"/>
  <c r="H74"/>
  <c r="H73"/>
  <c r="H72"/>
  <c r="H71"/>
  <c r="H67"/>
  <c r="H66"/>
  <c r="H65"/>
  <c r="H64"/>
  <c r="H63"/>
  <c r="H59"/>
  <c r="H58"/>
  <c r="H57"/>
  <c r="H56"/>
  <c r="H55"/>
  <c r="H51"/>
  <c r="H50"/>
  <c r="H49"/>
  <c r="H48"/>
  <c r="H47"/>
  <c r="H43"/>
  <c r="H42"/>
  <c r="H41"/>
  <c r="H40"/>
  <c r="H39"/>
  <c r="H35"/>
  <c r="H34"/>
  <c r="H33"/>
  <c r="H32"/>
  <c r="H31"/>
  <c r="H27"/>
  <c r="H26"/>
  <c r="H25"/>
  <c r="H24"/>
  <c r="H23"/>
  <c r="H19"/>
  <c r="H18"/>
  <c r="H17"/>
  <c r="H16"/>
  <c r="H15"/>
  <c r="H11"/>
  <c r="H10"/>
  <c r="H9"/>
  <c r="H8"/>
  <c r="H7"/>
  <c r="E203"/>
  <c r="E202"/>
  <c r="E201"/>
  <c r="E200"/>
  <c r="E199"/>
  <c r="E187"/>
  <c r="E186"/>
  <c r="E185"/>
  <c r="E184"/>
  <c r="E183"/>
  <c r="E179"/>
  <c r="E178"/>
  <c r="E177"/>
  <c r="E176"/>
  <c r="E175"/>
  <c r="E171"/>
  <c r="E170"/>
  <c r="E169"/>
  <c r="E168"/>
  <c r="E167"/>
  <c r="E163"/>
  <c r="E162"/>
  <c r="E161"/>
  <c r="E160"/>
  <c r="E159"/>
  <c r="E155"/>
  <c r="E154"/>
  <c r="E153"/>
  <c r="E152"/>
  <c r="E151"/>
  <c r="E147"/>
  <c r="E146"/>
  <c r="E145"/>
  <c r="E144"/>
  <c r="E143"/>
  <c r="E139"/>
  <c r="E138"/>
  <c r="E137"/>
  <c r="E136"/>
  <c r="E135"/>
  <c r="E131"/>
  <c r="E130"/>
  <c r="E129"/>
  <c r="E128"/>
  <c r="E127"/>
  <c r="E123"/>
  <c r="E122"/>
  <c r="E121"/>
  <c r="E120"/>
  <c r="E119"/>
  <c r="E115"/>
  <c r="E114"/>
  <c r="E113"/>
  <c r="E112"/>
  <c r="E111"/>
  <c r="E107"/>
  <c r="E106"/>
  <c r="E105"/>
  <c r="E104"/>
  <c r="E103"/>
  <c r="E99"/>
  <c r="E98"/>
  <c r="E97"/>
  <c r="E96"/>
  <c r="E95"/>
  <c r="E91"/>
  <c r="E90"/>
  <c r="E89"/>
  <c r="E88"/>
  <c r="E87"/>
  <c r="E83"/>
  <c r="E82"/>
  <c r="E81"/>
  <c r="E80"/>
  <c r="E79"/>
  <c r="E75"/>
  <c r="E74"/>
  <c r="E73"/>
  <c r="E72"/>
  <c r="E71"/>
  <c r="E67"/>
  <c r="E66"/>
  <c r="E65"/>
  <c r="E64"/>
  <c r="E63"/>
  <c r="E59"/>
  <c r="E58"/>
  <c r="E57"/>
  <c r="E56"/>
  <c r="E55"/>
  <c r="E51"/>
  <c r="E50"/>
  <c r="E49"/>
  <c r="E48"/>
  <c r="E47"/>
  <c r="E43"/>
  <c r="E42"/>
  <c r="E41"/>
  <c r="E40"/>
  <c r="E39"/>
  <c r="E35"/>
  <c r="E34"/>
  <c r="E33"/>
  <c r="E32"/>
  <c r="E31"/>
  <c r="E27"/>
  <c r="E26"/>
  <c r="E25"/>
  <c r="E24"/>
  <c r="E23"/>
  <c r="E19"/>
  <c r="E18"/>
  <c r="E17"/>
  <c r="E16"/>
  <c r="E15"/>
  <c r="E8"/>
  <c r="E9"/>
  <c r="E10"/>
  <c r="E11"/>
  <c r="E7"/>
  <c r="M195"/>
  <c r="M211" s="1"/>
  <c r="L195"/>
  <c r="N195" s="1"/>
  <c r="M194"/>
  <c r="M210" s="1"/>
  <c r="L194"/>
  <c r="N194" s="1"/>
  <c r="M193"/>
  <c r="M209" s="1"/>
  <c r="L193"/>
  <c r="L209" s="1"/>
  <c r="M192"/>
  <c r="M208" s="1"/>
  <c r="L192"/>
  <c r="L208" s="1"/>
  <c r="M191"/>
  <c r="M207" s="1"/>
  <c r="L191"/>
  <c r="N191" s="1"/>
  <c r="J195"/>
  <c r="J211" s="1"/>
  <c r="I195"/>
  <c r="J194"/>
  <c r="J210" s="1"/>
  <c r="I194"/>
  <c r="I210" s="1"/>
  <c r="J193"/>
  <c r="J209" s="1"/>
  <c r="I193"/>
  <c r="J192"/>
  <c r="I192"/>
  <c r="I196" s="1"/>
  <c r="J191"/>
  <c r="J207" s="1"/>
  <c r="I191"/>
  <c r="I207" s="1"/>
  <c r="G195"/>
  <c r="G211" s="1"/>
  <c r="F195"/>
  <c r="H195" s="1"/>
  <c r="G194"/>
  <c r="G210" s="1"/>
  <c r="F194"/>
  <c r="F210" s="1"/>
  <c r="G193"/>
  <c r="G209" s="1"/>
  <c r="F193"/>
  <c r="F209" s="1"/>
  <c r="G192"/>
  <c r="F192"/>
  <c r="F208" s="1"/>
  <c r="G191"/>
  <c r="G207" s="1"/>
  <c r="F191"/>
  <c r="H191" s="1"/>
  <c r="C192"/>
  <c r="D192"/>
  <c r="D208" s="1"/>
  <c r="C193"/>
  <c r="C209" s="1"/>
  <c r="D193"/>
  <c r="D209" s="1"/>
  <c r="C194"/>
  <c r="C210" s="1"/>
  <c r="D194"/>
  <c r="D210" s="1"/>
  <c r="C195"/>
  <c r="D195"/>
  <c r="D211" s="1"/>
  <c r="D191"/>
  <c r="D207" s="1"/>
  <c r="C191"/>
  <c r="E191" s="1"/>
  <c r="M204"/>
  <c r="L204"/>
  <c r="J204"/>
  <c r="I204"/>
  <c r="K204" s="1"/>
  <c r="G204"/>
  <c r="F204"/>
  <c r="D204"/>
  <c r="C204"/>
  <c r="E204" s="1"/>
  <c r="M188"/>
  <c r="L188"/>
  <c r="J188"/>
  <c r="I188"/>
  <c r="K188" s="1"/>
  <c r="G188"/>
  <c r="F188"/>
  <c r="D188"/>
  <c r="C188"/>
  <c r="E188" s="1"/>
  <c r="M180"/>
  <c r="L180"/>
  <c r="J180"/>
  <c r="I180"/>
  <c r="K180" s="1"/>
  <c r="G180"/>
  <c r="F180"/>
  <c r="D180"/>
  <c r="C180"/>
  <c r="E180" s="1"/>
  <c r="M172"/>
  <c r="L172"/>
  <c r="J172"/>
  <c r="I172"/>
  <c r="K172" s="1"/>
  <c r="G172"/>
  <c r="F172"/>
  <c r="D172"/>
  <c r="C172"/>
  <c r="E172" s="1"/>
  <c r="M164"/>
  <c r="L164"/>
  <c r="J164"/>
  <c r="I164"/>
  <c r="K164" s="1"/>
  <c r="G164"/>
  <c r="F164"/>
  <c r="D164"/>
  <c r="C164"/>
  <c r="E164" s="1"/>
  <c r="M156"/>
  <c r="L156"/>
  <c r="J156"/>
  <c r="I156"/>
  <c r="K156" s="1"/>
  <c r="G156"/>
  <c r="F156"/>
  <c r="D156"/>
  <c r="C156"/>
  <c r="E156" s="1"/>
  <c r="M148"/>
  <c r="L148"/>
  <c r="J148"/>
  <c r="I148"/>
  <c r="K148" s="1"/>
  <c r="G148"/>
  <c r="F148"/>
  <c r="D148"/>
  <c r="C148"/>
  <c r="E148" s="1"/>
  <c r="M140"/>
  <c r="L140"/>
  <c r="J140"/>
  <c r="I140"/>
  <c r="K140" s="1"/>
  <c r="G140"/>
  <c r="F140"/>
  <c r="D140"/>
  <c r="C140"/>
  <c r="E140" s="1"/>
  <c r="M132"/>
  <c r="L132"/>
  <c r="J132"/>
  <c r="I132"/>
  <c r="K132" s="1"/>
  <c r="G132"/>
  <c r="F132"/>
  <c r="D132"/>
  <c r="C132"/>
  <c r="E132" s="1"/>
  <c r="M124"/>
  <c r="L124"/>
  <c r="J124"/>
  <c r="I124"/>
  <c r="K124" s="1"/>
  <c r="G124"/>
  <c r="F124"/>
  <c r="D124"/>
  <c r="C124"/>
  <c r="E124" s="1"/>
  <c r="M116"/>
  <c r="L116"/>
  <c r="J116"/>
  <c r="I116"/>
  <c r="K116" s="1"/>
  <c r="G116"/>
  <c r="F116"/>
  <c r="D116"/>
  <c r="C116"/>
  <c r="E116" s="1"/>
  <c r="M108"/>
  <c r="L108"/>
  <c r="J108"/>
  <c r="I108"/>
  <c r="K108" s="1"/>
  <c r="G108"/>
  <c r="F108"/>
  <c r="D108"/>
  <c r="C108"/>
  <c r="E108" s="1"/>
  <c r="M100"/>
  <c r="L100"/>
  <c r="J100"/>
  <c r="I100"/>
  <c r="K100" s="1"/>
  <c r="G100"/>
  <c r="F100"/>
  <c r="D100"/>
  <c r="C100"/>
  <c r="E100" s="1"/>
  <c r="M92"/>
  <c r="L92"/>
  <c r="J92"/>
  <c r="I92"/>
  <c r="K92" s="1"/>
  <c r="G92"/>
  <c r="F92"/>
  <c r="D92"/>
  <c r="C92"/>
  <c r="E92" s="1"/>
  <c r="M84"/>
  <c r="L84"/>
  <c r="J84"/>
  <c r="I84"/>
  <c r="K84" s="1"/>
  <c r="G84"/>
  <c r="F84"/>
  <c r="D84"/>
  <c r="C84"/>
  <c r="E84" s="1"/>
  <c r="M76"/>
  <c r="L76"/>
  <c r="J76"/>
  <c r="I76"/>
  <c r="K76" s="1"/>
  <c r="G76"/>
  <c r="F76"/>
  <c r="D76"/>
  <c r="C76"/>
  <c r="E76" s="1"/>
  <c r="M68"/>
  <c r="L68"/>
  <c r="J68"/>
  <c r="I68"/>
  <c r="K68" s="1"/>
  <c r="G68"/>
  <c r="F68"/>
  <c r="D68"/>
  <c r="C68"/>
  <c r="E68" s="1"/>
  <c r="M60"/>
  <c r="L60"/>
  <c r="J60"/>
  <c r="I60"/>
  <c r="K60" s="1"/>
  <c r="G60"/>
  <c r="F60"/>
  <c r="D60"/>
  <c r="C60"/>
  <c r="E60" s="1"/>
  <c r="M52"/>
  <c r="L52"/>
  <c r="J52"/>
  <c r="I52"/>
  <c r="K52" s="1"/>
  <c r="G52"/>
  <c r="F52"/>
  <c r="D52"/>
  <c r="C52"/>
  <c r="E52" s="1"/>
  <c r="M44"/>
  <c r="L44"/>
  <c r="J44"/>
  <c r="I44"/>
  <c r="K44" s="1"/>
  <c r="G44"/>
  <c r="F44"/>
  <c r="D44"/>
  <c r="C44"/>
  <c r="E44" s="1"/>
  <c r="M36"/>
  <c r="L36"/>
  <c r="J36"/>
  <c r="I36"/>
  <c r="K36" s="1"/>
  <c r="G36"/>
  <c r="F36"/>
  <c r="D36"/>
  <c r="C36"/>
  <c r="E36" s="1"/>
  <c r="M28"/>
  <c r="L28"/>
  <c r="J28"/>
  <c r="I28"/>
  <c r="K28" s="1"/>
  <c r="G28"/>
  <c r="F28"/>
  <c r="D28"/>
  <c r="C28"/>
  <c r="E28" s="1"/>
  <c r="M20"/>
  <c r="L20"/>
  <c r="J20"/>
  <c r="I20"/>
  <c r="K20" s="1"/>
  <c r="G20"/>
  <c r="F20"/>
  <c r="D20"/>
  <c r="C20"/>
  <c r="E20" s="1"/>
  <c r="M12"/>
  <c r="L12"/>
  <c r="J12"/>
  <c r="I12"/>
  <c r="K12" s="1"/>
  <c r="G12"/>
  <c r="F12"/>
  <c r="D12"/>
  <c r="C12"/>
  <c r="E12" s="1"/>
  <c r="E195" l="1"/>
  <c r="E209"/>
  <c r="K193"/>
  <c r="H12"/>
  <c r="N12"/>
  <c r="H20"/>
  <c r="N20"/>
  <c r="H28"/>
  <c r="N28"/>
  <c r="H36"/>
  <c r="N36"/>
  <c r="H44"/>
  <c r="N44"/>
  <c r="H52"/>
  <c r="N52"/>
  <c r="H60"/>
  <c r="N60"/>
  <c r="H68"/>
  <c r="N68"/>
  <c r="H76"/>
  <c r="N76"/>
  <c r="H84"/>
  <c r="N84"/>
  <c r="H92"/>
  <c r="N92"/>
  <c r="H100"/>
  <c r="N100"/>
  <c r="H108"/>
  <c r="N108"/>
  <c r="H116"/>
  <c r="N116"/>
  <c r="H124"/>
  <c r="N124"/>
  <c r="H132"/>
  <c r="N132"/>
  <c r="H140"/>
  <c r="N140"/>
  <c r="H148"/>
  <c r="N148"/>
  <c r="G196"/>
  <c r="M212"/>
  <c r="L210"/>
  <c r="N210" s="1"/>
  <c r="E193"/>
  <c r="E210"/>
  <c r="E192"/>
  <c r="I209"/>
  <c r="K209" s="1"/>
  <c r="H156"/>
  <c r="N156"/>
  <c r="H164"/>
  <c r="N164"/>
  <c r="H172"/>
  <c r="N172"/>
  <c r="H180"/>
  <c r="N180"/>
  <c r="H188"/>
  <c r="N188"/>
  <c r="H204"/>
  <c r="N204"/>
  <c r="H194"/>
  <c r="K191"/>
  <c r="K195"/>
  <c r="I211"/>
  <c r="K211" s="1"/>
  <c r="H210"/>
  <c r="H209"/>
  <c r="K210"/>
  <c r="N209"/>
  <c r="K207"/>
  <c r="H193"/>
  <c r="N193"/>
  <c r="C211"/>
  <c r="E211" s="1"/>
  <c r="J196"/>
  <c r="K196" s="1"/>
  <c r="G208"/>
  <c r="G212" s="1"/>
  <c r="E194"/>
  <c r="K194"/>
  <c r="C207"/>
  <c r="E207" s="1"/>
  <c r="F196"/>
  <c r="H196" s="1"/>
  <c r="L196"/>
  <c r="F207"/>
  <c r="H207" s="1"/>
  <c r="F211"/>
  <c r="H211" s="1"/>
  <c r="I208"/>
  <c r="L207"/>
  <c r="N207" s="1"/>
  <c r="L211"/>
  <c r="N211" s="1"/>
  <c r="D212"/>
  <c r="C196"/>
  <c r="C208"/>
  <c r="E208" s="1"/>
  <c r="M196"/>
  <c r="J208"/>
  <c r="J212" s="1"/>
  <c r="H192"/>
  <c r="K192"/>
  <c r="N192"/>
  <c r="N208"/>
  <c r="D196"/>
  <c r="E196" l="1"/>
  <c r="L212"/>
  <c r="N212" s="1"/>
  <c r="F212"/>
  <c r="H212" s="1"/>
  <c r="I212"/>
  <c r="K212" s="1"/>
  <c r="K208"/>
  <c r="C212"/>
  <c r="E212" s="1"/>
  <c r="H208"/>
  <c r="N196"/>
</calcChain>
</file>

<file path=xl/sharedStrings.xml><?xml version="1.0" encoding="utf-8"?>
<sst xmlns="http://schemas.openxmlformats.org/spreadsheetml/2006/main" count="613" uniqueCount="65">
  <si>
    <t>Insurer</t>
  </si>
  <si>
    <t>LIC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</si>
  <si>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</si>
  <si>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</si>
  <si>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</si>
  <si>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</si>
  <si>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</si>
  <si>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</si>
  <si>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</si>
  <si>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</si>
  <si>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</si>
  <si>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</si>
  <si>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</si>
  <si>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</si>
  <si>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</si>
  <si>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Premium  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</si>
  <si>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</si>
  <si>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</si>
  <si>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</si>
  <si>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</si>
  <si>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</si>
  <si>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</si>
  <si>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</si>
  <si>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</si>
  <si>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</si>
  <si>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</si>
  <si>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(Premium in Rs.Crore)</t>
  </si>
  <si>
    <t>First Year Premium of Life Insurers for the Period ended ended 30th November, 2017</t>
  </si>
  <si>
    <t>Up to 30th November, 2016</t>
  </si>
  <si>
    <t>Up to 30th November, 2017</t>
  </si>
  <si>
    <t>Aviva Life</t>
  </si>
  <si>
    <t>Bajaj Allianz Life</t>
  </si>
  <si>
    <t>Birla Sun Life</t>
  </si>
  <si>
    <t>DHFL Pramerica Life</t>
  </si>
  <si>
    <t>Edleweiss Tokio Life</t>
  </si>
  <si>
    <t>HDFC Standard Life</t>
  </si>
  <si>
    <t>ICICI Prudential Life</t>
  </si>
  <si>
    <t>IDBI Federal Life</t>
  </si>
  <si>
    <t>India First Life</t>
  </si>
  <si>
    <t>Kotak Mahindra Old Mutual Life</t>
  </si>
  <si>
    <t>Reliance Nippon Life</t>
  </si>
  <si>
    <t>Star Union-Diachi Life</t>
  </si>
  <si>
    <t>Tata AIA Life</t>
  </si>
  <si>
    <t>LIC Council</t>
  </si>
  <si>
    <t>IRDAI</t>
  </si>
  <si>
    <t>Difference</t>
  </si>
  <si>
    <t>Aditya Birla Sun Life</t>
  </si>
  <si>
    <t>Up to 31st March, 2017</t>
  </si>
  <si>
    <t>Up to 31st March, 2018</t>
  </si>
  <si>
    <t>First Year Premium of Life Insurers for the Period ended ended 31st March, 2018</t>
  </si>
  <si>
    <t>Kotak Mahindra Life</t>
  </si>
  <si>
    <t>Premium</t>
  </si>
  <si>
    <t>LIC of India</t>
  </si>
  <si>
    <t>Industry Total</t>
  </si>
  <si>
    <t>Market Share</t>
  </si>
  <si>
    <t>For April, 2019</t>
  </si>
  <si>
    <t>Edelweiss Tokio Life</t>
  </si>
  <si>
    <t xml:space="preserve">Star Union Dai-ichi Life </t>
  </si>
  <si>
    <t>NA</t>
  </si>
  <si>
    <t>(Premium &amp; Sum Assured in Rs. Crores)</t>
  </si>
  <si>
    <t xml:space="preserve">Premium </t>
  </si>
  <si>
    <t>Sum Assured</t>
  </si>
  <si>
    <t>First Year Premium of Life Insurers for the Period ended ended 30th April, 2020</t>
  </si>
  <si>
    <t>For April, 2020</t>
  </si>
  <si>
    <t>Pramerica Life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</si>
</sst>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21">
    <font>
      <sz val="10"/>
      <name val="Arial"/>
    </font>
    <font>
      <sz val="10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Rupee Foradian"/>
      <family val="2"/>
    </font>
    <font>
      <b/>
      <sz val="10"/>
      <name val="Rupee Foradian"/>
      <family val="2"/>
    </font>
    <font>
      <b/>
      <sz val="10"/>
      <name val="Arial Black"/>
      <family val="2"/>
    </font>
    <font>
      <sz val="10"/>
      <name val="Rupee Foradian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color rgb="FF000000"/>
      <name val="Arial"/>
      <family val="2"/>
    </font>
    <font>
      <b/>
      <i/>
      <sz val="11"/>
      <name val="Arial"/>
      <family val="2"/>
    </font>
    <font>
      <sz val="10"/>
      <name val="Arial Black"/>
      <family val="2"/>
    </font>
    <font>
      <b/>
      <i/>
      <sz val="10"/>
      <name val="Century Gothic"/>
      <family val="2"/>
    </font>
    <font>
      <b/>
      <i/>
      <sz val="10"/>
      <name val="Rupee Foradian"/>
      <family val="2"/>
    </font>
    <font>
      <i/>
      <sz val="10"/>
      <name val="Rupee Foradian"/>
    </font>
    <font>
      <b/>
      <sz val="10"/>
      <name val="Rupee Foradian"/>
    </font>
    <font>
      <b/>
      <i/>
      <sz val="10"/>
      <name val="Rupee Foradi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5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/>
    <xf numFmtId="0" fontId="6" fillId="2" borderId="0" xfId="0" applyFont="1" applyFill="1"/>
    <xf numFmtId="0" fontId="7" fillId="2" borderId="1" xfId="0" applyFont="1" applyFill="1" applyBorder="1" applyAlignment="1">
      <alignment horizontal="left" vertical="center"/>
    </xf>
    <xf numFmtId="2" fontId="6" fillId="2" borderId="1" xfId="0" applyNumberFormat="1" applyFont="1" applyFill="1" applyBorder="1"/>
    <xf numFmtId="0" fontId="5" fillId="2" borderId="0" xfId="8" applyFont="1" applyFill="1"/>
    <xf numFmtId="2" fontId="5" fillId="0" borderId="1" xfId="0" applyNumberFormat="1" applyFont="1" applyFill="1" applyBorder="1"/>
    <xf numFmtId="2" fontId="6" fillId="0" borderId="1" xfId="0" applyNumberFormat="1" applyFont="1" applyFill="1" applyBorder="1"/>
    <xf numFmtId="2" fontId="8" fillId="2" borderId="1" xfId="0" applyNumberFormat="1" applyFont="1" applyFill="1" applyBorder="1"/>
    <xf numFmtId="1" fontId="5" fillId="0" borderId="1" xfId="0" applyNumberFormat="1" applyFont="1" applyFill="1" applyBorder="1"/>
    <xf numFmtId="2" fontId="8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1" xfId="8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" xfId="0" applyFont="1" applyFill="1" applyBorder="1"/>
    <xf numFmtId="1" fontId="6" fillId="0" borderId="1" xfId="0" applyNumberFormat="1" applyFont="1" applyFill="1" applyBorder="1"/>
    <xf numFmtId="0" fontId="5" fillId="0" borderId="0" xfId="0" applyFont="1"/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6" fillId="0" borderId="0" xfId="0" applyFont="1" applyAlignment="1">
      <alignment wrapText="1"/>
    </xf>
    <xf numFmtId="0" fontId="5" fillId="0" borderId="0" xfId="0" applyFont="1" applyBorder="1"/>
    <xf numFmtId="0" fontId="6" fillId="0" borderId="0" xfId="0" applyFont="1" applyBorder="1"/>
    <xf numFmtId="0" fontId="5" fillId="0" borderId="0" xfId="8" applyFont="1"/>
    <xf numFmtId="0" fontId="10" fillId="0" borderId="0" xfId="0" applyFont="1"/>
    <xf numFmtId="0" fontId="9" fillId="0" borderId="3" xfId="0" quotePrefix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9" fillId="0" borderId="1" xfId="0" quotePrefix="1" applyFont="1" applyBorder="1" applyAlignment="1">
      <alignment horizontal="left" vertical="center" wrapText="1"/>
    </xf>
    <xf numFmtId="0" fontId="9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right" vertical="center"/>
    </xf>
    <xf numFmtId="0" fontId="9" fillId="0" borderId="1" xfId="0" applyFont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3" borderId="1" xfId="0" applyFont="1" applyFill="1" applyBorder="1" applyAlignment="1">
      <alignment horizontal="right" wrapText="1"/>
    </xf>
    <xf numFmtId="2" fontId="10" fillId="0" borderId="1" xfId="0" applyNumberFormat="1" applyFont="1" applyBorder="1"/>
    <xf numFmtId="2" fontId="12" fillId="0" borderId="1" xfId="0" applyNumberFormat="1" applyFont="1" applyBorder="1"/>
    <xf numFmtId="2" fontId="10" fillId="2" borderId="1" xfId="0" applyNumberFormat="1" applyFont="1" applyFill="1" applyBorder="1"/>
    <xf numFmtId="1" fontId="10" fillId="0" borderId="1" xfId="0" applyNumberFormat="1" applyFont="1" applyBorder="1"/>
    <xf numFmtId="1" fontId="12" fillId="0" borderId="1" xfId="0" applyNumberFormat="1" applyFont="1" applyBorder="1"/>
    <xf numFmtId="1" fontId="10" fillId="2" borderId="1" xfId="0" applyNumberFormat="1" applyFont="1" applyFill="1" applyBorder="1"/>
    <xf numFmtId="0" fontId="9" fillId="2" borderId="1" xfId="0" applyFont="1" applyFill="1" applyBorder="1"/>
    <xf numFmtId="0" fontId="13" fillId="3" borderId="1" xfId="0" applyFont="1" applyFill="1" applyBorder="1" applyAlignment="1">
      <alignment horizontal="right" wrapText="1"/>
    </xf>
    <xf numFmtId="2" fontId="13" fillId="3" borderId="1" xfId="0" applyNumberFormat="1" applyFont="1" applyFill="1" applyBorder="1" applyAlignment="1">
      <alignment horizontal="right" wrapText="1"/>
    </xf>
    <xf numFmtId="2" fontId="14" fillId="0" borderId="1" xfId="0" applyNumberFormat="1" applyFont="1" applyBorder="1"/>
    <xf numFmtId="1" fontId="13" fillId="3" borderId="1" xfId="0" applyNumberFormat="1" applyFont="1" applyFill="1" applyBorder="1" applyAlignment="1">
      <alignment horizontal="right" wrapText="1"/>
    </xf>
    <xf numFmtId="1" fontId="14" fillId="0" borderId="1" xfId="0" applyNumberFormat="1" applyFont="1" applyBorder="1"/>
    <xf numFmtId="2" fontId="14" fillId="2" borderId="1" xfId="0" applyNumberFormat="1" applyFont="1" applyFill="1" applyBorder="1" applyAlignment="1">
      <alignment horizontal="right" vertical="center"/>
    </xf>
    <xf numFmtId="1" fontId="14" fillId="2" borderId="1" xfId="0" applyNumberFormat="1" applyFont="1" applyFill="1" applyBorder="1" applyAlignment="1">
      <alignment horizontal="right" vertical="center"/>
    </xf>
    <xf numFmtId="2" fontId="10" fillId="2" borderId="1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right" vertical="center"/>
    </xf>
    <xf numFmtId="2" fontId="10" fillId="0" borderId="1" xfId="1" applyNumberFormat="1" applyFont="1" applyBorder="1"/>
    <xf numFmtId="1" fontId="10" fillId="0" borderId="1" xfId="1" applyNumberFormat="1" applyFont="1" applyBorder="1"/>
    <xf numFmtId="2" fontId="12" fillId="0" borderId="1" xfId="1" applyNumberFormat="1" applyFont="1" applyBorder="1"/>
    <xf numFmtId="1" fontId="12" fillId="0" borderId="1" xfId="1" applyNumberFormat="1" applyFont="1" applyBorder="1"/>
    <xf numFmtId="2" fontId="10" fillId="2" borderId="1" xfId="1" applyNumberFormat="1" applyFont="1" applyFill="1" applyBorder="1"/>
    <xf numFmtId="1" fontId="10" fillId="2" borderId="1" xfId="1" applyNumberFormat="1" applyFont="1" applyFill="1" applyBorder="1"/>
    <xf numFmtId="2" fontId="10" fillId="0" borderId="1" xfId="0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/>
    </xf>
    <xf numFmtId="2" fontId="10" fillId="0" borderId="1" xfId="0" applyNumberFormat="1" applyFont="1" applyFill="1" applyBorder="1"/>
    <xf numFmtId="1" fontId="10" fillId="0" borderId="1" xfId="0" applyNumberFormat="1" applyFont="1" applyFill="1" applyBorder="1"/>
    <xf numFmtId="0" fontId="9" fillId="0" borderId="0" xfId="0" applyFont="1" applyFill="1"/>
    <xf numFmtId="2" fontId="10" fillId="0" borderId="1" xfId="1" applyNumberFormat="1" applyFont="1" applyFill="1" applyBorder="1"/>
    <xf numFmtId="1" fontId="10" fillId="0" borderId="1" xfId="1" applyNumberFormat="1" applyFont="1" applyFill="1" applyBorder="1"/>
    <xf numFmtId="0" fontId="10" fillId="0" borderId="0" xfId="0" applyFont="1" applyFill="1"/>
    <xf numFmtId="2" fontId="10" fillId="2" borderId="1" xfId="0" applyNumberFormat="1" applyFont="1" applyFill="1" applyBorder="1" applyAlignment="1">
      <alignment horizontal="right"/>
    </xf>
    <xf numFmtId="1" fontId="10" fillId="2" borderId="1" xfId="0" applyNumberFormat="1" applyFont="1" applyFill="1" applyBorder="1" applyAlignment="1">
      <alignment horizontal="right"/>
    </xf>
    <xf numFmtId="2" fontId="12" fillId="0" borderId="1" xfId="1" applyNumberFormat="1" applyFont="1" applyFill="1" applyBorder="1"/>
    <xf numFmtId="1" fontId="12" fillId="0" borderId="1" xfId="1" applyNumberFormat="1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wrapText="1"/>
    </xf>
    <xf numFmtId="2" fontId="12" fillId="0" borderId="1" xfId="0" applyNumberFormat="1" applyFont="1" applyFill="1" applyBorder="1"/>
    <xf numFmtId="1" fontId="12" fillId="0" borderId="1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10" fillId="0" borderId="0" xfId="0" applyFont="1" applyFill="1" applyBorder="1"/>
    <xf numFmtId="0" fontId="9" fillId="2" borderId="1" xfId="8" applyFont="1" applyFill="1" applyBorder="1" applyAlignment="1">
      <alignment horizontal="center"/>
    </xf>
    <xf numFmtId="0" fontId="10" fillId="2" borderId="1" xfId="8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right" wrapText="1"/>
    </xf>
    <xf numFmtId="1" fontId="11" fillId="3" borderId="1" xfId="0" applyNumberFormat="1" applyFont="1" applyFill="1" applyBorder="1" applyAlignment="1">
      <alignment horizontal="right" wrapText="1"/>
    </xf>
    <xf numFmtId="0" fontId="10" fillId="2" borderId="0" xfId="0" applyFont="1" applyFill="1" applyBorder="1"/>
    <xf numFmtId="2" fontId="10" fillId="2" borderId="0" xfId="0" applyNumberFormat="1" applyFont="1" applyFill="1" applyBorder="1"/>
    <xf numFmtId="1" fontId="10" fillId="2" borderId="0" xfId="0" applyNumberFormat="1" applyFont="1" applyFill="1" applyBorder="1"/>
    <xf numFmtId="0" fontId="10" fillId="0" borderId="0" xfId="8" applyFont="1"/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2" fontId="8" fillId="2" borderId="6" xfId="0" applyNumberFormat="1" applyFont="1" applyFill="1" applyBorder="1"/>
    <xf numFmtId="1" fontId="8" fillId="0" borderId="1" xfId="0" applyNumberFormat="1" applyFont="1" applyFill="1" applyBorder="1"/>
    <xf numFmtId="0" fontId="16" fillId="0" borderId="1" xfId="0" applyFont="1" applyFill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8" applyFont="1" applyFill="1" applyBorder="1" applyAlignment="1">
      <alignment horizontal="center"/>
    </xf>
    <xf numFmtId="0" fontId="5" fillId="0" borderId="1" xfId="8" applyFont="1" applyFill="1" applyBorder="1"/>
    <xf numFmtId="0" fontId="19" fillId="0" borderId="0" xfId="0" applyFont="1" applyBorder="1"/>
    <xf numFmtId="0" fontId="2" fillId="0" borderId="1" xfId="0" quotePrefix="1" applyFont="1" applyFill="1" applyBorder="1" applyAlignment="1">
      <alignment horizontal="left" vertical="center" wrapText="1"/>
    </xf>
    <xf numFmtId="2" fontId="18" fillId="2" borderId="1" xfId="0" applyNumberFormat="1" applyFont="1" applyFill="1" applyBorder="1" applyAlignment="1">
      <alignment horizontal="right"/>
    </xf>
    <xf numFmtId="2" fontId="18" fillId="0" borderId="1" xfId="0" applyNumberFormat="1" applyFont="1" applyBorder="1" applyAlignment="1">
      <alignment horizontal="right"/>
    </xf>
    <xf numFmtId="2" fontId="20" fillId="2" borderId="1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quotePrefix="1" applyFont="1" applyFill="1" applyBorder="1" applyAlignment="1">
      <alignment horizontal="left"/>
    </xf>
    <xf numFmtId="0" fontId="7" fillId="2" borderId="2" xfId="0" quotePrefix="1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right"/>
    </xf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2" fontId="17" fillId="2" borderId="1" xfId="0" applyNumberFormat="1" applyFont="1" applyFill="1" applyBorder="1"/>
    <xf numFmtId="2" fontId="17" fillId="0" borderId="1" xfId="0" applyNumberFormat="1" applyFont="1" applyBorder="1"/>
    <xf numFmtId="2" fontId="8" fillId="0" borderId="1" xfId="1" applyNumberFormat="1" applyFont="1" applyFill="1" applyBorder="1"/>
    <xf numFmtId="2" fontId="18" fillId="2" borderId="1" xfId="0" applyNumberFormat="1" applyFont="1" applyFill="1" applyBorder="1"/>
    <xf numFmtId="2" fontId="18" fillId="0" borderId="1" xfId="0" applyNumberFormat="1" applyFont="1" applyBorder="1"/>
    <xf numFmtId="1" fontId="8" fillId="0" borderId="1" xfId="1" applyNumberFormat="1" applyFont="1" applyFill="1" applyBorder="1"/>
    <xf numFmtId="1" fontId="8" fillId="2" borderId="1" xfId="0" applyNumberFormat="1" applyFont="1" applyFill="1" applyBorder="1"/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1"/>
  <sheetViews>
    <sheetView zoomScaleNormal="100" zoomScaleSheetLayoutView="55" workbookViewId="0">
      <pane xSplit="2" ySplit="3" topLeftCell="C4" activePane="bottomRight" state="frozen"/>
      <selection activeCell="K7" sqref="K7:K103"/>
      <selection pane="topRight" activeCell="K7" sqref="K7:K103"/>
      <selection pane="bottomLeft" activeCell="K7" sqref="K7:K103"/>
      <selection pane="bottomRight" activeCell="B13" sqref="B13"/>
    </sheetView>
  </sheetViews>
  <sheetFormatPr defaultRowHeight="12.75"/>
  <cols>
    <col min="1" max="1" width="6.42578125" style="1" customWidth="1"/>
    <col min="2" max="2" width="30" style="1" customWidth="1"/>
    <col min="3" max="11" width="12.7109375" style="1" customWidth="1"/>
    <col min="12" max="16384" width="9.140625" style="1"/>
  </cols>
  <sheetData>
    <row r="1" spans="1:11" ht="15">
      <c r="A1" s="112" t="s">
        <v>49</v>
      </c>
      <c r="B1" s="113"/>
      <c r="C1" s="113"/>
      <c r="D1" s="113"/>
      <c r="E1" s="113"/>
      <c r="F1" s="113"/>
      <c r="G1" s="113"/>
      <c r="H1" s="113"/>
      <c r="I1" s="109" t="s">
        <v>26</v>
      </c>
      <c r="J1" s="109"/>
      <c r="K1" s="109"/>
    </row>
    <row r="2" spans="1:11" ht="41.25" customHeight="1">
      <c r="A2" s="110" t="s">
        <v>2</v>
      </c>
      <c r="B2" s="110" t="s">
        <v>0</v>
      </c>
      <c r="C2" s="110" t="s">
        <v>51</v>
      </c>
      <c r="D2" s="110"/>
      <c r="E2" s="110"/>
      <c r="F2" s="110" t="s">
        <v>8</v>
      </c>
      <c r="G2" s="110"/>
      <c r="H2" s="110"/>
      <c r="I2" s="111" t="s">
        <v>9</v>
      </c>
      <c r="J2" s="111"/>
      <c r="K2" s="111"/>
    </row>
    <row r="3" spans="1:11" s="4" customFormat="1" ht="39.75" customHeight="1">
      <c r="A3" s="110"/>
      <c r="B3" s="110"/>
      <c r="C3" s="94" t="s">
        <v>47</v>
      </c>
      <c r="D3" s="94" t="s">
        <v>48</v>
      </c>
      <c r="E3" s="2" t="s">
        <v>23</v>
      </c>
      <c r="F3" s="94" t="s">
        <v>47</v>
      </c>
      <c r="G3" s="94" t="s">
        <v>48</v>
      </c>
      <c r="H3" s="2" t="s">
        <v>23</v>
      </c>
      <c r="I3" s="94" t="s">
        <v>47</v>
      </c>
      <c r="J3" s="94" t="s">
        <v>48</v>
      </c>
      <c r="K3" s="2" t="s">
        <v>23</v>
      </c>
    </row>
    <row r="4" spans="1:11" s="4" customFormat="1" ht="15">
      <c r="A4" s="13">
        <v>1</v>
      </c>
      <c r="B4" s="5" t="s">
        <v>46</v>
      </c>
      <c r="C4" s="9">
        <v>2534.5958018885067</v>
      </c>
      <c r="D4" s="9">
        <v>2662.9066212615016</v>
      </c>
      <c r="E4" s="6">
        <v>5.0623779648570242</v>
      </c>
      <c r="F4" s="19">
        <v>302997</v>
      </c>
      <c r="G4" s="19">
        <v>248751</v>
      </c>
      <c r="H4" s="6">
        <v>-17.903147555916394</v>
      </c>
      <c r="I4" s="19">
        <v>1634153</v>
      </c>
      <c r="J4" s="19">
        <v>2862143</v>
      </c>
      <c r="K4" s="6">
        <v>75.145350527153823</v>
      </c>
    </row>
    <row r="5" spans="1:11" s="4" customFormat="1" ht="15">
      <c r="A5" s="13">
        <v>2</v>
      </c>
      <c r="B5" s="92" t="s">
        <v>22</v>
      </c>
      <c r="C5" s="8">
        <v>91.420272972999996</v>
      </c>
      <c r="D5" s="8">
        <v>147.097021619</v>
      </c>
      <c r="E5" s="3">
        <v>60.901971559900659</v>
      </c>
      <c r="F5" s="11">
        <v>47848</v>
      </c>
      <c r="G5" s="11">
        <v>68891</v>
      </c>
      <c r="H5" s="3">
        <v>43.978849690687177</v>
      </c>
      <c r="I5" s="11">
        <v>46012</v>
      </c>
      <c r="J5" s="11">
        <v>54549</v>
      </c>
      <c r="K5" s="3">
        <v>18.55385551595236</v>
      </c>
    </row>
    <row r="6" spans="1:11" s="4" customFormat="1" ht="15">
      <c r="A6" s="13">
        <v>3</v>
      </c>
      <c r="B6" s="92" t="s">
        <v>30</v>
      </c>
      <c r="C6" s="8">
        <v>243.95895651754572</v>
      </c>
      <c r="D6" s="8">
        <v>325.57377821410876</v>
      </c>
      <c r="E6" s="3">
        <v>33.454324801841508</v>
      </c>
      <c r="F6" s="11">
        <v>35176</v>
      </c>
      <c r="G6" s="11">
        <v>36379</v>
      </c>
      <c r="H6" s="3">
        <v>3.4199454173299975</v>
      </c>
      <c r="I6" s="11">
        <v>167022</v>
      </c>
      <c r="J6" s="11">
        <v>361162</v>
      </c>
      <c r="K6" s="3">
        <v>116.23618445474249</v>
      </c>
    </row>
    <row r="7" spans="1:11" s="4" customFormat="1" ht="15">
      <c r="A7" s="13">
        <v>4</v>
      </c>
      <c r="B7" s="92" t="s">
        <v>31</v>
      </c>
      <c r="C7" s="8">
        <v>3290.1772770366379</v>
      </c>
      <c r="D7" s="8">
        <v>4290.8535899713388</v>
      </c>
      <c r="E7" s="3">
        <v>30.414054583587042</v>
      </c>
      <c r="F7" s="11">
        <v>273800</v>
      </c>
      <c r="G7" s="11">
        <v>308501</v>
      </c>
      <c r="H7" s="3">
        <v>12.673849525200875</v>
      </c>
      <c r="I7" s="11">
        <v>43774126</v>
      </c>
      <c r="J7" s="11">
        <v>38128462</v>
      </c>
      <c r="K7" s="3">
        <v>-12.897262643233583</v>
      </c>
    </row>
    <row r="8" spans="1:11" s="4" customFormat="1" ht="15">
      <c r="A8" s="13">
        <v>5</v>
      </c>
      <c r="B8" s="92" t="s">
        <v>14</v>
      </c>
      <c r="C8" s="8">
        <v>609.02464024016888</v>
      </c>
      <c r="D8" s="8">
        <v>730.70605252384746</v>
      </c>
      <c r="E8" s="3">
        <v>19.979719085863838</v>
      </c>
      <c r="F8" s="11">
        <v>111380</v>
      </c>
      <c r="G8" s="11">
        <v>123936</v>
      </c>
      <c r="H8" s="3">
        <v>11.273119051894415</v>
      </c>
      <c r="I8" s="11">
        <v>53891</v>
      </c>
      <c r="J8" s="11">
        <v>62699</v>
      </c>
      <c r="K8" s="3">
        <v>16.344101983633628</v>
      </c>
    </row>
    <row r="9" spans="1:11" s="4" customFormat="1" ht="15">
      <c r="A9" s="13">
        <v>6</v>
      </c>
      <c r="B9" s="92" t="s">
        <v>18</v>
      </c>
      <c r="C9" s="8">
        <v>982.9667073430137</v>
      </c>
      <c r="D9" s="8">
        <v>1227.4580928741739</v>
      </c>
      <c r="E9" s="3">
        <v>24.872804308095763</v>
      </c>
      <c r="F9" s="11">
        <v>91111</v>
      </c>
      <c r="G9" s="11">
        <v>104873</v>
      </c>
      <c r="H9" s="3">
        <v>15.10465256664947</v>
      </c>
      <c r="I9" s="11">
        <v>23169</v>
      </c>
      <c r="J9" s="11">
        <v>1395341</v>
      </c>
      <c r="K9" s="3">
        <v>5922.4480987526431</v>
      </c>
    </row>
    <row r="10" spans="1:11" s="4" customFormat="1" ht="15">
      <c r="A10" s="13">
        <v>7</v>
      </c>
      <c r="B10" s="92" t="s">
        <v>33</v>
      </c>
      <c r="C10" s="8">
        <v>876.55740724379166</v>
      </c>
      <c r="D10" s="8">
        <v>1449.8351395156137</v>
      </c>
      <c r="E10" s="3">
        <v>65.401048183987314</v>
      </c>
      <c r="F10" s="11">
        <v>65923</v>
      </c>
      <c r="G10" s="11">
        <v>93423</v>
      </c>
      <c r="H10" s="3">
        <v>41.715334556983144</v>
      </c>
      <c r="I10" s="11">
        <v>11090248</v>
      </c>
      <c r="J10" s="11">
        <v>18136576</v>
      </c>
      <c r="K10" s="3">
        <v>63.536252751065625</v>
      </c>
    </row>
    <row r="11" spans="1:11" s="4" customFormat="1" ht="15">
      <c r="A11" s="13">
        <v>8</v>
      </c>
      <c r="B11" s="92" t="s">
        <v>34</v>
      </c>
      <c r="C11" s="8">
        <v>228.14296333299296</v>
      </c>
      <c r="D11" s="8">
        <v>342.51799301847666</v>
      </c>
      <c r="E11" s="3">
        <v>50.133051668371706</v>
      </c>
      <c r="F11" s="11">
        <v>45868</v>
      </c>
      <c r="G11" s="11">
        <v>64805</v>
      </c>
      <c r="H11" s="3">
        <v>41.285863783029562</v>
      </c>
      <c r="I11" s="11">
        <v>536969</v>
      </c>
      <c r="J11" s="11">
        <v>194761</v>
      </c>
      <c r="K11" s="3">
        <v>-63.729563531600519</v>
      </c>
    </row>
    <row r="12" spans="1:11" s="4" customFormat="1" ht="15">
      <c r="A12" s="13">
        <v>9</v>
      </c>
      <c r="B12" s="92" t="s">
        <v>20</v>
      </c>
      <c r="C12" s="8">
        <v>865.1975021507875</v>
      </c>
      <c r="D12" s="8">
        <v>760.09499067246657</v>
      </c>
      <c r="E12" s="8">
        <v>-12.1478056995134</v>
      </c>
      <c r="F12" s="11">
        <v>188315</v>
      </c>
      <c r="G12" s="11">
        <v>194105</v>
      </c>
      <c r="H12" s="3">
        <v>3.0746355839949024</v>
      </c>
      <c r="I12" s="11">
        <v>500901</v>
      </c>
      <c r="J12" s="11">
        <v>1858348</v>
      </c>
      <c r="K12" s="3">
        <v>271.00105609691337</v>
      </c>
    </row>
    <row r="13" spans="1:11" s="4" customFormat="1" ht="15">
      <c r="A13" s="14">
        <v>10</v>
      </c>
      <c r="B13" s="93" t="s">
        <v>17</v>
      </c>
      <c r="C13" s="8">
        <v>399.89087977888801</v>
      </c>
      <c r="D13" s="8">
        <v>582.20120423499998</v>
      </c>
      <c r="E13" s="3">
        <v>45.590018096165878</v>
      </c>
      <c r="F13" s="11">
        <v>41861</v>
      </c>
      <c r="G13" s="11">
        <v>79793</v>
      </c>
      <c r="H13" s="3">
        <v>90.614175485535469</v>
      </c>
      <c r="I13" s="11">
        <v>504289</v>
      </c>
      <c r="J13" s="11">
        <v>655118</v>
      </c>
      <c r="K13" s="3">
        <v>29.909238551703488</v>
      </c>
    </row>
    <row r="14" spans="1:11" s="4" customFormat="1" ht="15">
      <c r="A14" s="13">
        <v>11</v>
      </c>
      <c r="B14" s="92" t="s">
        <v>35</v>
      </c>
      <c r="C14" s="8">
        <v>8696.2131297175583</v>
      </c>
      <c r="D14" s="8">
        <v>11349.13426449908</v>
      </c>
      <c r="E14" s="3">
        <v>30.506625070120435</v>
      </c>
      <c r="F14" s="11">
        <v>1083156</v>
      </c>
      <c r="G14" s="11">
        <v>1050200</v>
      </c>
      <c r="H14" s="3">
        <v>-3.0425903563290979</v>
      </c>
      <c r="I14" s="11">
        <v>19774194</v>
      </c>
      <c r="J14" s="11">
        <v>32170045</v>
      </c>
      <c r="K14" s="3">
        <v>62.687010150704502</v>
      </c>
    </row>
    <row r="15" spans="1:11" s="4" customFormat="1" ht="15">
      <c r="A15" s="13">
        <v>12</v>
      </c>
      <c r="B15" s="92" t="s">
        <v>36</v>
      </c>
      <c r="C15" s="8">
        <v>7863.4002042970023</v>
      </c>
      <c r="D15" s="8">
        <v>9118.0673514400005</v>
      </c>
      <c r="E15" s="3">
        <v>15.955783942643256</v>
      </c>
      <c r="F15" s="11">
        <v>702734</v>
      </c>
      <c r="G15" s="11">
        <v>837130</v>
      </c>
      <c r="H15" s="3">
        <v>19.124732829207069</v>
      </c>
      <c r="I15" s="11">
        <v>2059087</v>
      </c>
      <c r="J15" s="11">
        <v>3091260</v>
      </c>
      <c r="K15" s="3">
        <v>50.127702229191875</v>
      </c>
    </row>
    <row r="16" spans="1:11" s="15" customFormat="1" ht="15">
      <c r="A16" s="13">
        <v>13</v>
      </c>
      <c r="B16" s="92" t="s">
        <v>37</v>
      </c>
      <c r="C16" s="8">
        <v>793.5508762055</v>
      </c>
      <c r="D16" s="8">
        <v>833.02587576380006</v>
      </c>
      <c r="E16" s="3">
        <v>4.9744762109086889</v>
      </c>
      <c r="F16" s="11">
        <v>121071</v>
      </c>
      <c r="G16" s="11">
        <v>116713</v>
      </c>
      <c r="H16" s="3">
        <v>-3.5995407653360423</v>
      </c>
      <c r="I16" s="11">
        <v>396353</v>
      </c>
      <c r="J16" s="11">
        <v>207090</v>
      </c>
      <c r="K16" s="3">
        <v>-47.751120844297887</v>
      </c>
    </row>
    <row r="17" spans="1:11" s="4" customFormat="1" ht="15">
      <c r="A17" s="13">
        <v>14</v>
      </c>
      <c r="B17" s="92" t="s">
        <v>38</v>
      </c>
      <c r="C17" s="8">
        <v>1670.8463324709996</v>
      </c>
      <c r="D17" s="8">
        <v>1424.9667349050058</v>
      </c>
      <c r="E17" s="8">
        <v>-14.715871399278518</v>
      </c>
      <c r="F17" s="11">
        <v>125939</v>
      </c>
      <c r="G17" s="11">
        <v>182953</v>
      </c>
      <c r="H17" s="3">
        <v>45.27112332160808</v>
      </c>
      <c r="I17" s="11">
        <v>3602204</v>
      </c>
      <c r="J17" s="11">
        <v>1428370</v>
      </c>
      <c r="K17" s="3">
        <v>-60.347331800197878</v>
      </c>
    </row>
    <row r="18" spans="1:11" s="4" customFormat="1" ht="15">
      <c r="A18" s="13">
        <v>15</v>
      </c>
      <c r="B18" s="92" t="s">
        <v>50</v>
      </c>
      <c r="C18" s="8">
        <v>2849.7434056604534</v>
      </c>
      <c r="D18" s="8">
        <v>3404.2137916710021</v>
      </c>
      <c r="E18" s="3">
        <v>19.456853024353094</v>
      </c>
      <c r="F18" s="11">
        <v>300053</v>
      </c>
      <c r="G18" s="11">
        <v>338639</v>
      </c>
      <c r="H18" s="3">
        <v>12.859728114699736</v>
      </c>
      <c r="I18" s="11">
        <v>10528275</v>
      </c>
      <c r="J18" s="11">
        <v>8341432</v>
      </c>
      <c r="K18" s="3">
        <v>-20.771142471107567</v>
      </c>
    </row>
    <row r="19" spans="1:11" s="4" customFormat="1" ht="15">
      <c r="A19" s="13">
        <v>16</v>
      </c>
      <c r="B19" s="92" t="s">
        <v>19</v>
      </c>
      <c r="C19" s="8">
        <v>3667.3845333100003</v>
      </c>
      <c r="D19" s="8">
        <v>4348.0340177970002</v>
      </c>
      <c r="E19" s="3">
        <v>18.559534139516025</v>
      </c>
      <c r="F19" s="11">
        <v>503450</v>
      </c>
      <c r="G19" s="11">
        <v>561841</v>
      </c>
      <c r="H19" s="3">
        <v>11.598172608997913</v>
      </c>
      <c r="I19" s="11">
        <v>1770093</v>
      </c>
      <c r="J19" s="11">
        <v>3194113</v>
      </c>
      <c r="K19" s="3">
        <v>80.448880369562502</v>
      </c>
    </row>
    <row r="20" spans="1:11" s="4" customFormat="1" ht="15">
      <c r="A20" s="13">
        <v>17</v>
      </c>
      <c r="B20" s="92" t="s">
        <v>21</v>
      </c>
      <c r="C20" s="8">
        <v>1150.1764106000001</v>
      </c>
      <c r="D20" s="8">
        <v>1427.0453048369995</v>
      </c>
      <c r="E20" s="3">
        <v>24.071863384206278</v>
      </c>
      <c r="F20" s="11">
        <v>216802</v>
      </c>
      <c r="G20" s="11">
        <v>219805</v>
      </c>
      <c r="H20" s="3">
        <v>1.3851348234794882</v>
      </c>
      <c r="I20" s="11">
        <v>1433642</v>
      </c>
      <c r="J20" s="11">
        <v>743110</v>
      </c>
      <c r="K20" s="3">
        <v>-48.166278610699187</v>
      </c>
    </row>
    <row r="21" spans="1:11" s="4" customFormat="1" ht="15">
      <c r="A21" s="13">
        <v>18</v>
      </c>
      <c r="B21" s="92" t="s">
        <v>40</v>
      </c>
      <c r="C21" s="8">
        <v>1051.5799908449308</v>
      </c>
      <c r="D21" s="8">
        <v>915.61959835087873</v>
      </c>
      <c r="E21" s="8">
        <v>-12.929153623854106</v>
      </c>
      <c r="F21" s="11">
        <v>272247</v>
      </c>
      <c r="G21" s="11">
        <v>216651</v>
      </c>
      <c r="H21" s="3">
        <v>-20.421161665693287</v>
      </c>
      <c r="I21" s="11">
        <v>2665351</v>
      </c>
      <c r="J21" s="11">
        <v>1244686</v>
      </c>
      <c r="K21" s="3">
        <v>-53.301234996816547</v>
      </c>
    </row>
    <row r="22" spans="1:11" s="4" customFormat="1" ht="15">
      <c r="A22" s="13">
        <v>19</v>
      </c>
      <c r="B22" s="92" t="s">
        <v>12</v>
      </c>
      <c r="C22" s="8">
        <v>44.676514699999998</v>
      </c>
      <c r="D22" s="8">
        <v>4.2627053000000004</v>
      </c>
      <c r="E22" s="3">
        <v>-90.458733568131265</v>
      </c>
      <c r="F22" s="11">
        <v>16058</v>
      </c>
      <c r="G22" s="11">
        <v>1622</v>
      </c>
      <c r="H22" s="3">
        <v>-89.899115705567326</v>
      </c>
      <c r="I22" s="11">
        <v>0</v>
      </c>
      <c r="J22" s="11">
        <v>0</v>
      </c>
      <c r="K22" s="3"/>
    </row>
    <row r="23" spans="1:11" s="4" customFormat="1" ht="15">
      <c r="A23" s="16">
        <v>20</v>
      </c>
      <c r="B23" s="92" t="s">
        <v>7</v>
      </c>
      <c r="C23" s="8">
        <v>10145.763925078296</v>
      </c>
      <c r="D23" s="8">
        <v>10965.285823341987</v>
      </c>
      <c r="E23" s="3">
        <v>8.0774784857549928</v>
      </c>
      <c r="F23" s="11">
        <v>1275550</v>
      </c>
      <c r="G23" s="11">
        <v>1428457</v>
      </c>
      <c r="H23" s="3">
        <v>11.987534788914585</v>
      </c>
      <c r="I23" s="11">
        <v>3668800</v>
      </c>
      <c r="J23" s="11">
        <v>4530335</v>
      </c>
      <c r="K23" s="3">
        <v>23.482746402093326</v>
      </c>
    </row>
    <row r="24" spans="1:11" s="4" customFormat="1" ht="15">
      <c r="A24" s="16">
        <v>21</v>
      </c>
      <c r="B24" s="92" t="s">
        <v>13</v>
      </c>
      <c r="C24" s="8">
        <v>739.36435972056893</v>
      </c>
      <c r="D24" s="8">
        <v>815.91632277536996</v>
      </c>
      <c r="E24" s="3">
        <v>10.353753470580141</v>
      </c>
      <c r="F24" s="11">
        <v>200691</v>
      </c>
      <c r="G24" s="11">
        <v>247183</v>
      </c>
      <c r="H24" s="3">
        <v>23.165961602662797</v>
      </c>
      <c r="I24" s="11">
        <v>22097864</v>
      </c>
      <c r="J24" s="11">
        <v>6394352</v>
      </c>
      <c r="K24" s="3">
        <v>-71.063483782866982</v>
      </c>
    </row>
    <row r="25" spans="1:11" s="17" customFormat="1" ht="15">
      <c r="A25" s="16">
        <v>22</v>
      </c>
      <c r="B25" s="92" t="s">
        <v>41</v>
      </c>
      <c r="C25" s="8">
        <v>700.10593612000071</v>
      </c>
      <c r="D25" s="8">
        <v>700.72488949300009</v>
      </c>
      <c r="E25" s="3">
        <v>8.8408530918854339E-2</v>
      </c>
      <c r="F25" s="11">
        <v>119797</v>
      </c>
      <c r="G25" s="11">
        <v>113211</v>
      </c>
      <c r="H25" s="3">
        <v>-5.4976334966651921</v>
      </c>
      <c r="I25" s="11">
        <v>240241</v>
      </c>
      <c r="J25" s="11">
        <v>420351</v>
      </c>
      <c r="K25" s="3">
        <v>74.970550405634341</v>
      </c>
    </row>
    <row r="26" spans="1:11" s="17" customFormat="1" ht="15">
      <c r="A26" s="16">
        <v>23</v>
      </c>
      <c r="B26" s="92" t="s">
        <v>42</v>
      </c>
      <c r="C26" s="8">
        <v>1131.4964713791696</v>
      </c>
      <c r="D26" s="8">
        <v>1489.0124228490001</v>
      </c>
      <c r="E26" s="3">
        <v>31.596735872632276</v>
      </c>
      <c r="F26" s="11">
        <v>183318</v>
      </c>
      <c r="G26" s="11">
        <v>222740</v>
      </c>
      <c r="H26" s="3">
        <v>21.504707666459378</v>
      </c>
      <c r="I26" s="11">
        <v>94633</v>
      </c>
      <c r="J26" s="11">
        <v>116234</v>
      </c>
      <c r="K26" s="3">
        <v>22.826075470501834</v>
      </c>
    </row>
    <row r="27" spans="1:11" s="17" customFormat="1" ht="15">
      <c r="A27" s="18"/>
      <c r="B27" s="5" t="s">
        <v>10</v>
      </c>
      <c r="C27" s="9">
        <v>50626.234498609803</v>
      </c>
      <c r="D27" s="9">
        <v>59314.553586928654</v>
      </c>
      <c r="E27" s="6">
        <v>17.161693288797593</v>
      </c>
      <c r="F27" s="19">
        <v>6325145</v>
      </c>
      <c r="G27" s="19">
        <v>6860602</v>
      </c>
      <c r="H27" s="6">
        <v>8.4655292487365905</v>
      </c>
      <c r="I27" s="19">
        <v>126661517</v>
      </c>
      <c r="J27" s="19">
        <v>125590537</v>
      </c>
      <c r="K27" s="6">
        <v>-0.84554490216629896</v>
      </c>
    </row>
    <row r="28" spans="1:11" s="17" customFormat="1" ht="15">
      <c r="A28" s="13">
        <v>24</v>
      </c>
      <c r="B28" s="5" t="s">
        <v>52</v>
      </c>
      <c r="C28" s="12">
        <v>124396.265353959</v>
      </c>
      <c r="D28" s="12">
        <v>134551.683682601</v>
      </c>
      <c r="E28" s="10">
        <v>8.1637646433722271</v>
      </c>
      <c r="F28" s="96">
        <v>20131500</v>
      </c>
      <c r="G28" s="96">
        <v>21338176</v>
      </c>
      <c r="H28" s="10">
        <v>5.993969649554181</v>
      </c>
      <c r="I28" s="96">
        <v>53174202</v>
      </c>
      <c r="J28" s="96">
        <v>60542332</v>
      </c>
      <c r="K28" s="10">
        <v>13.856587824298709</v>
      </c>
    </row>
    <row r="29" spans="1:11" s="17" customFormat="1" ht="15">
      <c r="A29" s="18"/>
      <c r="B29" s="5" t="s">
        <v>53</v>
      </c>
      <c r="C29" s="9">
        <v>175022.49985256878</v>
      </c>
      <c r="D29" s="9">
        <v>193866.23726952967</v>
      </c>
      <c r="E29" s="6">
        <v>10.766465701743497</v>
      </c>
      <c r="F29" s="19">
        <v>26456645</v>
      </c>
      <c r="G29" s="19">
        <v>28198778</v>
      </c>
      <c r="H29" s="6">
        <v>6.5848598716881908</v>
      </c>
      <c r="I29" s="19">
        <v>179835719</v>
      </c>
      <c r="J29" s="19">
        <v>186132869</v>
      </c>
      <c r="K29" s="6">
        <v>3.5016124911202984</v>
      </c>
    </row>
    <row r="30" spans="1:11">
      <c r="A30" s="7" t="s">
        <v>24</v>
      </c>
      <c r="F30" s="95"/>
      <c r="G30" s="95"/>
      <c r="H30" s="95"/>
      <c r="I30" s="95"/>
      <c r="J30" s="95"/>
      <c r="K30" s="95"/>
    </row>
    <row r="31" spans="1:11">
      <c r="A31" s="7" t="s">
        <v>16</v>
      </c>
    </row>
  </sheetData>
  <mergeCells count="7">
    <mergeCell ref="I1:K1"/>
    <mergeCell ref="A2:A3"/>
    <mergeCell ref="B2:B3"/>
    <mergeCell ref="C2:E2"/>
    <mergeCell ref="F2:H2"/>
    <mergeCell ref="I2:K2"/>
    <mergeCell ref="A1:H1"/>
  </mergeCells>
  <printOptions horizontalCentered="1" verticalCentered="1"/>
  <pageMargins left="0" right="0" top="0" bottom="0" header="0.23622047244094499" footer="0.196850393700787"/>
  <pageSetup paperSize="9" scale="59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6"/>
  <sheetViews>
    <sheetView topLeftCell="A46" workbookViewId="0">
      <selection activeCell="F153" sqref="F153"/>
    </sheetView>
  </sheetViews>
  <sheetFormatPr defaultRowHeight="14.25"/>
  <cols>
    <col min="1" max="1" width="6.42578125" style="28" customWidth="1"/>
    <col min="2" max="2" width="33.7109375" style="28" customWidth="1"/>
    <col min="3" max="13" width="12.7109375" style="28" customWidth="1"/>
    <col min="14" max="14" width="12" style="28" bestFit="1" customWidth="1"/>
    <col min="15" max="16384" width="9.140625" style="28"/>
  </cols>
  <sheetData>
    <row r="1" spans="1:14" ht="15">
      <c r="A1" s="116" t="s">
        <v>27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4" ht="15">
      <c r="A2" s="29"/>
      <c r="B2" s="30"/>
      <c r="C2" s="30"/>
      <c r="D2" s="30"/>
      <c r="E2" s="30"/>
      <c r="F2" s="30"/>
      <c r="G2" s="30"/>
      <c r="H2" s="30"/>
      <c r="I2" s="30"/>
      <c r="J2" s="119" t="s">
        <v>26</v>
      </c>
      <c r="K2" s="119"/>
      <c r="L2" s="120"/>
      <c r="M2" s="120"/>
    </row>
    <row r="3" spans="1:14" ht="41.25" customHeight="1">
      <c r="A3" s="118" t="s">
        <v>2</v>
      </c>
      <c r="B3" s="118" t="s">
        <v>0</v>
      </c>
      <c r="C3" s="118" t="s">
        <v>15</v>
      </c>
      <c r="D3" s="118"/>
      <c r="E3" s="118"/>
      <c r="F3" s="118"/>
      <c r="G3" s="118"/>
      <c r="H3" s="31"/>
      <c r="I3" s="118" t="s">
        <v>8</v>
      </c>
      <c r="J3" s="118"/>
      <c r="K3" s="118"/>
      <c r="L3" s="118"/>
      <c r="M3" s="118"/>
      <c r="N3" s="32"/>
    </row>
    <row r="4" spans="1:14" ht="41.25" customHeight="1">
      <c r="A4" s="118"/>
      <c r="B4" s="118"/>
      <c r="C4" s="31" t="s">
        <v>43</v>
      </c>
      <c r="D4" s="31" t="s">
        <v>44</v>
      </c>
      <c r="E4" s="114" t="s">
        <v>45</v>
      </c>
      <c r="F4" s="31" t="s">
        <v>43</v>
      </c>
      <c r="G4" s="31" t="s">
        <v>44</v>
      </c>
      <c r="H4" s="114" t="s">
        <v>45</v>
      </c>
      <c r="I4" s="31" t="s">
        <v>43</v>
      </c>
      <c r="J4" s="31" t="s">
        <v>44</v>
      </c>
      <c r="K4" s="114" t="s">
        <v>45</v>
      </c>
      <c r="L4" s="31" t="s">
        <v>43</v>
      </c>
      <c r="M4" s="31" t="s">
        <v>44</v>
      </c>
      <c r="N4" s="114" t="s">
        <v>45</v>
      </c>
    </row>
    <row r="5" spans="1:14" s="34" customFormat="1" ht="39.75" customHeight="1">
      <c r="A5" s="118"/>
      <c r="B5" s="118"/>
      <c r="C5" s="33" t="s">
        <v>28</v>
      </c>
      <c r="D5" s="33" t="s">
        <v>28</v>
      </c>
      <c r="E5" s="115"/>
      <c r="F5" s="33" t="s">
        <v>29</v>
      </c>
      <c r="G5" s="33" t="s">
        <v>29</v>
      </c>
      <c r="H5" s="115"/>
      <c r="I5" s="33" t="s">
        <v>28</v>
      </c>
      <c r="J5" s="33" t="s">
        <v>28</v>
      </c>
      <c r="K5" s="115"/>
      <c r="L5" s="33" t="s">
        <v>29</v>
      </c>
      <c r="M5" s="33" t="s">
        <v>29</v>
      </c>
      <c r="N5" s="115"/>
    </row>
    <row r="6" spans="1:14" s="34" customFormat="1" ht="15">
      <c r="A6" s="35">
        <v>1</v>
      </c>
      <c r="B6" s="36" t="s">
        <v>22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8"/>
    </row>
    <row r="7" spans="1:14">
      <c r="A7" s="39"/>
      <c r="B7" s="40" t="s">
        <v>3</v>
      </c>
      <c r="C7" s="41">
        <v>1.18</v>
      </c>
      <c r="D7" s="42">
        <v>1.1795909689999999</v>
      </c>
      <c r="E7" s="43">
        <f>C7-D7</f>
        <v>4.0903100000000414E-4</v>
      </c>
      <c r="F7" s="41">
        <v>1.34</v>
      </c>
      <c r="G7" s="44">
        <v>1.3442410779999998</v>
      </c>
      <c r="H7" s="43">
        <f>F7-G7</f>
        <v>-4.2410779999997317E-3</v>
      </c>
      <c r="I7" s="41">
        <v>1461</v>
      </c>
      <c r="J7" s="45">
        <v>1461</v>
      </c>
      <c r="K7" s="46">
        <f>I7-J7</f>
        <v>0</v>
      </c>
      <c r="L7" s="41">
        <v>1467</v>
      </c>
      <c r="M7" s="47">
        <v>1467</v>
      </c>
      <c r="N7" s="46">
        <f>L7-M7</f>
        <v>0</v>
      </c>
    </row>
    <row r="8" spans="1:14">
      <c r="A8" s="39"/>
      <c r="B8" s="40" t="s">
        <v>4</v>
      </c>
      <c r="C8" s="41">
        <v>37.36</v>
      </c>
      <c r="D8" s="42">
        <v>37.362601903000005</v>
      </c>
      <c r="E8" s="43">
        <f t="shared" ref="E8:E12" si="0">C8-D8</f>
        <v>-2.6019030000057342E-3</v>
      </c>
      <c r="F8" s="41">
        <v>66</v>
      </c>
      <c r="G8" s="44">
        <v>65.997021204000006</v>
      </c>
      <c r="H8" s="43">
        <f t="shared" ref="H8:H12" si="1">F8-G8</f>
        <v>2.978795999993622E-3</v>
      </c>
      <c r="I8" s="41">
        <v>17013</v>
      </c>
      <c r="J8" s="45">
        <v>17013</v>
      </c>
      <c r="K8" s="46">
        <f t="shared" ref="K8:K12" si="2">I8-J8</f>
        <v>0</v>
      </c>
      <c r="L8" s="41">
        <v>30108</v>
      </c>
      <c r="M8" s="47">
        <v>30108</v>
      </c>
      <c r="N8" s="46">
        <f t="shared" ref="N8:N12" si="3">L8-M8</f>
        <v>0</v>
      </c>
    </row>
    <row r="9" spans="1:14">
      <c r="A9" s="39"/>
      <c r="B9" s="40" t="s">
        <v>5</v>
      </c>
      <c r="C9" s="41">
        <v>0</v>
      </c>
      <c r="D9" s="42">
        <v>0</v>
      </c>
      <c r="E9" s="43">
        <f t="shared" si="0"/>
        <v>0</v>
      </c>
      <c r="F9" s="41">
        <v>0</v>
      </c>
      <c r="G9" s="44">
        <v>0</v>
      </c>
      <c r="H9" s="43">
        <f t="shared" si="1"/>
        <v>0</v>
      </c>
      <c r="I9" s="41">
        <v>0</v>
      </c>
      <c r="J9" s="45">
        <v>0</v>
      </c>
      <c r="K9" s="46">
        <f t="shared" si="2"/>
        <v>0</v>
      </c>
      <c r="L9" s="41">
        <v>0</v>
      </c>
      <c r="M9" s="47">
        <v>0</v>
      </c>
      <c r="N9" s="46">
        <f t="shared" si="3"/>
        <v>0</v>
      </c>
    </row>
    <row r="10" spans="1:14">
      <c r="A10" s="39"/>
      <c r="B10" s="40" t="s">
        <v>6</v>
      </c>
      <c r="C10" s="41">
        <v>0</v>
      </c>
      <c r="D10" s="42">
        <v>0</v>
      </c>
      <c r="E10" s="43">
        <f t="shared" si="0"/>
        <v>0</v>
      </c>
      <c r="F10" s="41">
        <v>0.03</v>
      </c>
      <c r="G10" s="44">
        <v>3.0315753000000001E-2</v>
      </c>
      <c r="H10" s="43">
        <f t="shared" si="1"/>
        <v>-3.1575300000000195E-4</v>
      </c>
      <c r="I10" s="41">
        <v>0</v>
      </c>
      <c r="J10" s="45">
        <v>0</v>
      </c>
      <c r="K10" s="46">
        <f t="shared" si="2"/>
        <v>0</v>
      </c>
      <c r="L10" s="41">
        <v>1</v>
      </c>
      <c r="M10" s="47">
        <v>1</v>
      </c>
      <c r="N10" s="46">
        <f t="shared" si="3"/>
        <v>0</v>
      </c>
    </row>
    <row r="11" spans="1:14">
      <c r="A11" s="39"/>
      <c r="B11" s="40" t="s">
        <v>25</v>
      </c>
      <c r="C11" s="41">
        <v>0</v>
      </c>
      <c r="D11" s="42">
        <v>0</v>
      </c>
      <c r="E11" s="43">
        <f t="shared" si="0"/>
        <v>0</v>
      </c>
      <c r="F11" s="41">
        <v>1.34</v>
      </c>
      <c r="G11" s="44">
        <v>1.343449637</v>
      </c>
      <c r="H11" s="43">
        <f t="shared" si="1"/>
        <v>-3.4496369999998944E-3</v>
      </c>
      <c r="I11" s="41">
        <v>0</v>
      </c>
      <c r="J11" s="45">
        <v>0</v>
      </c>
      <c r="K11" s="46">
        <f t="shared" si="2"/>
        <v>0</v>
      </c>
      <c r="L11" s="41">
        <v>17</v>
      </c>
      <c r="M11" s="47">
        <v>17</v>
      </c>
      <c r="N11" s="46">
        <f t="shared" si="3"/>
        <v>0</v>
      </c>
    </row>
    <row r="12" spans="1:14" s="34" customFormat="1" ht="15">
      <c r="A12" s="35"/>
      <c r="B12" s="48"/>
      <c r="C12" s="49">
        <f>C7+C8+C9+C10+C11</f>
        <v>38.54</v>
      </c>
      <c r="D12" s="50">
        <f>D7+D8+D9+D10+D11</f>
        <v>38.542192872000008</v>
      </c>
      <c r="E12" s="51">
        <f t="shared" si="0"/>
        <v>-2.1928720000090607E-3</v>
      </c>
      <c r="F12" s="49">
        <f>F7+F8+F9+F10+F11</f>
        <v>68.710000000000008</v>
      </c>
      <c r="G12" s="50">
        <f>G7+G8+G9+G10+G11</f>
        <v>68.715027672000005</v>
      </c>
      <c r="H12" s="51">
        <f t="shared" si="1"/>
        <v>-5.0276719999970965E-3</v>
      </c>
      <c r="I12" s="49">
        <f>I7+I8+I9+I10+I11</f>
        <v>18474</v>
      </c>
      <c r="J12" s="52">
        <f>J7+J8+J9+J10+J11</f>
        <v>18474</v>
      </c>
      <c r="K12" s="53">
        <f t="shared" si="2"/>
        <v>0</v>
      </c>
      <c r="L12" s="49">
        <f>L7+L8+L9+L10+L11</f>
        <v>31593</v>
      </c>
      <c r="M12" s="52">
        <f>M7+M8+M9+M10+M11</f>
        <v>31593</v>
      </c>
      <c r="N12" s="53">
        <f t="shared" si="3"/>
        <v>0</v>
      </c>
    </row>
    <row r="13" spans="1:14">
      <c r="A13" s="39"/>
      <c r="B13" s="40"/>
      <c r="C13" s="41"/>
      <c r="D13" s="42"/>
      <c r="E13" s="43"/>
      <c r="F13" s="41"/>
      <c r="G13" s="44"/>
      <c r="H13" s="43"/>
      <c r="I13" s="41"/>
      <c r="J13" s="45"/>
      <c r="K13" s="46"/>
      <c r="L13" s="41"/>
      <c r="M13" s="47"/>
      <c r="N13" s="46"/>
    </row>
    <row r="14" spans="1:14" s="34" customFormat="1" ht="15">
      <c r="A14" s="35">
        <v>2</v>
      </c>
      <c r="B14" s="36" t="s">
        <v>30</v>
      </c>
      <c r="C14" s="41"/>
      <c r="D14" s="37"/>
      <c r="E14" s="54"/>
      <c r="F14" s="41"/>
      <c r="G14" s="37"/>
      <c r="H14" s="54"/>
      <c r="I14" s="41"/>
      <c r="J14" s="37"/>
      <c r="K14" s="55"/>
      <c r="L14" s="41"/>
      <c r="M14" s="37"/>
      <c r="N14" s="55"/>
    </row>
    <row r="15" spans="1:14">
      <c r="A15" s="39"/>
      <c r="B15" s="40" t="s">
        <v>3</v>
      </c>
      <c r="C15" s="41">
        <v>4.09</v>
      </c>
      <c r="D15" s="42">
        <v>4.0887079999999996</v>
      </c>
      <c r="E15" s="43">
        <f>C15-D15</f>
        <v>1.2920000000002929E-3</v>
      </c>
      <c r="F15" s="41">
        <v>3.6</v>
      </c>
      <c r="G15" s="44">
        <v>3.6012961000000003</v>
      </c>
      <c r="H15" s="43">
        <f>F15-G15</f>
        <v>-1.2961000000002443E-3</v>
      </c>
      <c r="I15" s="41">
        <v>659</v>
      </c>
      <c r="J15" s="45">
        <v>659</v>
      </c>
      <c r="K15" s="46">
        <f>I15-J15</f>
        <v>0</v>
      </c>
      <c r="L15" s="41">
        <v>2060</v>
      </c>
      <c r="M15" s="47">
        <v>2060</v>
      </c>
      <c r="N15" s="46">
        <f>L15-M15</f>
        <v>0</v>
      </c>
    </row>
    <row r="16" spans="1:14">
      <c r="A16" s="39"/>
      <c r="B16" s="40" t="s">
        <v>4</v>
      </c>
      <c r="C16" s="41">
        <v>63.99</v>
      </c>
      <c r="D16" s="42">
        <v>63.985609500000002</v>
      </c>
      <c r="E16" s="43">
        <f t="shared" ref="E16:E20" si="4">C16-D16</f>
        <v>4.3904999999995198E-3</v>
      </c>
      <c r="F16" s="41">
        <v>84.79</v>
      </c>
      <c r="G16" s="56">
        <v>84.786888200000007</v>
      </c>
      <c r="H16" s="43">
        <f t="shared" ref="H16:H20" si="5">F16-G16</f>
        <v>3.1117999999992207E-3</v>
      </c>
      <c r="I16" s="41">
        <v>11691</v>
      </c>
      <c r="J16" s="45">
        <v>11691</v>
      </c>
      <c r="K16" s="46">
        <f t="shared" ref="K16:K20" si="6">I16-J16</f>
        <v>0</v>
      </c>
      <c r="L16" s="41">
        <v>14437</v>
      </c>
      <c r="M16" s="57">
        <v>14437</v>
      </c>
      <c r="N16" s="46">
        <f t="shared" ref="N16:N20" si="7">L16-M16</f>
        <v>0</v>
      </c>
    </row>
    <row r="17" spans="1:14">
      <c r="A17" s="39"/>
      <c r="B17" s="40" t="s">
        <v>5</v>
      </c>
      <c r="C17" s="41">
        <v>0.08</v>
      </c>
      <c r="D17" s="42">
        <v>8.4438539000000007E-2</v>
      </c>
      <c r="E17" s="43">
        <f t="shared" si="4"/>
        <v>-4.4385390000000052E-3</v>
      </c>
      <c r="F17" s="41">
        <v>7.75</v>
      </c>
      <c r="G17" s="44">
        <v>7.7461793944177115</v>
      </c>
      <c r="H17" s="43">
        <f t="shared" si="5"/>
        <v>3.8206055822884721E-3</v>
      </c>
      <c r="I17" s="41">
        <v>1</v>
      </c>
      <c r="J17" s="45">
        <v>1</v>
      </c>
      <c r="K17" s="46">
        <f t="shared" si="6"/>
        <v>0</v>
      </c>
      <c r="L17" s="41">
        <v>3</v>
      </c>
      <c r="M17" s="47">
        <v>3</v>
      </c>
      <c r="N17" s="46">
        <f t="shared" si="7"/>
        <v>0</v>
      </c>
    </row>
    <row r="18" spans="1:14">
      <c r="A18" s="39"/>
      <c r="B18" s="40" t="s">
        <v>6</v>
      </c>
      <c r="C18" s="41">
        <v>0.82</v>
      </c>
      <c r="D18" s="42">
        <v>32.530486606359204</v>
      </c>
      <c r="E18" s="43">
        <f t="shared" si="4"/>
        <v>-31.710486606359204</v>
      </c>
      <c r="F18" s="41">
        <v>1.05</v>
      </c>
      <c r="G18" s="44">
        <v>1.0502897</v>
      </c>
      <c r="H18" s="43">
        <f t="shared" si="5"/>
        <v>-2.8969999999994833E-4</v>
      </c>
      <c r="I18" s="41">
        <v>0</v>
      </c>
      <c r="J18" s="45">
        <v>14</v>
      </c>
      <c r="K18" s="46">
        <f t="shared" si="6"/>
        <v>-14</v>
      </c>
      <c r="L18" s="41">
        <v>0</v>
      </c>
      <c r="M18" s="47">
        <v>0</v>
      </c>
      <c r="N18" s="46">
        <f t="shared" si="7"/>
        <v>0</v>
      </c>
    </row>
    <row r="19" spans="1:14">
      <c r="A19" s="39"/>
      <c r="B19" s="40" t="s">
        <v>25</v>
      </c>
      <c r="C19" s="41">
        <v>31.71</v>
      </c>
      <c r="D19" s="42">
        <v>0</v>
      </c>
      <c r="E19" s="43">
        <f t="shared" si="4"/>
        <v>31.71</v>
      </c>
      <c r="F19" s="41">
        <v>70.930000000000007</v>
      </c>
      <c r="G19" s="44">
        <v>70.925250946002777</v>
      </c>
      <c r="H19" s="43">
        <f t="shared" si="5"/>
        <v>4.7490539972301349E-3</v>
      </c>
      <c r="I19" s="41">
        <v>14</v>
      </c>
      <c r="J19" s="45">
        <v>0</v>
      </c>
      <c r="K19" s="46">
        <f t="shared" si="6"/>
        <v>14</v>
      </c>
      <c r="L19" s="41">
        <v>64</v>
      </c>
      <c r="M19" s="47">
        <v>64</v>
      </c>
      <c r="N19" s="46">
        <f t="shared" si="7"/>
        <v>0</v>
      </c>
    </row>
    <row r="20" spans="1:14" s="34" customFormat="1" ht="15">
      <c r="A20" s="35"/>
      <c r="B20" s="48"/>
      <c r="C20" s="49">
        <f>C15+C16+C17+C18+C19</f>
        <v>100.69</v>
      </c>
      <c r="D20" s="50">
        <f>D15+D16+D17+D18+D19</f>
        <v>100.68924264535922</v>
      </c>
      <c r="E20" s="51">
        <f t="shared" si="4"/>
        <v>7.5735464078263703E-4</v>
      </c>
      <c r="F20" s="49">
        <f>F15+F16+F17+F18+F19</f>
        <v>168.12</v>
      </c>
      <c r="G20" s="50">
        <f>G15+G16+G17+G18+G19</f>
        <v>168.10990434042048</v>
      </c>
      <c r="H20" s="51">
        <f t="shared" si="5"/>
        <v>1.0095659579519634E-2</v>
      </c>
      <c r="I20" s="49">
        <f>I15+I16+I17+I18+I19</f>
        <v>12365</v>
      </c>
      <c r="J20" s="52">
        <f>J15+J16+J17+J18+J19</f>
        <v>12365</v>
      </c>
      <c r="K20" s="53">
        <f t="shared" si="6"/>
        <v>0</v>
      </c>
      <c r="L20" s="49">
        <f>L15+L16+L17+L18+L19</f>
        <v>16564</v>
      </c>
      <c r="M20" s="52">
        <f>M15+M16+M17+M18+M19</f>
        <v>16564</v>
      </c>
      <c r="N20" s="53">
        <f t="shared" si="7"/>
        <v>0</v>
      </c>
    </row>
    <row r="21" spans="1:14">
      <c r="A21" s="39"/>
      <c r="B21" s="40"/>
      <c r="C21" s="41"/>
      <c r="D21" s="42"/>
      <c r="E21" s="43"/>
      <c r="F21" s="41"/>
      <c r="G21" s="44"/>
      <c r="H21" s="43"/>
      <c r="I21" s="41"/>
      <c r="J21" s="45"/>
      <c r="K21" s="46"/>
      <c r="L21" s="41"/>
      <c r="M21" s="47"/>
      <c r="N21" s="46"/>
    </row>
    <row r="22" spans="1:14" s="34" customFormat="1" ht="15">
      <c r="A22" s="35">
        <v>3</v>
      </c>
      <c r="B22" s="36" t="s">
        <v>31</v>
      </c>
      <c r="C22" s="41"/>
      <c r="D22" s="37"/>
      <c r="E22" s="54"/>
      <c r="F22" s="41"/>
      <c r="G22" s="37"/>
      <c r="H22" s="54"/>
      <c r="I22" s="41"/>
      <c r="J22" s="37"/>
      <c r="K22" s="55"/>
      <c r="L22" s="41"/>
      <c r="M22" s="37"/>
      <c r="N22" s="55"/>
    </row>
    <row r="23" spans="1:14">
      <c r="A23" s="39"/>
      <c r="B23" s="40" t="s">
        <v>3</v>
      </c>
      <c r="C23" s="41">
        <v>34.090000000000003</v>
      </c>
      <c r="D23" s="42">
        <v>34.091961140999999</v>
      </c>
      <c r="E23" s="43">
        <f>C23-D23</f>
        <v>-1.9611409999953366E-3</v>
      </c>
      <c r="F23" s="41">
        <v>40.049999999999997</v>
      </c>
      <c r="G23" s="44">
        <v>40.051792933199998</v>
      </c>
      <c r="H23" s="43">
        <f>F23-G23</f>
        <v>-1.7929332000008458E-3</v>
      </c>
      <c r="I23" s="41">
        <v>1601</v>
      </c>
      <c r="J23" s="45">
        <v>1601</v>
      </c>
      <c r="K23" s="46">
        <f>I23-J23</f>
        <v>0</v>
      </c>
      <c r="L23" s="41">
        <v>1538</v>
      </c>
      <c r="M23" s="47">
        <v>1538</v>
      </c>
      <c r="N23" s="46">
        <f>L23-M23</f>
        <v>0</v>
      </c>
    </row>
    <row r="24" spans="1:14">
      <c r="A24" s="39"/>
      <c r="B24" s="40" t="s">
        <v>4</v>
      </c>
      <c r="C24" s="41">
        <v>496.82</v>
      </c>
      <c r="D24" s="58">
        <v>496.81770463719818</v>
      </c>
      <c r="E24" s="43">
        <f t="shared" ref="E24:E28" si="8">C24-D24</f>
        <v>2.2953628018171912E-3</v>
      </c>
      <c r="F24" s="41">
        <v>769.95</v>
      </c>
      <c r="G24" s="44">
        <v>769.95044207314697</v>
      </c>
      <c r="H24" s="43">
        <f t="shared" ref="H24:H28" si="9">F24-G24</f>
        <v>-4.4207314692812361E-4</v>
      </c>
      <c r="I24" s="41">
        <v>141189</v>
      </c>
      <c r="J24" s="59">
        <v>141189</v>
      </c>
      <c r="K24" s="46">
        <f t="shared" ref="K24:K28" si="10">I24-J24</f>
        <v>0</v>
      </c>
      <c r="L24" s="41">
        <v>181317</v>
      </c>
      <c r="M24" s="47">
        <v>181317</v>
      </c>
      <c r="N24" s="46">
        <f t="shared" ref="N24:N28" si="11">L24-M24</f>
        <v>0</v>
      </c>
    </row>
    <row r="25" spans="1:14">
      <c r="A25" s="39"/>
      <c r="B25" s="40" t="s">
        <v>5</v>
      </c>
      <c r="C25" s="41">
        <v>772.84</v>
      </c>
      <c r="D25" s="42">
        <v>772.83987356099999</v>
      </c>
      <c r="E25" s="43">
        <f t="shared" si="8"/>
        <v>1.2643900004150055E-4</v>
      </c>
      <c r="F25" s="41">
        <v>1565.16</v>
      </c>
      <c r="G25" s="44">
        <v>1565.1588795795499</v>
      </c>
      <c r="H25" s="43">
        <f t="shared" si="9"/>
        <v>1.1204204502064385E-3</v>
      </c>
      <c r="I25" s="41">
        <v>35</v>
      </c>
      <c r="J25" s="45">
        <v>35</v>
      </c>
      <c r="K25" s="46">
        <f t="shared" si="10"/>
        <v>0</v>
      </c>
      <c r="L25" s="41">
        <v>57</v>
      </c>
      <c r="M25" s="47">
        <v>57</v>
      </c>
      <c r="N25" s="46">
        <f t="shared" si="11"/>
        <v>0</v>
      </c>
    </row>
    <row r="26" spans="1:14">
      <c r="A26" s="39"/>
      <c r="B26" s="40" t="s">
        <v>6</v>
      </c>
      <c r="C26" s="41">
        <v>295.07</v>
      </c>
      <c r="D26" s="42">
        <v>527.22265483410308</v>
      </c>
      <c r="E26" s="43">
        <f t="shared" si="8"/>
        <v>-232.15265483410309</v>
      </c>
      <c r="F26" s="41">
        <v>2.78</v>
      </c>
      <c r="G26" s="56">
        <v>2.7842274230000807</v>
      </c>
      <c r="H26" s="43">
        <f t="shared" si="9"/>
        <v>-4.2274230000809432E-3</v>
      </c>
      <c r="I26" s="41">
        <v>0</v>
      </c>
      <c r="J26" s="45">
        <v>87</v>
      </c>
      <c r="K26" s="46">
        <f t="shared" si="10"/>
        <v>-87</v>
      </c>
      <c r="L26" s="41">
        <v>6</v>
      </c>
      <c r="M26" s="57">
        <v>6</v>
      </c>
      <c r="N26" s="46">
        <f t="shared" si="11"/>
        <v>0</v>
      </c>
    </row>
    <row r="27" spans="1:14">
      <c r="A27" s="39"/>
      <c r="B27" s="40" t="s">
        <v>25</v>
      </c>
      <c r="C27" s="41">
        <v>232.15</v>
      </c>
      <c r="D27" s="42">
        <v>0</v>
      </c>
      <c r="E27" s="43">
        <f t="shared" si="8"/>
        <v>232.15</v>
      </c>
      <c r="F27" s="41">
        <v>230</v>
      </c>
      <c r="G27" s="44">
        <v>229.99580761624972</v>
      </c>
      <c r="H27" s="43">
        <f t="shared" si="9"/>
        <v>4.1923837502793049E-3</v>
      </c>
      <c r="I27" s="41">
        <v>87</v>
      </c>
      <c r="J27" s="45">
        <v>0</v>
      </c>
      <c r="K27" s="46">
        <f t="shared" si="10"/>
        <v>87</v>
      </c>
      <c r="L27" s="41">
        <v>39</v>
      </c>
      <c r="M27" s="47">
        <v>39</v>
      </c>
      <c r="N27" s="46">
        <f t="shared" si="11"/>
        <v>0</v>
      </c>
    </row>
    <row r="28" spans="1:14" s="34" customFormat="1" ht="15">
      <c r="A28" s="35"/>
      <c r="B28" s="48"/>
      <c r="C28" s="49">
        <f>C23+C24+C25+C26+C27</f>
        <v>1830.97</v>
      </c>
      <c r="D28" s="50">
        <f>D23+D24+D25+D26+D27</f>
        <v>1830.9721941733014</v>
      </c>
      <c r="E28" s="51">
        <f t="shared" si="8"/>
        <v>-2.1941733014045894E-3</v>
      </c>
      <c r="F28" s="49">
        <f>F23+F24+F25+F26+F27</f>
        <v>2607.94</v>
      </c>
      <c r="G28" s="50">
        <f>G23+G24+G25+G26+G27</f>
        <v>2607.9411496251469</v>
      </c>
      <c r="H28" s="51">
        <f t="shared" si="9"/>
        <v>-1.1496251468088303E-3</v>
      </c>
      <c r="I28" s="49">
        <f>I23+I24+I25+I26+I27</f>
        <v>142912</v>
      </c>
      <c r="J28" s="52">
        <f>J23+J24+J25+J26+J27</f>
        <v>142912</v>
      </c>
      <c r="K28" s="53">
        <f t="shared" si="10"/>
        <v>0</v>
      </c>
      <c r="L28" s="49">
        <f>L23+L24+L25+L26+L27</f>
        <v>182957</v>
      </c>
      <c r="M28" s="52">
        <f>M23+M24+M25+M26+M27</f>
        <v>182957</v>
      </c>
      <c r="N28" s="53">
        <f t="shared" si="11"/>
        <v>0</v>
      </c>
    </row>
    <row r="29" spans="1:14">
      <c r="A29" s="39"/>
      <c r="B29" s="40"/>
      <c r="C29" s="41"/>
      <c r="D29" s="42"/>
      <c r="E29" s="43"/>
      <c r="F29" s="41"/>
      <c r="G29" s="44"/>
      <c r="H29" s="43"/>
      <c r="I29" s="41"/>
      <c r="J29" s="45"/>
      <c r="K29" s="46"/>
      <c r="L29" s="41"/>
      <c r="M29" s="47"/>
      <c r="N29" s="46"/>
    </row>
    <row r="30" spans="1:14" s="34" customFormat="1" ht="15">
      <c r="A30" s="35">
        <v>4</v>
      </c>
      <c r="B30" s="36" t="s">
        <v>14</v>
      </c>
      <c r="C30" s="41"/>
      <c r="D30" s="37"/>
      <c r="E30" s="54"/>
      <c r="F30" s="41"/>
      <c r="G30" s="37"/>
      <c r="H30" s="54"/>
      <c r="I30" s="41"/>
      <c r="J30" s="37"/>
      <c r="K30" s="55"/>
      <c r="L30" s="41"/>
      <c r="M30" s="37"/>
      <c r="N30" s="55"/>
    </row>
    <row r="31" spans="1:14">
      <c r="A31" s="39"/>
      <c r="B31" s="40" t="s">
        <v>3</v>
      </c>
      <c r="C31" s="41">
        <v>6.28</v>
      </c>
      <c r="D31" s="42">
        <v>6.2799569550000003</v>
      </c>
      <c r="E31" s="43">
        <f>C31-D31</f>
        <v>4.3044999999963807E-5</v>
      </c>
      <c r="F31" s="41">
        <v>5.7</v>
      </c>
      <c r="G31" s="44">
        <v>5.701022085</v>
      </c>
      <c r="H31" s="43">
        <f>F31-G31</f>
        <v>-1.0220849999997839E-3</v>
      </c>
      <c r="I31" s="41">
        <v>141</v>
      </c>
      <c r="J31" s="45">
        <v>141</v>
      </c>
      <c r="K31" s="46">
        <f>I31-J31</f>
        <v>0</v>
      </c>
      <c r="L31" s="41">
        <v>139</v>
      </c>
      <c r="M31" s="47">
        <v>139</v>
      </c>
      <c r="N31" s="46">
        <f>L31-M31</f>
        <v>0</v>
      </c>
    </row>
    <row r="32" spans="1:14">
      <c r="A32" s="39"/>
      <c r="B32" s="40" t="s">
        <v>4</v>
      </c>
      <c r="C32" s="41">
        <v>221.71</v>
      </c>
      <c r="D32" s="42">
        <v>221.70827241164798</v>
      </c>
      <c r="E32" s="43">
        <f t="shared" ref="E32:E36" si="12">C32-D32</f>
        <v>1.7275883520255775E-3</v>
      </c>
      <c r="F32" s="41">
        <v>216.01</v>
      </c>
      <c r="G32" s="44">
        <v>216.00590906700549</v>
      </c>
      <c r="H32" s="43">
        <f t="shared" ref="H32:H36" si="13">F32-G32</f>
        <v>4.0909329945009176E-3</v>
      </c>
      <c r="I32" s="41">
        <v>57116</v>
      </c>
      <c r="J32" s="45">
        <v>57116</v>
      </c>
      <c r="K32" s="46">
        <f t="shared" ref="K32:K36" si="14">I32-J32</f>
        <v>0</v>
      </c>
      <c r="L32" s="41">
        <v>56189</v>
      </c>
      <c r="M32" s="47">
        <v>56189</v>
      </c>
      <c r="N32" s="46">
        <f t="shared" ref="N32:N36" si="15">L32-M32</f>
        <v>0</v>
      </c>
    </row>
    <row r="33" spans="1:14">
      <c r="A33" s="39"/>
      <c r="B33" s="40" t="s">
        <v>5</v>
      </c>
      <c r="C33" s="41">
        <v>146.1</v>
      </c>
      <c r="D33" s="42">
        <v>146.10067447599988</v>
      </c>
      <c r="E33" s="43">
        <f t="shared" si="12"/>
        <v>-6.7447599988668117E-4</v>
      </c>
      <c r="F33" s="41">
        <v>150.65</v>
      </c>
      <c r="G33" s="44">
        <v>150.64587784899993</v>
      </c>
      <c r="H33" s="43">
        <f t="shared" si="13"/>
        <v>4.1221510000752914E-3</v>
      </c>
      <c r="I33" s="41">
        <v>1</v>
      </c>
      <c r="J33" s="45">
        <v>1</v>
      </c>
      <c r="K33" s="46">
        <f t="shared" si="14"/>
        <v>0</v>
      </c>
      <c r="L33" s="41">
        <v>1</v>
      </c>
      <c r="M33" s="47">
        <v>1</v>
      </c>
      <c r="N33" s="46">
        <f t="shared" si="15"/>
        <v>0</v>
      </c>
    </row>
    <row r="34" spans="1:14">
      <c r="A34" s="39"/>
      <c r="B34" s="40" t="s">
        <v>6</v>
      </c>
      <c r="C34" s="41">
        <v>0.05</v>
      </c>
      <c r="D34" s="42">
        <v>4.7783999999999993E-2</v>
      </c>
      <c r="E34" s="43">
        <f t="shared" si="12"/>
        <v>2.2160000000000096E-3</v>
      </c>
      <c r="F34" s="41">
        <v>0</v>
      </c>
      <c r="G34" s="44">
        <v>0</v>
      </c>
      <c r="H34" s="43">
        <f t="shared" si="13"/>
        <v>0</v>
      </c>
      <c r="I34" s="41">
        <v>1</v>
      </c>
      <c r="J34" s="45">
        <v>1</v>
      </c>
      <c r="K34" s="46">
        <f t="shared" si="14"/>
        <v>0</v>
      </c>
      <c r="L34" s="41">
        <v>0</v>
      </c>
      <c r="M34" s="47">
        <v>0</v>
      </c>
      <c r="N34" s="46">
        <f t="shared" si="15"/>
        <v>0</v>
      </c>
    </row>
    <row r="35" spans="1:14" ht="17.25" customHeight="1">
      <c r="A35" s="39"/>
      <c r="B35" s="40" t="s">
        <v>25</v>
      </c>
      <c r="C35" s="41">
        <v>0</v>
      </c>
      <c r="D35" s="42">
        <v>0</v>
      </c>
      <c r="E35" s="43">
        <f t="shared" si="12"/>
        <v>0</v>
      </c>
      <c r="F35" s="41">
        <v>0</v>
      </c>
      <c r="G35" s="44">
        <v>0</v>
      </c>
      <c r="H35" s="43">
        <f t="shared" si="13"/>
        <v>0</v>
      </c>
      <c r="I35" s="41">
        <v>0</v>
      </c>
      <c r="J35" s="45">
        <v>0</v>
      </c>
      <c r="K35" s="46">
        <f t="shared" si="14"/>
        <v>0</v>
      </c>
      <c r="L35" s="41">
        <v>0</v>
      </c>
      <c r="M35" s="47">
        <v>0</v>
      </c>
      <c r="N35" s="46">
        <f t="shared" si="15"/>
        <v>0</v>
      </c>
    </row>
    <row r="36" spans="1:14" s="34" customFormat="1" ht="17.25" customHeight="1">
      <c r="A36" s="35"/>
      <c r="B36" s="48"/>
      <c r="C36" s="49">
        <f>C31+C32+C33+C34+C35</f>
        <v>374.14000000000004</v>
      </c>
      <c r="D36" s="50">
        <f>D31+D32+D33+D34+D35</f>
        <v>374.1366878426478</v>
      </c>
      <c r="E36" s="51">
        <f t="shared" si="12"/>
        <v>3.3121573522407743E-3</v>
      </c>
      <c r="F36" s="49">
        <f>F31+F32+F33+F34+F35</f>
        <v>372.36</v>
      </c>
      <c r="G36" s="50">
        <f>G31+G32+G33+G34+G35</f>
        <v>372.35280900100543</v>
      </c>
      <c r="H36" s="51">
        <f t="shared" si="13"/>
        <v>7.1909989945879715E-3</v>
      </c>
      <c r="I36" s="49">
        <f>I31+I32+I33+I34+I35</f>
        <v>57259</v>
      </c>
      <c r="J36" s="52">
        <f>J31+J32+J33+J34+J35</f>
        <v>57259</v>
      </c>
      <c r="K36" s="53">
        <f t="shared" si="14"/>
        <v>0</v>
      </c>
      <c r="L36" s="49">
        <f>L31+L32+L33+L34+L35</f>
        <v>56329</v>
      </c>
      <c r="M36" s="52">
        <f>M31+M32+M33+M34+M35</f>
        <v>56329</v>
      </c>
      <c r="N36" s="53">
        <f t="shared" si="15"/>
        <v>0</v>
      </c>
    </row>
    <row r="37" spans="1:14" ht="17.25" customHeight="1">
      <c r="A37" s="39"/>
      <c r="B37" s="40"/>
      <c r="C37" s="41"/>
      <c r="D37" s="42"/>
      <c r="E37" s="43"/>
      <c r="F37" s="41"/>
      <c r="G37" s="44"/>
      <c r="H37" s="43"/>
      <c r="I37" s="41"/>
      <c r="J37" s="45"/>
      <c r="K37" s="46"/>
      <c r="L37" s="41"/>
      <c r="M37" s="47"/>
      <c r="N37" s="46"/>
    </row>
    <row r="38" spans="1:14" s="34" customFormat="1" ht="15">
      <c r="A38" s="35">
        <v>5</v>
      </c>
      <c r="B38" s="36" t="s">
        <v>32</v>
      </c>
      <c r="C38" s="41"/>
      <c r="D38" s="37"/>
      <c r="E38" s="54"/>
      <c r="F38" s="41"/>
      <c r="G38" s="37"/>
      <c r="H38" s="54"/>
      <c r="I38" s="41"/>
      <c r="J38" s="37"/>
      <c r="K38" s="55"/>
      <c r="L38" s="41"/>
      <c r="M38" s="37"/>
      <c r="N38" s="55"/>
    </row>
    <row r="39" spans="1:14">
      <c r="A39" s="39"/>
      <c r="B39" s="40" t="s">
        <v>3</v>
      </c>
      <c r="C39" s="41">
        <v>23.86</v>
      </c>
      <c r="D39" s="58">
        <v>23.864256499910798</v>
      </c>
      <c r="E39" s="43">
        <f>C39-D39</f>
        <v>-4.2564999107987944E-3</v>
      </c>
      <c r="F39" s="41">
        <v>42.84</v>
      </c>
      <c r="G39" s="44">
        <v>42.842520819593304</v>
      </c>
      <c r="H39" s="43">
        <f>F39-G39</f>
        <v>-2.5208195933004163E-3</v>
      </c>
      <c r="I39" s="41">
        <v>621</v>
      </c>
      <c r="J39" s="59">
        <v>621</v>
      </c>
      <c r="K39" s="46">
        <f>I39-J39</f>
        <v>0</v>
      </c>
      <c r="L39" s="41">
        <v>628</v>
      </c>
      <c r="M39" s="47">
        <v>628</v>
      </c>
      <c r="N39" s="46">
        <f>L39-M39</f>
        <v>0</v>
      </c>
    </row>
    <row r="40" spans="1:14">
      <c r="A40" s="39"/>
      <c r="B40" s="40" t="s">
        <v>4</v>
      </c>
      <c r="C40" s="41">
        <v>390.59</v>
      </c>
      <c r="D40" s="42">
        <v>390.5855830678621</v>
      </c>
      <c r="E40" s="43">
        <f t="shared" ref="E40:E44" si="16">C40-D40</f>
        <v>4.4169321378717541E-3</v>
      </c>
      <c r="F40" s="41">
        <v>483.14</v>
      </c>
      <c r="G40" s="44">
        <v>483.14187835799851</v>
      </c>
      <c r="H40" s="43">
        <f t="shared" ref="H40:H44" si="17">F40-G40</f>
        <v>-1.8783579985210963E-3</v>
      </c>
      <c r="I40" s="41">
        <v>154973</v>
      </c>
      <c r="J40" s="45">
        <v>154973</v>
      </c>
      <c r="K40" s="46">
        <f t="shared" ref="K40:K44" si="18">I40-J40</f>
        <v>0</v>
      </c>
      <c r="L40" s="41">
        <v>146793</v>
      </c>
      <c r="M40" s="47">
        <v>146793</v>
      </c>
      <c r="N40" s="46">
        <f t="shared" ref="N40:N44" si="19">L40-M40</f>
        <v>0</v>
      </c>
    </row>
    <row r="41" spans="1:14">
      <c r="A41" s="39"/>
      <c r="B41" s="40" t="s">
        <v>5</v>
      </c>
      <c r="C41" s="41">
        <v>12.04</v>
      </c>
      <c r="D41" s="42">
        <v>12.038073339000007</v>
      </c>
      <c r="E41" s="43">
        <f t="shared" si="16"/>
        <v>1.926660999991725E-3</v>
      </c>
      <c r="F41" s="41">
        <v>832.47</v>
      </c>
      <c r="G41" s="44">
        <v>832.47380228299937</v>
      </c>
      <c r="H41" s="43">
        <f t="shared" si="17"/>
        <v>-3.8022829993451523E-3</v>
      </c>
      <c r="I41" s="41">
        <v>2</v>
      </c>
      <c r="J41" s="45">
        <v>2</v>
      </c>
      <c r="K41" s="46">
        <f t="shared" si="18"/>
        <v>0</v>
      </c>
      <c r="L41" s="41">
        <v>32</v>
      </c>
      <c r="M41" s="47">
        <v>32</v>
      </c>
      <c r="N41" s="46">
        <f t="shared" si="19"/>
        <v>0</v>
      </c>
    </row>
    <row r="42" spans="1:14">
      <c r="A42" s="39"/>
      <c r="B42" s="40" t="s">
        <v>6</v>
      </c>
      <c r="C42" s="41">
        <v>1038.51</v>
      </c>
      <c r="D42" s="58">
        <v>1085.9656684659999</v>
      </c>
      <c r="E42" s="43">
        <f t="shared" si="16"/>
        <v>-47.455668465999906</v>
      </c>
      <c r="F42" s="41">
        <v>65.680000000000007</v>
      </c>
      <c r="G42" s="44">
        <v>65.675931051999996</v>
      </c>
      <c r="H42" s="43">
        <f t="shared" si="17"/>
        <v>4.0689480000111189E-3</v>
      </c>
      <c r="I42" s="41">
        <v>45</v>
      </c>
      <c r="J42" s="59">
        <v>305</v>
      </c>
      <c r="K42" s="46">
        <f t="shared" si="18"/>
        <v>-260</v>
      </c>
      <c r="L42" s="41">
        <v>8</v>
      </c>
      <c r="M42" s="47">
        <v>8</v>
      </c>
      <c r="N42" s="46">
        <f t="shared" si="19"/>
        <v>0</v>
      </c>
    </row>
    <row r="43" spans="1:14">
      <c r="A43" s="39"/>
      <c r="B43" s="40" t="s">
        <v>25</v>
      </c>
      <c r="C43" s="41">
        <v>47.45</v>
      </c>
      <c r="D43" s="58">
        <v>0</v>
      </c>
      <c r="E43" s="43">
        <f t="shared" si="16"/>
        <v>47.45</v>
      </c>
      <c r="F43" s="41">
        <v>52.68</v>
      </c>
      <c r="G43" s="44">
        <v>52.675157271645702</v>
      </c>
      <c r="H43" s="43">
        <f t="shared" si="17"/>
        <v>4.8427283542977761E-3</v>
      </c>
      <c r="I43" s="41">
        <v>260</v>
      </c>
      <c r="J43" s="59">
        <v>0</v>
      </c>
      <c r="K43" s="46">
        <f t="shared" si="18"/>
        <v>260</v>
      </c>
      <c r="L43" s="41">
        <v>486</v>
      </c>
      <c r="M43" s="47">
        <v>486</v>
      </c>
      <c r="N43" s="46">
        <f t="shared" si="19"/>
        <v>0</v>
      </c>
    </row>
    <row r="44" spans="1:14" s="34" customFormat="1" ht="15">
      <c r="A44" s="35"/>
      <c r="B44" s="48"/>
      <c r="C44" s="49">
        <f>C39+C40+C41+C42+C43</f>
        <v>1512.45</v>
      </c>
      <c r="D44" s="50">
        <f>D39+D40+D41+D42+D43</f>
        <v>1512.4535813727728</v>
      </c>
      <c r="E44" s="51">
        <f t="shared" si="16"/>
        <v>-3.5813727727145306E-3</v>
      </c>
      <c r="F44" s="49">
        <f>F39+F40+F41+F42+F43</f>
        <v>1476.8100000000002</v>
      </c>
      <c r="G44" s="50">
        <f>G39+G40+G41+G42+G43</f>
        <v>1476.8092897842369</v>
      </c>
      <c r="H44" s="51">
        <f t="shared" si="17"/>
        <v>7.102157633198658E-4</v>
      </c>
      <c r="I44" s="49">
        <f>I39+I40+I41+I42+I43</f>
        <v>155901</v>
      </c>
      <c r="J44" s="52">
        <f>J39+J40+J41+J42+J43</f>
        <v>155901</v>
      </c>
      <c r="K44" s="53">
        <f t="shared" si="18"/>
        <v>0</v>
      </c>
      <c r="L44" s="49">
        <f>L39+L40+L41+L42+L43</f>
        <v>147947</v>
      </c>
      <c r="M44" s="52">
        <f>M39+M40+M41+M42+M43</f>
        <v>147947</v>
      </c>
      <c r="N44" s="53">
        <f t="shared" si="19"/>
        <v>0</v>
      </c>
    </row>
    <row r="45" spans="1:14">
      <c r="A45" s="39"/>
      <c r="B45" s="40"/>
      <c r="C45" s="41"/>
      <c r="D45" s="58"/>
      <c r="E45" s="60"/>
      <c r="F45" s="41"/>
      <c r="G45" s="44"/>
      <c r="H45" s="60"/>
      <c r="I45" s="41"/>
      <c r="J45" s="59"/>
      <c r="K45" s="61"/>
      <c r="L45" s="41"/>
      <c r="M45" s="47"/>
      <c r="N45" s="61"/>
    </row>
    <row r="46" spans="1:14" s="34" customFormat="1" ht="15">
      <c r="A46" s="35">
        <v>6</v>
      </c>
      <c r="B46" s="36" t="s">
        <v>18</v>
      </c>
      <c r="C46" s="41"/>
      <c r="D46" s="37"/>
      <c r="E46" s="54"/>
      <c r="F46" s="41"/>
      <c r="G46" s="37"/>
      <c r="H46" s="54"/>
      <c r="I46" s="41"/>
      <c r="J46" s="37"/>
      <c r="K46" s="55"/>
      <c r="L46" s="41"/>
      <c r="M46" s="37"/>
      <c r="N46" s="55"/>
    </row>
    <row r="47" spans="1:14">
      <c r="A47" s="39"/>
      <c r="B47" s="40" t="s">
        <v>3</v>
      </c>
      <c r="C47" s="41">
        <v>13.81</v>
      </c>
      <c r="D47" s="42">
        <v>13.812173556999996</v>
      </c>
      <c r="E47" s="43">
        <f>C47-D47</f>
        <v>-2.1735569999954407E-3</v>
      </c>
      <c r="F47" s="41">
        <v>8.9499999999999993</v>
      </c>
      <c r="G47" s="44">
        <v>8.9504538259999986</v>
      </c>
      <c r="H47" s="43">
        <f>F47-G47</f>
        <v>-4.5382599999932438E-4</v>
      </c>
      <c r="I47" s="41">
        <v>104</v>
      </c>
      <c r="J47" s="45">
        <v>104</v>
      </c>
      <c r="K47" s="46">
        <f>I47-J47</f>
        <v>0</v>
      </c>
      <c r="L47" s="41">
        <v>203</v>
      </c>
      <c r="M47" s="47">
        <v>203</v>
      </c>
      <c r="N47" s="46">
        <f>L47-M47</f>
        <v>0</v>
      </c>
    </row>
    <row r="48" spans="1:14">
      <c r="A48" s="39"/>
      <c r="B48" s="40" t="s">
        <v>4</v>
      </c>
      <c r="C48" s="41">
        <v>259.36</v>
      </c>
      <c r="D48" s="42">
        <v>259.36089985799555</v>
      </c>
      <c r="E48" s="43">
        <f t="shared" ref="E48:E52" si="20">C48-D48</f>
        <v>-8.9985799553460311E-4</v>
      </c>
      <c r="F48" s="41">
        <v>446.71</v>
      </c>
      <c r="G48" s="56">
        <v>446.7149951219937</v>
      </c>
      <c r="H48" s="43">
        <f t="shared" ref="H48:H52" si="21">F48-G48</f>
        <v>-4.9951219937156566E-3</v>
      </c>
      <c r="I48" s="41">
        <v>44559</v>
      </c>
      <c r="J48" s="45">
        <v>44559</v>
      </c>
      <c r="K48" s="46">
        <f t="shared" ref="K48:K52" si="22">I48-J48</f>
        <v>0</v>
      </c>
      <c r="L48" s="41">
        <v>60240</v>
      </c>
      <c r="M48" s="57">
        <v>60240</v>
      </c>
      <c r="N48" s="46">
        <f t="shared" ref="N48:N52" si="23">L48-M48</f>
        <v>0</v>
      </c>
    </row>
    <row r="49" spans="1:14" ht="14.25" customHeight="1">
      <c r="A49" s="39"/>
      <c r="B49" s="40" t="s">
        <v>5</v>
      </c>
      <c r="C49" s="41">
        <v>236.44</v>
      </c>
      <c r="D49" s="58">
        <v>236.69140735000002</v>
      </c>
      <c r="E49" s="43">
        <f t="shared" si="20"/>
        <v>-0.25140735000002223</v>
      </c>
      <c r="F49" s="41">
        <v>242.16</v>
      </c>
      <c r="G49" s="62">
        <v>242.16045490889832</v>
      </c>
      <c r="H49" s="43">
        <f t="shared" si="21"/>
        <v>-4.5490889831967252E-4</v>
      </c>
      <c r="I49" s="41">
        <v>0</v>
      </c>
      <c r="J49" s="59">
        <v>16</v>
      </c>
      <c r="K49" s="46">
        <f t="shared" si="22"/>
        <v>-16</v>
      </c>
      <c r="L49" s="41">
        <v>7</v>
      </c>
      <c r="M49" s="63">
        <v>7</v>
      </c>
      <c r="N49" s="46">
        <f t="shared" si="23"/>
        <v>0</v>
      </c>
    </row>
    <row r="50" spans="1:14">
      <c r="A50" s="39"/>
      <c r="B50" s="40" t="s">
        <v>6</v>
      </c>
      <c r="C50" s="41">
        <v>2.06</v>
      </c>
      <c r="D50" s="58">
        <v>2.0641899390000003</v>
      </c>
      <c r="E50" s="43">
        <f t="shared" si="20"/>
        <v>-4.1899390000001979E-3</v>
      </c>
      <c r="F50" s="41">
        <v>2.8</v>
      </c>
      <c r="G50" s="44">
        <v>2.8009206522542378</v>
      </c>
      <c r="H50" s="43">
        <f t="shared" si="21"/>
        <v>-9.206522542379858E-4</v>
      </c>
      <c r="I50" s="41">
        <v>0</v>
      </c>
      <c r="J50" s="59">
        <v>0</v>
      </c>
      <c r="K50" s="46">
        <f t="shared" si="22"/>
        <v>0</v>
      </c>
      <c r="L50" s="41">
        <v>3</v>
      </c>
      <c r="M50" s="47">
        <v>3</v>
      </c>
      <c r="N50" s="46">
        <f t="shared" si="23"/>
        <v>0</v>
      </c>
    </row>
    <row r="51" spans="1:14">
      <c r="A51" s="39"/>
      <c r="B51" s="40" t="s">
        <v>25</v>
      </c>
      <c r="C51" s="41">
        <v>0.27</v>
      </c>
      <c r="D51" s="58">
        <v>0</v>
      </c>
      <c r="E51" s="43">
        <f t="shared" si="20"/>
        <v>0.27</v>
      </c>
      <c r="F51" s="41">
        <v>37.229999999999997</v>
      </c>
      <c r="G51" s="44">
        <v>37.231922632</v>
      </c>
      <c r="H51" s="43">
        <f t="shared" si="21"/>
        <v>-1.9226320000029773E-3</v>
      </c>
      <c r="I51" s="41">
        <v>16</v>
      </c>
      <c r="J51" s="59">
        <v>0</v>
      </c>
      <c r="K51" s="46">
        <f t="shared" si="22"/>
        <v>16</v>
      </c>
      <c r="L51" s="41">
        <v>9</v>
      </c>
      <c r="M51" s="47">
        <v>9</v>
      </c>
      <c r="N51" s="46">
        <f t="shared" si="23"/>
        <v>0</v>
      </c>
    </row>
    <row r="52" spans="1:14" s="34" customFormat="1" ht="15">
      <c r="A52" s="35"/>
      <c r="B52" s="48"/>
      <c r="C52" s="49">
        <f>C47+C48+C49+C50+C51</f>
        <v>511.94</v>
      </c>
      <c r="D52" s="50">
        <f>D47+D48+D49+D50+D51</f>
        <v>511.92867070399558</v>
      </c>
      <c r="E52" s="51">
        <f t="shared" si="20"/>
        <v>1.132929600441912E-2</v>
      </c>
      <c r="F52" s="49">
        <f>F47+F48+F49+F50+F51</f>
        <v>737.84999999999991</v>
      </c>
      <c r="G52" s="50">
        <f>G47+G48+G49+G50+G51</f>
        <v>737.85874714114618</v>
      </c>
      <c r="H52" s="51">
        <f t="shared" si="21"/>
        <v>-8.747141146272952E-3</v>
      </c>
      <c r="I52" s="49">
        <f>I47+I48+I49+I50+I51</f>
        <v>44679</v>
      </c>
      <c r="J52" s="52">
        <f>J47+J48+J49+J50+J51</f>
        <v>44679</v>
      </c>
      <c r="K52" s="53">
        <f t="shared" si="22"/>
        <v>0</v>
      </c>
      <c r="L52" s="49">
        <f>L47+L48+L49+L50+L51</f>
        <v>60462</v>
      </c>
      <c r="M52" s="52">
        <f>M47+M48+M49+M50+M51</f>
        <v>60462</v>
      </c>
      <c r="N52" s="53">
        <f t="shared" si="23"/>
        <v>0</v>
      </c>
    </row>
    <row r="53" spans="1:14">
      <c r="A53" s="39"/>
      <c r="B53" s="40"/>
      <c r="C53" s="41"/>
      <c r="D53" s="58"/>
      <c r="E53" s="60"/>
      <c r="F53" s="41"/>
      <c r="G53" s="44"/>
      <c r="H53" s="60"/>
      <c r="I53" s="41"/>
      <c r="J53" s="59"/>
      <c r="K53" s="61"/>
      <c r="L53" s="41"/>
      <c r="M53" s="47"/>
      <c r="N53" s="61"/>
    </row>
    <row r="54" spans="1:14" s="34" customFormat="1" ht="15">
      <c r="A54" s="35">
        <v>7</v>
      </c>
      <c r="B54" s="36" t="s">
        <v>33</v>
      </c>
      <c r="C54" s="41"/>
      <c r="D54" s="37"/>
      <c r="E54" s="54"/>
      <c r="F54" s="41"/>
      <c r="G54" s="37"/>
      <c r="H54" s="54"/>
      <c r="I54" s="41"/>
      <c r="J54" s="37"/>
      <c r="K54" s="55"/>
      <c r="L54" s="41"/>
      <c r="M54" s="37"/>
      <c r="N54" s="55"/>
    </row>
    <row r="55" spans="1:14">
      <c r="A55" s="39"/>
      <c r="B55" s="40" t="s">
        <v>3</v>
      </c>
      <c r="C55" s="41">
        <v>22.05</v>
      </c>
      <c r="D55" s="58">
        <v>22.052132099999998</v>
      </c>
      <c r="E55" s="43">
        <f>C55-D55</f>
        <v>-2.1320999999971946E-3</v>
      </c>
      <c r="F55" s="41">
        <v>21.99</v>
      </c>
      <c r="G55" s="62">
        <v>21.994518399999997</v>
      </c>
      <c r="H55" s="43">
        <f>F55-G55</f>
        <v>-4.5183999999984792E-3</v>
      </c>
      <c r="I55" s="41">
        <v>2094</v>
      </c>
      <c r="J55" s="59">
        <v>2094</v>
      </c>
      <c r="K55" s="46">
        <f>I55-J55</f>
        <v>0</v>
      </c>
      <c r="L55" s="41">
        <v>4684</v>
      </c>
      <c r="M55" s="63">
        <v>4684</v>
      </c>
      <c r="N55" s="46">
        <f>L55-M55</f>
        <v>0</v>
      </c>
    </row>
    <row r="56" spans="1:14">
      <c r="A56" s="39"/>
      <c r="B56" s="40" t="s">
        <v>4</v>
      </c>
      <c r="C56" s="41">
        <v>93.67</v>
      </c>
      <c r="D56" s="58">
        <v>93.670940286999993</v>
      </c>
      <c r="E56" s="43">
        <f t="shared" ref="E56:E60" si="24">C56-D56</f>
        <v>-9.4028699999171295E-4</v>
      </c>
      <c r="F56" s="41">
        <v>172.71</v>
      </c>
      <c r="G56" s="62">
        <v>172.71187394100002</v>
      </c>
      <c r="H56" s="43">
        <f t="shared" ref="H56:H60" si="25">F56-G56</f>
        <v>-1.8739410000137013E-3</v>
      </c>
      <c r="I56" s="41">
        <v>34099</v>
      </c>
      <c r="J56" s="59">
        <v>34099</v>
      </c>
      <c r="K56" s="46">
        <f t="shared" ref="K56:K60" si="26">I56-J56</f>
        <v>0</v>
      </c>
      <c r="L56" s="41">
        <v>46850</v>
      </c>
      <c r="M56" s="63">
        <v>46850</v>
      </c>
      <c r="N56" s="46">
        <f t="shared" ref="N56:N60" si="27">L56-M56</f>
        <v>0</v>
      </c>
    </row>
    <row r="57" spans="1:14">
      <c r="A57" s="39"/>
      <c r="B57" s="40" t="s">
        <v>5</v>
      </c>
      <c r="C57" s="41">
        <v>311.14999999999998</v>
      </c>
      <c r="D57" s="64">
        <v>387.01466527181691</v>
      </c>
      <c r="E57" s="43">
        <f t="shared" si="24"/>
        <v>-75.864665271816932</v>
      </c>
      <c r="F57" s="41">
        <v>508.39</v>
      </c>
      <c r="G57" s="62">
        <v>508.39284823018897</v>
      </c>
      <c r="H57" s="43">
        <f t="shared" si="25"/>
        <v>-2.8482301889880546E-3</v>
      </c>
      <c r="I57" s="41">
        <v>12</v>
      </c>
      <c r="J57" s="65">
        <v>320</v>
      </c>
      <c r="K57" s="46">
        <f t="shared" si="26"/>
        <v>-308</v>
      </c>
      <c r="L57" s="41">
        <v>14</v>
      </c>
      <c r="M57" s="63">
        <v>14</v>
      </c>
      <c r="N57" s="46">
        <f t="shared" si="27"/>
        <v>0</v>
      </c>
    </row>
    <row r="58" spans="1:14">
      <c r="A58" s="39"/>
      <c r="B58" s="40" t="s">
        <v>6</v>
      </c>
      <c r="C58" s="41">
        <v>0</v>
      </c>
      <c r="D58" s="42">
        <v>0</v>
      </c>
      <c r="E58" s="43">
        <f t="shared" si="24"/>
        <v>0</v>
      </c>
      <c r="F58" s="41">
        <v>0</v>
      </c>
      <c r="G58" s="56">
        <v>0</v>
      </c>
      <c r="H58" s="43">
        <f t="shared" si="25"/>
        <v>0</v>
      </c>
      <c r="I58" s="41">
        <v>0</v>
      </c>
      <c r="J58" s="45">
        <v>0</v>
      </c>
      <c r="K58" s="46">
        <f t="shared" si="26"/>
        <v>0</v>
      </c>
      <c r="L58" s="41">
        <v>0</v>
      </c>
      <c r="M58" s="57">
        <v>0</v>
      </c>
      <c r="N58" s="46">
        <f t="shared" si="27"/>
        <v>0</v>
      </c>
    </row>
    <row r="59" spans="1:14">
      <c r="A59" s="39"/>
      <c r="B59" s="40" t="s">
        <v>25</v>
      </c>
      <c r="C59" s="41">
        <v>75.87</v>
      </c>
      <c r="D59" s="42">
        <v>0</v>
      </c>
      <c r="E59" s="43">
        <f t="shared" si="24"/>
        <v>75.87</v>
      </c>
      <c r="F59" s="41">
        <v>164.57</v>
      </c>
      <c r="G59" s="44">
        <v>164.57301198342503</v>
      </c>
      <c r="H59" s="43">
        <f t="shared" si="25"/>
        <v>-3.0119834250399435E-3</v>
      </c>
      <c r="I59" s="41">
        <v>308</v>
      </c>
      <c r="J59" s="45">
        <v>0</v>
      </c>
      <c r="K59" s="46">
        <f t="shared" si="26"/>
        <v>308</v>
      </c>
      <c r="L59" s="41">
        <v>766</v>
      </c>
      <c r="M59" s="47">
        <v>766</v>
      </c>
      <c r="N59" s="46">
        <f t="shared" si="27"/>
        <v>0</v>
      </c>
    </row>
    <row r="60" spans="1:14" s="34" customFormat="1" ht="15">
      <c r="A60" s="35"/>
      <c r="B60" s="48"/>
      <c r="C60" s="49">
        <f>C55+C56+C57+C58+C59</f>
        <v>502.74</v>
      </c>
      <c r="D60" s="50">
        <f>D55+D56+D57+D58+D59</f>
        <v>502.73773765881691</v>
      </c>
      <c r="E60" s="51">
        <f t="shared" si="24"/>
        <v>2.2623411830977602E-3</v>
      </c>
      <c r="F60" s="49">
        <f>F55+F56+F57+F58+F59</f>
        <v>867.66000000000008</v>
      </c>
      <c r="G60" s="50">
        <f>G55+G56+G57+G58+G59</f>
        <v>867.67225255461403</v>
      </c>
      <c r="H60" s="51">
        <f t="shared" si="25"/>
        <v>-1.2252554613951361E-2</v>
      </c>
      <c r="I60" s="49">
        <f>I55+I56+I57+I58+I59</f>
        <v>36513</v>
      </c>
      <c r="J60" s="52">
        <f>J55+J56+J57+J58+J59</f>
        <v>36513</v>
      </c>
      <c r="K60" s="53">
        <f t="shared" si="26"/>
        <v>0</v>
      </c>
      <c r="L60" s="49">
        <f>L55+L56+L57+L58+L59</f>
        <v>52314</v>
      </c>
      <c r="M60" s="52">
        <f>M55+M56+M57+M58+M59</f>
        <v>52314</v>
      </c>
      <c r="N60" s="53">
        <f t="shared" si="27"/>
        <v>0</v>
      </c>
    </row>
    <row r="61" spans="1:14">
      <c r="A61" s="39"/>
      <c r="B61" s="40"/>
      <c r="C61" s="41"/>
      <c r="D61" s="42"/>
      <c r="E61" s="43"/>
      <c r="F61" s="41"/>
      <c r="G61" s="44"/>
      <c r="H61" s="43"/>
      <c r="I61" s="41"/>
      <c r="J61" s="45"/>
      <c r="K61" s="46"/>
      <c r="L61" s="41"/>
      <c r="M61" s="47"/>
      <c r="N61" s="46"/>
    </row>
    <row r="62" spans="1:14" s="34" customFormat="1" ht="15">
      <c r="A62" s="35">
        <v>8</v>
      </c>
      <c r="B62" s="36" t="s">
        <v>34</v>
      </c>
      <c r="C62" s="41"/>
      <c r="D62" s="37"/>
      <c r="E62" s="54"/>
      <c r="F62" s="41"/>
      <c r="G62" s="37"/>
      <c r="H62" s="54"/>
      <c r="I62" s="41"/>
      <c r="J62" s="37"/>
      <c r="K62" s="55"/>
      <c r="L62" s="41"/>
      <c r="M62" s="37"/>
      <c r="N62" s="55"/>
    </row>
    <row r="63" spans="1:14">
      <c r="A63" s="39"/>
      <c r="B63" s="40" t="s">
        <v>3</v>
      </c>
      <c r="C63" s="41">
        <v>7.52</v>
      </c>
      <c r="D63" s="66">
        <v>7.518472721000002</v>
      </c>
      <c r="E63" s="43">
        <f>C63-D63</f>
        <v>1.5272789999976055E-3</v>
      </c>
      <c r="F63" s="41">
        <v>9.09</v>
      </c>
      <c r="G63" s="44">
        <v>9.0917452440000019</v>
      </c>
      <c r="H63" s="43">
        <f>F63-G63</f>
        <v>-1.7452440000020886E-3</v>
      </c>
      <c r="I63" s="41">
        <v>233</v>
      </c>
      <c r="J63" s="67">
        <v>233</v>
      </c>
      <c r="K63" s="46">
        <f>I63-J63</f>
        <v>0</v>
      </c>
      <c r="L63" s="41">
        <v>711</v>
      </c>
      <c r="M63" s="47">
        <v>711</v>
      </c>
      <c r="N63" s="46">
        <f>L63-M63</f>
        <v>0</v>
      </c>
    </row>
    <row r="64" spans="1:14">
      <c r="A64" s="39"/>
      <c r="B64" s="40" t="s">
        <v>4</v>
      </c>
      <c r="C64" s="41">
        <v>65.78</v>
      </c>
      <c r="D64" s="66">
        <v>65.784743035000673</v>
      </c>
      <c r="E64" s="43">
        <f t="shared" ref="E64:E68" si="28">C64-D64</f>
        <v>-4.7430350006720801E-3</v>
      </c>
      <c r="F64" s="41">
        <v>94.31</v>
      </c>
      <c r="G64" s="62">
        <v>94.310013575999761</v>
      </c>
      <c r="H64" s="43">
        <f t="shared" ref="H64:H68" si="29">F64-G64</f>
        <v>-1.3575999759041224E-5</v>
      </c>
      <c r="I64" s="41">
        <v>19158</v>
      </c>
      <c r="J64" s="67">
        <v>19158</v>
      </c>
      <c r="K64" s="46">
        <f t="shared" ref="K64:K68" si="30">I64-J64</f>
        <v>0</v>
      </c>
      <c r="L64" s="41">
        <v>26795</v>
      </c>
      <c r="M64" s="63">
        <v>26795</v>
      </c>
      <c r="N64" s="46">
        <f t="shared" ref="N64:N68" si="31">L64-M64</f>
        <v>0</v>
      </c>
    </row>
    <row r="65" spans="1:14">
      <c r="A65" s="39"/>
      <c r="B65" s="40" t="s">
        <v>5</v>
      </c>
      <c r="C65" s="41">
        <v>10.48</v>
      </c>
      <c r="D65" s="66">
        <v>10.475672536999998</v>
      </c>
      <c r="E65" s="43">
        <f t="shared" si="28"/>
        <v>4.3274630000027514E-3</v>
      </c>
      <c r="F65" s="41">
        <v>18.670000000000002</v>
      </c>
      <c r="G65" s="62">
        <v>18.667444265</v>
      </c>
      <c r="H65" s="43">
        <f t="shared" si="29"/>
        <v>2.5557350000013912E-3</v>
      </c>
      <c r="I65" s="41">
        <v>0</v>
      </c>
      <c r="J65" s="67">
        <v>0</v>
      </c>
      <c r="K65" s="46">
        <f t="shared" si="30"/>
        <v>0</v>
      </c>
      <c r="L65" s="41">
        <v>0</v>
      </c>
      <c r="M65" s="63">
        <v>0</v>
      </c>
      <c r="N65" s="46">
        <f t="shared" si="31"/>
        <v>0</v>
      </c>
    </row>
    <row r="66" spans="1:14">
      <c r="A66" s="39"/>
      <c r="B66" s="40" t="s">
        <v>6</v>
      </c>
      <c r="C66" s="41">
        <v>0.98</v>
      </c>
      <c r="D66" s="42">
        <v>20.45227277699454</v>
      </c>
      <c r="E66" s="43">
        <f t="shared" si="28"/>
        <v>-19.47227277699454</v>
      </c>
      <c r="F66" s="41">
        <v>9.68</v>
      </c>
      <c r="G66" s="62">
        <v>9.6828967000000006</v>
      </c>
      <c r="H66" s="43">
        <f t="shared" si="29"/>
        <v>-2.8967000000008625E-3</v>
      </c>
      <c r="I66" s="41">
        <v>3</v>
      </c>
      <c r="J66" s="45">
        <v>63</v>
      </c>
      <c r="K66" s="46">
        <f t="shared" si="30"/>
        <v>-60</v>
      </c>
      <c r="L66" s="41">
        <v>9</v>
      </c>
      <c r="M66" s="63">
        <v>9</v>
      </c>
      <c r="N66" s="46">
        <f t="shared" si="31"/>
        <v>0</v>
      </c>
    </row>
    <row r="67" spans="1:14">
      <c r="A67" s="39"/>
      <c r="B67" s="40" t="s">
        <v>25</v>
      </c>
      <c r="C67" s="41">
        <v>19.47</v>
      </c>
      <c r="D67" s="42">
        <v>0</v>
      </c>
      <c r="E67" s="43">
        <f t="shared" si="28"/>
        <v>19.47</v>
      </c>
      <c r="F67" s="41">
        <v>12.94</v>
      </c>
      <c r="G67" s="62">
        <v>12.936288601479458</v>
      </c>
      <c r="H67" s="43">
        <f t="shared" si="29"/>
        <v>3.7113985205419198E-3</v>
      </c>
      <c r="I67" s="41">
        <v>60</v>
      </c>
      <c r="J67" s="45">
        <v>0</v>
      </c>
      <c r="K67" s="46">
        <f t="shared" si="30"/>
        <v>60</v>
      </c>
      <c r="L67" s="41">
        <v>36</v>
      </c>
      <c r="M67" s="63">
        <v>36</v>
      </c>
      <c r="N67" s="46">
        <f t="shared" si="31"/>
        <v>0</v>
      </c>
    </row>
    <row r="68" spans="1:14" s="34" customFormat="1" ht="15">
      <c r="A68" s="35"/>
      <c r="B68" s="48"/>
      <c r="C68" s="49">
        <f>C63+C64+C65+C66+C67</f>
        <v>104.23</v>
      </c>
      <c r="D68" s="50">
        <f>D63+D64+D65+D66+D67</f>
        <v>104.23116106999521</v>
      </c>
      <c r="E68" s="51">
        <f t="shared" si="28"/>
        <v>-1.1610699952058212E-3</v>
      </c>
      <c r="F68" s="49">
        <f>F63+F64+F65+F66+F67</f>
        <v>144.69</v>
      </c>
      <c r="G68" s="50">
        <f>G63+G64+G65+G66+G67</f>
        <v>144.6883883864792</v>
      </c>
      <c r="H68" s="51">
        <f t="shared" si="29"/>
        <v>1.6116135207937532E-3</v>
      </c>
      <c r="I68" s="49">
        <f>I63+I64+I65+I66+I67</f>
        <v>19454</v>
      </c>
      <c r="J68" s="52">
        <f>J63+J64+J65+J66+J67</f>
        <v>19454</v>
      </c>
      <c r="K68" s="53">
        <f t="shared" si="30"/>
        <v>0</v>
      </c>
      <c r="L68" s="49">
        <f>L63+L64+L65+L66+L67</f>
        <v>27551</v>
      </c>
      <c r="M68" s="52">
        <f>M63+M64+M65+M66+M67</f>
        <v>27551</v>
      </c>
      <c r="N68" s="53">
        <f t="shared" si="31"/>
        <v>0</v>
      </c>
    </row>
    <row r="69" spans="1:14">
      <c r="A69" s="39"/>
      <c r="B69" s="40"/>
      <c r="C69" s="41"/>
      <c r="D69" s="42"/>
      <c r="E69" s="43"/>
      <c r="F69" s="41"/>
      <c r="G69" s="62"/>
      <c r="H69" s="43"/>
      <c r="I69" s="41"/>
      <c r="J69" s="45"/>
      <c r="K69" s="46"/>
      <c r="L69" s="41"/>
      <c r="M69" s="63"/>
      <c r="N69" s="46"/>
    </row>
    <row r="70" spans="1:14" s="68" customFormat="1" ht="15">
      <c r="A70" s="35">
        <v>9</v>
      </c>
      <c r="B70" s="36" t="s">
        <v>20</v>
      </c>
      <c r="C70" s="41"/>
      <c r="D70" s="37"/>
      <c r="E70" s="54"/>
      <c r="F70" s="41"/>
      <c r="G70" s="37"/>
      <c r="H70" s="54"/>
      <c r="I70" s="41"/>
      <c r="J70" s="37"/>
      <c r="K70" s="55"/>
      <c r="L70" s="41"/>
      <c r="M70" s="37"/>
      <c r="N70" s="55"/>
    </row>
    <row r="71" spans="1:14" s="71" customFormat="1">
      <c r="A71" s="39"/>
      <c r="B71" s="40" t="s">
        <v>3</v>
      </c>
      <c r="C71" s="41">
        <v>206.98</v>
      </c>
      <c r="D71" s="69">
        <v>206.97788038000002</v>
      </c>
      <c r="E71" s="43">
        <f>C71-D71</f>
        <v>2.1196199999735654E-3</v>
      </c>
      <c r="F71" s="41">
        <v>19.079999999999998</v>
      </c>
      <c r="G71" s="62">
        <v>19.077341993999998</v>
      </c>
      <c r="H71" s="43">
        <f>F71-G71</f>
        <v>2.6580060000007677E-3</v>
      </c>
      <c r="I71" s="41">
        <v>285</v>
      </c>
      <c r="J71" s="70">
        <v>285</v>
      </c>
      <c r="K71" s="46">
        <f>I71-J71</f>
        <v>0</v>
      </c>
      <c r="L71" s="41">
        <v>292</v>
      </c>
      <c r="M71" s="63">
        <v>292</v>
      </c>
      <c r="N71" s="46">
        <f>L71-M71</f>
        <v>0</v>
      </c>
    </row>
    <row r="72" spans="1:14" s="71" customFormat="1">
      <c r="A72" s="39"/>
      <c r="B72" s="40" t="s">
        <v>4</v>
      </c>
      <c r="C72" s="41">
        <v>324.88</v>
      </c>
      <c r="D72" s="69">
        <v>324.88155582899998</v>
      </c>
      <c r="E72" s="43">
        <f t="shared" ref="E72:E76" si="32">C72-D72</f>
        <v>-1.5558289999830777E-3</v>
      </c>
      <c r="F72" s="41">
        <v>319.63</v>
      </c>
      <c r="G72" s="62">
        <v>319.62536685800001</v>
      </c>
      <c r="H72" s="43">
        <f t="shared" ref="H72:H76" si="33">F72-G72</f>
        <v>4.6331419999887657E-3</v>
      </c>
      <c r="I72" s="41">
        <v>104069</v>
      </c>
      <c r="J72" s="70">
        <v>104069</v>
      </c>
      <c r="K72" s="46">
        <f t="shared" ref="K72:K76" si="34">I72-J72</f>
        <v>0</v>
      </c>
      <c r="L72" s="41">
        <v>111867</v>
      </c>
      <c r="M72" s="63">
        <v>111867</v>
      </c>
      <c r="N72" s="46">
        <f t="shared" ref="N72:N76" si="35">L72-M72</f>
        <v>0</v>
      </c>
    </row>
    <row r="73" spans="1:14" s="71" customFormat="1">
      <c r="A73" s="39"/>
      <c r="B73" s="40" t="s">
        <v>5</v>
      </c>
      <c r="C73" s="41">
        <v>0</v>
      </c>
      <c r="D73" s="69">
        <v>0</v>
      </c>
      <c r="E73" s="43">
        <f t="shared" si="32"/>
        <v>0</v>
      </c>
      <c r="F73" s="41">
        <v>0.25</v>
      </c>
      <c r="G73" s="44">
        <v>0.24548562999999998</v>
      </c>
      <c r="H73" s="43">
        <f t="shared" si="33"/>
        <v>4.5143700000000175E-3</v>
      </c>
      <c r="I73" s="41">
        <v>0</v>
      </c>
      <c r="J73" s="70">
        <v>0</v>
      </c>
      <c r="K73" s="46">
        <f t="shared" si="34"/>
        <v>0</v>
      </c>
      <c r="L73" s="41">
        <v>0</v>
      </c>
      <c r="M73" s="47">
        <v>0</v>
      </c>
      <c r="N73" s="46">
        <f t="shared" si="35"/>
        <v>0</v>
      </c>
    </row>
    <row r="74" spans="1:14" s="71" customFormat="1">
      <c r="A74" s="39"/>
      <c r="B74" s="40" t="s">
        <v>6</v>
      </c>
      <c r="C74" s="41">
        <v>17.07</v>
      </c>
      <c r="D74" s="69">
        <v>31.029780949587433</v>
      </c>
      <c r="E74" s="43">
        <f t="shared" si="32"/>
        <v>-13.959780949587433</v>
      </c>
      <c r="F74" s="41">
        <v>44.92</v>
      </c>
      <c r="G74" s="72">
        <v>44.924589502345299</v>
      </c>
      <c r="H74" s="43">
        <f t="shared" si="33"/>
        <v>-4.5895023452970918E-3</v>
      </c>
      <c r="I74" s="41">
        <v>154</v>
      </c>
      <c r="J74" s="70">
        <v>154</v>
      </c>
      <c r="K74" s="46">
        <f t="shared" si="34"/>
        <v>0</v>
      </c>
      <c r="L74" s="41">
        <v>144</v>
      </c>
      <c r="M74" s="73">
        <v>144</v>
      </c>
      <c r="N74" s="46">
        <f t="shared" si="35"/>
        <v>0</v>
      </c>
    </row>
    <row r="75" spans="1:14" s="71" customFormat="1">
      <c r="A75" s="39"/>
      <c r="B75" s="40" t="s">
        <v>25</v>
      </c>
      <c r="C75" s="41">
        <v>13.96</v>
      </c>
      <c r="D75" s="69">
        <v>0</v>
      </c>
      <c r="E75" s="43">
        <f t="shared" si="32"/>
        <v>13.96</v>
      </c>
      <c r="F75" s="41">
        <v>17.84</v>
      </c>
      <c r="G75" s="44">
        <v>17.843249590678486</v>
      </c>
      <c r="H75" s="43">
        <f t="shared" si="33"/>
        <v>-3.2495906784859585E-3</v>
      </c>
      <c r="I75" s="41">
        <v>0</v>
      </c>
      <c r="J75" s="70">
        <v>0</v>
      </c>
      <c r="K75" s="46">
        <f t="shared" si="34"/>
        <v>0</v>
      </c>
      <c r="L75" s="41">
        <v>0</v>
      </c>
      <c r="M75" s="47">
        <v>0</v>
      </c>
      <c r="N75" s="46">
        <f t="shared" si="35"/>
        <v>0</v>
      </c>
    </row>
    <row r="76" spans="1:14" s="68" customFormat="1" ht="15">
      <c r="A76" s="35"/>
      <c r="B76" s="48"/>
      <c r="C76" s="49">
        <f>C71+C72+C73+C74+C75</f>
        <v>562.8900000000001</v>
      </c>
      <c r="D76" s="50">
        <f>D71+D72+D73+D74+D75</f>
        <v>562.88921715858748</v>
      </c>
      <c r="E76" s="51">
        <f t="shared" si="32"/>
        <v>7.8284141261519835E-4</v>
      </c>
      <c r="F76" s="49">
        <f>F71+F72+F73+F74+F75</f>
        <v>401.71999999999997</v>
      </c>
      <c r="G76" s="50">
        <f>G71+G72+G73+G74+G75</f>
        <v>401.71603357502386</v>
      </c>
      <c r="H76" s="51">
        <f t="shared" si="33"/>
        <v>3.9664249761131032E-3</v>
      </c>
      <c r="I76" s="49">
        <f>I71+I72+I73+I74+I75</f>
        <v>104508</v>
      </c>
      <c r="J76" s="52">
        <f>J71+J72+J73+J74+J75</f>
        <v>104508</v>
      </c>
      <c r="K76" s="53">
        <f t="shared" si="34"/>
        <v>0</v>
      </c>
      <c r="L76" s="49">
        <f>L71+L72+L73+L74+L75</f>
        <v>112303</v>
      </c>
      <c r="M76" s="52">
        <f>M71+M72+M73+M74+M75</f>
        <v>112303</v>
      </c>
      <c r="N76" s="53">
        <f t="shared" si="35"/>
        <v>0</v>
      </c>
    </row>
    <row r="77" spans="1:14" s="71" customFormat="1">
      <c r="A77" s="39"/>
      <c r="B77" s="40"/>
      <c r="C77" s="41"/>
      <c r="D77" s="69"/>
      <c r="E77" s="74"/>
      <c r="F77" s="41"/>
      <c r="G77" s="44"/>
      <c r="H77" s="74"/>
      <c r="I77" s="41"/>
      <c r="J77" s="70"/>
      <c r="K77" s="75"/>
      <c r="L77" s="41"/>
      <c r="M77" s="47"/>
      <c r="N77" s="75"/>
    </row>
    <row r="78" spans="1:14" s="78" customFormat="1" ht="15">
      <c r="A78" s="76">
        <v>10</v>
      </c>
      <c r="B78" s="77" t="s">
        <v>17</v>
      </c>
      <c r="C78" s="41"/>
      <c r="D78" s="37"/>
      <c r="E78" s="54"/>
      <c r="F78" s="41"/>
      <c r="G78" s="37"/>
      <c r="H78" s="54"/>
      <c r="I78" s="41"/>
      <c r="J78" s="37"/>
      <c r="K78" s="55"/>
      <c r="L78" s="41"/>
      <c r="M78" s="37"/>
      <c r="N78" s="55"/>
    </row>
    <row r="79" spans="1:14">
      <c r="A79" s="39"/>
      <c r="B79" s="40" t="s">
        <v>3</v>
      </c>
      <c r="C79" s="41">
        <v>4.7699999999999996</v>
      </c>
      <c r="D79" s="42">
        <v>4.7733895420000003</v>
      </c>
      <c r="E79" s="43">
        <f>C79-D79</f>
        <v>-3.3895420000007448E-3</v>
      </c>
      <c r="F79" s="41">
        <v>4.78</v>
      </c>
      <c r="G79" s="44">
        <v>4.7809544640000006</v>
      </c>
      <c r="H79" s="43">
        <f>F79-G79</f>
        <v>-9.5446400000032128E-4</v>
      </c>
      <c r="I79" s="41">
        <v>912</v>
      </c>
      <c r="J79" s="45">
        <v>912</v>
      </c>
      <c r="K79" s="46">
        <f>I79-J79</f>
        <v>0</v>
      </c>
      <c r="L79" s="41">
        <v>611</v>
      </c>
      <c r="M79" s="47">
        <v>611</v>
      </c>
      <c r="N79" s="46">
        <f>L79-M79</f>
        <v>0</v>
      </c>
    </row>
    <row r="80" spans="1:14">
      <c r="A80" s="39"/>
      <c r="B80" s="40" t="s">
        <v>4</v>
      </c>
      <c r="C80" s="41">
        <v>70.06</v>
      </c>
      <c r="D80" s="42">
        <v>70.061342417000006</v>
      </c>
      <c r="E80" s="43">
        <f t="shared" ref="E80:E84" si="36">C80-D80</f>
        <v>-1.3424170000035929E-3</v>
      </c>
      <c r="F80" s="41">
        <v>121.12</v>
      </c>
      <c r="G80" s="56">
        <v>121.12481629899997</v>
      </c>
      <c r="H80" s="43">
        <f t="shared" ref="H80:H84" si="37">F80-G80</f>
        <v>-4.8162989999696038E-3</v>
      </c>
      <c r="I80" s="41">
        <v>19987</v>
      </c>
      <c r="J80" s="45">
        <v>19987</v>
      </c>
      <c r="K80" s="46">
        <f t="shared" ref="K80:K84" si="38">I80-J80</f>
        <v>0</v>
      </c>
      <c r="L80" s="41">
        <v>42313</v>
      </c>
      <c r="M80" s="57">
        <v>42313</v>
      </c>
      <c r="N80" s="46">
        <f t="shared" ref="N80:N84" si="39">L80-M80</f>
        <v>0</v>
      </c>
    </row>
    <row r="81" spans="1:14">
      <c r="A81" s="39"/>
      <c r="B81" s="40" t="s">
        <v>5</v>
      </c>
      <c r="C81" s="41">
        <v>12.41</v>
      </c>
      <c r="D81" s="42">
        <v>12.408772627463257</v>
      </c>
      <c r="E81" s="43">
        <f t="shared" si="36"/>
        <v>1.2273725367428767E-3</v>
      </c>
      <c r="F81" s="41">
        <v>29.59</v>
      </c>
      <c r="G81" s="44">
        <v>29.586573885000004</v>
      </c>
      <c r="H81" s="43">
        <f t="shared" si="37"/>
        <v>3.4261149999963436E-3</v>
      </c>
      <c r="I81" s="41">
        <v>4</v>
      </c>
      <c r="J81" s="45">
        <v>4</v>
      </c>
      <c r="K81" s="46">
        <f t="shared" si="38"/>
        <v>0</v>
      </c>
      <c r="L81" s="41">
        <v>12</v>
      </c>
      <c r="M81" s="47">
        <v>12</v>
      </c>
      <c r="N81" s="46">
        <f t="shared" si="39"/>
        <v>0</v>
      </c>
    </row>
    <row r="82" spans="1:14">
      <c r="A82" s="39"/>
      <c r="B82" s="40" t="s">
        <v>6</v>
      </c>
      <c r="C82" s="41">
        <v>0</v>
      </c>
      <c r="D82" s="42">
        <v>119.25290899999999</v>
      </c>
      <c r="E82" s="43">
        <f t="shared" si="36"/>
        <v>-119.25290899999999</v>
      </c>
      <c r="F82" s="41">
        <v>0</v>
      </c>
      <c r="G82" s="44">
        <v>0</v>
      </c>
      <c r="H82" s="43">
        <f t="shared" si="37"/>
        <v>0</v>
      </c>
      <c r="I82" s="41">
        <v>0</v>
      </c>
      <c r="J82" s="45">
        <v>53</v>
      </c>
      <c r="K82" s="46">
        <f t="shared" si="38"/>
        <v>-53</v>
      </c>
      <c r="L82" s="41">
        <v>0</v>
      </c>
      <c r="M82" s="47">
        <v>0</v>
      </c>
      <c r="N82" s="46">
        <f t="shared" si="39"/>
        <v>0</v>
      </c>
    </row>
    <row r="83" spans="1:14">
      <c r="A83" s="39"/>
      <c r="B83" s="40" t="s">
        <v>25</v>
      </c>
      <c r="C83" s="41">
        <v>119.25</v>
      </c>
      <c r="D83" s="42">
        <v>0</v>
      </c>
      <c r="E83" s="43">
        <f t="shared" si="36"/>
        <v>119.25</v>
      </c>
      <c r="F83" s="41">
        <v>154.76</v>
      </c>
      <c r="G83" s="44">
        <v>154.75764679399998</v>
      </c>
      <c r="H83" s="43">
        <f t="shared" si="37"/>
        <v>2.3532060000093225E-3</v>
      </c>
      <c r="I83" s="41">
        <v>53</v>
      </c>
      <c r="J83" s="45">
        <v>0</v>
      </c>
      <c r="K83" s="46">
        <f t="shared" si="38"/>
        <v>53</v>
      </c>
      <c r="L83" s="41">
        <v>47</v>
      </c>
      <c r="M83" s="47">
        <v>47</v>
      </c>
      <c r="N83" s="46">
        <f t="shared" si="39"/>
        <v>0</v>
      </c>
    </row>
    <row r="84" spans="1:14" s="34" customFormat="1" ht="15">
      <c r="A84" s="35"/>
      <c r="B84" s="48"/>
      <c r="C84" s="49">
        <f>C79+C80+C81+C82+C83</f>
        <v>206.49</v>
      </c>
      <c r="D84" s="50">
        <f>D79+D80+D81+D82+D83</f>
        <v>206.49641358646326</v>
      </c>
      <c r="E84" s="51">
        <f t="shared" si="36"/>
        <v>-6.4135864632532957E-3</v>
      </c>
      <c r="F84" s="49">
        <f>F79+F80+F81+F82+F83</f>
        <v>310.25</v>
      </c>
      <c r="G84" s="50">
        <f>G79+G80+G81+G82+G83</f>
        <v>310.24999144199995</v>
      </c>
      <c r="H84" s="51">
        <f t="shared" si="37"/>
        <v>8.5580000472873508E-6</v>
      </c>
      <c r="I84" s="49">
        <f>I79+I80+I81+I82+I83</f>
        <v>20956</v>
      </c>
      <c r="J84" s="52">
        <f>J79+J80+J81+J82+J83</f>
        <v>20956</v>
      </c>
      <c r="K84" s="53">
        <f t="shared" si="38"/>
        <v>0</v>
      </c>
      <c r="L84" s="49">
        <f>L79+L80+L81+L82+L83</f>
        <v>42983</v>
      </c>
      <c r="M84" s="52">
        <f>M79+M80+M81+M82+M83</f>
        <v>42983</v>
      </c>
      <c r="N84" s="53">
        <f t="shared" si="39"/>
        <v>0</v>
      </c>
    </row>
    <row r="85" spans="1:14">
      <c r="A85" s="39"/>
      <c r="B85" s="40"/>
      <c r="C85" s="41"/>
      <c r="D85" s="42"/>
      <c r="E85" s="43"/>
      <c r="F85" s="41"/>
      <c r="G85" s="44"/>
      <c r="H85" s="43"/>
      <c r="I85" s="41"/>
      <c r="J85" s="45"/>
      <c r="K85" s="46"/>
      <c r="L85" s="41"/>
      <c r="M85" s="47"/>
      <c r="N85" s="46"/>
    </row>
    <row r="86" spans="1:14" s="34" customFormat="1" ht="15">
      <c r="A86" s="35">
        <v>11</v>
      </c>
      <c r="B86" s="36" t="s">
        <v>35</v>
      </c>
      <c r="C86" s="41"/>
      <c r="D86" s="37"/>
      <c r="E86" s="54"/>
      <c r="F86" s="41"/>
      <c r="G86" s="37"/>
      <c r="H86" s="54"/>
      <c r="I86" s="41"/>
      <c r="J86" s="37"/>
      <c r="K86" s="55"/>
      <c r="L86" s="41"/>
      <c r="M86" s="37"/>
      <c r="N86" s="55"/>
    </row>
    <row r="87" spans="1:14">
      <c r="A87" s="39"/>
      <c r="B87" s="40" t="s">
        <v>3</v>
      </c>
      <c r="C87" s="41">
        <v>354.86</v>
      </c>
      <c r="D87" s="42">
        <v>354.86217454400003</v>
      </c>
      <c r="E87" s="43">
        <f>C87-D87</f>
        <v>-2.1745440000131566E-3</v>
      </c>
      <c r="F87" s="41">
        <v>460.55</v>
      </c>
      <c r="G87" s="44">
        <v>460.55016136099999</v>
      </c>
      <c r="H87" s="43">
        <f>F87-G87</f>
        <v>-1.6136099998220743E-4</v>
      </c>
      <c r="I87" s="41">
        <v>143084</v>
      </c>
      <c r="J87" s="45">
        <v>143084</v>
      </c>
      <c r="K87" s="46">
        <f>I87-J87</f>
        <v>0</v>
      </c>
      <c r="L87" s="41">
        <v>12880</v>
      </c>
      <c r="M87" s="47">
        <v>12880</v>
      </c>
      <c r="N87" s="46">
        <f>L87-M87</f>
        <v>0</v>
      </c>
    </row>
    <row r="88" spans="1:14">
      <c r="A88" s="39"/>
      <c r="B88" s="40" t="s">
        <v>4</v>
      </c>
      <c r="C88" s="41">
        <v>1737.58</v>
      </c>
      <c r="D88" s="42">
        <v>1737.5802345660004</v>
      </c>
      <c r="E88" s="43">
        <f t="shared" ref="E88:E92" si="40">C88-D88</f>
        <v>-2.3456600047211396E-4</v>
      </c>
      <c r="F88" s="41">
        <v>2452.89</v>
      </c>
      <c r="G88" s="44">
        <v>2452.8906054909999</v>
      </c>
      <c r="H88" s="43">
        <f t="shared" ref="H88:H92" si="41">F88-G88</f>
        <v>-6.0549099998752354E-4</v>
      </c>
      <c r="I88" s="41">
        <v>447547</v>
      </c>
      <c r="J88" s="45">
        <v>447547</v>
      </c>
      <c r="K88" s="46">
        <f t="shared" ref="K88:K92" si="42">I88-J88</f>
        <v>0</v>
      </c>
      <c r="L88" s="41">
        <v>580030</v>
      </c>
      <c r="M88" s="47">
        <v>580030</v>
      </c>
      <c r="N88" s="46">
        <f t="shared" ref="N88:N92" si="43">L88-M88</f>
        <v>0</v>
      </c>
    </row>
    <row r="89" spans="1:14">
      <c r="A89" s="39"/>
      <c r="B89" s="40" t="s">
        <v>5</v>
      </c>
      <c r="C89" s="41">
        <v>2497.3000000000002</v>
      </c>
      <c r="D89" s="42">
        <v>2591.0174751081272</v>
      </c>
      <c r="E89" s="43">
        <f t="shared" si="40"/>
        <v>-93.717475108127019</v>
      </c>
      <c r="F89" s="41">
        <v>3108.84</v>
      </c>
      <c r="G89" s="44">
        <v>3108.8398551835044</v>
      </c>
      <c r="H89" s="43">
        <f t="shared" si="41"/>
        <v>1.4481649577646749E-4</v>
      </c>
      <c r="I89" s="41">
        <v>65</v>
      </c>
      <c r="J89" s="45">
        <v>454</v>
      </c>
      <c r="K89" s="46">
        <f t="shared" si="42"/>
        <v>-389</v>
      </c>
      <c r="L89" s="41">
        <v>115</v>
      </c>
      <c r="M89" s="47">
        <v>115</v>
      </c>
      <c r="N89" s="46">
        <f t="shared" si="43"/>
        <v>0</v>
      </c>
    </row>
    <row r="90" spans="1:14">
      <c r="A90" s="39"/>
      <c r="B90" s="40" t="s">
        <v>6</v>
      </c>
      <c r="C90" s="41">
        <v>0</v>
      </c>
      <c r="D90" s="42">
        <v>0</v>
      </c>
      <c r="E90" s="43">
        <f t="shared" si="40"/>
        <v>0</v>
      </c>
      <c r="F90" s="41">
        <v>0</v>
      </c>
      <c r="G90" s="56">
        <v>0</v>
      </c>
      <c r="H90" s="43">
        <f t="shared" si="41"/>
        <v>0</v>
      </c>
      <c r="I90" s="41">
        <v>0</v>
      </c>
      <c r="J90" s="45">
        <v>0</v>
      </c>
      <c r="K90" s="46">
        <f t="shared" si="42"/>
        <v>0</v>
      </c>
      <c r="L90" s="41">
        <v>0</v>
      </c>
      <c r="M90" s="57">
        <v>0</v>
      </c>
      <c r="N90" s="46">
        <f t="shared" si="43"/>
        <v>0</v>
      </c>
    </row>
    <row r="91" spans="1:14">
      <c r="A91" s="39"/>
      <c r="B91" s="40" t="s">
        <v>25</v>
      </c>
      <c r="C91" s="41">
        <v>43.13</v>
      </c>
      <c r="D91" s="42">
        <v>0</v>
      </c>
      <c r="E91" s="43">
        <f t="shared" si="40"/>
        <v>43.13</v>
      </c>
      <c r="F91" s="41">
        <v>66.08</v>
      </c>
      <c r="G91" s="62">
        <v>66.08233399300056</v>
      </c>
      <c r="H91" s="43">
        <f t="shared" si="41"/>
        <v>-2.3339930005619181E-3</v>
      </c>
      <c r="I91" s="41">
        <v>148</v>
      </c>
      <c r="J91" s="45">
        <v>0</v>
      </c>
      <c r="K91" s="46">
        <f t="shared" si="42"/>
        <v>148</v>
      </c>
      <c r="L91" s="41">
        <v>242</v>
      </c>
      <c r="M91" s="63">
        <v>242</v>
      </c>
      <c r="N91" s="46">
        <f t="shared" si="43"/>
        <v>0</v>
      </c>
    </row>
    <row r="92" spans="1:14" s="34" customFormat="1" ht="15">
      <c r="A92" s="35"/>
      <c r="B92" s="48"/>
      <c r="C92" s="49">
        <f>C87+C88+C89+C90+C91</f>
        <v>4632.87</v>
      </c>
      <c r="D92" s="50">
        <f>D87+D88+D89+D90+D91</f>
        <v>4683.4598842181276</v>
      </c>
      <c r="E92" s="51">
        <f t="shared" si="40"/>
        <v>-50.589884218127736</v>
      </c>
      <c r="F92" s="49">
        <f>F87+F88+F89+F90+F91</f>
        <v>6088.3600000000006</v>
      </c>
      <c r="G92" s="50">
        <f>G87+G88+G89+G90+G91</f>
        <v>6088.3629560285044</v>
      </c>
      <c r="H92" s="51">
        <f t="shared" si="41"/>
        <v>-2.956028503831476E-3</v>
      </c>
      <c r="I92" s="49">
        <f>I87+I88+I89+I90+I91</f>
        <v>590844</v>
      </c>
      <c r="J92" s="52">
        <f>J87+J88+J89+J90+J91</f>
        <v>591085</v>
      </c>
      <c r="K92" s="53">
        <f t="shared" si="42"/>
        <v>-241</v>
      </c>
      <c r="L92" s="49">
        <f>L87+L88+L89+L90+L91</f>
        <v>593267</v>
      </c>
      <c r="M92" s="52">
        <f>M87+M88+M89+M90+M91</f>
        <v>593267</v>
      </c>
      <c r="N92" s="53">
        <f t="shared" si="43"/>
        <v>0</v>
      </c>
    </row>
    <row r="93" spans="1:14">
      <c r="A93" s="39"/>
      <c r="B93" s="40"/>
      <c r="C93" s="41"/>
      <c r="D93" s="42"/>
      <c r="E93" s="43"/>
      <c r="F93" s="41"/>
      <c r="G93" s="62"/>
      <c r="H93" s="43"/>
      <c r="I93" s="41"/>
      <c r="J93" s="45"/>
      <c r="K93" s="46"/>
      <c r="L93" s="41"/>
      <c r="M93" s="63"/>
      <c r="N93" s="46"/>
    </row>
    <row r="94" spans="1:14" s="34" customFormat="1" ht="15">
      <c r="A94" s="35">
        <v>12</v>
      </c>
      <c r="B94" s="36" t="s">
        <v>36</v>
      </c>
      <c r="C94" s="41"/>
      <c r="D94" s="37"/>
      <c r="E94" s="54"/>
      <c r="F94" s="41"/>
      <c r="G94" s="37"/>
      <c r="H94" s="54"/>
      <c r="I94" s="41"/>
      <c r="J94" s="37"/>
      <c r="K94" s="55"/>
      <c r="L94" s="41"/>
      <c r="M94" s="37"/>
      <c r="N94" s="55"/>
    </row>
    <row r="95" spans="1:14">
      <c r="A95" s="39"/>
      <c r="B95" s="40" t="s">
        <v>3</v>
      </c>
      <c r="C95" s="41">
        <v>384.13</v>
      </c>
      <c r="D95" s="58">
        <v>384.12598602500003</v>
      </c>
      <c r="E95" s="43">
        <f>C95-D95</f>
        <v>4.0139749999639207E-3</v>
      </c>
      <c r="F95" s="41">
        <v>573.04999999999995</v>
      </c>
      <c r="G95" s="44">
        <v>573.0538607200001</v>
      </c>
      <c r="H95" s="43">
        <f>F95-G95</f>
        <v>-3.8607200001479214E-3</v>
      </c>
      <c r="I95" s="41">
        <v>21858</v>
      </c>
      <c r="J95" s="59">
        <v>21858</v>
      </c>
      <c r="K95" s="46">
        <f>I95-J95</f>
        <v>0</v>
      </c>
      <c r="L95" s="41">
        <v>27331</v>
      </c>
      <c r="M95" s="47">
        <v>27331</v>
      </c>
      <c r="N95" s="46">
        <f>L95-M95</f>
        <v>0</v>
      </c>
    </row>
    <row r="96" spans="1:14">
      <c r="A96" s="39"/>
      <c r="B96" s="40" t="s">
        <v>4</v>
      </c>
      <c r="C96" s="41">
        <v>3497.99</v>
      </c>
      <c r="D96" s="58">
        <v>3497.9884767220001</v>
      </c>
      <c r="E96" s="43">
        <f t="shared" ref="E96:E100" si="44">C96-D96</f>
        <v>1.523277999694983E-3</v>
      </c>
      <c r="F96" s="41">
        <v>4621.8999999999996</v>
      </c>
      <c r="G96" s="62">
        <v>4621.9000924100001</v>
      </c>
      <c r="H96" s="43">
        <f t="shared" ref="H96:H100" si="45">F96-G96</f>
        <v>-9.2410000434028916E-5</v>
      </c>
      <c r="I96" s="41">
        <v>383302</v>
      </c>
      <c r="J96" s="59">
        <v>383302</v>
      </c>
      <c r="K96" s="46">
        <f t="shared" ref="K96:K100" si="46">I96-J96</f>
        <v>0</v>
      </c>
      <c r="L96" s="41">
        <v>489781</v>
      </c>
      <c r="M96" s="63">
        <v>489781</v>
      </c>
      <c r="N96" s="46">
        <f t="shared" ref="N96:N100" si="47">L96-M96</f>
        <v>0</v>
      </c>
    </row>
    <row r="97" spans="1:14">
      <c r="A97" s="39"/>
      <c r="B97" s="40" t="s">
        <v>5</v>
      </c>
      <c r="C97" s="41">
        <v>81.27</v>
      </c>
      <c r="D97" s="42">
        <v>593.17569314900004</v>
      </c>
      <c r="E97" s="43">
        <f t="shared" si="44"/>
        <v>-511.90569314900006</v>
      </c>
      <c r="F97" s="41">
        <v>99.4</v>
      </c>
      <c r="G97" s="62">
        <v>99.4038319</v>
      </c>
      <c r="H97" s="43">
        <f t="shared" si="45"/>
        <v>-3.8318999999944481E-3</v>
      </c>
      <c r="I97" s="41">
        <v>72</v>
      </c>
      <c r="J97" s="45">
        <v>476</v>
      </c>
      <c r="K97" s="46">
        <f t="shared" si="46"/>
        <v>-404</v>
      </c>
      <c r="L97" s="41">
        <v>28</v>
      </c>
      <c r="M97" s="63">
        <v>28</v>
      </c>
      <c r="N97" s="46">
        <f t="shared" si="47"/>
        <v>0</v>
      </c>
    </row>
    <row r="98" spans="1:14">
      <c r="A98" s="39"/>
      <c r="B98" s="40" t="s">
        <v>6</v>
      </c>
      <c r="C98" s="41">
        <v>0</v>
      </c>
      <c r="D98" s="42">
        <v>0</v>
      </c>
      <c r="E98" s="43">
        <f t="shared" si="44"/>
        <v>0</v>
      </c>
      <c r="F98" s="41">
        <v>0</v>
      </c>
      <c r="G98" s="62">
        <v>0</v>
      </c>
      <c r="H98" s="43">
        <f t="shared" si="45"/>
        <v>0</v>
      </c>
      <c r="I98" s="41">
        <v>0</v>
      </c>
      <c r="J98" s="45">
        <v>0</v>
      </c>
      <c r="K98" s="46">
        <f t="shared" si="46"/>
        <v>0</v>
      </c>
      <c r="L98" s="41">
        <v>0</v>
      </c>
      <c r="M98" s="63">
        <v>0</v>
      </c>
      <c r="N98" s="46">
        <f t="shared" si="47"/>
        <v>0</v>
      </c>
    </row>
    <row r="99" spans="1:14">
      <c r="A99" s="39"/>
      <c r="B99" s="40" t="s">
        <v>25</v>
      </c>
      <c r="C99" s="41">
        <v>452.99</v>
      </c>
      <c r="D99" s="42">
        <v>0</v>
      </c>
      <c r="E99" s="43">
        <f t="shared" si="44"/>
        <v>452.99</v>
      </c>
      <c r="F99" s="41">
        <v>403.12</v>
      </c>
      <c r="G99" s="62">
        <v>403.11610801999996</v>
      </c>
      <c r="H99" s="43">
        <f t="shared" si="45"/>
        <v>3.8919800000485338E-3</v>
      </c>
      <c r="I99" s="41">
        <v>268</v>
      </c>
      <c r="J99" s="45">
        <v>0</v>
      </c>
      <c r="K99" s="46">
        <f t="shared" si="46"/>
        <v>268</v>
      </c>
      <c r="L99" s="41">
        <v>248</v>
      </c>
      <c r="M99" s="63">
        <v>248</v>
      </c>
      <c r="N99" s="46">
        <f t="shared" si="47"/>
        <v>0</v>
      </c>
    </row>
    <row r="100" spans="1:14" s="34" customFormat="1" ht="15">
      <c r="A100" s="35"/>
      <c r="B100" s="48"/>
      <c r="C100" s="49">
        <f>C95+C96+C97+C98+C99</f>
        <v>4416.38</v>
      </c>
      <c r="D100" s="50">
        <f>D95+D96+D97+D98+D99</f>
        <v>4475.2901558960002</v>
      </c>
      <c r="E100" s="51">
        <f t="shared" si="44"/>
        <v>-58.910155896000106</v>
      </c>
      <c r="F100" s="49">
        <f>F95+F96+F97+F98+F99</f>
        <v>5697.4699999999993</v>
      </c>
      <c r="G100" s="50">
        <f>G95+G96+G97+G98+G99</f>
        <v>5697.4738930499998</v>
      </c>
      <c r="H100" s="51">
        <f t="shared" si="45"/>
        <v>-3.8930500004425994E-3</v>
      </c>
      <c r="I100" s="49">
        <f>I95+I96+I97+I98+I99</f>
        <v>405500</v>
      </c>
      <c r="J100" s="52">
        <f>J95+J96+J97+J98+J99</f>
        <v>405636</v>
      </c>
      <c r="K100" s="53">
        <f t="shared" si="46"/>
        <v>-136</v>
      </c>
      <c r="L100" s="49">
        <f>L95+L96+L97+L98+L99</f>
        <v>517388</v>
      </c>
      <c r="M100" s="52">
        <f>M95+M96+M97+M98+M99</f>
        <v>517388</v>
      </c>
      <c r="N100" s="53">
        <f t="shared" si="47"/>
        <v>0</v>
      </c>
    </row>
    <row r="101" spans="1:14">
      <c r="A101" s="39"/>
      <c r="B101" s="40"/>
      <c r="C101" s="41"/>
      <c r="D101" s="42"/>
      <c r="E101" s="43"/>
      <c r="F101" s="41"/>
      <c r="G101" s="62"/>
      <c r="H101" s="43"/>
      <c r="I101" s="41"/>
      <c r="J101" s="45"/>
      <c r="K101" s="46"/>
      <c r="L101" s="41"/>
      <c r="M101" s="63"/>
      <c r="N101" s="46"/>
    </row>
    <row r="102" spans="1:14" s="34" customFormat="1" ht="15">
      <c r="A102" s="35">
        <v>13</v>
      </c>
      <c r="B102" s="36" t="s">
        <v>37</v>
      </c>
      <c r="C102" s="41"/>
      <c r="D102" s="37"/>
      <c r="E102" s="54"/>
      <c r="F102" s="41"/>
      <c r="G102" s="37"/>
      <c r="H102" s="54"/>
      <c r="I102" s="41"/>
      <c r="J102" s="37"/>
      <c r="K102" s="55"/>
      <c r="L102" s="41"/>
      <c r="M102" s="37"/>
      <c r="N102" s="55"/>
    </row>
    <row r="103" spans="1:14" s="71" customFormat="1">
      <c r="A103" s="39"/>
      <c r="B103" s="40" t="s">
        <v>3</v>
      </c>
      <c r="C103" s="41">
        <v>100.33</v>
      </c>
      <c r="D103" s="42">
        <v>100.32954607400001</v>
      </c>
      <c r="E103" s="43">
        <f>C103-D103</f>
        <v>4.5392599999161121E-4</v>
      </c>
      <c r="F103" s="41">
        <v>185.23</v>
      </c>
      <c r="G103" s="44">
        <v>185.22701860000004</v>
      </c>
      <c r="H103" s="43">
        <f>F103-G103</f>
        <v>2.9813999999532825E-3</v>
      </c>
      <c r="I103" s="41">
        <v>6119</v>
      </c>
      <c r="J103" s="45">
        <v>6119</v>
      </c>
      <c r="K103" s="46">
        <f>I103-J103</f>
        <v>0</v>
      </c>
      <c r="L103" s="41">
        <v>8812</v>
      </c>
      <c r="M103" s="47">
        <v>8812</v>
      </c>
      <c r="N103" s="46">
        <f>L103-M103</f>
        <v>0</v>
      </c>
    </row>
    <row r="104" spans="1:14">
      <c r="A104" s="39"/>
      <c r="B104" s="40" t="s">
        <v>4</v>
      </c>
      <c r="C104" s="41">
        <v>187.22</v>
      </c>
      <c r="D104" s="42">
        <v>187.220644953</v>
      </c>
      <c r="E104" s="43">
        <f t="shared" ref="E104:E108" si="48">C104-D104</f>
        <v>-6.4495300000544376E-4</v>
      </c>
      <c r="F104" s="41">
        <v>238.99</v>
      </c>
      <c r="G104" s="44">
        <v>238.99207381299999</v>
      </c>
      <c r="H104" s="43">
        <f t="shared" ref="H104:H108" si="49">F104-G104</f>
        <v>-2.0738129999813282E-3</v>
      </c>
      <c r="I104" s="41">
        <v>56017</v>
      </c>
      <c r="J104" s="45">
        <v>56017</v>
      </c>
      <c r="K104" s="46">
        <f t="shared" ref="K104:K108" si="50">I104-J104</f>
        <v>0</v>
      </c>
      <c r="L104" s="41">
        <v>59396</v>
      </c>
      <c r="M104" s="47">
        <v>59396</v>
      </c>
      <c r="N104" s="46">
        <f t="shared" ref="N104:N108" si="51">L104-M104</f>
        <v>0</v>
      </c>
    </row>
    <row r="105" spans="1:14">
      <c r="A105" s="39"/>
      <c r="B105" s="40" t="s">
        <v>5</v>
      </c>
      <c r="C105" s="41">
        <v>105.05</v>
      </c>
      <c r="D105" s="42">
        <v>105.049770604</v>
      </c>
      <c r="E105" s="43">
        <f t="shared" si="48"/>
        <v>2.2939599999460825E-4</v>
      </c>
      <c r="F105" s="41">
        <v>56.2</v>
      </c>
      <c r="G105" s="44">
        <v>56.199980695000015</v>
      </c>
      <c r="H105" s="43">
        <f t="shared" si="49"/>
        <v>1.9304999987923566E-5</v>
      </c>
      <c r="I105" s="41">
        <v>40</v>
      </c>
      <c r="J105" s="45">
        <v>40</v>
      </c>
      <c r="K105" s="46">
        <f t="shared" si="50"/>
        <v>0</v>
      </c>
      <c r="L105" s="41">
        <v>15</v>
      </c>
      <c r="M105" s="47">
        <v>15</v>
      </c>
      <c r="N105" s="46">
        <f t="shared" si="51"/>
        <v>0</v>
      </c>
    </row>
    <row r="106" spans="1:14">
      <c r="A106" s="39"/>
      <c r="B106" s="40" t="s">
        <v>6</v>
      </c>
      <c r="C106" s="41">
        <v>2.52</v>
      </c>
      <c r="D106" s="66">
        <v>2.5174278702499997</v>
      </c>
      <c r="E106" s="43">
        <f t="shared" si="48"/>
        <v>2.5721297500003182E-3</v>
      </c>
      <c r="F106" s="41">
        <v>0.71</v>
      </c>
      <c r="G106" s="44">
        <v>0.71089040580001395</v>
      </c>
      <c r="H106" s="43">
        <f t="shared" si="49"/>
        <v>-8.9040580001398251E-4</v>
      </c>
      <c r="I106" s="41">
        <v>0</v>
      </c>
      <c r="J106" s="67">
        <v>0</v>
      </c>
      <c r="K106" s="46">
        <f t="shared" si="50"/>
        <v>0</v>
      </c>
      <c r="L106" s="41">
        <v>0</v>
      </c>
      <c r="M106" s="47">
        <v>0</v>
      </c>
      <c r="N106" s="46">
        <f t="shared" si="51"/>
        <v>0</v>
      </c>
    </row>
    <row r="107" spans="1:14">
      <c r="A107" s="39"/>
      <c r="B107" s="40" t="s">
        <v>25</v>
      </c>
      <c r="C107" s="41">
        <v>0</v>
      </c>
      <c r="D107" s="66">
        <v>0</v>
      </c>
      <c r="E107" s="43">
        <f t="shared" si="48"/>
        <v>0</v>
      </c>
      <c r="F107" s="41">
        <v>0</v>
      </c>
      <c r="G107" s="44">
        <v>0</v>
      </c>
      <c r="H107" s="43">
        <f t="shared" si="49"/>
        <v>0</v>
      </c>
      <c r="I107" s="41">
        <v>0</v>
      </c>
      <c r="J107" s="67">
        <v>0</v>
      </c>
      <c r="K107" s="46">
        <f t="shared" si="50"/>
        <v>0</v>
      </c>
      <c r="L107" s="41">
        <v>0</v>
      </c>
      <c r="M107" s="47">
        <v>0</v>
      </c>
      <c r="N107" s="46">
        <f t="shared" si="51"/>
        <v>0</v>
      </c>
    </row>
    <row r="108" spans="1:14" s="34" customFormat="1" ht="15">
      <c r="A108" s="35"/>
      <c r="B108" s="48"/>
      <c r="C108" s="49">
        <f>C103+C104+C105+C106+C107</f>
        <v>395.12</v>
      </c>
      <c r="D108" s="50">
        <f>D103+D104+D105+D106+D107</f>
        <v>395.11738950124999</v>
      </c>
      <c r="E108" s="51">
        <f t="shared" si="48"/>
        <v>2.6104987500161769E-3</v>
      </c>
      <c r="F108" s="49">
        <f>F103+F104+F105+F106+F107</f>
        <v>481.13</v>
      </c>
      <c r="G108" s="50">
        <f>G103+G104+G105+G106+G107</f>
        <v>481.12996351380002</v>
      </c>
      <c r="H108" s="51">
        <f t="shared" si="49"/>
        <v>3.6486199974206102E-5</v>
      </c>
      <c r="I108" s="49">
        <f>I103+I104+I105+I106+I107</f>
        <v>62176</v>
      </c>
      <c r="J108" s="52">
        <f>J103+J104+J105+J106+J107</f>
        <v>62176</v>
      </c>
      <c r="K108" s="53">
        <f t="shared" si="50"/>
        <v>0</v>
      </c>
      <c r="L108" s="49">
        <f>L103+L104+L105+L106+L107</f>
        <v>68223</v>
      </c>
      <c r="M108" s="52">
        <f>M103+M104+M105+M106+M107</f>
        <v>68223</v>
      </c>
      <c r="N108" s="53">
        <f t="shared" si="51"/>
        <v>0</v>
      </c>
    </row>
    <row r="109" spans="1:14">
      <c r="A109" s="39"/>
      <c r="B109" s="40"/>
      <c r="C109" s="41"/>
      <c r="D109" s="66"/>
      <c r="E109" s="79"/>
      <c r="F109" s="41"/>
      <c r="G109" s="44"/>
      <c r="H109" s="79"/>
      <c r="I109" s="41"/>
      <c r="J109" s="67"/>
      <c r="K109" s="80"/>
      <c r="L109" s="41"/>
      <c r="M109" s="47"/>
      <c r="N109" s="80"/>
    </row>
    <row r="110" spans="1:14" s="34" customFormat="1" ht="15">
      <c r="A110" s="35">
        <v>14</v>
      </c>
      <c r="B110" s="36" t="s">
        <v>38</v>
      </c>
      <c r="C110" s="41"/>
      <c r="D110" s="37"/>
      <c r="E110" s="54"/>
      <c r="F110" s="41"/>
      <c r="G110" s="37"/>
      <c r="H110" s="54"/>
      <c r="I110" s="41"/>
      <c r="J110" s="37"/>
      <c r="K110" s="55"/>
      <c r="L110" s="41"/>
      <c r="M110" s="37"/>
      <c r="N110" s="55"/>
    </row>
    <row r="111" spans="1:14">
      <c r="A111" s="39"/>
      <c r="B111" s="40" t="s">
        <v>3</v>
      </c>
      <c r="C111" s="41">
        <v>7.03</v>
      </c>
      <c r="D111" s="42">
        <v>7.0273832999999994</v>
      </c>
      <c r="E111" s="43">
        <f>C111-D111</f>
        <v>2.6167000000008045E-3</v>
      </c>
      <c r="F111" s="41">
        <v>15.36</v>
      </c>
      <c r="G111" s="44">
        <v>15.358291199999998</v>
      </c>
      <c r="H111" s="43">
        <f>F111-G111</f>
        <v>1.708800000001176E-3</v>
      </c>
      <c r="I111" s="41">
        <v>281</v>
      </c>
      <c r="J111" s="45">
        <v>281</v>
      </c>
      <c r="K111" s="46">
        <f>I111-J111</f>
        <v>0</v>
      </c>
      <c r="L111" s="41">
        <v>2707</v>
      </c>
      <c r="M111" s="47">
        <v>2707</v>
      </c>
      <c r="N111" s="46">
        <f>L111-M111</f>
        <v>0</v>
      </c>
    </row>
    <row r="112" spans="1:14">
      <c r="A112" s="39"/>
      <c r="B112" s="40" t="s">
        <v>4</v>
      </c>
      <c r="C112" s="41">
        <v>169.38</v>
      </c>
      <c r="D112" s="42">
        <v>169.37747939999997</v>
      </c>
      <c r="E112" s="43">
        <f t="shared" ref="E112:E116" si="52">C112-D112</f>
        <v>2.520600000025297E-3</v>
      </c>
      <c r="F112" s="41">
        <v>313.99</v>
      </c>
      <c r="G112" s="56">
        <v>313.99123909999997</v>
      </c>
      <c r="H112" s="43">
        <f t="shared" ref="H112:H116" si="53">F112-G112</f>
        <v>-1.2390999999638552E-3</v>
      </c>
      <c r="I112" s="41">
        <v>63939</v>
      </c>
      <c r="J112" s="45">
        <v>63939</v>
      </c>
      <c r="K112" s="46">
        <f t="shared" ref="K112:K116" si="54">I112-J112</f>
        <v>0</v>
      </c>
      <c r="L112" s="41">
        <v>86393</v>
      </c>
      <c r="M112" s="57">
        <v>86393</v>
      </c>
      <c r="N112" s="46">
        <f t="shared" ref="N112:N116" si="55">L112-M112</f>
        <v>0</v>
      </c>
    </row>
    <row r="113" spans="1:14">
      <c r="A113" s="39"/>
      <c r="B113" s="40" t="s">
        <v>5</v>
      </c>
      <c r="C113" s="41">
        <v>830.24</v>
      </c>
      <c r="D113" s="42">
        <v>890.96426506599994</v>
      </c>
      <c r="E113" s="43">
        <f t="shared" si="52"/>
        <v>-60.72426506599993</v>
      </c>
      <c r="F113" s="41">
        <v>358.55</v>
      </c>
      <c r="G113" s="44">
        <v>358.55211075800565</v>
      </c>
      <c r="H113" s="43">
        <f t="shared" si="53"/>
        <v>-2.1107580056423103E-3</v>
      </c>
      <c r="I113" s="41">
        <v>28</v>
      </c>
      <c r="J113" s="45">
        <v>28</v>
      </c>
      <c r="K113" s="46">
        <f t="shared" si="54"/>
        <v>0</v>
      </c>
      <c r="L113" s="41">
        <v>55</v>
      </c>
      <c r="M113" s="47">
        <v>55</v>
      </c>
      <c r="N113" s="46">
        <f t="shared" si="55"/>
        <v>0</v>
      </c>
    </row>
    <row r="114" spans="1:14">
      <c r="A114" s="39"/>
      <c r="B114" s="40" t="s">
        <v>6</v>
      </c>
      <c r="C114" s="41">
        <v>0</v>
      </c>
      <c r="D114" s="42">
        <v>0</v>
      </c>
      <c r="E114" s="43">
        <f t="shared" si="52"/>
        <v>0</v>
      </c>
      <c r="F114" s="41">
        <v>0</v>
      </c>
      <c r="G114" s="44">
        <v>0</v>
      </c>
      <c r="H114" s="43">
        <f t="shared" si="53"/>
        <v>0</v>
      </c>
      <c r="I114" s="41">
        <v>0</v>
      </c>
      <c r="J114" s="45">
        <v>0</v>
      </c>
      <c r="K114" s="46">
        <f t="shared" si="54"/>
        <v>0</v>
      </c>
      <c r="L114" s="41">
        <v>0</v>
      </c>
      <c r="M114" s="47">
        <v>0</v>
      </c>
      <c r="N114" s="46">
        <f t="shared" si="55"/>
        <v>0</v>
      </c>
    </row>
    <row r="115" spans="1:14">
      <c r="A115" s="39"/>
      <c r="B115" s="40" t="s">
        <v>25</v>
      </c>
      <c r="C115" s="41">
        <v>7.28</v>
      </c>
      <c r="D115" s="42">
        <v>0</v>
      </c>
      <c r="E115" s="43">
        <f t="shared" si="52"/>
        <v>7.28</v>
      </c>
      <c r="F115" s="41">
        <v>0.61</v>
      </c>
      <c r="G115" s="44">
        <v>0.61152399999999996</v>
      </c>
      <c r="H115" s="43">
        <f t="shared" si="53"/>
        <v>-1.5239999999999698E-3</v>
      </c>
      <c r="I115" s="41">
        <v>0</v>
      </c>
      <c r="J115" s="45">
        <v>0</v>
      </c>
      <c r="K115" s="46">
        <f t="shared" si="54"/>
        <v>0</v>
      </c>
      <c r="L115" s="41">
        <v>0</v>
      </c>
      <c r="M115" s="47">
        <v>0</v>
      </c>
      <c r="N115" s="46">
        <f t="shared" si="55"/>
        <v>0</v>
      </c>
    </row>
    <row r="116" spans="1:14" s="34" customFormat="1" ht="15">
      <c r="A116" s="35"/>
      <c r="B116" s="48"/>
      <c r="C116" s="49">
        <f>C111+C112+C113+C114+C115</f>
        <v>1013.93</v>
      </c>
      <c r="D116" s="50">
        <f>D111+D112+D113+D114+D115</f>
        <v>1067.369127766</v>
      </c>
      <c r="E116" s="51">
        <f t="shared" si="52"/>
        <v>-53.43912776600007</v>
      </c>
      <c r="F116" s="49">
        <f>F111+F112+F113+F114+F115</f>
        <v>688.5100000000001</v>
      </c>
      <c r="G116" s="50">
        <f>G111+G112+G113+G114+G115</f>
        <v>688.51316505800571</v>
      </c>
      <c r="H116" s="51">
        <f t="shared" si="53"/>
        <v>-3.1650580056066246E-3</v>
      </c>
      <c r="I116" s="49">
        <f>I111+I112+I113+I114+I115</f>
        <v>64248</v>
      </c>
      <c r="J116" s="52">
        <f>J111+J112+J113+J114+J115</f>
        <v>64248</v>
      </c>
      <c r="K116" s="53">
        <f t="shared" si="54"/>
        <v>0</v>
      </c>
      <c r="L116" s="49">
        <f>L111+L112+L113+L114+L115</f>
        <v>89155</v>
      </c>
      <c r="M116" s="52">
        <f>M111+M112+M113+M114+M115</f>
        <v>89155</v>
      </c>
      <c r="N116" s="53">
        <f t="shared" si="55"/>
        <v>0</v>
      </c>
    </row>
    <row r="117" spans="1:14">
      <c r="A117" s="39"/>
      <c r="B117" s="40"/>
      <c r="C117" s="41"/>
      <c r="D117" s="42"/>
      <c r="E117" s="43"/>
      <c r="F117" s="41"/>
      <c r="G117" s="44"/>
      <c r="H117" s="43"/>
      <c r="I117" s="41"/>
      <c r="J117" s="45"/>
      <c r="K117" s="46"/>
      <c r="L117" s="41"/>
      <c r="M117" s="47"/>
      <c r="N117" s="46"/>
    </row>
    <row r="118" spans="1:14" s="34" customFormat="1" ht="15">
      <c r="A118" s="35">
        <v>15</v>
      </c>
      <c r="B118" s="36" t="s">
        <v>39</v>
      </c>
      <c r="C118" s="41"/>
      <c r="D118" s="37"/>
      <c r="E118" s="54"/>
      <c r="F118" s="41"/>
      <c r="G118" s="37"/>
      <c r="H118" s="54"/>
      <c r="I118" s="41"/>
      <c r="J118" s="37"/>
      <c r="K118" s="55"/>
      <c r="L118" s="41"/>
      <c r="M118" s="37"/>
      <c r="N118" s="55"/>
    </row>
    <row r="119" spans="1:14">
      <c r="A119" s="39"/>
      <c r="B119" s="40" t="s">
        <v>3</v>
      </c>
      <c r="C119" s="41">
        <v>87.47</v>
      </c>
      <c r="D119" s="42">
        <v>87.469529199999997</v>
      </c>
      <c r="E119" s="43">
        <f>C119-D119</f>
        <v>4.7080000000221389E-4</v>
      </c>
      <c r="F119" s="41">
        <v>164.47</v>
      </c>
      <c r="G119" s="44">
        <v>164.46785739999999</v>
      </c>
      <c r="H119" s="43">
        <f>F119-G119</f>
        <v>2.1426000000133172E-3</v>
      </c>
      <c r="I119" s="41">
        <v>17412</v>
      </c>
      <c r="J119" s="45">
        <v>17412</v>
      </c>
      <c r="K119" s="46">
        <f>I119-J119</f>
        <v>0</v>
      </c>
      <c r="L119" s="41">
        <v>29859</v>
      </c>
      <c r="M119" s="47">
        <v>29859</v>
      </c>
      <c r="N119" s="46">
        <f>L119-M119</f>
        <v>0</v>
      </c>
    </row>
    <row r="120" spans="1:14">
      <c r="A120" s="39"/>
      <c r="B120" s="40" t="s">
        <v>4</v>
      </c>
      <c r="C120" s="41">
        <v>484.28</v>
      </c>
      <c r="D120" s="42">
        <v>484.27659299999982</v>
      </c>
      <c r="E120" s="43">
        <f t="shared" ref="E120:E124" si="56">C120-D120</f>
        <v>3.4070000001520384E-3</v>
      </c>
      <c r="F120" s="41">
        <v>669.65</v>
      </c>
      <c r="G120" s="44">
        <v>669.65478569999311</v>
      </c>
      <c r="H120" s="43">
        <f t="shared" ref="H120:H124" si="57">F120-G120</f>
        <v>-4.7856999931354949E-3</v>
      </c>
      <c r="I120" s="41">
        <v>113088</v>
      </c>
      <c r="J120" s="45">
        <v>113085</v>
      </c>
      <c r="K120" s="46">
        <f t="shared" ref="K120:K124" si="58">I120-J120</f>
        <v>3</v>
      </c>
      <c r="L120" s="41">
        <v>133748</v>
      </c>
      <c r="M120" s="47">
        <v>133748</v>
      </c>
      <c r="N120" s="46">
        <f t="shared" ref="N120:N124" si="59">L120-M120</f>
        <v>0</v>
      </c>
    </row>
    <row r="121" spans="1:14">
      <c r="A121" s="39"/>
      <c r="B121" s="40" t="s">
        <v>5</v>
      </c>
      <c r="C121" s="41">
        <v>377.17</v>
      </c>
      <c r="D121" s="42">
        <v>377.16567917417336</v>
      </c>
      <c r="E121" s="43">
        <f t="shared" si="56"/>
        <v>4.3208258266531629E-3</v>
      </c>
      <c r="F121" s="41">
        <v>389.95</v>
      </c>
      <c r="G121" s="44">
        <v>389.95129053200219</v>
      </c>
      <c r="H121" s="43">
        <f t="shared" si="57"/>
        <v>-1.2905320022014166E-3</v>
      </c>
      <c r="I121" s="41">
        <v>52</v>
      </c>
      <c r="J121" s="45">
        <v>52</v>
      </c>
      <c r="K121" s="46">
        <f t="shared" si="58"/>
        <v>0</v>
      </c>
      <c r="L121" s="41">
        <v>82</v>
      </c>
      <c r="M121" s="47">
        <v>82</v>
      </c>
      <c r="N121" s="46">
        <f t="shared" si="59"/>
        <v>0</v>
      </c>
    </row>
    <row r="122" spans="1:14" s="81" customFormat="1">
      <c r="A122" s="39"/>
      <c r="B122" s="40" t="s">
        <v>6</v>
      </c>
      <c r="C122" s="41">
        <v>1.07</v>
      </c>
      <c r="D122" s="42">
        <v>482.00532321428182</v>
      </c>
      <c r="E122" s="43">
        <f t="shared" si="56"/>
        <v>-480.93532321428182</v>
      </c>
      <c r="F122" s="41">
        <v>13.23</v>
      </c>
      <c r="G122" s="56">
        <v>13.229677782999994</v>
      </c>
      <c r="H122" s="43">
        <f t="shared" si="57"/>
        <v>3.2221700000611975E-4</v>
      </c>
      <c r="I122" s="41">
        <v>22</v>
      </c>
      <c r="J122" s="45">
        <v>664</v>
      </c>
      <c r="K122" s="46">
        <f t="shared" si="58"/>
        <v>-642</v>
      </c>
      <c r="L122" s="41">
        <v>35</v>
      </c>
      <c r="M122" s="57">
        <v>35</v>
      </c>
      <c r="N122" s="46">
        <f t="shared" si="59"/>
        <v>0</v>
      </c>
    </row>
    <row r="123" spans="1:14" s="81" customFormat="1">
      <c r="A123" s="39"/>
      <c r="B123" s="40" t="s">
        <v>25</v>
      </c>
      <c r="C123" s="41">
        <v>368.62</v>
      </c>
      <c r="D123" s="42">
        <v>0</v>
      </c>
      <c r="E123" s="43">
        <f t="shared" si="56"/>
        <v>368.62</v>
      </c>
      <c r="F123" s="41">
        <v>362.96</v>
      </c>
      <c r="G123" s="62">
        <v>362.956250399</v>
      </c>
      <c r="H123" s="43">
        <f t="shared" si="57"/>
        <v>3.7496009999813396E-3</v>
      </c>
      <c r="I123" s="41">
        <v>75</v>
      </c>
      <c r="J123" s="45">
        <v>0</v>
      </c>
      <c r="K123" s="46">
        <f t="shared" si="58"/>
        <v>75</v>
      </c>
      <c r="L123" s="41">
        <v>326</v>
      </c>
      <c r="M123" s="63">
        <v>326</v>
      </c>
      <c r="N123" s="46">
        <f t="shared" si="59"/>
        <v>0</v>
      </c>
    </row>
    <row r="124" spans="1:14" s="82" customFormat="1" ht="15">
      <c r="A124" s="35"/>
      <c r="B124" s="48"/>
      <c r="C124" s="49">
        <f>C119+C120+C121+C122+C123</f>
        <v>1318.6100000000001</v>
      </c>
      <c r="D124" s="50">
        <f>D119+D120+D121+D122+D123</f>
        <v>1430.917124588455</v>
      </c>
      <c r="E124" s="51">
        <f t="shared" si="56"/>
        <v>-112.30712458845483</v>
      </c>
      <c r="F124" s="49">
        <f>F119+F120+F121+F122+F123</f>
        <v>1600.26</v>
      </c>
      <c r="G124" s="50">
        <f>G119+G120+G121+G122+G123</f>
        <v>1600.2598618139953</v>
      </c>
      <c r="H124" s="51">
        <f t="shared" si="57"/>
        <v>1.3818600473314291E-4</v>
      </c>
      <c r="I124" s="49">
        <f>I119+I120+I121+I122+I123</f>
        <v>130649</v>
      </c>
      <c r="J124" s="52">
        <f>J119+J120+J121+J122+J123</f>
        <v>131213</v>
      </c>
      <c r="K124" s="53">
        <f t="shared" si="58"/>
        <v>-564</v>
      </c>
      <c r="L124" s="49">
        <f>L119+L120+L121+L122+L123</f>
        <v>164050</v>
      </c>
      <c r="M124" s="52">
        <f>M119+M120+M121+M122+M123</f>
        <v>164050</v>
      </c>
      <c r="N124" s="53">
        <f t="shared" si="59"/>
        <v>0</v>
      </c>
    </row>
    <row r="125" spans="1:14" s="81" customFormat="1">
      <c r="A125" s="39"/>
      <c r="B125" s="40"/>
      <c r="C125" s="41"/>
      <c r="D125" s="42"/>
      <c r="E125" s="43"/>
      <c r="F125" s="41"/>
      <c r="G125" s="62"/>
      <c r="H125" s="43"/>
      <c r="I125" s="41"/>
      <c r="J125" s="45"/>
      <c r="K125" s="46"/>
      <c r="L125" s="41"/>
      <c r="M125" s="63"/>
      <c r="N125" s="46"/>
    </row>
    <row r="126" spans="1:14" s="82" customFormat="1" ht="15">
      <c r="A126" s="35">
        <v>16</v>
      </c>
      <c r="B126" s="36" t="s">
        <v>19</v>
      </c>
      <c r="C126" s="41"/>
      <c r="D126" s="37"/>
      <c r="E126" s="54"/>
      <c r="F126" s="41"/>
      <c r="G126" s="37"/>
      <c r="H126" s="54"/>
      <c r="I126" s="41"/>
      <c r="J126" s="37"/>
      <c r="K126" s="55"/>
      <c r="L126" s="41"/>
      <c r="M126" s="37"/>
      <c r="N126" s="55"/>
    </row>
    <row r="127" spans="1:14" s="81" customFormat="1">
      <c r="A127" s="39"/>
      <c r="B127" s="40" t="s">
        <v>3</v>
      </c>
      <c r="C127" s="41">
        <v>401.07</v>
      </c>
      <c r="D127" s="42">
        <v>401.07473431499966</v>
      </c>
      <c r="E127" s="43">
        <f>C127-D127</f>
        <v>-4.7343149996663669E-3</v>
      </c>
      <c r="F127" s="41">
        <v>466.77</v>
      </c>
      <c r="G127" s="44">
        <v>466.76961128699821</v>
      </c>
      <c r="H127" s="43">
        <f>F127-G127</f>
        <v>3.8871300176879231E-4</v>
      </c>
      <c r="I127" s="41">
        <v>419</v>
      </c>
      <c r="J127" s="45">
        <v>419</v>
      </c>
      <c r="K127" s="46">
        <f>I127-J127</f>
        <v>0</v>
      </c>
      <c r="L127" s="41">
        <v>442</v>
      </c>
      <c r="M127" s="47">
        <v>442</v>
      </c>
      <c r="N127" s="46">
        <f>L127-M127</f>
        <v>0</v>
      </c>
    </row>
    <row r="128" spans="1:14" s="81" customFormat="1">
      <c r="A128" s="39"/>
      <c r="B128" s="40" t="s">
        <v>4</v>
      </c>
      <c r="C128" s="41">
        <v>1243.06</v>
      </c>
      <c r="D128" s="42">
        <v>1243.0577952499998</v>
      </c>
      <c r="E128" s="43">
        <f t="shared" ref="E128:E132" si="60">C128-D128</f>
        <v>2.204750000146305E-3</v>
      </c>
      <c r="F128" s="41">
        <v>1474.65</v>
      </c>
      <c r="G128" s="44">
        <v>1474.6519825950018</v>
      </c>
      <c r="H128" s="43">
        <f t="shared" ref="H128:H132" si="61">F128-G128</f>
        <v>-1.9825950016638672E-3</v>
      </c>
      <c r="I128" s="41">
        <v>250104</v>
      </c>
      <c r="J128" s="45">
        <v>250104</v>
      </c>
      <c r="K128" s="46">
        <f t="shared" ref="K128:K132" si="62">I128-J128</f>
        <v>0</v>
      </c>
      <c r="L128" s="41">
        <v>291204</v>
      </c>
      <c r="M128" s="47">
        <v>291204</v>
      </c>
      <c r="N128" s="46">
        <f t="shared" ref="N128:N132" si="63">L128-M128</f>
        <v>0</v>
      </c>
    </row>
    <row r="129" spans="1:14" s="81" customFormat="1">
      <c r="A129" s="39"/>
      <c r="B129" s="40" t="s">
        <v>5</v>
      </c>
      <c r="C129" s="41">
        <v>173.74</v>
      </c>
      <c r="D129" s="42">
        <v>173.74242021900002</v>
      </c>
      <c r="E129" s="43">
        <f t="shared" si="60"/>
        <v>-2.4202190000153223E-3</v>
      </c>
      <c r="F129" s="41">
        <v>175.8</v>
      </c>
      <c r="G129" s="44">
        <v>175.79761869199999</v>
      </c>
      <c r="H129" s="43">
        <f t="shared" si="61"/>
        <v>2.3813080000252285E-3</v>
      </c>
      <c r="I129" s="41">
        <v>33</v>
      </c>
      <c r="J129" s="45">
        <v>33</v>
      </c>
      <c r="K129" s="46">
        <f t="shared" si="62"/>
        <v>0</v>
      </c>
      <c r="L129" s="41">
        <v>45</v>
      </c>
      <c r="M129" s="47">
        <v>45</v>
      </c>
      <c r="N129" s="46">
        <f t="shared" si="63"/>
        <v>0</v>
      </c>
    </row>
    <row r="130" spans="1:14" s="81" customFormat="1">
      <c r="A130" s="39"/>
      <c r="B130" s="40" t="s">
        <v>6</v>
      </c>
      <c r="C130" s="41">
        <v>0</v>
      </c>
      <c r="D130" s="42">
        <v>48.827270977999987</v>
      </c>
      <c r="E130" s="43">
        <f t="shared" si="60"/>
        <v>-48.827270977999987</v>
      </c>
      <c r="F130" s="41">
        <v>0</v>
      </c>
      <c r="G130" s="44">
        <v>0</v>
      </c>
      <c r="H130" s="43">
        <f t="shared" si="61"/>
        <v>0</v>
      </c>
      <c r="I130" s="41">
        <v>0</v>
      </c>
      <c r="J130" s="45">
        <v>338</v>
      </c>
      <c r="K130" s="46">
        <f t="shared" si="62"/>
        <v>-338</v>
      </c>
      <c r="L130" s="41">
        <v>0</v>
      </c>
      <c r="M130" s="47">
        <v>0</v>
      </c>
      <c r="N130" s="46">
        <f t="shared" si="63"/>
        <v>0</v>
      </c>
    </row>
    <row r="131" spans="1:14" s="81" customFormat="1">
      <c r="A131" s="39"/>
      <c r="B131" s="40" t="s">
        <v>25</v>
      </c>
      <c r="C131" s="41">
        <v>48.83</v>
      </c>
      <c r="D131" s="42">
        <v>0</v>
      </c>
      <c r="E131" s="43">
        <f t="shared" si="60"/>
        <v>48.83</v>
      </c>
      <c r="F131" s="41">
        <v>31.55</v>
      </c>
      <c r="G131" s="44">
        <v>31.545535529000002</v>
      </c>
      <c r="H131" s="43">
        <f t="shared" si="61"/>
        <v>4.4644709999985821E-3</v>
      </c>
      <c r="I131" s="41">
        <v>338</v>
      </c>
      <c r="J131" s="45">
        <v>0</v>
      </c>
      <c r="K131" s="46">
        <f t="shared" si="62"/>
        <v>338</v>
      </c>
      <c r="L131" s="41">
        <v>289</v>
      </c>
      <c r="M131" s="47">
        <v>289</v>
      </c>
      <c r="N131" s="46">
        <f t="shared" si="63"/>
        <v>0</v>
      </c>
    </row>
    <row r="132" spans="1:14" s="82" customFormat="1" ht="15">
      <c r="A132" s="35"/>
      <c r="B132" s="48"/>
      <c r="C132" s="49">
        <f>C127+C128+C129+C130+C131</f>
        <v>1866.6999999999998</v>
      </c>
      <c r="D132" s="50">
        <f>D127+D128+D129+D130+D131</f>
        <v>1866.7022207619993</v>
      </c>
      <c r="E132" s="51">
        <f t="shared" si="60"/>
        <v>-2.2207619995242567E-3</v>
      </c>
      <c r="F132" s="49">
        <f>F127+F128+F129+F130+F131</f>
        <v>2148.7700000000004</v>
      </c>
      <c r="G132" s="50">
        <f>G127+G128+G129+G130+G131</f>
        <v>2148.7647481029999</v>
      </c>
      <c r="H132" s="51">
        <f t="shared" si="61"/>
        <v>5.2518970005621668E-3</v>
      </c>
      <c r="I132" s="49">
        <f>I127+I128+I129+I130+I131</f>
        <v>250894</v>
      </c>
      <c r="J132" s="52">
        <f>J127+J128+J129+J130+J131</f>
        <v>250894</v>
      </c>
      <c r="K132" s="53">
        <f t="shared" si="62"/>
        <v>0</v>
      </c>
      <c r="L132" s="49">
        <f>L127+L128+L129+L130+L131</f>
        <v>291980</v>
      </c>
      <c r="M132" s="52">
        <f>M127+M128+M129+M130+M131</f>
        <v>291980</v>
      </c>
      <c r="N132" s="53">
        <f t="shared" si="63"/>
        <v>0</v>
      </c>
    </row>
    <row r="133" spans="1:14" s="81" customFormat="1">
      <c r="A133" s="39"/>
      <c r="B133" s="40"/>
      <c r="C133" s="41"/>
      <c r="D133" s="42"/>
      <c r="E133" s="43"/>
      <c r="F133" s="41"/>
      <c r="G133" s="44"/>
      <c r="H133" s="43"/>
      <c r="I133" s="41"/>
      <c r="J133" s="45"/>
      <c r="K133" s="46"/>
      <c r="L133" s="41"/>
      <c r="M133" s="47"/>
      <c r="N133" s="46"/>
    </row>
    <row r="134" spans="1:14" s="82" customFormat="1" ht="15">
      <c r="A134" s="35">
        <v>17</v>
      </c>
      <c r="B134" s="36" t="s">
        <v>21</v>
      </c>
      <c r="C134" s="41"/>
      <c r="D134" s="37"/>
      <c r="E134" s="54"/>
      <c r="F134" s="41"/>
      <c r="G134" s="37"/>
      <c r="H134" s="54"/>
      <c r="I134" s="41"/>
      <c r="J134" s="37"/>
      <c r="K134" s="55"/>
      <c r="L134" s="41"/>
      <c r="M134" s="37"/>
      <c r="N134" s="55"/>
    </row>
    <row r="135" spans="1:14" s="81" customFormat="1">
      <c r="A135" s="39"/>
      <c r="B135" s="40" t="s">
        <v>3</v>
      </c>
      <c r="C135" s="41">
        <v>10.27</v>
      </c>
      <c r="D135" s="42">
        <v>10.26544537</v>
      </c>
      <c r="E135" s="43">
        <f>C135-D135</f>
        <v>4.5546299999994488E-3</v>
      </c>
      <c r="F135" s="41">
        <v>24.91</v>
      </c>
      <c r="G135" s="44">
        <v>24.913108349999998</v>
      </c>
      <c r="H135" s="43">
        <f>F135-G135</f>
        <v>-3.1083499999979836E-3</v>
      </c>
      <c r="I135" s="41">
        <v>240</v>
      </c>
      <c r="J135" s="45">
        <v>240</v>
      </c>
      <c r="K135" s="46">
        <f>I135-J135</f>
        <v>0</v>
      </c>
      <c r="L135" s="41">
        <v>555</v>
      </c>
      <c r="M135" s="47">
        <v>555</v>
      </c>
      <c r="N135" s="46">
        <f>L135-M135</f>
        <v>0</v>
      </c>
    </row>
    <row r="136" spans="1:14" s="81" customFormat="1">
      <c r="A136" s="39"/>
      <c r="B136" s="40" t="s">
        <v>4</v>
      </c>
      <c r="C136" s="41">
        <v>522.42999999999995</v>
      </c>
      <c r="D136" s="42">
        <v>522.43078929599994</v>
      </c>
      <c r="E136" s="43">
        <f t="shared" ref="E136:E140" si="64">C136-D136</f>
        <v>-7.892959999935556E-4</v>
      </c>
      <c r="F136" s="41">
        <v>644.84</v>
      </c>
      <c r="G136" s="44">
        <v>644.84141017099989</v>
      </c>
      <c r="H136" s="43">
        <f t="shared" ref="H136:H140" si="65">F136-G136</f>
        <v>-1.4101709998612932E-3</v>
      </c>
      <c r="I136" s="41">
        <v>120787</v>
      </c>
      <c r="J136" s="45">
        <v>120787</v>
      </c>
      <c r="K136" s="46">
        <f t="shared" ref="K136:K140" si="66">I136-J136</f>
        <v>0</v>
      </c>
      <c r="L136" s="41">
        <v>126219</v>
      </c>
      <c r="M136" s="47">
        <v>126219</v>
      </c>
      <c r="N136" s="46">
        <f t="shared" ref="N136:N140" si="67">L136-M136</f>
        <v>0</v>
      </c>
    </row>
    <row r="137" spans="1:14" s="81" customFormat="1">
      <c r="A137" s="39"/>
      <c r="B137" s="40" t="s">
        <v>5</v>
      </c>
      <c r="C137" s="41">
        <v>29.16</v>
      </c>
      <c r="D137" s="42">
        <v>29.155052188999999</v>
      </c>
      <c r="E137" s="43">
        <f t="shared" si="64"/>
        <v>4.9478110000009679E-3</v>
      </c>
      <c r="F137" s="41">
        <v>71.709999999999994</v>
      </c>
      <c r="G137" s="44">
        <v>71.705951900000002</v>
      </c>
      <c r="H137" s="43">
        <f t="shared" si="65"/>
        <v>4.0480999999914502E-3</v>
      </c>
      <c r="I137" s="41">
        <v>0</v>
      </c>
      <c r="J137" s="45">
        <v>0</v>
      </c>
      <c r="K137" s="46">
        <f t="shared" si="66"/>
        <v>0</v>
      </c>
      <c r="L137" s="41">
        <v>0</v>
      </c>
      <c r="M137" s="47">
        <v>0</v>
      </c>
      <c r="N137" s="46">
        <f t="shared" si="67"/>
        <v>0</v>
      </c>
    </row>
    <row r="138" spans="1:14" s="81" customFormat="1">
      <c r="A138" s="39"/>
      <c r="B138" s="40" t="s">
        <v>6</v>
      </c>
      <c r="C138" s="41">
        <v>3.28</v>
      </c>
      <c r="D138" s="42">
        <v>38.052826603</v>
      </c>
      <c r="E138" s="43">
        <f t="shared" si="64"/>
        <v>-34.772826602999999</v>
      </c>
      <c r="F138" s="41">
        <v>1.71</v>
      </c>
      <c r="G138" s="44">
        <v>1.7067108739999997</v>
      </c>
      <c r="H138" s="43">
        <f t="shared" si="65"/>
        <v>3.2891260000003086E-3</v>
      </c>
      <c r="I138" s="41">
        <v>120</v>
      </c>
      <c r="J138" s="45">
        <v>120</v>
      </c>
      <c r="K138" s="46">
        <f t="shared" si="66"/>
        <v>0</v>
      </c>
      <c r="L138" s="41">
        <v>81</v>
      </c>
      <c r="M138" s="47">
        <v>81</v>
      </c>
      <c r="N138" s="46">
        <f t="shared" si="67"/>
        <v>0</v>
      </c>
    </row>
    <row r="139" spans="1:14" s="81" customFormat="1">
      <c r="A139" s="39"/>
      <c r="B139" s="40" t="s">
        <v>25</v>
      </c>
      <c r="C139" s="41">
        <v>34.78</v>
      </c>
      <c r="D139" s="42">
        <v>0</v>
      </c>
      <c r="E139" s="43">
        <f t="shared" si="64"/>
        <v>34.78</v>
      </c>
      <c r="F139" s="41">
        <v>19.78</v>
      </c>
      <c r="G139" s="44">
        <v>19.776672927</v>
      </c>
      <c r="H139" s="43">
        <f t="shared" si="65"/>
        <v>3.327073000001235E-3</v>
      </c>
      <c r="I139" s="41">
        <v>0</v>
      </c>
      <c r="J139" s="45">
        <v>0</v>
      </c>
      <c r="K139" s="46">
        <f t="shared" si="66"/>
        <v>0</v>
      </c>
      <c r="L139" s="41">
        <v>0</v>
      </c>
      <c r="M139" s="47">
        <v>0</v>
      </c>
      <c r="N139" s="46">
        <f t="shared" si="67"/>
        <v>0</v>
      </c>
    </row>
    <row r="140" spans="1:14" s="82" customFormat="1" ht="15">
      <c r="A140" s="35"/>
      <c r="B140" s="48"/>
      <c r="C140" s="49">
        <f>C135+C136+C137+C138+C139</f>
        <v>599.91999999999985</v>
      </c>
      <c r="D140" s="50">
        <f>D135+D136+D137+D138+D139</f>
        <v>599.90411345799987</v>
      </c>
      <c r="E140" s="51">
        <f t="shared" si="64"/>
        <v>1.5886541999975634E-2</v>
      </c>
      <c r="F140" s="49">
        <f>F135+F136+F137+F138+F139</f>
        <v>762.95</v>
      </c>
      <c r="G140" s="50">
        <f>G135+G136+G137+G138+G139</f>
        <v>762.94385422199991</v>
      </c>
      <c r="H140" s="51">
        <f t="shared" si="65"/>
        <v>6.1457780001319406E-3</v>
      </c>
      <c r="I140" s="49">
        <f>I135+I136+I137+I138+I139</f>
        <v>121147</v>
      </c>
      <c r="J140" s="52">
        <f>J135+J136+J137+J138+J139</f>
        <v>121147</v>
      </c>
      <c r="K140" s="53">
        <f t="shared" si="66"/>
        <v>0</v>
      </c>
      <c r="L140" s="49">
        <f>L135+L136+L137+L138+L139</f>
        <v>126855</v>
      </c>
      <c r="M140" s="52">
        <f>M135+M136+M137+M138+M139</f>
        <v>126855</v>
      </c>
      <c r="N140" s="53">
        <f t="shared" si="67"/>
        <v>0</v>
      </c>
    </row>
    <row r="141" spans="1:14" s="81" customFormat="1">
      <c r="A141" s="39"/>
      <c r="B141" s="40"/>
      <c r="C141" s="41"/>
      <c r="D141" s="42"/>
      <c r="E141" s="43"/>
      <c r="F141" s="41"/>
      <c r="G141" s="44"/>
      <c r="H141" s="43"/>
      <c r="I141" s="41"/>
      <c r="J141" s="45"/>
      <c r="K141" s="46"/>
      <c r="L141" s="41"/>
      <c r="M141" s="47"/>
      <c r="N141" s="46"/>
    </row>
    <row r="142" spans="1:14" s="82" customFormat="1" ht="15">
      <c r="A142" s="35">
        <v>18</v>
      </c>
      <c r="B142" s="36" t="s">
        <v>40</v>
      </c>
      <c r="C142" s="41"/>
      <c r="D142" s="37"/>
      <c r="E142" s="54"/>
      <c r="F142" s="41"/>
      <c r="G142" s="37"/>
      <c r="H142" s="54"/>
      <c r="I142" s="41"/>
      <c r="J142" s="37"/>
      <c r="K142" s="55"/>
      <c r="L142" s="41"/>
      <c r="M142" s="37"/>
      <c r="N142" s="55"/>
    </row>
    <row r="143" spans="1:14" s="83" customFormat="1" ht="14.25" customHeight="1">
      <c r="A143" s="39"/>
      <c r="B143" s="40" t="s">
        <v>3</v>
      </c>
      <c r="C143" s="41">
        <v>15.13</v>
      </c>
      <c r="D143" s="42">
        <v>15.1291859</v>
      </c>
      <c r="E143" s="43">
        <f>C143-D143</f>
        <v>8.1410000000126104E-4</v>
      </c>
      <c r="F143" s="41">
        <v>12.08</v>
      </c>
      <c r="G143" s="44">
        <v>12.078252995</v>
      </c>
      <c r="H143" s="43">
        <f>F143-G143</f>
        <v>1.7470050000003567E-3</v>
      </c>
      <c r="I143" s="41">
        <v>642</v>
      </c>
      <c r="J143" s="45">
        <v>642</v>
      </c>
      <c r="K143" s="46">
        <f>I143-J143</f>
        <v>0</v>
      </c>
      <c r="L143" s="41">
        <v>546</v>
      </c>
      <c r="M143" s="47">
        <v>546</v>
      </c>
      <c r="N143" s="46">
        <f>L143-M143</f>
        <v>0</v>
      </c>
    </row>
    <row r="144" spans="1:14" s="81" customFormat="1">
      <c r="A144" s="39"/>
      <c r="B144" s="40" t="s">
        <v>4</v>
      </c>
      <c r="C144" s="41">
        <v>371.89</v>
      </c>
      <c r="D144" s="42">
        <v>371.88720895500001</v>
      </c>
      <c r="E144" s="43">
        <f t="shared" ref="E144:E148" si="68">C144-D144</f>
        <v>2.7910449999808407E-3</v>
      </c>
      <c r="F144" s="41">
        <v>390.9</v>
      </c>
      <c r="G144" s="56">
        <v>390.89979542400005</v>
      </c>
      <c r="H144" s="43">
        <f t="shared" ref="H144:H148" si="69">F144-G144</f>
        <v>2.045759999305119E-4</v>
      </c>
      <c r="I144" s="41">
        <v>158221</v>
      </c>
      <c r="J144" s="45">
        <v>158221</v>
      </c>
      <c r="K144" s="46">
        <f t="shared" ref="K144:K148" si="70">I144-J144</f>
        <v>0</v>
      </c>
      <c r="L144" s="41">
        <v>125811</v>
      </c>
      <c r="M144" s="57">
        <v>125811</v>
      </c>
      <c r="N144" s="46">
        <f t="shared" ref="N144:N148" si="71">L144-M144</f>
        <v>0</v>
      </c>
    </row>
    <row r="145" spans="1:14" s="81" customFormat="1">
      <c r="A145" s="39"/>
      <c r="B145" s="40" t="s">
        <v>5</v>
      </c>
      <c r="C145" s="41">
        <v>12.81</v>
      </c>
      <c r="D145" s="42">
        <v>53.834943136870706</v>
      </c>
      <c r="E145" s="43">
        <f t="shared" si="68"/>
        <v>-41.024943136870704</v>
      </c>
      <c r="F145" s="41">
        <v>17.899999999999999</v>
      </c>
      <c r="G145" s="44">
        <v>17.901928994608696</v>
      </c>
      <c r="H145" s="43">
        <f t="shared" si="69"/>
        <v>-1.9289946086971099E-3</v>
      </c>
      <c r="I145" s="41">
        <v>0</v>
      </c>
      <c r="J145" s="45">
        <v>96</v>
      </c>
      <c r="K145" s="46">
        <f t="shared" si="70"/>
        <v>-96</v>
      </c>
      <c r="L145" s="41">
        <v>2</v>
      </c>
      <c r="M145" s="47">
        <v>2</v>
      </c>
      <c r="N145" s="46">
        <f t="shared" si="71"/>
        <v>0</v>
      </c>
    </row>
    <row r="146" spans="1:14" s="81" customFormat="1">
      <c r="A146" s="39"/>
      <c r="B146" s="40" t="s">
        <v>6</v>
      </c>
      <c r="C146" s="41">
        <v>204.53</v>
      </c>
      <c r="D146" s="42">
        <v>204.52759419806017</v>
      </c>
      <c r="E146" s="43">
        <f t="shared" si="68"/>
        <v>2.4058019398296437E-3</v>
      </c>
      <c r="F146" s="41">
        <v>65.48</v>
      </c>
      <c r="G146" s="44">
        <v>65.484804443270008</v>
      </c>
      <c r="H146" s="43">
        <f t="shared" si="69"/>
        <v>-4.8044432700038442E-3</v>
      </c>
      <c r="I146" s="41">
        <v>26</v>
      </c>
      <c r="J146" s="45">
        <v>26</v>
      </c>
      <c r="K146" s="46">
        <f t="shared" si="70"/>
        <v>0</v>
      </c>
      <c r="L146" s="41">
        <v>24</v>
      </c>
      <c r="M146" s="47">
        <v>24</v>
      </c>
      <c r="N146" s="46">
        <f t="shared" si="71"/>
        <v>0</v>
      </c>
    </row>
    <row r="147" spans="1:14" s="81" customFormat="1">
      <c r="A147" s="39"/>
      <c r="B147" s="40" t="s">
        <v>25</v>
      </c>
      <c r="C147" s="41">
        <v>41.02</v>
      </c>
      <c r="D147" s="42">
        <v>0</v>
      </c>
      <c r="E147" s="43">
        <f t="shared" si="68"/>
        <v>41.02</v>
      </c>
      <c r="F147" s="41">
        <v>15.26</v>
      </c>
      <c r="G147" s="44">
        <v>15.262284471999999</v>
      </c>
      <c r="H147" s="43">
        <f t="shared" si="69"/>
        <v>-2.2844719999994823E-3</v>
      </c>
      <c r="I147" s="41">
        <v>96</v>
      </c>
      <c r="J147" s="45">
        <v>0</v>
      </c>
      <c r="K147" s="46">
        <f t="shared" si="70"/>
        <v>96</v>
      </c>
      <c r="L147" s="41">
        <v>58</v>
      </c>
      <c r="M147" s="47">
        <v>58</v>
      </c>
      <c r="N147" s="46">
        <f t="shared" si="71"/>
        <v>0</v>
      </c>
    </row>
    <row r="148" spans="1:14" s="82" customFormat="1" ht="15">
      <c r="A148" s="35"/>
      <c r="B148" s="48"/>
      <c r="C148" s="49">
        <f>C143+C144+C145+C146+C147</f>
        <v>645.38</v>
      </c>
      <c r="D148" s="50">
        <f>D143+D144+D145+D146+D147</f>
        <v>645.37893218993088</v>
      </c>
      <c r="E148" s="51">
        <f t="shared" si="68"/>
        <v>1.0678100691166037E-3</v>
      </c>
      <c r="F148" s="49">
        <f>F143+F144+F145+F146+F147</f>
        <v>501.61999999999995</v>
      </c>
      <c r="G148" s="50">
        <f>G143+G144+G145+G146+G147</f>
        <v>501.6270663288787</v>
      </c>
      <c r="H148" s="51">
        <f t="shared" si="69"/>
        <v>-7.0663288787500278E-3</v>
      </c>
      <c r="I148" s="49">
        <f>I143+I144+I145+I146+I147</f>
        <v>158985</v>
      </c>
      <c r="J148" s="52">
        <f>J143+J144+J145+J146+J147</f>
        <v>158985</v>
      </c>
      <c r="K148" s="53">
        <f t="shared" si="70"/>
        <v>0</v>
      </c>
      <c r="L148" s="49">
        <f>L143+L144+L145+L146+L147</f>
        <v>126441</v>
      </c>
      <c r="M148" s="52">
        <f>M143+M144+M145+M146+M147</f>
        <v>126441</v>
      </c>
      <c r="N148" s="53">
        <f t="shared" si="71"/>
        <v>0</v>
      </c>
    </row>
    <row r="149" spans="1:14" s="81" customFormat="1">
      <c r="A149" s="39"/>
      <c r="B149" s="40"/>
      <c r="C149" s="41"/>
      <c r="D149" s="42"/>
      <c r="E149" s="43"/>
      <c r="F149" s="41"/>
      <c r="G149" s="44"/>
      <c r="H149" s="43"/>
      <c r="I149" s="41"/>
      <c r="J149" s="45"/>
      <c r="K149" s="46"/>
      <c r="L149" s="41"/>
      <c r="M149" s="47"/>
      <c r="N149" s="46"/>
    </row>
    <row r="150" spans="1:14" s="82" customFormat="1" ht="15">
      <c r="A150" s="35">
        <v>19</v>
      </c>
      <c r="B150" s="36" t="s">
        <v>12</v>
      </c>
      <c r="C150" s="41"/>
      <c r="D150" s="37"/>
      <c r="E150" s="54"/>
      <c r="F150" s="41"/>
      <c r="G150" s="37"/>
      <c r="H150" s="54"/>
      <c r="I150" s="41"/>
      <c r="J150" s="37"/>
      <c r="K150" s="55"/>
      <c r="L150" s="41"/>
      <c r="M150" s="37"/>
      <c r="N150" s="55"/>
    </row>
    <row r="151" spans="1:14" s="81" customFormat="1">
      <c r="A151" s="39"/>
      <c r="B151" s="40" t="s">
        <v>3</v>
      </c>
      <c r="C151" s="41">
        <v>9.68</v>
      </c>
      <c r="D151" s="42">
        <v>9.6802297999999993</v>
      </c>
      <c r="E151" s="43">
        <f>C151-D151</f>
        <v>-2.2979999999961365E-4</v>
      </c>
      <c r="F151" s="41">
        <v>1.98</v>
      </c>
      <c r="G151" s="44">
        <v>1.9033826999999999</v>
      </c>
      <c r="H151" s="43">
        <f>F151-G151</f>
        <v>7.661730000000011E-2</v>
      </c>
      <c r="I151" s="41">
        <v>2014</v>
      </c>
      <c r="J151" s="45">
        <v>2014</v>
      </c>
      <c r="K151" s="46">
        <f>I151-J151</f>
        <v>0</v>
      </c>
      <c r="L151" s="41">
        <v>374</v>
      </c>
      <c r="M151" s="47">
        <v>366</v>
      </c>
      <c r="N151" s="46">
        <f>L151-M151</f>
        <v>8</v>
      </c>
    </row>
    <row r="152" spans="1:14" s="81" customFormat="1">
      <c r="A152" s="39"/>
      <c r="B152" s="40" t="s">
        <v>4</v>
      </c>
      <c r="C152" s="41">
        <v>5.81</v>
      </c>
      <c r="D152" s="42">
        <v>5.8050126999999998</v>
      </c>
      <c r="E152" s="43">
        <f t="shared" ref="E152:E156" si="72">C152-D152</f>
        <v>4.9872999999998058E-3</v>
      </c>
      <c r="F152" s="41">
        <v>1.37</v>
      </c>
      <c r="G152" s="44">
        <v>2.0175369999999999</v>
      </c>
      <c r="H152" s="43">
        <f t="shared" ref="H152:H156" si="73">F152-G152</f>
        <v>-0.64753699999999981</v>
      </c>
      <c r="I152" s="41">
        <v>5307</v>
      </c>
      <c r="J152" s="45">
        <v>5307</v>
      </c>
      <c r="K152" s="46">
        <f t="shared" ref="K152:K156" si="74">I152-J152</f>
        <v>0</v>
      </c>
      <c r="L152" s="41">
        <v>1261</v>
      </c>
      <c r="M152" s="47">
        <v>1256</v>
      </c>
      <c r="N152" s="46">
        <f t="shared" ref="N152:N156" si="75">L152-M152</f>
        <v>5</v>
      </c>
    </row>
    <row r="153" spans="1:14" s="81" customFormat="1">
      <c r="A153" s="39"/>
      <c r="B153" s="40" t="s">
        <v>5</v>
      </c>
      <c r="C153" s="41">
        <v>0</v>
      </c>
      <c r="D153" s="42">
        <v>0</v>
      </c>
      <c r="E153" s="43">
        <f t="shared" si="72"/>
        <v>0</v>
      </c>
      <c r="F153" s="41">
        <v>0</v>
      </c>
      <c r="G153" s="44">
        <v>0</v>
      </c>
      <c r="H153" s="43">
        <f t="shared" si="73"/>
        <v>0</v>
      </c>
      <c r="I153" s="41">
        <v>0</v>
      </c>
      <c r="J153" s="45">
        <v>0</v>
      </c>
      <c r="K153" s="46">
        <f t="shared" si="74"/>
        <v>0</v>
      </c>
      <c r="L153" s="41">
        <v>0</v>
      </c>
      <c r="M153" s="47">
        <v>0</v>
      </c>
      <c r="N153" s="46">
        <f t="shared" si="75"/>
        <v>0</v>
      </c>
    </row>
    <row r="154" spans="1:14" s="81" customFormat="1">
      <c r="A154" s="39"/>
      <c r="B154" s="40" t="s">
        <v>6</v>
      </c>
      <c r="C154" s="41">
        <v>0</v>
      </c>
      <c r="D154" s="66">
        <v>0</v>
      </c>
      <c r="E154" s="43">
        <f t="shared" si="72"/>
        <v>0</v>
      </c>
      <c r="F154" s="41">
        <v>0</v>
      </c>
      <c r="G154" s="56">
        <v>0</v>
      </c>
      <c r="H154" s="43">
        <f t="shared" si="73"/>
        <v>0</v>
      </c>
      <c r="I154" s="41">
        <v>0</v>
      </c>
      <c r="J154" s="67">
        <v>0</v>
      </c>
      <c r="K154" s="46">
        <f t="shared" si="74"/>
        <v>0</v>
      </c>
      <c r="L154" s="41">
        <v>0</v>
      </c>
      <c r="M154" s="57">
        <v>0</v>
      </c>
      <c r="N154" s="46">
        <f t="shared" si="75"/>
        <v>0</v>
      </c>
    </row>
    <row r="155" spans="1:14" s="81" customFormat="1">
      <c r="A155" s="39"/>
      <c r="B155" s="40" t="s">
        <v>25</v>
      </c>
      <c r="C155" s="41">
        <v>0</v>
      </c>
      <c r="D155" s="66">
        <v>0</v>
      </c>
      <c r="E155" s="43">
        <f t="shared" si="72"/>
        <v>0</v>
      </c>
      <c r="F155" s="41">
        <v>0</v>
      </c>
      <c r="G155" s="44">
        <v>0</v>
      </c>
      <c r="H155" s="43">
        <f t="shared" si="73"/>
        <v>0</v>
      </c>
      <c r="I155" s="41">
        <v>0</v>
      </c>
      <c r="J155" s="67">
        <v>0</v>
      </c>
      <c r="K155" s="46">
        <f t="shared" si="74"/>
        <v>0</v>
      </c>
      <c r="L155" s="41">
        <v>0</v>
      </c>
      <c r="M155" s="47">
        <v>0</v>
      </c>
      <c r="N155" s="46">
        <f t="shared" si="75"/>
        <v>0</v>
      </c>
    </row>
    <row r="156" spans="1:14" s="82" customFormat="1" ht="15">
      <c r="A156" s="35"/>
      <c r="B156" s="48"/>
      <c r="C156" s="49">
        <f>C151+C152+C153+C154+C155</f>
        <v>15.489999999999998</v>
      </c>
      <c r="D156" s="50">
        <f>D151+D152+D153+D154+D155</f>
        <v>15.485242499999998</v>
      </c>
      <c r="E156" s="51">
        <f t="shared" si="72"/>
        <v>4.7575000000001921E-3</v>
      </c>
      <c r="F156" s="49">
        <f>F151+F152+F153+F154+F155</f>
        <v>3.35</v>
      </c>
      <c r="G156" s="50">
        <f>G151+G152+G153+G154+G155</f>
        <v>3.9209196999999998</v>
      </c>
      <c r="H156" s="51">
        <f t="shared" si="73"/>
        <v>-0.5709196999999997</v>
      </c>
      <c r="I156" s="49">
        <f>I151+I152+I153+I154+I155</f>
        <v>7321</v>
      </c>
      <c r="J156" s="52">
        <f>J151+J152+J153+J154+J155</f>
        <v>7321</v>
      </c>
      <c r="K156" s="53">
        <f t="shared" si="74"/>
        <v>0</v>
      </c>
      <c r="L156" s="49">
        <f>L151+L152+L153+L154+L155</f>
        <v>1635</v>
      </c>
      <c r="M156" s="52">
        <f>M151+M152+M153+M154+M155</f>
        <v>1622</v>
      </c>
      <c r="N156" s="53">
        <f t="shared" si="75"/>
        <v>13</v>
      </c>
    </row>
    <row r="157" spans="1:14" s="81" customFormat="1">
      <c r="A157" s="39"/>
      <c r="B157" s="40"/>
      <c r="C157" s="41"/>
      <c r="D157" s="66"/>
      <c r="E157" s="79"/>
      <c r="F157" s="41"/>
      <c r="G157" s="44"/>
      <c r="H157" s="79"/>
      <c r="I157" s="41"/>
      <c r="J157" s="67"/>
      <c r="K157" s="80"/>
      <c r="L157" s="41"/>
      <c r="M157" s="47"/>
      <c r="N157" s="80"/>
    </row>
    <row r="158" spans="1:14" s="82" customFormat="1" ht="15">
      <c r="A158" s="84">
        <v>20</v>
      </c>
      <c r="B158" s="36" t="s">
        <v>7</v>
      </c>
      <c r="C158" s="41"/>
      <c r="D158" s="37"/>
      <c r="E158" s="54"/>
      <c r="F158" s="41"/>
      <c r="G158" s="37"/>
      <c r="H158" s="54"/>
      <c r="I158" s="41"/>
      <c r="J158" s="37"/>
      <c r="K158" s="55"/>
      <c r="L158" s="41"/>
      <c r="M158" s="37"/>
      <c r="N158" s="55"/>
    </row>
    <row r="159" spans="1:14" s="81" customFormat="1">
      <c r="A159" s="85"/>
      <c r="B159" s="40" t="s">
        <v>3</v>
      </c>
      <c r="C159" s="41">
        <v>345.32</v>
      </c>
      <c r="D159" s="42">
        <v>345.32051944199992</v>
      </c>
      <c r="E159" s="43">
        <f>C159-D159</f>
        <v>-5.1944199992703943E-4</v>
      </c>
      <c r="F159" s="41">
        <v>405.49</v>
      </c>
      <c r="G159" s="44">
        <v>405.49003768999978</v>
      </c>
      <c r="H159" s="43">
        <f>F159-G159</f>
        <v>-3.7689999771828298E-5</v>
      </c>
      <c r="I159" s="41">
        <v>15427</v>
      </c>
      <c r="J159" s="45">
        <v>15427</v>
      </c>
      <c r="K159" s="46">
        <f>I159-J159</f>
        <v>0</v>
      </c>
      <c r="L159" s="41">
        <v>13048</v>
      </c>
      <c r="M159" s="47">
        <v>13048</v>
      </c>
      <c r="N159" s="46">
        <f>L159-M159</f>
        <v>0</v>
      </c>
    </row>
    <row r="160" spans="1:14" s="81" customFormat="1">
      <c r="A160" s="85"/>
      <c r="B160" s="40" t="s">
        <v>4</v>
      </c>
      <c r="C160" s="41">
        <v>2914.3</v>
      </c>
      <c r="D160" s="42">
        <v>2914.3009764762996</v>
      </c>
      <c r="E160" s="43">
        <f t="shared" ref="E160:E164" si="76">C160-D160</f>
        <v>-9.7647629945640801E-4</v>
      </c>
      <c r="F160" s="41">
        <v>4268.45</v>
      </c>
      <c r="G160" s="44">
        <v>4268.4488657079955</v>
      </c>
      <c r="H160" s="43">
        <f t="shared" ref="H160:H164" si="77">F160-G160</f>
        <v>1.1342920042807236E-3</v>
      </c>
      <c r="I160" s="41">
        <v>700587</v>
      </c>
      <c r="J160" s="45">
        <v>700587</v>
      </c>
      <c r="K160" s="46">
        <f t="shared" ref="K160:K164" si="78">I160-J160</f>
        <v>0</v>
      </c>
      <c r="L160" s="41">
        <v>801622</v>
      </c>
      <c r="M160" s="47">
        <v>801622</v>
      </c>
      <c r="N160" s="46">
        <f t="shared" ref="N160:N164" si="79">L160-M160</f>
        <v>0</v>
      </c>
    </row>
    <row r="161" spans="1:14" s="81" customFormat="1">
      <c r="A161" s="85"/>
      <c r="B161" s="40" t="s">
        <v>5</v>
      </c>
      <c r="C161" s="41">
        <v>2551.42</v>
      </c>
      <c r="D161" s="42">
        <v>2551.4182310599999</v>
      </c>
      <c r="E161" s="43">
        <f t="shared" si="76"/>
        <v>1.7689400001472677E-3</v>
      </c>
      <c r="F161" s="41">
        <v>983.69</v>
      </c>
      <c r="G161" s="44">
        <v>983.68971058299996</v>
      </c>
      <c r="H161" s="43">
        <f t="shared" si="77"/>
        <v>2.894170000899976E-4</v>
      </c>
      <c r="I161" s="41">
        <v>43</v>
      </c>
      <c r="J161" s="45">
        <v>43</v>
      </c>
      <c r="K161" s="46">
        <f t="shared" si="78"/>
        <v>0</v>
      </c>
      <c r="L161" s="41">
        <v>72</v>
      </c>
      <c r="M161" s="47">
        <v>72</v>
      </c>
      <c r="N161" s="46">
        <f t="shared" si="79"/>
        <v>0</v>
      </c>
    </row>
    <row r="162" spans="1:14" s="81" customFormat="1">
      <c r="A162" s="85"/>
      <c r="B162" s="40" t="s">
        <v>6</v>
      </c>
      <c r="C162" s="41">
        <v>112.05</v>
      </c>
      <c r="D162" s="42">
        <v>162.10198360700008</v>
      </c>
      <c r="E162" s="43">
        <f t="shared" si="76"/>
        <v>-50.051983607000082</v>
      </c>
      <c r="F162" s="41">
        <v>129.05000000000001</v>
      </c>
      <c r="G162" s="44">
        <v>129.05113867899991</v>
      </c>
      <c r="H162" s="43">
        <f t="shared" si="77"/>
        <v>-1.1386789998937275E-3</v>
      </c>
      <c r="I162" s="41">
        <v>2</v>
      </c>
      <c r="J162" s="45">
        <v>362</v>
      </c>
      <c r="K162" s="46">
        <f t="shared" si="78"/>
        <v>-360</v>
      </c>
      <c r="L162" s="41">
        <v>10</v>
      </c>
      <c r="M162" s="47">
        <v>10</v>
      </c>
      <c r="N162" s="46">
        <f t="shared" si="79"/>
        <v>0</v>
      </c>
    </row>
    <row r="163" spans="1:14" s="81" customFormat="1">
      <c r="A163" s="85"/>
      <c r="B163" s="40" t="s">
        <v>25</v>
      </c>
      <c r="C163" s="41">
        <v>54.06</v>
      </c>
      <c r="D163" s="42">
        <v>0</v>
      </c>
      <c r="E163" s="43">
        <f t="shared" si="76"/>
        <v>54.06</v>
      </c>
      <c r="F163" s="41">
        <v>131.24</v>
      </c>
      <c r="G163" s="44">
        <v>131.23660943699988</v>
      </c>
      <c r="H163" s="43">
        <f t="shared" si="77"/>
        <v>3.3905630001243026E-3</v>
      </c>
      <c r="I163" s="41">
        <v>360</v>
      </c>
      <c r="J163" s="45">
        <v>0</v>
      </c>
      <c r="K163" s="46">
        <f t="shared" si="78"/>
        <v>360</v>
      </c>
      <c r="L163" s="41">
        <v>766</v>
      </c>
      <c r="M163" s="47">
        <v>766</v>
      </c>
      <c r="N163" s="46">
        <f t="shared" si="79"/>
        <v>0</v>
      </c>
    </row>
    <row r="164" spans="1:14" s="82" customFormat="1" ht="15">
      <c r="A164" s="84"/>
      <c r="B164" s="48"/>
      <c r="C164" s="49">
        <f>C159+C160+C161+C162+C163</f>
        <v>5977.1500000000015</v>
      </c>
      <c r="D164" s="50">
        <f>D159+D160+D161+D162+D163</f>
        <v>5973.1417105852988</v>
      </c>
      <c r="E164" s="51">
        <f t="shared" si="76"/>
        <v>4.0082894147026309</v>
      </c>
      <c r="F164" s="49">
        <f>F159+F160+F161+F162+F163</f>
        <v>5917.9199999999992</v>
      </c>
      <c r="G164" s="50">
        <f>G159+G160+G161+G162+G163</f>
        <v>5917.9163620969948</v>
      </c>
      <c r="H164" s="51">
        <f t="shared" si="77"/>
        <v>3.637903004346299E-3</v>
      </c>
      <c r="I164" s="49">
        <f>I159+I160+I161+I162+I163</f>
        <v>716419</v>
      </c>
      <c r="J164" s="52">
        <f>J159+J160+J161+J162+J163</f>
        <v>716419</v>
      </c>
      <c r="K164" s="53">
        <f t="shared" si="78"/>
        <v>0</v>
      </c>
      <c r="L164" s="49">
        <f>L159+L160+L161+L162+L163</f>
        <v>815518</v>
      </c>
      <c r="M164" s="52">
        <f>M159+M160+M161+M162+M163</f>
        <v>815518</v>
      </c>
      <c r="N164" s="53">
        <f t="shared" si="79"/>
        <v>0</v>
      </c>
    </row>
    <row r="165" spans="1:14" s="81" customFormat="1">
      <c r="A165" s="85"/>
      <c r="B165" s="40"/>
      <c r="C165" s="41"/>
      <c r="D165" s="42"/>
      <c r="E165" s="43"/>
      <c r="F165" s="41"/>
      <c r="G165" s="44"/>
      <c r="H165" s="43"/>
      <c r="I165" s="41"/>
      <c r="J165" s="45"/>
      <c r="K165" s="46"/>
      <c r="L165" s="41"/>
      <c r="M165" s="47"/>
      <c r="N165" s="46"/>
    </row>
    <row r="166" spans="1:14" s="82" customFormat="1" ht="15">
      <c r="A166" s="84">
        <v>21</v>
      </c>
      <c r="B166" s="36" t="s">
        <v>13</v>
      </c>
      <c r="C166" s="41"/>
      <c r="D166" s="37"/>
      <c r="E166" s="54"/>
      <c r="F166" s="41"/>
      <c r="G166" s="37"/>
      <c r="H166" s="54"/>
      <c r="I166" s="41"/>
      <c r="J166" s="37"/>
      <c r="K166" s="55"/>
      <c r="L166" s="41"/>
      <c r="M166" s="37"/>
      <c r="N166" s="55"/>
    </row>
    <row r="167" spans="1:14" s="81" customFormat="1">
      <c r="A167" s="85"/>
      <c r="B167" s="40" t="s">
        <v>3</v>
      </c>
      <c r="C167" s="41">
        <v>30.23</v>
      </c>
      <c r="D167" s="42">
        <v>30.234900000000003</v>
      </c>
      <c r="E167" s="43">
        <f>C167-D167</f>
        <v>-4.900000000002791E-3</v>
      </c>
      <c r="F167" s="41">
        <v>26.57</v>
      </c>
      <c r="G167" s="44">
        <v>26.567700000000006</v>
      </c>
      <c r="H167" s="43">
        <f>F167-G167</f>
        <v>2.2999999999946397E-3</v>
      </c>
      <c r="I167" s="41">
        <v>2119</v>
      </c>
      <c r="J167" s="45">
        <v>2119</v>
      </c>
      <c r="K167" s="46">
        <f>I167-J167</f>
        <v>0</v>
      </c>
      <c r="L167" s="41">
        <v>1515</v>
      </c>
      <c r="M167" s="47">
        <v>1515</v>
      </c>
      <c r="N167" s="46">
        <f>L167-M167</f>
        <v>0</v>
      </c>
    </row>
    <row r="168" spans="1:14" s="81" customFormat="1">
      <c r="A168" s="85"/>
      <c r="B168" s="40" t="s">
        <v>4</v>
      </c>
      <c r="C168" s="41">
        <v>207.52</v>
      </c>
      <c r="D168" s="42">
        <v>207.5188</v>
      </c>
      <c r="E168" s="43">
        <f t="shared" ref="E168:E172" si="80">C168-D168</f>
        <v>1.2000000000114142E-3</v>
      </c>
      <c r="F168" s="41">
        <v>231.45</v>
      </c>
      <c r="G168" s="44">
        <v>231.44840000000005</v>
      </c>
      <c r="H168" s="43">
        <f t="shared" ref="H168:H172" si="81">F168-G168</f>
        <v>1.5999999999394277E-3</v>
      </c>
      <c r="I168" s="41">
        <v>113158</v>
      </c>
      <c r="J168" s="45">
        <v>113158</v>
      </c>
      <c r="K168" s="46">
        <f t="shared" ref="K168:K172" si="82">I168-J168</f>
        <v>0</v>
      </c>
      <c r="L168" s="41">
        <v>131001</v>
      </c>
      <c r="M168" s="47">
        <v>131001</v>
      </c>
      <c r="N168" s="46">
        <f t="shared" ref="N168:N172" si="83">L168-M168</f>
        <v>0</v>
      </c>
    </row>
    <row r="169" spans="1:14" s="81" customFormat="1" ht="14.25" customHeight="1">
      <c r="A169" s="85"/>
      <c r="B169" s="40" t="s">
        <v>5</v>
      </c>
      <c r="C169" s="41">
        <v>123.66</v>
      </c>
      <c r="D169" s="42">
        <v>123.65800638106805</v>
      </c>
      <c r="E169" s="43">
        <f t="shared" si="80"/>
        <v>1.9936189319480491E-3</v>
      </c>
      <c r="F169" s="41">
        <v>158.91999999999999</v>
      </c>
      <c r="G169" s="44">
        <v>158.91820137725421</v>
      </c>
      <c r="H169" s="43">
        <f t="shared" si="81"/>
        <v>1.798622745781131E-3</v>
      </c>
      <c r="I169" s="41">
        <v>5</v>
      </c>
      <c r="J169" s="45">
        <v>5</v>
      </c>
      <c r="K169" s="46">
        <f t="shared" si="82"/>
        <v>0</v>
      </c>
      <c r="L169" s="41">
        <v>9</v>
      </c>
      <c r="M169" s="47">
        <v>9</v>
      </c>
      <c r="N169" s="46">
        <f t="shared" si="83"/>
        <v>0</v>
      </c>
    </row>
    <row r="170" spans="1:14" s="71" customFormat="1">
      <c r="A170" s="85"/>
      <c r="B170" s="40" t="s">
        <v>6</v>
      </c>
      <c r="C170" s="41">
        <v>0</v>
      </c>
      <c r="D170" s="42">
        <v>74.981241828066061</v>
      </c>
      <c r="E170" s="43">
        <f t="shared" si="80"/>
        <v>-74.981241828066061</v>
      </c>
      <c r="F170" s="41">
        <v>0</v>
      </c>
      <c r="G170" s="44">
        <v>0</v>
      </c>
      <c r="H170" s="43">
        <f t="shared" si="81"/>
        <v>0</v>
      </c>
      <c r="I170" s="41">
        <v>0</v>
      </c>
      <c r="J170" s="45">
        <v>100</v>
      </c>
      <c r="K170" s="46">
        <f t="shared" si="82"/>
        <v>-100</v>
      </c>
      <c r="L170" s="41">
        <v>0</v>
      </c>
      <c r="M170" s="47">
        <v>0</v>
      </c>
      <c r="N170" s="46">
        <f t="shared" si="83"/>
        <v>0</v>
      </c>
    </row>
    <row r="171" spans="1:14" s="71" customFormat="1">
      <c r="A171" s="85"/>
      <c r="B171" s="40" t="s">
        <v>25</v>
      </c>
      <c r="C171" s="41">
        <v>74.98</v>
      </c>
      <c r="D171" s="42">
        <v>0</v>
      </c>
      <c r="E171" s="43">
        <f t="shared" si="80"/>
        <v>74.98</v>
      </c>
      <c r="F171" s="41">
        <v>48.62</v>
      </c>
      <c r="G171" s="44">
        <v>48.622910183138401</v>
      </c>
      <c r="H171" s="43">
        <f t="shared" si="81"/>
        <v>-2.9101831384039656E-3</v>
      </c>
      <c r="I171" s="41">
        <v>100</v>
      </c>
      <c r="J171" s="45">
        <v>0</v>
      </c>
      <c r="K171" s="46">
        <f t="shared" si="82"/>
        <v>100</v>
      </c>
      <c r="L171" s="41">
        <v>97</v>
      </c>
      <c r="M171" s="47">
        <v>97</v>
      </c>
      <c r="N171" s="46">
        <f t="shared" si="83"/>
        <v>0</v>
      </c>
    </row>
    <row r="172" spans="1:14" s="68" customFormat="1" ht="15">
      <c r="A172" s="84"/>
      <c r="B172" s="48"/>
      <c r="C172" s="49">
        <f>C167+C168+C169+C170+C171</f>
        <v>436.39</v>
      </c>
      <c r="D172" s="50">
        <f>D167+D168+D169+D170+D171</f>
        <v>436.39294820913409</v>
      </c>
      <c r="E172" s="51">
        <f t="shared" si="80"/>
        <v>-2.9482091341037631E-3</v>
      </c>
      <c r="F172" s="49">
        <f>F167+F168+F169+F170+F171</f>
        <v>465.55999999999995</v>
      </c>
      <c r="G172" s="50">
        <f>G167+G168+G169+G170+G171</f>
        <v>465.55721156039266</v>
      </c>
      <c r="H172" s="51">
        <f t="shared" si="81"/>
        <v>2.7884396072863638E-3</v>
      </c>
      <c r="I172" s="49">
        <f>I167+I168+I169+I170+I171</f>
        <v>115382</v>
      </c>
      <c r="J172" s="52">
        <f>J167+J168+J169+J170+J171</f>
        <v>115382</v>
      </c>
      <c r="K172" s="53">
        <f t="shared" si="82"/>
        <v>0</v>
      </c>
      <c r="L172" s="49">
        <f>L167+L168+L169+L170+L171</f>
        <v>132622</v>
      </c>
      <c r="M172" s="52">
        <f>M167+M168+M169+M170+M171</f>
        <v>132622</v>
      </c>
      <c r="N172" s="53">
        <f t="shared" si="83"/>
        <v>0</v>
      </c>
    </row>
    <row r="173" spans="1:14" s="71" customFormat="1">
      <c r="A173" s="85"/>
      <c r="B173" s="40"/>
      <c r="C173" s="41"/>
      <c r="D173" s="42"/>
      <c r="E173" s="43"/>
      <c r="F173" s="41"/>
      <c r="G173" s="44"/>
      <c r="H173" s="43"/>
      <c r="I173" s="41"/>
      <c r="J173" s="45"/>
      <c r="K173" s="46"/>
      <c r="L173" s="41"/>
      <c r="M173" s="47"/>
      <c r="N173" s="46"/>
    </row>
    <row r="174" spans="1:14" s="68" customFormat="1" ht="15">
      <c r="A174" s="84">
        <v>22</v>
      </c>
      <c r="B174" s="36" t="s">
        <v>41</v>
      </c>
      <c r="C174" s="41"/>
      <c r="D174" s="37"/>
      <c r="E174" s="54"/>
      <c r="F174" s="41"/>
      <c r="G174" s="37"/>
      <c r="H174" s="54"/>
      <c r="I174" s="41"/>
      <c r="J174" s="37"/>
      <c r="K174" s="55"/>
      <c r="L174" s="41"/>
      <c r="M174" s="37"/>
      <c r="N174" s="55"/>
    </row>
    <row r="175" spans="1:14" s="71" customFormat="1">
      <c r="A175" s="85"/>
      <c r="B175" s="40" t="s">
        <v>3</v>
      </c>
      <c r="C175" s="41">
        <v>26.72</v>
      </c>
      <c r="D175" s="42">
        <v>26.723076822999996</v>
      </c>
      <c r="E175" s="43">
        <f>C175-D175</f>
        <v>-3.0768229999971197E-3</v>
      </c>
      <c r="F175" s="41">
        <v>51.61</v>
      </c>
      <c r="G175" s="44">
        <v>51.605756590000013</v>
      </c>
      <c r="H175" s="43">
        <f>F175-G175</f>
        <v>4.2434099999866248E-3</v>
      </c>
      <c r="I175" s="41">
        <v>837</v>
      </c>
      <c r="J175" s="45">
        <v>837</v>
      </c>
      <c r="K175" s="46">
        <f>I175-J175</f>
        <v>0</v>
      </c>
      <c r="L175" s="41">
        <v>1330</v>
      </c>
      <c r="M175" s="47">
        <v>1330</v>
      </c>
      <c r="N175" s="46">
        <f>L175-M175</f>
        <v>0</v>
      </c>
    </row>
    <row r="176" spans="1:14" s="71" customFormat="1">
      <c r="A176" s="85"/>
      <c r="B176" s="40" t="s">
        <v>4</v>
      </c>
      <c r="C176" s="41">
        <v>251.89</v>
      </c>
      <c r="D176" s="42">
        <v>251.88701532199997</v>
      </c>
      <c r="E176" s="43">
        <f t="shared" ref="E176:E180" si="84">C176-D176</f>
        <v>2.9846780000184481E-3</v>
      </c>
      <c r="F176" s="41">
        <v>302.13</v>
      </c>
      <c r="G176" s="56">
        <v>302.12530738299995</v>
      </c>
      <c r="H176" s="43">
        <f t="shared" ref="H176:H180" si="85">F176-G176</f>
        <v>4.6926170000460843E-3</v>
      </c>
      <c r="I176" s="41">
        <v>58896</v>
      </c>
      <c r="J176" s="45">
        <v>58896</v>
      </c>
      <c r="K176" s="46">
        <f t="shared" ref="K176:K180" si="86">I176-J176</f>
        <v>0</v>
      </c>
      <c r="L176" s="41">
        <v>66416</v>
      </c>
      <c r="M176" s="57">
        <v>66416</v>
      </c>
      <c r="N176" s="46">
        <f t="shared" ref="N176:N180" si="87">L176-M176</f>
        <v>0</v>
      </c>
    </row>
    <row r="177" spans="1:14">
      <c r="A177" s="85"/>
      <c r="B177" s="40" t="s">
        <v>5</v>
      </c>
      <c r="C177" s="41">
        <v>13.39</v>
      </c>
      <c r="D177" s="42">
        <v>13.390915575000003</v>
      </c>
      <c r="E177" s="43">
        <f t="shared" si="84"/>
        <v>-9.1557500000227776E-4</v>
      </c>
      <c r="F177" s="41">
        <v>17.649999999999999</v>
      </c>
      <c r="G177" s="44">
        <v>17.652885600000001</v>
      </c>
      <c r="H177" s="43">
        <f t="shared" si="85"/>
        <v>-2.8856000000025972E-3</v>
      </c>
      <c r="I177" s="41">
        <v>1</v>
      </c>
      <c r="J177" s="45">
        <v>1</v>
      </c>
      <c r="K177" s="46">
        <f t="shared" si="86"/>
        <v>0</v>
      </c>
      <c r="L177" s="41">
        <v>0</v>
      </c>
      <c r="M177" s="47">
        <v>0</v>
      </c>
      <c r="N177" s="46">
        <f t="shared" si="87"/>
        <v>0</v>
      </c>
    </row>
    <row r="178" spans="1:14">
      <c r="A178" s="85"/>
      <c r="B178" s="40" t="s">
        <v>6</v>
      </c>
      <c r="C178" s="41">
        <v>2.33</v>
      </c>
      <c r="D178" s="42">
        <v>7.2879493210005037</v>
      </c>
      <c r="E178" s="43">
        <f t="shared" si="84"/>
        <v>-4.9579493210005037</v>
      </c>
      <c r="F178" s="41">
        <v>0.92</v>
      </c>
      <c r="G178" s="44">
        <v>0.92258253200000018</v>
      </c>
      <c r="H178" s="43">
        <f t="shared" si="85"/>
        <v>-2.5825320000001373E-3</v>
      </c>
      <c r="I178" s="41">
        <v>0</v>
      </c>
      <c r="J178" s="45">
        <v>7</v>
      </c>
      <c r="K178" s="46">
        <f t="shared" si="86"/>
        <v>-7</v>
      </c>
      <c r="L178" s="41">
        <v>0</v>
      </c>
      <c r="M178" s="47">
        <v>0</v>
      </c>
      <c r="N178" s="46">
        <f t="shared" si="87"/>
        <v>0</v>
      </c>
    </row>
    <row r="179" spans="1:14">
      <c r="A179" s="85"/>
      <c r="B179" s="40" t="s">
        <v>25</v>
      </c>
      <c r="C179" s="41">
        <v>4.96</v>
      </c>
      <c r="D179" s="42">
        <v>0</v>
      </c>
      <c r="E179" s="43">
        <f t="shared" si="84"/>
        <v>4.96</v>
      </c>
      <c r="F179" s="41">
        <v>9.9700000000000006</v>
      </c>
      <c r="G179" s="44">
        <v>9.9679008840001178</v>
      </c>
      <c r="H179" s="43">
        <f t="shared" si="85"/>
        <v>2.0991159998828834E-3</v>
      </c>
      <c r="I179" s="41">
        <v>7</v>
      </c>
      <c r="J179" s="45">
        <v>0</v>
      </c>
      <c r="K179" s="46">
        <f t="shared" si="86"/>
        <v>7</v>
      </c>
      <c r="L179" s="41">
        <v>7</v>
      </c>
      <c r="M179" s="47">
        <v>7</v>
      </c>
      <c r="N179" s="46">
        <f t="shared" si="87"/>
        <v>0</v>
      </c>
    </row>
    <row r="180" spans="1:14" s="34" customFormat="1" ht="15">
      <c r="A180" s="84"/>
      <c r="B180" s="48"/>
      <c r="C180" s="49">
        <f>C175+C176+C177+C178+C179</f>
        <v>299.28999999999996</v>
      </c>
      <c r="D180" s="50">
        <f>D175+D176+D177+D178+D179</f>
        <v>299.28895704100046</v>
      </c>
      <c r="E180" s="51">
        <f t="shared" si="84"/>
        <v>1.0429589995055721E-3</v>
      </c>
      <c r="F180" s="49">
        <f>F175+F176+F177+F178+F179</f>
        <v>382.28000000000003</v>
      </c>
      <c r="G180" s="50">
        <f>G175+G176+G177+G178+G179</f>
        <v>382.27443298900005</v>
      </c>
      <c r="H180" s="51">
        <f t="shared" si="85"/>
        <v>5.567010999982358E-3</v>
      </c>
      <c r="I180" s="49">
        <f>I175+I176+I177+I178+I179</f>
        <v>59741</v>
      </c>
      <c r="J180" s="52">
        <f>J175+J176+J177+J178+J179</f>
        <v>59741</v>
      </c>
      <c r="K180" s="53">
        <f t="shared" si="86"/>
        <v>0</v>
      </c>
      <c r="L180" s="49">
        <f>L175+L176+L177+L178+L179</f>
        <v>67753</v>
      </c>
      <c r="M180" s="52">
        <f>M175+M176+M177+M178+M179</f>
        <v>67753</v>
      </c>
      <c r="N180" s="53">
        <f t="shared" si="87"/>
        <v>0</v>
      </c>
    </row>
    <row r="181" spans="1:14">
      <c r="A181" s="85"/>
      <c r="B181" s="40"/>
      <c r="C181" s="41"/>
      <c r="D181" s="42"/>
      <c r="E181" s="43"/>
      <c r="F181" s="41"/>
      <c r="G181" s="44"/>
      <c r="H181" s="43"/>
      <c r="I181" s="41"/>
      <c r="J181" s="45"/>
      <c r="K181" s="46"/>
      <c r="L181" s="41"/>
      <c r="M181" s="47"/>
      <c r="N181" s="46"/>
    </row>
    <row r="182" spans="1:14" s="34" customFormat="1" ht="15">
      <c r="A182" s="84">
        <v>23</v>
      </c>
      <c r="B182" s="36" t="s">
        <v>42</v>
      </c>
      <c r="C182" s="41"/>
      <c r="D182" s="37"/>
      <c r="E182" s="54"/>
      <c r="F182" s="41"/>
      <c r="G182" s="37"/>
      <c r="H182" s="54"/>
      <c r="I182" s="41"/>
      <c r="J182" s="37"/>
      <c r="K182" s="55"/>
      <c r="L182" s="41"/>
      <c r="M182" s="37"/>
      <c r="N182" s="55"/>
    </row>
    <row r="183" spans="1:14" ht="15" customHeight="1">
      <c r="A183" s="85"/>
      <c r="B183" s="40" t="s">
        <v>3</v>
      </c>
      <c r="C183" s="41">
        <v>2.6</v>
      </c>
      <c r="D183" s="42">
        <v>2.6010642000000002</v>
      </c>
      <c r="E183" s="43">
        <f>C183-D183</f>
        <v>-1.0642000000000706E-3</v>
      </c>
      <c r="F183" s="41">
        <v>2.52</v>
      </c>
      <c r="G183" s="44">
        <v>2.5243091999999998</v>
      </c>
      <c r="H183" s="43">
        <f>F183-G183</f>
        <v>-4.309199999999791E-3</v>
      </c>
      <c r="I183" s="41">
        <v>86</v>
      </c>
      <c r="J183" s="45">
        <v>86</v>
      </c>
      <c r="K183" s="46">
        <f>I183-J183</f>
        <v>0</v>
      </c>
      <c r="L183" s="41">
        <v>84</v>
      </c>
      <c r="M183" s="47">
        <v>84</v>
      </c>
      <c r="N183" s="46">
        <f>L183-M183</f>
        <v>0</v>
      </c>
    </row>
    <row r="184" spans="1:14" s="71" customFormat="1">
      <c r="A184" s="85"/>
      <c r="B184" s="40" t="s">
        <v>4</v>
      </c>
      <c r="C184" s="41">
        <v>459.37</v>
      </c>
      <c r="D184" s="42">
        <v>459.37112795116957</v>
      </c>
      <c r="E184" s="43">
        <f t="shared" ref="E184:E188" si="88">C184-D184</f>
        <v>-1.127951169564767E-3</v>
      </c>
      <c r="F184" s="41">
        <v>663.83</v>
      </c>
      <c r="G184" s="44">
        <v>663.83247687499988</v>
      </c>
      <c r="H184" s="43">
        <f t="shared" ref="H184:H188" si="89">F184-G184</f>
        <v>-2.4768749998429485E-3</v>
      </c>
      <c r="I184" s="41">
        <v>86636</v>
      </c>
      <c r="J184" s="45">
        <v>86636</v>
      </c>
      <c r="K184" s="46">
        <f t="shared" ref="K184:K188" si="90">I184-J184</f>
        <v>0</v>
      </c>
      <c r="L184" s="41">
        <v>103772</v>
      </c>
      <c r="M184" s="47">
        <v>103772</v>
      </c>
      <c r="N184" s="46">
        <f t="shared" ref="N184:N188" si="91">L184-M184</f>
        <v>0</v>
      </c>
    </row>
    <row r="185" spans="1:14" s="71" customFormat="1">
      <c r="A185" s="85"/>
      <c r="B185" s="40" t="s">
        <v>5</v>
      </c>
      <c r="C185" s="41">
        <v>0.12</v>
      </c>
      <c r="D185" s="42">
        <v>0.11702687299999996</v>
      </c>
      <c r="E185" s="43">
        <f t="shared" si="88"/>
        <v>2.9731270000000337E-3</v>
      </c>
      <c r="F185" s="41">
        <v>0</v>
      </c>
      <c r="G185" s="44">
        <v>1.4611259999999992E-3</v>
      </c>
      <c r="H185" s="43">
        <f t="shared" si="89"/>
        <v>-1.4611259999999992E-3</v>
      </c>
      <c r="I185" s="41">
        <v>0</v>
      </c>
      <c r="J185" s="45">
        <v>0</v>
      </c>
      <c r="K185" s="46">
        <f t="shared" si="90"/>
        <v>0</v>
      </c>
      <c r="L185" s="41">
        <v>0</v>
      </c>
      <c r="M185" s="47">
        <v>0</v>
      </c>
      <c r="N185" s="46">
        <f t="shared" si="91"/>
        <v>0</v>
      </c>
    </row>
    <row r="186" spans="1:14" s="71" customFormat="1">
      <c r="A186" s="85"/>
      <c r="B186" s="40" t="s">
        <v>6</v>
      </c>
      <c r="C186" s="41">
        <v>44.28</v>
      </c>
      <c r="D186" s="42">
        <v>45.898050184000006</v>
      </c>
      <c r="E186" s="43">
        <f t="shared" si="88"/>
        <v>-1.6180501840000048</v>
      </c>
      <c r="F186" s="41">
        <v>60.8</v>
      </c>
      <c r="G186" s="56">
        <v>60.803352126</v>
      </c>
      <c r="H186" s="43">
        <f t="shared" si="89"/>
        <v>-3.3521260000028974E-3</v>
      </c>
      <c r="I186" s="41">
        <v>55</v>
      </c>
      <c r="J186" s="45">
        <v>70</v>
      </c>
      <c r="K186" s="46">
        <f t="shared" si="90"/>
        <v>-15</v>
      </c>
      <c r="L186" s="41">
        <v>54</v>
      </c>
      <c r="M186" s="57">
        <v>54</v>
      </c>
      <c r="N186" s="46">
        <f t="shared" si="91"/>
        <v>0</v>
      </c>
    </row>
    <row r="187" spans="1:14" s="71" customFormat="1">
      <c r="A187" s="85"/>
      <c r="B187" s="40" t="s">
        <v>25</v>
      </c>
      <c r="C187" s="41">
        <v>1.62</v>
      </c>
      <c r="D187" s="42">
        <v>0</v>
      </c>
      <c r="E187" s="43">
        <f t="shared" si="88"/>
        <v>1.62</v>
      </c>
      <c r="F187" s="41">
        <v>0.31</v>
      </c>
      <c r="G187" s="44">
        <v>0.31474826900000002</v>
      </c>
      <c r="H187" s="43">
        <f t="shared" si="89"/>
        <v>-4.7482690000000272E-3</v>
      </c>
      <c r="I187" s="41">
        <v>15</v>
      </c>
      <c r="J187" s="45">
        <v>0</v>
      </c>
      <c r="K187" s="46">
        <f t="shared" si="90"/>
        <v>15</v>
      </c>
      <c r="L187" s="41">
        <v>7</v>
      </c>
      <c r="M187" s="47">
        <v>7</v>
      </c>
      <c r="N187" s="46">
        <f t="shared" si="91"/>
        <v>0</v>
      </c>
    </row>
    <row r="188" spans="1:14" s="68" customFormat="1" ht="15">
      <c r="A188" s="84"/>
      <c r="B188" s="48"/>
      <c r="C188" s="49">
        <f>C183+C184+C185+C186+C187</f>
        <v>507.99</v>
      </c>
      <c r="D188" s="50">
        <f>D183+D184+D185+D186+D187</f>
        <v>507.98726920816955</v>
      </c>
      <c r="E188" s="51">
        <f t="shared" si="88"/>
        <v>2.7307918304586565E-3</v>
      </c>
      <c r="F188" s="49">
        <f>F183+F184+F185+F186+F187</f>
        <v>727.45999999999992</v>
      </c>
      <c r="G188" s="50">
        <f>G183+G184+G185+G186+G187</f>
        <v>727.47634759599987</v>
      </c>
      <c r="H188" s="51">
        <f t="shared" si="89"/>
        <v>-1.6347595999945952E-2</v>
      </c>
      <c r="I188" s="49">
        <f>I183+I184+I185+I186+I187</f>
        <v>86792</v>
      </c>
      <c r="J188" s="52">
        <f>J183+J184+J185+J186+J187</f>
        <v>86792</v>
      </c>
      <c r="K188" s="53">
        <f t="shared" si="90"/>
        <v>0</v>
      </c>
      <c r="L188" s="49">
        <f>L183+L184+L185+L186+L187</f>
        <v>103917</v>
      </c>
      <c r="M188" s="52">
        <f>M183+M184+M185+M186+M187</f>
        <v>103917</v>
      </c>
      <c r="N188" s="53">
        <f t="shared" si="91"/>
        <v>0</v>
      </c>
    </row>
    <row r="189" spans="1:14" s="71" customFormat="1">
      <c r="A189" s="85"/>
      <c r="B189" s="40"/>
      <c r="C189" s="41"/>
      <c r="D189" s="42"/>
      <c r="E189" s="43"/>
      <c r="F189" s="41"/>
      <c r="G189" s="44"/>
      <c r="H189" s="43"/>
      <c r="I189" s="41"/>
      <c r="J189" s="45"/>
      <c r="K189" s="46"/>
      <c r="L189" s="41"/>
      <c r="M189" s="47"/>
      <c r="N189" s="46"/>
    </row>
    <row r="190" spans="1:14" s="68" customFormat="1" ht="15">
      <c r="A190" s="48"/>
      <c r="B190" s="36" t="s">
        <v>10</v>
      </c>
      <c r="C190" s="41"/>
      <c r="D190" s="37"/>
      <c r="E190" s="54"/>
      <c r="F190" s="41"/>
      <c r="G190" s="37"/>
      <c r="H190" s="54"/>
      <c r="I190" s="41"/>
      <c r="J190" s="37"/>
      <c r="K190" s="55"/>
      <c r="L190" s="41"/>
      <c r="M190" s="37"/>
      <c r="N190" s="55"/>
    </row>
    <row r="191" spans="1:14">
      <c r="A191" s="40"/>
      <c r="B191" s="40" t="s">
        <v>3</v>
      </c>
      <c r="C191" s="86">
        <f>C7+C15+C23+C31+C39+C47+C55+C63+C71+C79+C87+C95+C103+C111+C119+C127+C135+C143+C151+C159+C167+C175+C183</f>
        <v>2099.4699999999993</v>
      </c>
      <c r="D191" s="86">
        <f>D7+D15+D23+D31+D39+D47+D55+D63+D71+D79+D87+D95+D103+D111+D119+D127+D135+D143+D151+D159+D167+D175+D183</f>
        <v>2099.482296857911</v>
      </c>
      <c r="E191" s="43">
        <f>C191-D191</f>
        <v>-1.2296857911678671E-2</v>
      </c>
      <c r="F191" s="86">
        <f>F7+F15+F23+F31+F39+F47+F55+F63+F71+F79+F87+F95+F103+F111+F119+F127+F135+F143+F151+F159+F167+F175+F183</f>
        <v>2548.0100000000007</v>
      </c>
      <c r="G191" s="86">
        <f>G7+G15+G23+G31+G39+G47+G55+G63+G71+G79+G87+G95+G103+G111+G119+G127+G135+G143+G151+G159+G167+G175+G183</f>
        <v>2547.9452350367915</v>
      </c>
      <c r="H191" s="43">
        <f>F191-G191</f>
        <v>6.4764963209199777E-2</v>
      </c>
      <c r="I191" s="87">
        <f>I7+I15+I23+I31+I39+I47+I55+I63+I71+I79+I87+I95+I103+I111+I119+I127+I135+I143+I151+I159+I167+I175+I183</f>
        <v>218649</v>
      </c>
      <c r="J191" s="87">
        <f>J7+J15+J23+J31+J39+J47+J55+J63+J71+J79+J87+J95+J103+J111+J119+J127+J135+J143+J151+J159+J167+J175+J183</f>
        <v>218649</v>
      </c>
      <c r="K191" s="46">
        <f>I191-J191</f>
        <v>0</v>
      </c>
      <c r="L191" s="87">
        <f>L7+L15+L23+L31+L39+L47+L55+L63+L71+L79+L87+L95+L103+L111+L119+L127+L135+L143+L151+L159+L167+L175+L183</f>
        <v>111816</v>
      </c>
      <c r="M191" s="87">
        <f>M7+M15+M23+M31+M39+M47+M55+M63+M71+M79+M87+M95+M103+M111+M119+M127+M135+M143+M151+M159+M167+M175+M183</f>
        <v>111808</v>
      </c>
      <c r="N191" s="46">
        <f>L191-M191</f>
        <v>8</v>
      </c>
    </row>
    <row r="192" spans="1:14">
      <c r="A192" s="40"/>
      <c r="B192" s="40" t="s">
        <v>4</v>
      </c>
      <c r="C192" s="86">
        <f t="shared" ref="C192:D192" si="92">C8+C16+C24+C32+C40+C48+C56+C64+C72+C80+C88+C96+C104+C112+C120+C128+C136+C144+C152+C160+C168+C176+C184</f>
        <v>14076.94</v>
      </c>
      <c r="D192" s="86">
        <f t="shared" si="92"/>
        <v>14076.921407537175</v>
      </c>
      <c r="E192" s="43">
        <f t="shared" ref="E192:E196" si="93">C192-D192</f>
        <v>1.8592462825836265E-2</v>
      </c>
      <c r="F192" s="86">
        <f t="shared" ref="F192:G192" si="94">F8+F16+F24+F32+F40+F48+F56+F64+F72+F80+F88+F96+F104+F112+F120+F128+F136+F144+F152+F160+F168+F176+F184</f>
        <v>19049.410000000003</v>
      </c>
      <c r="G192" s="86">
        <f t="shared" si="94"/>
        <v>19050.063776368137</v>
      </c>
      <c r="H192" s="43">
        <f t="shared" ref="H192:H196" si="95">F192-G192</f>
        <v>-0.65377636813354911</v>
      </c>
      <c r="I192" s="87">
        <f t="shared" ref="I192:J192" si="96">I8+I16+I24+I32+I40+I48+I56+I64+I72+I80+I88+I96+I104+I112+I120+I128+I136+I144+I152+I160+I168+I176+I184</f>
        <v>3161443</v>
      </c>
      <c r="J192" s="87">
        <f t="shared" si="96"/>
        <v>3161440</v>
      </c>
      <c r="K192" s="46">
        <f t="shared" ref="K192:K196" si="97">I192-J192</f>
        <v>3</v>
      </c>
      <c r="L192" s="87">
        <f t="shared" ref="L192:M192" si="98">L8+L16+L24+L32+L40+L48+L56+L64+L72+L80+L88+L96+L104+L112+L120+L128+L136+L144+L152+L160+L168+L176+L184</f>
        <v>3713563</v>
      </c>
      <c r="M192" s="87">
        <f t="shared" si="98"/>
        <v>3713558</v>
      </c>
      <c r="N192" s="46">
        <f t="shared" ref="N192:N196" si="99">L192-M192</f>
        <v>5</v>
      </c>
    </row>
    <row r="193" spans="1:14">
      <c r="A193" s="40"/>
      <c r="B193" s="40" t="s">
        <v>5</v>
      </c>
      <c r="C193" s="86">
        <f t="shared" ref="C193:D193" si="100">C9+C17+C25+C33+C41+C49+C57+C65+C73+C81+C89+C97+C105+C113+C121+C129+C137+C145+C153+C161+C169+C177+C185</f>
        <v>8296.8700000000008</v>
      </c>
      <c r="D193" s="86">
        <f t="shared" si="100"/>
        <v>9080.3430562365211</v>
      </c>
      <c r="E193" s="43">
        <f t="shared" si="93"/>
        <v>-783.47305623652028</v>
      </c>
      <c r="F193" s="86">
        <f t="shared" ref="F193:G193" si="101">F9+F17+F25+F33+F41+F49+F57+F65+F73+F81+F89+F97+F105+F113+F121+F129+F137+F145+F153+F161+F169+F177+F185</f>
        <v>8793.6999999999989</v>
      </c>
      <c r="G193" s="86">
        <f t="shared" si="101"/>
        <v>8793.692373366428</v>
      </c>
      <c r="H193" s="43">
        <f t="shared" si="95"/>
        <v>7.6266335709078703E-3</v>
      </c>
      <c r="I193" s="87">
        <f t="shared" ref="I193:J193" si="102">I9+I17+I25+I33+I41+I49+I57+I65+I73+I81+I89+I97+I105+I113+I121+I129+I137+I145+I153+I161+I169+I177+I185</f>
        <v>394</v>
      </c>
      <c r="J193" s="87">
        <f t="shared" si="102"/>
        <v>1607</v>
      </c>
      <c r="K193" s="46">
        <f t="shared" si="97"/>
        <v>-1213</v>
      </c>
      <c r="L193" s="87">
        <f t="shared" ref="L193:M193" si="103">L9+L17+L25+L33+L41+L49+L57+L65+L73+L81+L89+L97+L105+L113+L121+L129+L137+L145+L153+L161+L169+L177+L185</f>
        <v>549</v>
      </c>
      <c r="M193" s="87">
        <f t="shared" si="103"/>
        <v>549</v>
      </c>
      <c r="N193" s="46">
        <f t="shared" si="99"/>
        <v>0</v>
      </c>
    </row>
    <row r="194" spans="1:14">
      <c r="A194" s="40"/>
      <c r="B194" s="40" t="s">
        <v>6</v>
      </c>
      <c r="C194" s="86">
        <f t="shared" ref="C194:D194" si="104">C10+C18+C26+C34+C42+C50+C58+C66+C74+C82+C90+C98+C106+C114+C122+C130+C138+C146+C154+C162+C170+C178+C186</f>
        <v>1724.6199999999997</v>
      </c>
      <c r="D194" s="86">
        <f t="shared" si="104"/>
        <v>2884.7654143757031</v>
      </c>
      <c r="E194" s="43">
        <f t="shared" si="93"/>
        <v>-1160.1454143757035</v>
      </c>
      <c r="F194" s="86">
        <f t="shared" ref="F194:G194" si="105">F10+F18+F26+F34+F42+F50+F58+F66+F74+F82+F90+F98+F106+F114+F122+F130+F138+F146+F154+F162+F170+F178+F186</f>
        <v>398.84000000000003</v>
      </c>
      <c r="G194" s="86">
        <f t="shared" si="105"/>
        <v>398.85832762566952</v>
      </c>
      <c r="H194" s="43">
        <f t="shared" si="95"/>
        <v>-1.8327625669485315E-2</v>
      </c>
      <c r="I194" s="87">
        <f t="shared" ref="I194:J194" si="106">I10+I18+I26+I34+I42+I50+I58+I66+I74+I82+I90+I98+I106+I114+I122+I130+I138+I146+I154+I162+I170+I178+I186</f>
        <v>428</v>
      </c>
      <c r="J194" s="87">
        <f t="shared" si="106"/>
        <v>2364</v>
      </c>
      <c r="K194" s="46">
        <f t="shared" si="97"/>
        <v>-1936</v>
      </c>
      <c r="L194" s="87">
        <f t="shared" ref="L194:M194" si="107">L10+L18+L26+L34+L42+L50+L58+L66+L74+L82+L90+L98+L106+L114+L122+L130+L138+L146+L154+L162+L170+L178+L186</f>
        <v>375</v>
      </c>
      <c r="M194" s="87">
        <f t="shared" si="107"/>
        <v>375</v>
      </c>
      <c r="N194" s="46">
        <f t="shared" si="99"/>
        <v>0</v>
      </c>
    </row>
    <row r="195" spans="1:14">
      <c r="A195" s="40"/>
      <c r="B195" s="40" t="s">
        <v>25</v>
      </c>
      <c r="C195" s="86">
        <f t="shared" ref="C195:D195" si="108">C11+C19+C27+C35+C43+C51+C59+C67+C75+C83+C91+C99+C107+C115+C123+C131+C139+C147+C155+C163+C171+C179+C187</f>
        <v>1672.3999999999999</v>
      </c>
      <c r="D195" s="86">
        <f t="shared" si="108"/>
        <v>0</v>
      </c>
      <c r="E195" s="43">
        <f t="shared" si="93"/>
        <v>1672.3999999999999</v>
      </c>
      <c r="F195" s="86">
        <f t="shared" ref="F195:G195" si="109">F11+F19+F27+F35+F43+F51+F59+F67+F75+F83+F91+F99+F107+F115+F123+F131+F139+F147+F155+F163+F171+F179+F187</f>
        <v>1831.79</v>
      </c>
      <c r="G195" s="86">
        <f t="shared" si="109"/>
        <v>1831.7746631856198</v>
      </c>
      <c r="H195" s="43">
        <f t="shared" si="95"/>
        <v>1.5336814380134456E-2</v>
      </c>
      <c r="I195" s="87">
        <f t="shared" ref="I195:J195" si="110">I11+I19+I27+I35+I43+I51+I59+I67+I75+I83+I91+I99+I107+I115+I123+I131+I139+I147+I155+I163+I171+I179+I187</f>
        <v>2205</v>
      </c>
      <c r="J195" s="87">
        <f t="shared" si="110"/>
        <v>0</v>
      </c>
      <c r="K195" s="46">
        <f t="shared" si="97"/>
        <v>2205</v>
      </c>
      <c r="L195" s="87">
        <f t="shared" ref="L195:M195" si="111">L11+L19+L27+L35+L43+L51+L59+L67+L75+L83+L91+L99+L107+L115+L123+L131+L139+L147+L155+L163+L171+L179+L187</f>
        <v>3504</v>
      </c>
      <c r="M195" s="87">
        <f t="shared" si="111"/>
        <v>3504</v>
      </c>
      <c r="N195" s="46">
        <f t="shared" si="99"/>
        <v>0</v>
      </c>
    </row>
    <row r="196" spans="1:14" s="34" customFormat="1" ht="15">
      <c r="A196" s="48"/>
      <c r="B196" s="48"/>
      <c r="C196" s="49">
        <f>C191+C192+C193+C194+C195</f>
        <v>27870.3</v>
      </c>
      <c r="D196" s="50">
        <f>D191+D192+D193+D194+D195</f>
        <v>28141.512175007309</v>
      </c>
      <c r="E196" s="51">
        <f t="shared" si="93"/>
        <v>-271.21217500730927</v>
      </c>
      <c r="F196" s="49">
        <f>F191+F192+F193+F194+F195</f>
        <v>32621.750000000004</v>
      </c>
      <c r="G196" s="50">
        <f>G191+G192+G193+G194+G195</f>
        <v>32622.334375582643</v>
      </c>
      <c r="H196" s="51">
        <f t="shared" si="95"/>
        <v>-0.58437558263904066</v>
      </c>
      <c r="I196" s="49">
        <f>I191+I192+I193+I194+I195</f>
        <v>3383119</v>
      </c>
      <c r="J196" s="52">
        <f>J191+J192+J193+J194+J195</f>
        <v>3384060</v>
      </c>
      <c r="K196" s="53">
        <f t="shared" si="97"/>
        <v>-941</v>
      </c>
      <c r="L196" s="49">
        <f>L191+L192+L193+L194+L195</f>
        <v>3829807</v>
      </c>
      <c r="M196" s="52">
        <f>M191+M192+M193+M194+M195</f>
        <v>3829794</v>
      </c>
      <c r="N196" s="53">
        <f t="shared" si="99"/>
        <v>13</v>
      </c>
    </row>
    <row r="197" spans="1:14">
      <c r="A197" s="40"/>
      <c r="B197" s="40"/>
      <c r="C197" s="41"/>
      <c r="D197" s="66"/>
      <c r="E197" s="79"/>
      <c r="F197" s="41"/>
      <c r="G197" s="44"/>
      <c r="H197" s="79"/>
      <c r="I197" s="41"/>
      <c r="J197" s="67"/>
      <c r="K197" s="80"/>
      <c r="L197" s="41"/>
      <c r="M197" s="47"/>
      <c r="N197" s="80"/>
    </row>
    <row r="198" spans="1:14" s="34" customFormat="1" ht="15">
      <c r="A198" s="35">
        <v>24</v>
      </c>
      <c r="B198" s="36" t="s">
        <v>1</v>
      </c>
      <c r="C198" s="41"/>
      <c r="D198" s="37"/>
      <c r="E198" s="54"/>
      <c r="F198" s="41"/>
      <c r="G198" s="37"/>
      <c r="H198" s="54"/>
      <c r="I198" s="41"/>
      <c r="J198" s="37"/>
      <c r="K198" s="55"/>
      <c r="L198" s="41"/>
      <c r="M198" s="37"/>
      <c r="N198" s="55"/>
    </row>
    <row r="199" spans="1:14">
      <c r="A199" s="40"/>
      <c r="B199" s="40" t="s">
        <v>3</v>
      </c>
      <c r="C199" s="41">
        <v>17254.310000000001</v>
      </c>
      <c r="D199" s="42">
        <v>17254.310500000003</v>
      </c>
      <c r="E199" s="43">
        <f>C199-D199</f>
        <v>-5.0000000192085281E-4</v>
      </c>
      <c r="F199" s="41">
        <v>19679.86</v>
      </c>
      <c r="G199" s="44">
        <v>19679.857604500001</v>
      </c>
      <c r="H199" s="43">
        <f>F199-G199</f>
        <v>2.3954999996931292E-3</v>
      </c>
      <c r="I199" s="41">
        <v>778671</v>
      </c>
      <c r="J199" s="67">
        <v>778671</v>
      </c>
      <c r="K199" s="46">
        <f>I199-J199</f>
        <v>0</v>
      </c>
      <c r="L199" s="41">
        <v>779922</v>
      </c>
      <c r="M199" s="47">
        <v>779922</v>
      </c>
      <c r="N199" s="46">
        <f>L199-M199</f>
        <v>0</v>
      </c>
    </row>
    <row r="200" spans="1:14">
      <c r="A200" s="40"/>
      <c r="B200" s="40" t="s">
        <v>4</v>
      </c>
      <c r="C200" s="41">
        <v>11841.89</v>
      </c>
      <c r="D200" s="42">
        <v>11841.886499999999</v>
      </c>
      <c r="E200" s="43">
        <f t="shared" ref="E200:E204" si="112">C200-D200</f>
        <v>3.5000000007130438E-3</v>
      </c>
      <c r="F200" s="41">
        <v>13830.67</v>
      </c>
      <c r="G200" s="44">
        <v>13830.665476499998</v>
      </c>
      <c r="H200" s="43">
        <f t="shared" ref="H200:H204" si="113">F200-G200</f>
        <v>4.5235000015964033E-3</v>
      </c>
      <c r="I200" s="41">
        <v>9619908</v>
      </c>
      <c r="J200" s="67">
        <v>9619908</v>
      </c>
      <c r="K200" s="46">
        <f t="shared" ref="K200:K204" si="114">I200-J200</f>
        <v>0</v>
      </c>
      <c r="L200" s="41">
        <v>10441497</v>
      </c>
      <c r="M200" s="47">
        <v>10441497</v>
      </c>
      <c r="N200" s="46">
        <f t="shared" ref="N200:N204" si="115">L200-M200</f>
        <v>0</v>
      </c>
    </row>
    <row r="201" spans="1:14">
      <c r="A201" s="40"/>
      <c r="B201" s="40" t="s">
        <v>5</v>
      </c>
      <c r="C201" s="41">
        <v>43158.07</v>
      </c>
      <c r="D201" s="42">
        <v>43158.069747804999</v>
      </c>
      <c r="E201" s="43">
        <f t="shared" si="112"/>
        <v>2.5219500093953684E-4</v>
      </c>
      <c r="F201" s="41">
        <v>54772.01</v>
      </c>
      <c r="G201" s="44">
        <v>54772.006939040999</v>
      </c>
      <c r="H201" s="43">
        <f t="shared" si="113"/>
        <v>3.0609590030508116E-3</v>
      </c>
      <c r="I201" s="41">
        <v>413</v>
      </c>
      <c r="J201" s="67">
        <v>413</v>
      </c>
      <c r="K201" s="46">
        <f t="shared" si="114"/>
        <v>0</v>
      </c>
      <c r="L201" s="41">
        <v>457</v>
      </c>
      <c r="M201" s="47">
        <v>457</v>
      </c>
      <c r="N201" s="46">
        <f t="shared" si="115"/>
        <v>0</v>
      </c>
    </row>
    <row r="202" spans="1:14">
      <c r="A202" s="40"/>
      <c r="B202" s="40" t="s">
        <v>6</v>
      </c>
      <c r="C202" s="41">
        <v>2699.45</v>
      </c>
      <c r="D202" s="42">
        <v>3008.8186554510003</v>
      </c>
      <c r="E202" s="43">
        <f t="shared" si="112"/>
        <v>-309.36865545100045</v>
      </c>
      <c r="F202" s="41">
        <v>1509.21</v>
      </c>
      <c r="G202" s="44">
        <v>1509.2056919190002</v>
      </c>
      <c r="H202" s="43">
        <f t="shared" si="113"/>
        <v>4.3080809998627956E-3</v>
      </c>
      <c r="I202" s="41">
        <v>1839</v>
      </c>
      <c r="J202" s="67">
        <v>16210</v>
      </c>
      <c r="K202" s="46">
        <f t="shared" si="114"/>
        <v>-14371</v>
      </c>
      <c r="L202" s="41">
        <v>2045</v>
      </c>
      <c r="M202" s="47">
        <v>2045</v>
      </c>
      <c r="N202" s="46">
        <f t="shared" si="115"/>
        <v>0</v>
      </c>
    </row>
    <row r="203" spans="1:14">
      <c r="A203" s="40"/>
      <c r="B203" s="40" t="s">
        <v>25</v>
      </c>
      <c r="C203" s="41">
        <v>309.37</v>
      </c>
      <c r="D203" s="42">
        <v>0</v>
      </c>
      <c r="E203" s="43">
        <f t="shared" si="112"/>
        <v>309.37</v>
      </c>
      <c r="F203" s="41">
        <v>522.52</v>
      </c>
      <c r="G203" s="44">
        <v>522.51923333599996</v>
      </c>
      <c r="H203" s="43">
        <f t="shared" si="113"/>
        <v>7.6666400002523005E-4</v>
      </c>
      <c r="I203" s="41">
        <v>14371</v>
      </c>
      <c r="J203" s="67">
        <v>0</v>
      </c>
      <c r="K203" s="46">
        <f t="shared" si="114"/>
        <v>14371</v>
      </c>
      <c r="L203" s="41">
        <v>14008</v>
      </c>
      <c r="M203" s="47">
        <v>14008</v>
      </c>
      <c r="N203" s="46">
        <f t="shared" si="115"/>
        <v>0</v>
      </c>
    </row>
    <row r="204" spans="1:14" s="34" customFormat="1" ht="15">
      <c r="A204" s="48"/>
      <c r="B204" s="48"/>
      <c r="C204" s="49">
        <f>C199+C200+C201+C202+C203</f>
        <v>75263.09</v>
      </c>
      <c r="D204" s="50">
        <f>D199+D200+D201+D202+D203</f>
        <v>75263.085403256002</v>
      </c>
      <c r="E204" s="51">
        <f t="shared" si="112"/>
        <v>4.5967439946252853E-3</v>
      </c>
      <c r="F204" s="49">
        <f>F199+F200+F201+F202+F203</f>
        <v>90314.270000000019</v>
      </c>
      <c r="G204" s="50">
        <f>G199+G200+G201+G202+G203</f>
        <v>90314.254945296008</v>
      </c>
      <c r="H204" s="51">
        <f t="shared" si="113"/>
        <v>1.5054704010253772E-2</v>
      </c>
      <c r="I204" s="49">
        <f>I199+I200+I201+I202+I203</f>
        <v>10415202</v>
      </c>
      <c r="J204" s="52">
        <f>J199+J200+J201+J202+J203</f>
        <v>10415202</v>
      </c>
      <c r="K204" s="53">
        <f t="shared" si="114"/>
        <v>0</v>
      </c>
      <c r="L204" s="49">
        <f>L199+L200+L201+L202+L203</f>
        <v>11237929</v>
      </c>
      <c r="M204" s="52">
        <f>M199+M200+M201+M202+M203</f>
        <v>11237929</v>
      </c>
      <c r="N204" s="53">
        <f t="shared" si="115"/>
        <v>0</v>
      </c>
    </row>
    <row r="205" spans="1:14">
      <c r="A205" s="40"/>
      <c r="B205" s="40"/>
      <c r="C205" s="41"/>
      <c r="D205" s="42"/>
      <c r="E205" s="43"/>
      <c r="F205" s="41"/>
      <c r="G205" s="44"/>
      <c r="H205" s="43"/>
      <c r="I205" s="41"/>
      <c r="J205" s="67"/>
      <c r="K205" s="46"/>
      <c r="L205" s="41"/>
      <c r="M205" s="47"/>
      <c r="N205" s="46"/>
    </row>
    <row r="206" spans="1:14" s="34" customFormat="1" ht="15">
      <c r="A206" s="48"/>
      <c r="B206" s="36" t="s">
        <v>11</v>
      </c>
      <c r="C206" s="49"/>
      <c r="D206" s="37"/>
      <c r="E206" s="54"/>
      <c r="F206" s="49"/>
      <c r="G206" s="37"/>
      <c r="H206" s="54"/>
      <c r="I206" s="49"/>
      <c r="J206" s="37"/>
      <c r="K206" s="55"/>
      <c r="L206" s="49"/>
      <c r="M206" s="37"/>
      <c r="N206" s="55"/>
    </row>
    <row r="207" spans="1:14">
      <c r="A207" s="40"/>
      <c r="B207" s="40" t="s">
        <v>3</v>
      </c>
      <c r="C207" s="66">
        <f>C191+C199</f>
        <v>19353.78</v>
      </c>
      <c r="D207" s="66">
        <f>D191+D199</f>
        <v>19353.792796857913</v>
      </c>
      <c r="E207" s="43">
        <f>C207-D207</f>
        <v>-1.2796857914509019E-2</v>
      </c>
      <c r="F207" s="66">
        <f>F191+F199</f>
        <v>22227.870000000003</v>
      </c>
      <c r="G207" s="66">
        <f>G191+G199</f>
        <v>22227.802839536791</v>
      </c>
      <c r="H207" s="43">
        <f>F207-G207</f>
        <v>6.7160463211621391E-2</v>
      </c>
      <c r="I207" s="67">
        <f>I191+I199</f>
        <v>997320</v>
      </c>
      <c r="J207" s="67">
        <f>J191+J199</f>
        <v>997320</v>
      </c>
      <c r="K207" s="46">
        <f>I207-J207</f>
        <v>0</v>
      </c>
      <c r="L207" s="67">
        <f>L191+L199</f>
        <v>891738</v>
      </c>
      <c r="M207" s="67">
        <f>M191+M199</f>
        <v>891730</v>
      </c>
      <c r="N207" s="46">
        <f>L207-M207</f>
        <v>8</v>
      </c>
    </row>
    <row r="208" spans="1:14">
      <c r="A208" s="40"/>
      <c r="B208" s="40" t="s">
        <v>4</v>
      </c>
      <c r="C208" s="66">
        <f t="shared" ref="C208:D208" si="116">C192+C200</f>
        <v>25918.83</v>
      </c>
      <c r="D208" s="66">
        <f t="shared" si="116"/>
        <v>25918.807907537172</v>
      </c>
      <c r="E208" s="43">
        <f t="shared" ref="E208:E212" si="117">C208-D208</f>
        <v>2.2092462830187287E-2</v>
      </c>
      <c r="F208" s="66">
        <f t="shared" ref="F208:G208" si="118">F192+F200</f>
        <v>32880.080000000002</v>
      </c>
      <c r="G208" s="66">
        <f t="shared" si="118"/>
        <v>32880.729252868136</v>
      </c>
      <c r="H208" s="43">
        <f t="shared" ref="H208:H212" si="119">F208-G208</f>
        <v>-0.6492528681337717</v>
      </c>
      <c r="I208" s="67">
        <f t="shared" ref="I208:J208" si="120">I192+I200</f>
        <v>12781351</v>
      </c>
      <c r="J208" s="67">
        <f t="shared" si="120"/>
        <v>12781348</v>
      </c>
      <c r="K208" s="46">
        <f t="shared" ref="K208:K212" si="121">I208-J208</f>
        <v>3</v>
      </c>
      <c r="L208" s="67">
        <f t="shared" ref="L208:M208" si="122">L192+L200</f>
        <v>14155060</v>
      </c>
      <c r="M208" s="67">
        <f t="shared" si="122"/>
        <v>14155055</v>
      </c>
      <c r="N208" s="46">
        <f t="shared" ref="N208:N212" si="123">L208-M208</f>
        <v>5</v>
      </c>
    </row>
    <row r="209" spans="1:14">
      <c r="A209" s="40"/>
      <c r="B209" s="40" t="s">
        <v>5</v>
      </c>
      <c r="C209" s="66">
        <f t="shared" ref="C209:D209" si="124">C193+C201</f>
        <v>51454.94</v>
      </c>
      <c r="D209" s="66">
        <f t="shared" si="124"/>
        <v>52238.412804041523</v>
      </c>
      <c r="E209" s="43">
        <f t="shared" si="117"/>
        <v>-783.47280404152116</v>
      </c>
      <c r="F209" s="66">
        <f t="shared" ref="F209:G209" si="125">F193+F201</f>
        <v>63565.71</v>
      </c>
      <c r="G209" s="66">
        <f t="shared" si="125"/>
        <v>63565.699312407429</v>
      </c>
      <c r="H209" s="43">
        <f t="shared" si="119"/>
        <v>1.0687592570320703E-2</v>
      </c>
      <c r="I209" s="67">
        <f t="shared" ref="I209:J209" si="126">I193+I201</f>
        <v>807</v>
      </c>
      <c r="J209" s="67">
        <f t="shared" si="126"/>
        <v>2020</v>
      </c>
      <c r="K209" s="46">
        <f t="shared" si="121"/>
        <v>-1213</v>
      </c>
      <c r="L209" s="67">
        <f t="shared" ref="L209:M209" si="127">L193+L201</f>
        <v>1006</v>
      </c>
      <c r="M209" s="67">
        <f t="shared" si="127"/>
        <v>1006</v>
      </c>
      <c r="N209" s="46">
        <f t="shared" si="123"/>
        <v>0</v>
      </c>
    </row>
    <row r="210" spans="1:14">
      <c r="A210" s="40"/>
      <c r="B210" s="40" t="s">
        <v>6</v>
      </c>
      <c r="C210" s="66">
        <f t="shared" ref="C210:D210" si="128">C194+C202</f>
        <v>4424.07</v>
      </c>
      <c r="D210" s="66">
        <f t="shared" si="128"/>
        <v>5893.5840698267039</v>
      </c>
      <c r="E210" s="43">
        <f t="shared" si="117"/>
        <v>-1469.5140698267041</v>
      </c>
      <c r="F210" s="66">
        <f t="shared" ref="F210:G210" si="129">F194+F202</f>
        <v>1908.0500000000002</v>
      </c>
      <c r="G210" s="66">
        <f t="shared" si="129"/>
        <v>1908.0640195446697</v>
      </c>
      <c r="H210" s="43">
        <f t="shared" si="119"/>
        <v>-1.4019544669508832E-2</v>
      </c>
      <c r="I210" s="67">
        <f t="shared" ref="I210:J210" si="130">I194+I202</f>
        <v>2267</v>
      </c>
      <c r="J210" s="67">
        <f t="shared" si="130"/>
        <v>18574</v>
      </c>
      <c r="K210" s="46">
        <f t="shared" si="121"/>
        <v>-16307</v>
      </c>
      <c r="L210" s="67">
        <f t="shared" ref="L210:M210" si="131">L194+L202</f>
        <v>2420</v>
      </c>
      <c r="M210" s="67">
        <f t="shared" si="131"/>
        <v>2420</v>
      </c>
      <c r="N210" s="46">
        <f t="shared" si="123"/>
        <v>0</v>
      </c>
    </row>
    <row r="211" spans="1:14">
      <c r="A211" s="40"/>
      <c r="B211" s="40" t="s">
        <v>25</v>
      </c>
      <c r="C211" s="66">
        <f t="shared" ref="C211:D211" si="132">C195+C203</f>
        <v>1981.77</v>
      </c>
      <c r="D211" s="66">
        <f t="shared" si="132"/>
        <v>0</v>
      </c>
      <c r="E211" s="43">
        <f t="shared" si="117"/>
        <v>1981.77</v>
      </c>
      <c r="F211" s="66">
        <f t="shared" ref="F211:G211" si="133">F195+F203</f>
        <v>2354.31</v>
      </c>
      <c r="G211" s="66">
        <f t="shared" si="133"/>
        <v>2354.2938965216199</v>
      </c>
      <c r="H211" s="43">
        <f t="shared" si="119"/>
        <v>1.6103478380045999E-2</v>
      </c>
      <c r="I211" s="67">
        <f t="shared" ref="I211:J211" si="134">I195+I203</f>
        <v>16576</v>
      </c>
      <c r="J211" s="67">
        <f t="shared" si="134"/>
        <v>0</v>
      </c>
      <c r="K211" s="46">
        <f t="shared" si="121"/>
        <v>16576</v>
      </c>
      <c r="L211" s="67">
        <f t="shared" ref="L211:M211" si="135">L195+L203</f>
        <v>17512</v>
      </c>
      <c r="M211" s="67">
        <f t="shared" si="135"/>
        <v>17512</v>
      </c>
      <c r="N211" s="46">
        <f t="shared" si="123"/>
        <v>0</v>
      </c>
    </row>
    <row r="212" spans="1:14" s="34" customFormat="1" ht="15">
      <c r="A212" s="48"/>
      <c r="B212" s="48"/>
      <c r="C212" s="49">
        <f>C207+C208+C209+C210+C211</f>
        <v>103133.39</v>
      </c>
      <c r="D212" s="50">
        <f>D207+D208+D209+D210+D211</f>
        <v>103404.5975782633</v>
      </c>
      <c r="E212" s="51">
        <f t="shared" si="117"/>
        <v>-271.20757826330373</v>
      </c>
      <c r="F212" s="49">
        <f>F207+F208+F209+F210+F211</f>
        <v>122936.02</v>
      </c>
      <c r="G212" s="50">
        <f>G207+G208+G209+G210+G211</f>
        <v>122936.58932087866</v>
      </c>
      <c r="H212" s="51">
        <f t="shared" si="119"/>
        <v>-0.56932087865425274</v>
      </c>
      <c r="I212" s="49">
        <f>I207+I208+I209+I210+I211</f>
        <v>13798321</v>
      </c>
      <c r="J212" s="52">
        <f>J207+J208+J209+J210+J211</f>
        <v>13799262</v>
      </c>
      <c r="K212" s="53">
        <f t="shared" si="121"/>
        <v>-941</v>
      </c>
      <c r="L212" s="49">
        <f>L207+L208+L209+L210+L211</f>
        <v>15067736</v>
      </c>
      <c r="M212" s="52">
        <f>M207+M208+M209+M210+M211</f>
        <v>15067723</v>
      </c>
      <c r="N212" s="53">
        <f t="shared" si="123"/>
        <v>13</v>
      </c>
    </row>
    <row r="213" spans="1:14">
      <c r="A213" s="40"/>
      <c r="B213" s="40"/>
      <c r="C213" s="32"/>
      <c r="D213" s="44"/>
      <c r="E213" s="44"/>
      <c r="F213" s="32"/>
      <c r="G213" s="44"/>
      <c r="H213" s="44"/>
      <c r="I213" s="32"/>
      <c r="J213" s="47"/>
      <c r="K213" s="47"/>
      <c r="L213" s="32"/>
      <c r="M213" s="47"/>
      <c r="N213" s="32"/>
    </row>
    <row r="214" spans="1:14">
      <c r="A214" s="88"/>
      <c r="B214" s="88"/>
      <c r="C214" s="81"/>
      <c r="D214" s="89"/>
      <c r="E214" s="89"/>
      <c r="F214" s="81"/>
      <c r="G214" s="89"/>
      <c r="H214" s="89"/>
      <c r="I214" s="81"/>
      <c r="J214" s="90"/>
      <c r="K214" s="90"/>
      <c r="L214" s="81"/>
      <c r="M214" s="90"/>
    </row>
    <row r="215" spans="1:14">
      <c r="A215" s="91" t="s">
        <v>24</v>
      </c>
      <c r="M215" s="71"/>
    </row>
    <row r="216" spans="1:14">
      <c r="A216" s="91" t="s">
        <v>16</v>
      </c>
    </row>
  </sheetData>
  <mergeCells count="10">
    <mergeCell ref="N4:N5"/>
    <mergeCell ref="A1:M1"/>
    <mergeCell ref="A3:A5"/>
    <mergeCell ref="B3:B5"/>
    <mergeCell ref="C3:G3"/>
    <mergeCell ref="I3:M3"/>
    <mergeCell ref="J2:M2"/>
    <mergeCell ref="E4:E5"/>
    <mergeCell ref="H4:H5"/>
    <mergeCell ref="K4:K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6"/>
  <sheetViews>
    <sheetView tabSelected="1" topLeftCell="F162" workbookViewId="0">
      <selection activeCell="C4" sqref="C4:R184"/>
    </sheetView>
  </sheetViews>
  <sheetFormatPr defaultRowHeight="12.75"/>
  <cols>
    <col min="1" max="1" width="6.42578125" style="20" customWidth="1"/>
    <col min="2" max="2" width="30.140625" style="20" customWidth="1"/>
    <col min="3" max="12" width="12.7109375" style="20" customWidth="1"/>
    <col min="13" max="13" width="11.85546875" style="20" customWidth="1"/>
    <col min="14" max="14" width="9.140625" style="20"/>
    <col min="15" max="18" width="12.7109375" style="20" customWidth="1"/>
    <col min="19" max="16384" width="9.140625" style="20"/>
  </cols>
  <sheetData>
    <row r="1" spans="1:18" ht="15">
      <c r="A1" s="123" t="s">
        <v>62</v>
      </c>
      <c r="B1" s="124"/>
      <c r="C1" s="124"/>
      <c r="D1" s="124"/>
      <c r="E1" s="124"/>
      <c r="F1" s="124"/>
      <c r="G1" s="124"/>
      <c r="H1" s="124"/>
      <c r="I1" s="98"/>
      <c r="J1" s="98"/>
      <c r="K1" s="125"/>
      <c r="L1" s="125"/>
      <c r="M1" s="125"/>
      <c r="N1" s="125"/>
      <c r="O1" s="122" t="s">
        <v>59</v>
      </c>
      <c r="P1" s="122"/>
      <c r="Q1" s="122"/>
      <c r="R1" s="122"/>
    </row>
    <row r="2" spans="1:18" ht="41.25" customHeight="1">
      <c r="A2" s="121" t="s">
        <v>2</v>
      </c>
      <c r="B2" s="121" t="s">
        <v>0</v>
      </c>
      <c r="C2" s="121" t="s">
        <v>60</v>
      </c>
      <c r="D2" s="121"/>
      <c r="E2" s="121"/>
      <c r="F2" s="121"/>
      <c r="G2" s="121" t="s">
        <v>8</v>
      </c>
      <c r="H2" s="121"/>
      <c r="I2" s="121"/>
      <c r="J2" s="121"/>
      <c r="K2" s="126" t="s">
        <v>9</v>
      </c>
      <c r="L2" s="126"/>
      <c r="M2" s="126"/>
      <c r="N2" s="126"/>
      <c r="O2" s="121" t="s">
        <v>61</v>
      </c>
      <c r="P2" s="121"/>
      <c r="Q2" s="121"/>
      <c r="R2" s="121"/>
    </row>
    <row r="3" spans="1:18" s="21" customFormat="1" ht="39.75" customHeight="1">
      <c r="A3" s="121"/>
      <c r="B3" s="121"/>
      <c r="C3" s="94" t="s">
        <v>55</v>
      </c>
      <c r="D3" s="94" t="s">
        <v>63</v>
      </c>
      <c r="E3" s="97" t="s">
        <v>23</v>
      </c>
      <c r="F3" s="97" t="s">
        <v>54</v>
      </c>
      <c r="G3" s="94" t="s">
        <v>55</v>
      </c>
      <c r="H3" s="94" t="s">
        <v>63</v>
      </c>
      <c r="I3" s="97" t="s">
        <v>23</v>
      </c>
      <c r="J3" s="97" t="s">
        <v>54</v>
      </c>
      <c r="K3" s="94" t="s">
        <v>55</v>
      </c>
      <c r="L3" s="94" t="s">
        <v>63</v>
      </c>
      <c r="M3" s="97" t="s">
        <v>23</v>
      </c>
      <c r="N3" s="97" t="s">
        <v>54</v>
      </c>
      <c r="O3" s="105" t="s">
        <v>55</v>
      </c>
      <c r="P3" s="94" t="s">
        <v>63</v>
      </c>
      <c r="Q3" s="97" t="s">
        <v>23</v>
      </c>
      <c r="R3" s="97" t="s">
        <v>54</v>
      </c>
    </row>
    <row r="4" spans="1:18" s="21" customFormat="1" ht="15">
      <c r="A4" s="99">
        <v>1</v>
      </c>
      <c r="B4" s="100" t="s">
        <v>46</v>
      </c>
      <c r="C4" s="9">
        <f>C5+C6+C7+C8+C9</f>
        <v>118.82534179842307</v>
      </c>
      <c r="D4" s="9">
        <f>D5+D6+D7+D8+D9</f>
        <v>261.75050379829889</v>
      </c>
      <c r="E4" s="127">
        <f t="shared" ref="E4:E9" si="0">((D4-C4)/C4)*100</f>
        <v>120.28171755006269</v>
      </c>
      <c r="F4" s="128">
        <f>(D4/D$179)*100</f>
        <v>3.8906160116936683</v>
      </c>
      <c r="G4" s="19">
        <f>G5+G6+G7+G8+G9</f>
        <v>10159</v>
      </c>
      <c r="H4" s="19">
        <f>H5+H6+H7+H8+H9</f>
        <v>8404</v>
      </c>
      <c r="I4" s="127">
        <f t="shared" ref="I4:I9" si="1">((H4-G4)/G4)*100</f>
        <v>-17.275322374249434</v>
      </c>
      <c r="J4" s="128">
        <f>(H4/H$179)*100</f>
        <v>2.0192215281114851</v>
      </c>
      <c r="K4" s="19">
        <f>K5+K6+K7+K8+K9</f>
        <v>158052</v>
      </c>
      <c r="L4" s="19">
        <f>L5+L6+L7+L8+L9</f>
        <v>79995</v>
      </c>
      <c r="M4" s="127">
        <f t="shared" ref="M4:M9" si="2">((L4-K4)/K4)*100</f>
        <v>-49.386910637005542</v>
      </c>
      <c r="N4" s="128">
        <f>(L4/L$179)*100</f>
        <v>1.3221398385797742</v>
      </c>
      <c r="O4" s="9">
        <f>O5+O6+O7+O8+O9</f>
        <v>13894.382406358998</v>
      </c>
      <c r="P4" s="9">
        <f>P5+P6+P7+P8+P9</f>
        <v>15310.739367508999</v>
      </c>
      <c r="Q4" s="127">
        <f t="shared" ref="Q4:Q9" si="3">((P4-O4)/O4)*100</f>
        <v>10.193738157816796</v>
      </c>
      <c r="R4" s="128">
        <f>(P4/P$179)*100</f>
        <v>6.7303971578719759</v>
      </c>
    </row>
    <row r="5" spans="1:18">
      <c r="A5" s="99"/>
      <c r="B5" s="101" t="s">
        <v>3</v>
      </c>
      <c r="C5" s="129">
        <v>11.972775962000009</v>
      </c>
      <c r="D5" s="129">
        <v>2.6819980200000004</v>
      </c>
      <c r="E5" s="130">
        <f t="shared" si="0"/>
        <v>-77.599196472795413</v>
      </c>
      <c r="F5" s="131">
        <f>(D5/D$180)*100</f>
        <v>0.41987094039756268</v>
      </c>
      <c r="G5" s="132">
        <v>391</v>
      </c>
      <c r="H5" s="132">
        <v>52</v>
      </c>
      <c r="I5" s="130">
        <f t="shared" si="1"/>
        <v>-86.70076726342711</v>
      </c>
      <c r="J5" s="131">
        <f>(H5/H$180)*100</f>
        <v>0.3342117102641558</v>
      </c>
      <c r="K5" s="132">
        <v>0</v>
      </c>
      <c r="L5" s="132">
        <v>0</v>
      </c>
      <c r="M5" s="106" t="s">
        <v>58</v>
      </c>
      <c r="N5" s="106" t="s">
        <v>58</v>
      </c>
      <c r="O5" s="129">
        <v>19.541690599000006</v>
      </c>
      <c r="P5" s="129">
        <v>3.5083463949999998</v>
      </c>
      <c r="Q5" s="130">
        <f t="shared" si="3"/>
        <v>-82.04686346236835</v>
      </c>
      <c r="R5" s="131">
        <f>(P5/P$180)*100</f>
        <v>0.50117373929104869</v>
      </c>
    </row>
    <row r="6" spans="1:18">
      <c r="A6" s="99"/>
      <c r="B6" s="101" t="s">
        <v>4</v>
      </c>
      <c r="C6" s="129">
        <v>65.126683334423092</v>
      </c>
      <c r="D6" s="129">
        <v>49.788381779298909</v>
      </c>
      <c r="E6" s="130">
        <f t="shared" si="0"/>
        <v>-23.551485765615571</v>
      </c>
      <c r="F6" s="131">
        <f>(D6/D$181)*100</f>
        <v>2.8364219039772616</v>
      </c>
      <c r="G6" s="132">
        <v>9707</v>
      </c>
      <c r="H6" s="132">
        <v>8314</v>
      </c>
      <c r="I6" s="130">
        <f t="shared" si="1"/>
        <v>-14.350468733903368</v>
      </c>
      <c r="J6" s="131">
        <f>(H6/H$181)*100</f>
        <v>2.0792017305840722</v>
      </c>
      <c r="K6" s="132">
        <v>0</v>
      </c>
      <c r="L6" s="132">
        <v>0</v>
      </c>
      <c r="M6" s="106" t="s">
        <v>58</v>
      </c>
      <c r="N6" s="106" t="s">
        <v>58</v>
      </c>
      <c r="O6" s="129">
        <v>2268.4269882600001</v>
      </c>
      <c r="P6" s="129">
        <v>1765.29231093</v>
      </c>
      <c r="Q6" s="130">
        <f t="shared" si="3"/>
        <v>-22.179892936114744</v>
      </c>
      <c r="R6" s="131">
        <f>(P6/P$181)*100</f>
        <v>2.0081790774654644</v>
      </c>
    </row>
    <row r="7" spans="1:18">
      <c r="A7" s="99"/>
      <c r="B7" s="101" t="s">
        <v>5</v>
      </c>
      <c r="C7" s="129">
        <v>36.128392128999955</v>
      </c>
      <c r="D7" s="129">
        <v>201.84306879299999</v>
      </c>
      <c r="E7" s="130">
        <f t="shared" si="0"/>
        <v>458.68267835529349</v>
      </c>
      <c r="F7" s="131">
        <f>(D7/D$182)*100</f>
        <v>5.5235725615378861</v>
      </c>
      <c r="G7" s="132">
        <v>5</v>
      </c>
      <c r="H7" s="132">
        <v>3</v>
      </c>
      <c r="I7" s="130">
        <f t="shared" si="1"/>
        <v>-40</v>
      </c>
      <c r="J7" s="131">
        <f>(H7/H$182)*100</f>
        <v>2.7777777777777777</v>
      </c>
      <c r="K7" s="132">
        <v>57448</v>
      </c>
      <c r="L7" s="132">
        <v>9701</v>
      </c>
      <c r="M7" s="130">
        <f t="shared" si="2"/>
        <v>-83.113424314162373</v>
      </c>
      <c r="N7" s="131">
        <f>(L7/L$182)*100</f>
        <v>0.30074978182387491</v>
      </c>
      <c r="O7" s="129">
        <v>484.43742449999991</v>
      </c>
      <c r="P7" s="129">
        <v>166.09704139999997</v>
      </c>
      <c r="Q7" s="130">
        <f t="shared" si="3"/>
        <v>-65.713416635506036</v>
      </c>
      <c r="R7" s="131">
        <f>(P7/P$182)*100</f>
        <v>0.73334194393062802</v>
      </c>
    </row>
    <row r="8" spans="1:18">
      <c r="A8" s="99"/>
      <c r="B8" s="101" t="s">
        <v>6</v>
      </c>
      <c r="C8" s="129">
        <v>0.55244440000000006</v>
      </c>
      <c r="D8" s="129">
        <v>0.43284134600000002</v>
      </c>
      <c r="E8" s="130">
        <f t="shared" si="0"/>
        <v>-21.649790277537438</v>
      </c>
      <c r="F8" s="131">
        <f>(D8/D$183)*100</f>
        <v>8.0958367184260041E-2</v>
      </c>
      <c r="G8" s="132">
        <v>0</v>
      </c>
      <c r="H8" s="132">
        <v>0</v>
      </c>
      <c r="I8" s="106" t="s">
        <v>58</v>
      </c>
      <c r="J8" s="131">
        <f>(H8/H$183)*100</f>
        <v>0</v>
      </c>
      <c r="K8" s="132">
        <v>0</v>
      </c>
      <c r="L8" s="132">
        <v>0</v>
      </c>
      <c r="M8" s="106" t="s">
        <v>58</v>
      </c>
      <c r="N8" s="131">
        <f>(L8/L$183)*100</f>
        <v>0</v>
      </c>
      <c r="O8" s="129">
        <v>0</v>
      </c>
      <c r="P8" s="129">
        <v>0</v>
      </c>
      <c r="Q8" s="106" t="s">
        <v>58</v>
      </c>
      <c r="R8" s="131">
        <f>(P8/P$183)*100</f>
        <v>0</v>
      </c>
    </row>
    <row r="9" spans="1:18">
      <c r="A9" s="99"/>
      <c r="B9" s="101" t="s">
        <v>25</v>
      </c>
      <c r="C9" s="129">
        <v>5.0450459729999979</v>
      </c>
      <c r="D9" s="129">
        <v>7.0042138599999983</v>
      </c>
      <c r="E9" s="130">
        <f t="shared" si="0"/>
        <v>38.8334991888091</v>
      </c>
      <c r="F9" s="131">
        <f>(D9/D$184)*100</f>
        <v>4.8375186582442415</v>
      </c>
      <c r="G9" s="132">
        <v>56</v>
      </c>
      <c r="H9" s="132">
        <v>35</v>
      </c>
      <c r="I9" s="130">
        <f t="shared" si="1"/>
        <v>-37.5</v>
      </c>
      <c r="J9" s="131">
        <f>(H9/H$184)*100</f>
        <v>5.7471264367816088</v>
      </c>
      <c r="K9" s="132">
        <v>100604</v>
      </c>
      <c r="L9" s="132">
        <v>70294</v>
      </c>
      <c r="M9" s="130">
        <f t="shared" si="2"/>
        <v>-30.128026718619537</v>
      </c>
      <c r="N9" s="131">
        <f>(L9/L$184)*100</f>
        <v>2.5802780918260972</v>
      </c>
      <c r="O9" s="129">
        <v>11121.976302999998</v>
      </c>
      <c r="P9" s="129">
        <v>13375.841668784</v>
      </c>
      <c r="Q9" s="130">
        <f t="shared" si="3"/>
        <v>20.264971839366837</v>
      </c>
      <c r="R9" s="131">
        <f>(P9/P$184)*100</f>
        <v>11.83359407558169</v>
      </c>
    </row>
    <row r="10" spans="1:18">
      <c r="A10" s="99"/>
      <c r="B10" s="101"/>
      <c r="C10" s="129"/>
      <c r="D10" s="129"/>
      <c r="E10" s="130"/>
      <c r="F10" s="131"/>
      <c r="G10" s="132"/>
      <c r="H10" s="132"/>
      <c r="I10" s="130"/>
      <c r="J10" s="131"/>
      <c r="K10" s="132"/>
      <c r="L10" s="132"/>
      <c r="M10" s="130"/>
      <c r="N10" s="131"/>
      <c r="O10" s="129"/>
      <c r="P10" s="129"/>
      <c r="Q10" s="130"/>
      <c r="R10" s="131"/>
    </row>
    <row r="11" spans="1:18" ht="15">
      <c r="A11" s="99">
        <v>2</v>
      </c>
      <c r="B11" s="100" t="s">
        <v>22</v>
      </c>
      <c r="C11" s="9">
        <f>C12+C13+C14+C15+C16</f>
        <v>8.181105285000001</v>
      </c>
      <c r="D11" s="9">
        <f>D12+D13+D14+D15+D16</f>
        <v>3.7203260590000005</v>
      </c>
      <c r="E11" s="127">
        <f t="shared" ref="E11:E16" si="4">((D11-C11)/C11)*100</f>
        <v>-54.52538588127949</v>
      </c>
      <c r="F11" s="128">
        <f>(D11/D$179)*100</f>
        <v>5.5298308594738513E-2</v>
      </c>
      <c r="G11" s="19">
        <f>G12+G13+G14+G15+G16</f>
        <v>1647</v>
      </c>
      <c r="H11" s="19">
        <f>H12+H13+H14+H15+H16</f>
        <v>744</v>
      </c>
      <c r="I11" s="127">
        <f t="shared" ref="I11:I16" si="5">((H11-G11)/G11)*100</f>
        <v>-54.826958105646625</v>
      </c>
      <c r="J11" s="128">
        <f>(H11/H$179)*100</f>
        <v>0.17876021143680923</v>
      </c>
      <c r="K11" s="19">
        <f>K12+K13+K14+K15+K16</f>
        <v>11886</v>
      </c>
      <c r="L11" s="19">
        <f>L12+L13+L14+L15+L16</f>
        <v>12669</v>
      </c>
      <c r="M11" s="127">
        <f t="shared" ref="M11:M16" si="6">((L11-K11)/K11)*100</f>
        <v>6.5875820292781428</v>
      </c>
      <c r="N11" s="128">
        <f>(L11/L$179)*100</f>
        <v>0.20939045709065771</v>
      </c>
      <c r="O11" s="9">
        <f>O12+O13+O14+O15+O16</f>
        <v>4515.1749868000006</v>
      </c>
      <c r="P11" s="9">
        <f>P12+P13+P14+P15+P16</f>
        <v>1903.2810516</v>
      </c>
      <c r="Q11" s="127">
        <f t="shared" ref="Q11:Q16" si="7">((P11-O11)/O11)*100</f>
        <v>-57.8470146303478</v>
      </c>
      <c r="R11" s="128">
        <f>(P11/P$179)*100</f>
        <v>0.83665700740122639</v>
      </c>
    </row>
    <row r="12" spans="1:18">
      <c r="A12" s="99"/>
      <c r="B12" s="101" t="s">
        <v>3</v>
      </c>
      <c r="C12" s="12">
        <v>0.10415969999999999</v>
      </c>
      <c r="D12" s="12">
        <v>1.3945100000000002E-2</v>
      </c>
      <c r="E12" s="130">
        <f t="shared" si="4"/>
        <v>-86.611808597759008</v>
      </c>
      <c r="F12" s="131">
        <f>(D12/D$180)*100</f>
        <v>2.1831269849103209E-3</v>
      </c>
      <c r="G12" s="96">
        <v>6</v>
      </c>
      <c r="H12" s="96">
        <v>2</v>
      </c>
      <c r="I12" s="130">
        <f t="shared" si="5"/>
        <v>-66.666666666666657</v>
      </c>
      <c r="J12" s="131">
        <f>(H12/H$180)*100</f>
        <v>1.2854296548621375E-2</v>
      </c>
      <c r="K12" s="96">
        <v>0</v>
      </c>
      <c r="L12" s="96">
        <v>0</v>
      </c>
      <c r="M12" s="106" t="s">
        <v>58</v>
      </c>
      <c r="N12" s="106" t="s">
        <v>58</v>
      </c>
      <c r="O12" s="12">
        <v>0.34569000000000005</v>
      </c>
      <c r="P12" s="12">
        <v>1.3</v>
      </c>
      <c r="Q12" s="130">
        <f t="shared" si="7"/>
        <v>276.05947525239372</v>
      </c>
      <c r="R12" s="131">
        <f>(P12/P$180)*100</f>
        <v>0.18570739252170204</v>
      </c>
    </row>
    <row r="13" spans="1:18" s="21" customFormat="1">
      <c r="A13" s="99"/>
      <c r="B13" s="101" t="s">
        <v>4</v>
      </c>
      <c r="C13" s="12">
        <v>5.0814447459999998</v>
      </c>
      <c r="D13" s="12">
        <v>2.6048469330000001</v>
      </c>
      <c r="E13" s="130">
        <f t="shared" si="4"/>
        <v>-48.738064404803815</v>
      </c>
      <c r="F13" s="131">
        <f>(D13/D$181)*100</f>
        <v>0.14839696799186131</v>
      </c>
      <c r="G13" s="96">
        <v>1617</v>
      </c>
      <c r="H13" s="96">
        <v>739</v>
      </c>
      <c r="I13" s="130">
        <f t="shared" si="5"/>
        <v>-54.298082869511447</v>
      </c>
      <c r="J13" s="131">
        <f>(H13/H$181)*100</f>
        <v>0.18481237417628452</v>
      </c>
      <c r="K13" s="96">
        <v>0</v>
      </c>
      <c r="L13" s="96">
        <v>0</v>
      </c>
      <c r="M13" s="106" t="s">
        <v>58</v>
      </c>
      <c r="N13" s="106" t="s">
        <v>58</v>
      </c>
      <c r="O13" s="12">
        <v>1064.1173015999998</v>
      </c>
      <c r="P13" s="12">
        <v>404.98310999999995</v>
      </c>
      <c r="Q13" s="130">
        <f t="shared" si="7"/>
        <v>-61.941873382655274</v>
      </c>
      <c r="R13" s="131">
        <f>(P13/P$181)*100</f>
        <v>0.46070478140837712</v>
      </c>
    </row>
    <row r="14" spans="1:18" s="21" customFormat="1">
      <c r="A14" s="99"/>
      <c r="B14" s="101" t="s">
        <v>5</v>
      </c>
      <c r="C14" s="12">
        <v>0</v>
      </c>
      <c r="D14" s="12">
        <v>0</v>
      </c>
      <c r="E14" s="106" t="s">
        <v>58</v>
      </c>
      <c r="F14" s="131">
        <f>(D14/D$182)*100</f>
        <v>0</v>
      </c>
      <c r="G14" s="96">
        <v>0</v>
      </c>
      <c r="H14" s="96">
        <v>0</v>
      </c>
      <c r="I14" s="106" t="s">
        <v>58</v>
      </c>
      <c r="J14" s="131">
        <f>(H14/H$182)*100</f>
        <v>0</v>
      </c>
      <c r="K14" s="96">
        <v>0</v>
      </c>
      <c r="L14" s="96">
        <v>0</v>
      </c>
      <c r="M14" s="106" t="s">
        <v>58</v>
      </c>
      <c r="N14" s="131">
        <f>(L14/L$182)*100</f>
        <v>0</v>
      </c>
      <c r="O14" s="12">
        <v>0</v>
      </c>
      <c r="P14" s="12">
        <v>0</v>
      </c>
      <c r="Q14" s="106" t="s">
        <v>58</v>
      </c>
      <c r="R14" s="131">
        <f>(P14/P$182)*100</f>
        <v>0</v>
      </c>
    </row>
    <row r="15" spans="1:18">
      <c r="A15" s="99"/>
      <c r="B15" s="101" t="s">
        <v>6</v>
      </c>
      <c r="C15" s="12">
        <v>0</v>
      </c>
      <c r="D15" s="12">
        <v>0</v>
      </c>
      <c r="E15" s="106" t="s">
        <v>58</v>
      </c>
      <c r="F15" s="131">
        <f>(D15/D$183)*100</f>
        <v>0</v>
      </c>
      <c r="G15" s="96">
        <v>0</v>
      </c>
      <c r="H15" s="96">
        <v>0</v>
      </c>
      <c r="I15" s="106" t="s">
        <v>58</v>
      </c>
      <c r="J15" s="131">
        <f>(H15/H$183)*100</f>
        <v>0</v>
      </c>
      <c r="K15" s="96">
        <v>0</v>
      </c>
      <c r="L15" s="96">
        <v>0</v>
      </c>
      <c r="M15" s="106" t="s">
        <v>58</v>
      </c>
      <c r="N15" s="131">
        <f>(L15/L$183)*100</f>
        <v>0</v>
      </c>
      <c r="O15" s="12">
        <v>0</v>
      </c>
      <c r="P15" s="12">
        <v>0</v>
      </c>
      <c r="Q15" s="106" t="s">
        <v>58</v>
      </c>
      <c r="R15" s="131">
        <f>(P15/P$183)*100</f>
        <v>0</v>
      </c>
    </row>
    <row r="16" spans="1:18">
      <c r="A16" s="99"/>
      <c r="B16" s="101" t="s">
        <v>25</v>
      </c>
      <c r="C16" s="12">
        <v>2.995500839</v>
      </c>
      <c r="D16" s="12">
        <v>1.1015340260000002</v>
      </c>
      <c r="E16" s="130">
        <f t="shared" si="4"/>
        <v>-63.227049992490414</v>
      </c>
      <c r="F16" s="131">
        <f>(D16/D$184)*100</f>
        <v>0.76078365252341096</v>
      </c>
      <c r="G16" s="96">
        <v>24</v>
      </c>
      <c r="H16" s="96">
        <v>3</v>
      </c>
      <c r="I16" s="130">
        <f t="shared" si="5"/>
        <v>-87.5</v>
      </c>
      <c r="J16" s="131">
        <f>(H16/H$184)*100</f>
        <v>0.49261083743842365</v>
      </c>
      <c r="K16" s="96">
        <v>11886</v>
      </c>
      <c r="L16" s="96">
        <v>12669</v>
      </c>
      <c r="M16" s="130">
        <f t="shared" si="6"/>
        <v>6.5875820292781428</v>
      </c>
      <c r="N16" s="131">
        <f>(L16/L$184)*100</f>
        <v>0.46504030422717191</v>
      </c>
      <c r="O16" s="12">
        <v>3450.7119952000003</v>
      </c>
      <c r="P16" s="12">
        <v>1496.9979415999999</v>
      </c>
      <c r="Q16" s="130">
        <f t="shared" si="7"/>
        <v>-56.617708354613491</v>
      </c>
      <c r="R16" s="131">
        <f>(P16/P$184)*100</f>
        <v>1.3243926185383896</v>
      </c>
    </row>
    <row r="17" spans="1:18">
      <c r="A17" s="99"/>
      <c r="B17" s="101"/>
      <c r="C17" s="12"/>
      <c r="D17" s="12"/>
      <c r="E17" s="130"/>
      <c r="F17" s="131"/>
      <c r="G17" s="96"/>
      <c r="H17" s="96"/>
      <c r="I17" s="130"/>
      <c r="J17" s="131"/>
      <c r="K17" s="96"/>
      <c r="L17" s="96"/>
      <c r="M17" s="130"/>
      <c r="N17" s="131"/>
      <c r="O17" s="12"/>
      <c r="P17" s="12"/>
      <c r="Q17" s="130"/>
      <c r="R17" s="131"/>
    </row>
    <row r="18" spans="1:18" ht="15">
      <c r="A18" s="99">
        <v>3</v>
      </c>
      <c r="B18" s="100" t="s">
        <v>30</v>
      </c>
      <c r="C18" s="9">
        <f>C19+C20+C21+C22+C23</f>
        <v>5.4037102231546763</v>
      </c>
      <c r="D18" s="9">
        <f>D19+D20+D21+D22+D23</f>
        <v>19.023905604602817</v>
      </c>
      <c r="E18" s="127">
        <f t="shared" ref="E18:E23" si="8">((D18-C18)/C18)*100</f>
        <v>252.05266046810141</v>
      </c>
      <c r="F18" s="128">
        <f>(D18/D$179)*100</f>
        <v>0.28276817303569085</v>
      </c>
      <c r="G18" s="19">
        <f>G19+G20+G21+G22+G23</f>
        <v>723</v>
      </c>
      <c r="H18" s="19">
        <f>H19+H20+H21+H22+H23</f>
        <v>1283</v>
      </c>
      <c r="I18" s="127">
        <f t="shared" ref="I18:I23" si="9">((H18-G18)/G18)*100</f>
        <v>77.455048409405265</v>
      </c>
      <c r="J18" s="128">
        <f>(H18/H$179)*100</f>
        <v>0.3082652570879385</v>
      </c>
      <c r="K18" s="19">
        <f>K19+K20+K21+K22+K23</f>
        <v>7482</v>
      </c>
      <c r="L18" s="19">
        <f>L19+L20+L21+L22+L23</f>
        <v>80398</v>
      </c>
      <c r="M18" s="127">
        <f t="shared" ref="M18:M23" si="10">((L18-K18)/K18)*100</f>
        <v>974.55225875434371</v>
      </c>
      <c r="N18" s="128">
        <f>(L18/L$179)*100</f>
        <v>1.3288005343101033</v>
      </c>
      <c r="O18" s="9">
        <f>O19+O20+O21+O22+O23</f>
        <v>-170.04594541894048</v>
      </c>
      <c r="P18" s="9">
        <f>P19+P20+P21+P22+P23</f>
        <v>2340.2844179496619</v>
      </c>
      <c r="Q18" s="127">
        <f t="shared" ref="Q18:Q23" si="11">((P18-O18)/O18)*100</f>
        <v>-1476.2659334122473</v>
      </c>
      <c r="R18" s="128">
        <f>(P18/P$179)*100</f>
        <v>1.0287578683891547</v>
      </c>
    </row>
    <row r="19" spans="1:18">
      <c r="A19" s="99"/>
      <c r="B19" s="101" t="s">
        <v>3</v>
      </c>
      <c r="C19" s="12">
        <v>0.25862740000000001</v>
      </c>
      <c r="D19" s="12">
        <v>0.66927170000000002</v>
      </c>
      <c r="E19" s="130">
        <f t="shared" si="8"/>
        <v>158.7783428979296</v>
      </c>
      <c r="F19" s="131">
        <f>(D19/D$180)*100</f>
        <v>0.10477552032662403</v>
      </c>
      <c r="G19" s="96">
        <v>8</v>
      </c>
      <c r="H19" s="96">
        <v>21</v>
      </c>
      <c r="I19" s="130">
        <f t="shared" si="9"/>
        <v>162.5</v>
      </c>
      <c r="J19" s="131">
        <f>(H19/H$180)*100</f>
        <v>0.13497011376052445</v>
      </c>
      <c r="K19" s="96">
        <v>0</v>
      </c>
      <c r="L19" s="96">
        <v>0</v>
      </c>
      <c r="M19" s="106" t="s">
        <v>58</v>
      </c>
      <c r="N19" s="106" t="s">
        <v>58</v>
      </c>
      <c r="O19" s="12">
        <v>9.4999999999999998E-3</v>
      </c>
      <c r="P19" s="12">
        <v>0.1201687</v>
      </c>
      <c r="Q19" s="130">
        <f t="shared" si="11"/>
        <v>1164.9336842105263</v>
      </c>
      <c r="R19" s="131">
        <f>(P19/P$180)*100</f>
        <v>1.7166319953632814E-2</v>
      </c>
    </row>
    <row r="20" spans="1:18">
      <c r="A20" s="99"/>
      <c r="B20" s="101" t="s">
        <v>4</v>
      </c>
      <c r="C20" s="12">
        <v>4.1577980000000005</v>
      </c>
      <c r="D20" s="12">
        <v>10.9899098</v>
      </c>
      <c r="E20" s="130">
        <f t="shared" si="8"/>
        <v>164.32043596153537</v>
      </c>
      <c r="F20" s="131">
        <f>(D20/D$181)*100</f>
        <v>0.62609025972431021</v>
      </c>
      <c r="G20" s="96">
        <v>714</v>
      </c>
      <c r="H20" s="96">
        <v>1249</v>
      </c>
      <c r="I20" s="130">
        <f t="shared" si="9"/>
        <v>74.929971988795515</v>
      </c>
      <c r="J20" s="131">
        <f>(H20/H$181)*100</f>
        <v>0.31235541995423455</v>
      </c>
      <c r="K20" s="96">
        <v>0</v>
      </c>
      <c r="L20" s="96">
        <v>0</v>
      </c>
      <c r="M20" s="106" t="s">
        <v>58</v>
      </c>
      <c r="N20" s="106" t="s">
        <v>58</v>
      </c>
      <c r="O20" s="12">
        <v>132.926299</v>
      </c>
      <c r="P20" s="12">
        <v>188.1955518</v>
      </c>
      <c r="Q20" s="130">
        <f t="shared" si="11"/>
        <v>41.578869806643759</v>
      </c>
      <c r="R20" s="131">
        <f>(P20/P$181)*100</f>
        <v>0.21408939882467676</v>
      </c>
    </row>
    <row r="21" spans="1:18">
      <c r="A21" s="99"/>
      <c r="B21" s="101" t="s">
        <v>5</v>
      </c>
      <c r="C21" s="12">
        <v>0.18089349896662429</v>
      </c>
      <c r="D21" s="12">
        <v>6.9757728000000005E-2</v>
      </c>
      <c r="E21" s="130">
        <f t="shared" si="8"/>
        <v>-61.437128255852556</v>
      </c>
      <c r="F21" s="131">
        <f>(D21/D$182)*100</f>
        <v>1.9089675689145384E-3</v>
      </c>
      <c r="G21" s="96">
        <v>0</v>
      </c>
      <c r="H21" s="96">
        <v>0</v>
      </c>
      <c r="I21" s="106" t="s">
        <v>58</v>
      </c>
      <c r="J21" s="131">
        <f>(H21/H$182)*100</f>
        <v>0</v>
      </c>
      <c r="K21" s="96">
        <v>288</v>
      </c>
      <c r="L21" s="96">
        <v>2418</v>
      </c>
      <c r="M21" s="130">
        <f t="shared" si="10"/>
        <v>739.58333333333326</v>
      </c>
      <c r="N21" s="131">
        <f>(L21/L$182)*100</f>
        <v>7.4962681419454641E-2</v>
      </c>
      <c r="O21" s="12">
        <v>0.69127139999999998</v>
      </c>
      <c r="P21" s="12">
        <v>8.6953599999999991</v>
      </c>
      <c r="Q21" s="130">
        <f t="shared" si="11"/>
        <v>1157.8793220723437</v>
      </c>
      <c r="R21" s="131">
        <f>(P21/P$182)*100</f>
        <v>3.8391244972390139E-2</v>
      </c>
    </row>
    <row r="22" spans="1:18" s="21" customFormat="1">
      <c r="A22" s="99"/>
      <c r="B22" s="101" t="s">
        <v>6</v>
      </c>
      <c r="C22" s="12">
        <v>6.0931100000000002E-2</v>
      </c>
      <c r="D22" s="12">
        <v>7.1410799999999997E-2</v>
      </c>
      <c r="E22" s="130">
        <f t="shared" si="8"/>
        <v>17.199262773854393</v>
      </c>
      <c r="F22" s="131">
        <f>(D22/D$183)*100</f>
        <v>1.3356630138844815E-2</v>
      </c>
      <c r="G22" s="96">
        <v>0</v>
      </c>
      <c r="H22" s="96">
        <v>0</v>
      </c>
      <c r="I22" s="106" t="s">
        <v>58</v>
      </c>
      <c r="J22" s="131">
        <f>(H22/H$183)*100</f>
        <v>0</v>
      </c>
      <c r="K22" s="96">
        <v>0</v>
      </c>
      <c r="L22" s="96">
        <v>0</v>
      </c>
      <c r="M22" s="106" t="s">
        <v>58</v>
      </c>
      <c r="N22" s="131">
        <f>(L22/L$183)*100</f>
        <v>0</v>
      </c>
      <c r="O22" s="12">
        <v>0</v>
      </c>
      <c r="P22" s="12">
        <v>-2.0499999999999997E-2</v>
      </c>
      <c r="Q22" s="106" t="s">
        <v>58</v>
      </c>
      <c r="R22" s="131">
        <f>(P22/P$183)*100</f>
        <v>-6.4079610615723622E-4</v>
      </c>
    </row>
    <row r="23" spans="1:18">
      <c r="A23" s="99"/>
      <c r="B23" s="101" t="s">
        <v>25</v>
      </c>
      <c r="C23" s="12">
        <v>0.74546022418805069</v>
      </c>
      <c r="D23" s="12">
        <v>7.2235555766028146</v>
      </c>
      <c r="E23" s="130">
        <f t="shared" si="8"/>
        <v>869.00617125087433</v>
      </c>
      <c r="F23" s="131">
        <f>(D23/D$184)*100</f>
        <v>4.9890088422686114</v>
      </c>
      <c r="G23" s="96">
        <v>1</v>
      </c>
      <c r="H23" s="96">
        <v>13</v>
      </c>
      <c r="I23" s="130">
        <f t="shared" si="9"/>
        <v>1200</v>
      </c>
      <c r="J23" s="131">
        <f>(H23/H$184)*100</f>
        <v>2.1346469622331692</v>
      </c>
      <c r="K23" s="96">
        <v>7194</v>
      </c>
      <c r="L23" s="96">
        <v>77980</v>
      </c>
      <c r="M23" s="130">
        <f t="shared" si="10"/>
        <v>983.95885460105637</v>
      </c>
      <c r="N23" s="131">
        <f>(L23/L$184)*100</f>
        <v>2.8624076820297475</v>
      </c>
      <c r="O23" s="12">
        <v>-303.67301581894048</v>
      </c>
      <c r="P23" s="12">
        <v>2143.2938374496621</v>
      </c>
      <c r="Q23" s="130">
        <f t="shared" si="11"/>
        <v>-805.79001946210531</v>
      </c>
      <c r="R23" s="131">
        <f>(P23/P$184)*100</f>
        <v>1.8961699671031476</v>
      </c>
    </row>
    <row r="24" spans="1:18">
      <c r="A24" s="99"/>
      <c r="B24" s="101"/>
      <c r="C24" s="12"/>
      <c r="D24" s="12"/>
      <c r="E24" s="130"/>
      <c r="F24" s="131"/>
      <c r="G24" s="96"/>
      <c r="H24" s="96"/>
      <c r="I24" s="130"/>
      <c r="J24" s="131"/>
      <c r="K24" s="96"/>
      <c r="L24" s="96"/>
      <c r="M24" s="130"/>
      <c r="N24" s="131"/>
      <c r="O24" s="12"/>
      <c r="P24" s="12"/>
      <c r="Q24" s="130"/>
      <c r="R24" s="131"/>
    </row>
    <row r="25" spans="1:18" s="21" customFormat="1" ht="15">
      <c r="A25" s="99">
        <v>4</v>
      </c>
      <c r="B25" s="100" t="s">
        <v>31</v>
      </c>
      <c r="C25" s="9">
        <f>C26+C27+C28+C29+C30</f>
        <v>218.62931239779371</v>
      </c>
      <c r="D25" s="9">
        <f>D26+D27+D28+D29+D30</f>
        <v>314.04396908603792</v>
      </c>
      <c r="E25" s="127">
        <f t="shared" ref="E25:E30" si="12">((D25-C25)/C25)*100</f>
        <v>43.642206821122983</v>
      </c>
      <c r="F25" s="128">
        <f>(D25/D$179)*100</f>
        <v>4.6678973937849255</v>
      </c>
      <c r="G25" s="19">
        <f>G26+G27+G28+G29+G30</f>
        <v>14269</v>
      </c>
      <c r="H25" s="19">
        <f>H26+H27+H28+H29+H30</f>
        <v>14840</v>
      </c>
      <c r="I25" s="127">
        <f t="shared" ref="I25:I30" si="13">((H25-G25)/G25)*100</f>
        <v>4.0016819679024458</v>
      </c>
      <c r="J25" s="128">
        <f>(H25/H$179)*100</f>
        <v>3.5655934646804424</v>
      </c>
      <c r="K25" s="19">
        <f>K26+K27+K28+K29+K30</f>
        <v>2141277</v>
      </c>
      <c r="L25" s="19">
        <f>L26+L27+L28+L29+L30</f>
        <v>377778</v>
      </c>
      <c r="M25" s="127">
        <f t="shared" ref="M25:M30" si="14">((L25-K25)/K25)*100</f>
        <v>-82.357350310118676</v>
      </c>
      <c r="N25" s="128">
        <f>(L25/L$179)*100</f>
        <v>6.2438320387397965</v>
      </c>
      <c r="O25" s="9">
        <f>O26+O27+O28+O29+O30</f>
        <v>15847.019595167705</v>
      </c>
      <c r="P25" s="9">
        <f>P26+P27+P28+P29+P30</f>
        <v>10497.841057993999</v>
      </c>
      <c r="Q25" s="127">
        <f t="shared" ref="Q25:Q30" si="15">((P25-O25)/O25)*100</f>
        <v>-33.755107735241602</v>
      </c>
      <c r="R25" s="128">
        <f>(P25/P$179)*100</f>
        <v>4.6147111465074717</v>
      </c>
    </row>
    <row r="26" spans="1:18">
      <c r="A26" s="99"/>
      <c r="B26" s="101" t="s">
        <v>3</v>
      </c>
      <c r="C26" s="12">
        <v>3.9920578329999987</v>
      </c>
      <c r="D26" s="12">
        <v>-1.1899191250000034</v>
      </c>
      <c r="E26" s="130">
        <f t="shared" si="12"/>
        <v>-129.80716148858465</v>
      </c>
      <c r="F26" s="131">
        <f>(D26/D$180)*100</f>
        <v>-0.18628368040733909</v>
      </c>
      <c r="G26" s="96">
        <v>54</v>
      </c>
      <c r="H26" s="96">
        <v>38</v>
      </c>
      <c r="I26" s="130">
        <f t="shared" si="13"/>
        <v>-29.629629629629626</v>
      </c>
      <c r="J26" s="131">
        <f>(H26/H$180)*100</f>
        <v>0.24423163442380616</v>
      </c>
      <c r="K26" s="96">
        <v>0</v>
      </c>
      <c r="L26" s="96">
        <v>0</v>
      </c>
      <c r="M26" s="106" t="s">
        <v>58</v>
      </c>
      <c r="N26" s="106" t="s">
        <v>58</v>
      </c>
      <c r="O26" s="12">
        <v>7.5937604999999992</v>
      </c>
      <c r="P26" s="12">
        <v>2.7326824999999997</v>
      </c>
      <c r="Q26" s="130">
        <f t="shared" si="15"/>
        <v>-64.014107371440005</v>
      </c>
      <c r="R26" s="131">
        <f>(P26/P$180)*100</f>
        <v>0.39036872435745079</v>
      </c>
    </row>
    <row r="27" spans="1:18">
      <c r="A27" s="99"/>
      <c r="B27" s="101" t="s">
        <v>4</v>
      </c>
      <c r="C27" s="12">
        <v>72.125594899793683</v>
      </c>
      <c r="D27" s="12">
        <v>72.883999862037953</v>
      </c>
      <c r="E27" s="130">
        <f t="shared" si="12"/>
        <v>1.0515060060134631</v>
      </c>
      <c r="F27" s="131">
        <f>(D27/D$181)*100</f>
        <v>4.1521689653330851</v>
      </c>
      <c r="G27" s="96">
        <v>14207</v>
      </c>
      <c r="H27" s="96">
        <v>14794</v>
      </c>
      <c r="I27" s="130">
        <f t="shared" si="13"/>
        <v>4.1317660308298727</v>
      </c>
      <c r="J27" s="131">
        <f>(H27/H$181)*100</f>
        <v>3.6997486651744969</v>
      </c>
      <c r="K27" s="96">
        <v>0</v>
      </c>
      <c r="L27" s="96">
        <v>0</v>
      </c>
      <c r="M27" s="106" t="s">
        <v>58</v>
      </c>
      <c r="N27" s="106" t="s">
        <v>58</v>
      </c>
      <c r="O27" s="12">
        <v>1298.8515480359999</v>
      </c>
      <c r="P27" s="12">
        <v>2955.7300506020001</v>
      </c>
      <c r="Q27" s="130">
        <f t="shared" si="15"/>
        <v>127.56488646230393</v>
      </c>
      <c r="R27" s="131">
        <f>(P27/P$181)*100</f>
        <v>3.3624092789073754</v>
      </c>
    </row>
    <row r="28" spans="1:18">
      <c r="A28" s="99"/>
      <c r="B28" s="101" t="s">
        <v>5</v>
      </c>
      <c r="C28" s="12">
        <v>122.15122583100005</v>
      </c>
      <c r="D28" s="12">
        <v>222.060592732</v>
      </c>
      <c r="E28" s="130">
        <f t="shared" si="12"/>
        <v>81.791538497720538</v>
      </c>
      <c r="F28" s="131">
        <f>(D28/D$182)*100</f>
        <v>6.0768388250736525</v>
      </c>
      <c r="G28" s="96">
        <v>4</v>
      </c>
      <c r="H28" s="96">
        <v>5</v>
      </c>
      <c r="I28" s="130">
        <f t="shared" si="13"/>
        <v>25</v>
      </c>
      <c r="J28" s="131">
        <f>(H28/H$182)*100</f>
        <v>4.6296296296296298</v>
      </c>
      <c r="K28" s="96">
        <v>1911631</v>
      </c>
      <c r="L28" s="96">
        <v>200552</v>
      </c>
      <c r="M28" s="130">
        <f t="shared" si="14"/>
        <v>-89.508853957693717</v>
      </c>
      <c r="N28" s="131">
        <f>(L28/L$182)*100</f>
        <v>6.217500282892666</v>
      </c>
      <c r="O28" s="12">
        <v>10106.928093194998</v>
      </c>
      <c r="P28" s="12">
        <v>883.44191999999998</v>
      </c>
      <c r="Q28" s="130">
        <f t="shared" si="15"/>
        <v>-91.259046152759112</v>
      </c>
      <c r="R28" s="131">
        <f>(P28/P$182)*100</f>
        <v>3.9005211020128772</v>
      </c>
    </row>
    <row r="29" spans="1:18">
      <c r="A29" s="99"/>
      <c r="B29" s="101" t="s">
        <v>6</v>
      </c>
      <c r="C29" s="12">
        <v>-3.0860000000000002E-6</v>
      </c>
      <c r="D29" s="12">
        <v>1.0486150000000001E-3</v>
      </c>
      <c r="E29" s="130">
        <f t="shared" si="12"/>
        <v>-34079.747245625404</v>
      </c>
      <c r="F29" s="131">
        <f>(D29/D$183)*100</f>
        <v>1.9613227569281898E-4</v>
      </c>
      <c r="G29" s="96">
        <v>0</v>
      </c>
      <c r="H29" s="96">
        <v>0</v>
      </c>
      <c r="I29" s="106" t="s">
        <v>58</v>
      </c>
      <c r="J29" s="131">
        <f>(H29/H$183)*100</f>
        <v>0</v>
      </c>
      <c r="K29" s="96">
        <v>0</v>
      </c>
      <c r="L29" s="96">
        <v>0</v>
      </c>
      <c r="M29" s="106" t="s">
        <v>58</v>
      </c>
      <c r="N29" s="131">
        <f>(L29/L$183)*100</f>
        <v>0</v>
      </c>
      <c r="O29" s="12">
        <v>0</v>
      </c>
      <c r="P29" s="12">
        <v>0</v>
      </c>
      <c r="Q29" s="106" t="s">
        <v>58</v>
      </c>
      <c r="R29" s="131">
        <f>(P29/P$183)*100</f>
        <v>0</v>
      </c>
    </row>
    <row r="30" spans="1:18">
      <c r="A30" s="99"/>
      <c r="B30" s="101" t="s">
        <v>25</v>
      </c>
      <c r="C30" s="12">
        <v>20.360436919999955</v>
      </c>
      <c r="D30" s="12">
        <v>20.288247002000002</v>
      </c>
      <c r="E30" s="130">
        <f t="shared" si="12"/>
        <v>-0.35455976845487747</v>
      </c>
      <c r="F30" s="131">
        <f>(D30/D$184)*100</f>
        <v>14.012246824120075</v>
      </c>
      <c r="G30" s="96">
        <v>4</v>
      </c>
      <c r="H30" s="96">
        <v>3</v>
      </c>
      <c r="I30" s="130">
        <f t="shared" si="13"/>
        <v>-25</v>
      </c>
      <c r="J30" s="131">
        <f>(H30/H$184)*100</f>
        <v>0.49261083743842365</v>
      </c>
      <c r="K30" s="96">
        <v>229646</v>
      </c>
      <c r="L30" s="96">
        <v>177226</v>
      </c>
      <c r="M30" s="130">
        <f t="shared" si="14"/>
        <v>-22.82643721205682</v>
      </c>
      <c r="N30" s="131">
        <f>(L30/L$184)*100</f>
        <v>6.5054252866812519</v>
      </c>
      <c r="O30" s="12">
        <v>4433.6461934367062</v>
      </c>
      <c r="P30" s="12">
        <v>6655.9364048919988</v>
      </c>
      <c r="Q30" s="130">
        <f t="shared" si="15"/>
        <v>50.12330967556754</v>
      </c>
      <c r="R30" s="131">
        <f>(P30/P$184)*100</f>
        <v>5.8885004442145785</v>
      </c>
    </row>
    <row r="31" spans="1:18">
      <c r="A31" s="99"/>
      <c r="B31" s="101"/>
      <c r="C31" s="12"/>
      <c r="D31" s="12"/>
      <c r="E31" s="130"/>
      <c r="F31" s="131"/>
      <c r="G31" s="96"/>
      <c r="H31" s="96"/>
      <c r="I31" s="130"/>
      <c r="J31" s="131"/>
      <c r="K31" s="96"/>
      <c r="L31" s="96"/>
      <c r="M31" s="130"/>
      <c r="N31" s="131"/>
      <c r="O31" s="12"/>
      <c r="P31" s="12"/>
      <c r="Q31" s="130"/>
      <c r="R31" s="131"/>
    </row>
    <row r="32" spans="1:18" s="21" customFormat="1" ht="15">
      <c r="A32" s="99">
        <v>5</v>
      </c>
      <c r="B32" s="100" t="s">
        <v>14</v>
      </c>
      <c r="C32" s="9">
        <f>C33+C34+C35+C36+C37</f>
        <v>49.458964014350016</v>
      </c>
      <c r="D32" s="9">
        <f>D33+D34+D35+D36+D37</f>
        <v>29.585699757718931</v>
      </c>
      <c r="E32" s="127">
        <f t="shared" ref="E32:E37" si="16">((D32-C32)/C32)*100</f>
        <v>-40.181319307183749</v>
      </c>
      <c r="F32" s="128">
        <f>(D32/D$179)*100</f>
        <v>0.43975692701337538</v>
      </c>
      <c r="G32" s="19">
        <f>G33+G34+G35+G36+G37</f>
        <v>20114</v>
      </c>
      <c r="H32" s="19">
        <f>H33+H34+H35+H36+H37</f>
        <v>5448</v>
      </c>
      <c r="I32" s="127">
        <f t="shared" ref="I32:I37" si="17">((H32-G32)/G32)*100</f>
        <v>-72.914387988465748</v>
      </c>
      <c r="J32" s="128">
        <f>(H32/H$179)*100</f>
        <v>1.3089860643921192</v>
      </c>
      <c r="K32" s="19">
        <f>K33+K34+K35+K36+K37</f>
        <v>6788</v>
      </c>
      <c r="L32" s="19">
        <f>L33+L34+L35+L36+L37</f>
        <v>198909</v>
      </c>
      <c r="M32" s="127">
        <f t="shared" ref="M32:M37" si="18">((L32-K32)/K32)*100</f>
        <v>2830.30347672363</v>
      </c>
      <c r="N32" s="128">
        <f>(L32/L$179)*100</f>
        <v>3.2875243846748461</v>
      </c>
      <c r="O32" s="9">
        <f>O33+O34+O35+O36+O37</f>
        <v>1700.4864205260001</v>
      </c>
      <c r="P32" s="9">
        <f>P33+P34+P35+P36+P37</f>
        <v>537.96247016184998</v>
      </c>
      <c r="Q32" s="127">
        <f t="shared" ref="Q32:Q37" si="19">((P32-O32)/O32)*100</f>
        <v>-68.364200756425589</v>
      </c>
      <c r="R32" s="128">
        <f>(P32/P$179)*100</f>
        <v>0.23648113871643658</v>
      </c>
    </row>
    <row r="33" spans="1:18">
      <c r="A33" s="99"/>
      <c r="B33" s="101" t="s">
        <v>3</v>
      </c>
      <c r="C33" s="12">
        <v>3.8932303399999997</v>
      </c>
      <c r="D33" s="12">
        <v>0.96176200000000012</v>
      </c>
      <c r="E33" s="130">
        <f t="shared" si="16"/>
        <v>-75.296555404939127</v>
      </c>
      <c r="F33" s="131">
        <f>(D33/D$180)*100</f>
        <v>0.15056532941759615</v>
      </c>
      <c r="G33" s="96">
        <v>4948</v>
      </c>
      <c r="H33" s="96">
        <v>10</v>
      </c>
      <c r="I33" s="130">
        <f t="shared" si="17"/>
        <v>-99.797898140662895</v>
      </c>
      <c r="J33" s="131">
        <f>(H33/H$180)*100</f>
        <v>6.4271482743106886E-2</v>
      </c>
      <c r="K33" s="96">
        <v>0</v>
      </c>
      <c r="L33" s="96">
        <v>0</v>
      </c>
      <c r="M33" s="106" t="s">
        <v>58</v>
      </c>
      <c r="N33" s="106" t="s">
        <v>58</v>
      </c>
      <c r="O33" s="12">
        <v>32.960113</v>
      </c>
      <c r="P33" s="12">
        <v>7.7246249999999996</v>
      </c>
      <c r="Q33" s="130">
        <f t="shared" si="19"/>
        <v>-76.563718091621837</v>
      </c>
      <c r="R33" s="131">
        <f>(P33/P$180)*100</f>
        <v>1.1034768976599634</v>
      </c>
    </row>
    <row r="34" spans="1:18">
      <c r="A34" s="99"/>
      <c r="B34" s="101" t="s">
        <v>4</v>
      </c>
      <c r="C34" s="12">
        <v>31.192041876350007</v>
      </c>
      <c r="D34" s="12">
        <v>22.575865006707616</v>
      </c>
      <c r="E34" s="130">
        <f t="shared" si="16"/>
        <v>-27.622997249741537</v>
      </c>
      <c r="F34" s="131">
        <f>(D34/D$181)*100</f>
        <v>1.286136960428059</v>
      </c>
      <c r="G34" s="96">
        <v>15166</v>
      </c>
      <c r="H34" s="96">
        <v>5435</v>
      </c>
      <c r="I34" s="130">
        <f t="shared" si="17"/>
        <v>-64.16325992351311</v>
      </c>
      <c r="J34" s="131">
        <f>(H34/H$181)*100</f>
        <v>1.3592087329473697</v>
      </c>
      <c r="K34" s="96">
        <v>0</v>
      </c>
      <c r="L34" s="96">
        <v>0</v>
      </c>
      <c r="M34" s="106" t="s">
        <v>58</v>
      </c>
      <c r="N34" s="106" t="s">
        <v>58</v>
      </c>
      <c r="O34" s="12">
        <v>821.95026370000005</v>
      </c>
      <c r="P34" s="12">
        <v>468.05425189999994</v>
      </c>
      <c r="Q34" s="130">
        <f t="shared" si="19"/>
        <v>-43.055647942363464</v>
      </c>
      <c r="R34" s="131">
        <f>(P34/P$181)*100</f>
        <v>0.53245388877785793</v>
      </c>
    </row>
    <row r="35" spans="1:18">
      <c r="A35" s="99"/>
      <c r="B35" s="101" t="s">
        <v>5</v>
      </c>
      <c r="C35" s="12">
        <v>14.373691798000007</v>
      </c>
      <c r="D35" s="12">
        <v>6.0480727510113139</v>
      </c>
      <c r="E35" s="130">
        <f t="shared" si="16"/>
        <v>-57.922621160884638</v>
      </c>
      <c r="F35" s="131">
        <f>(D35/D$182)*100</f>
        <v>0.16550961545244608</v>
      </c>
      <c r="G35" s="96">
        <v>0</v>
      </c>
      <c r="H35" s="96">
        <v>3</v>
      </c>
      <c r="I35" s="106" t="s">
        <v>58</v>
      </c>
      <c r="J35" s="131">
        <f>(H35/H$182)*100</f>
        <v>2.7777777777777777</v>
      </c>
      <c r="K35" s="96">
        <v>6788</v>
      </c>
      <c r="L35" s="96">
        <v>198909</v>
      </c>
      <c r="M35" s="130">
        <f t="shared" si="18"/>
        <v>2830.30347672363</v>
      </c>
      <c r="N35" s="131">
        <f>(L35/L$182)*100</f>
        <v>6.1665641019281656</v>
      </c>
      <c r="O35" s="12">
        <v>845.57604382599993</v>
      </c>
      <c r="P35" s="12">
        <v>62.183593261849992</v>
      </c>
      <c r="Q35" s="130">
        <f t="shared" si="19"/>
        <v>-92.646008160249409</v>
      </c>
      <c r="R35" s="131">
        <f>(P35/P$182)*100</f>
        <v>0.27454936450924999</v>
      </c>
    </row>
    <row r="36" spans="1:18" s="21" customFormat="1">
      <c r="A36" s="99"/>
      <c r="B36" s="101" t="s">
        <v>6</v>
      </c>
      <c r="C36" s="12">
        <v>0</v>
      </c>
      <c r="D36" s="12">
        <v>0</v>
      </c>
      <c r="E36" s="106" t="s">
        <v>58</v>
      </c>
      <c r="F36" s="131">
        <f>(D36/D$183)*100</f>
        <v>0</v>
      </c>
      <c r="G36" s="96">
        <v>0</v>
      </c>
      <c r="H36" s="96">
        <v>0</v>
      </c>
      <c r="I36" s="106" t="s">
        <v>58</v>
      </c>
      <c r="J36" s="131">
        <f>(H36/H$183)*100</f>
        <v>0</v>
      </c>
      <c r="K36" s="96">
        <v>0</v>
      </c>
      <c r="L36" s="96">
        <v>0</v>
      </c>
      <c r="M36" s="106" t="s">
        <v>58</v>
      </c>
      <c r="N36" s="131">
        <f>(L36/L$183)*100</f>
        <v>0</v>
      </c>
      <c r="O36" s="12">
        <v>0</v>
      </c>
      <c r="P36" s="12">
        <v>0</v>
      </c>
      <c r="Q36" s="106" t="s">
        <v>58</v>
      </c>
      <c r="R36" s="131">
        <f>(P36/P$183)*100</f>
        <v>0</v>
      </c>
    </row>
    <row r="37" spans="1:18">
      <c r="A37" s="99"/>
      <c r="B37" s="101" t="s">
        <v>25</v>
      </c>
      <c r="C37" s="12">
        <v>0</v>
      </c>
      <c r="D37" s="12">
        <v>0</v>
      </c>
      <c r="E37" s="106" t="s">
        <v>58</v>
      </c>
      <c r="F37" s="131">
        <f>(D37/D$184)*100</f>
        <v>0</v>
      </c>
      <c r="G37" s="96">
        <v>0</v>
      </c>
      <c r="H37" s="96">
        <v>0</v>
      </c>
      <c r="I37" s="106" t="s">
        <v>58</v>
      </c>
      <c r="J37" s="131">
        <f>(H37/H$184)*100</f>
        <v>0</v>
      </c>
      <c r="K37" s="96">
        <v>0</v>
      </c>
      <c r="L37" s="96">
        <v>0</v>
      </c>
      <c r="M37" s="106" t="s">
        <v>58</v>
      </c>
      <c r="N37" s="131">
        <f>(L37/L$184)*100</f>
        <v>0</v>
      </c>
      <c r="O37" s="12">
        <v>0</v>
      </c>
      <c r="P37" s="12">
        <v>0</v>
      </c>
      <c r="Q37" s="106" t="s">
        <v>58</v>
      </c>
      <c r="R37" s="131">
        <f>(P37/P$184)*100</f>
        <v>0</v>
      </c>
    </row>
    <row r="38" spans="1:18">
      <c r="A38" s="99"/>
      <c r="B38" s="101"/>
      <c r="C38" s="12"/>
      <c r="D38" s="12"/>
      <c r="E38" s="130"/>
      <c r="F38" s="131"/>
      <c r="G38" s="96"/>
      <c r="H38" s="96"/>
      <c r="I38" s="130"/>
      <c r="J38" s="131"/>
      <c r="K38" s="96"/>
      <c r="L38" s="96"/>
      <c r="M38" s="130"/>
      <c r="N38" s="131"/>
      <c r="O38" s="12"/>
      <c r="P38" s="12"/>
      <c r="Q38" s="130"/>
      <c r="R38" s="131"/>
    </row>
    <row r="39" spans="1:18" ht="15">
      <c r="A39" s="99">
        <v>6</v>
      </c>
      <c r="B39" s="100" t="s">
        <v>18</v>
      </c>
      <c r="C39" s="9">
        <f>C40+C41+C42+C43+C44</f>
        <v>183.74381289600001</v>
      </c>
      <c r="D39" s="9">
        <f>D40+D41+D42+D43+D44</f>
        <v>27.052257056000009</v>
      </c>
      <c r="E39" s="127">
        <f t="shared" ref="E39:E44" si="20">((D39-C39)/C39)*100</f>
        <v>-85.277187498383029</v>
      </c>
      <c r="F39" s="128">
        <f>(D39/D$179)*100</f>
        <v>0.40210025549991196</v>
      </c>
      <c r="G39" s="19">
        <f>G40+G41+G42+G43+G44</f>
        <v>3281</v>
      </c>
      <c r="H39" s="19">
        <f>H40+H41+H42+H43+H44</f>
        <v>4704</v>
      </c>
      <c r="I39" s="127">
        <f t="shared" ref="I39:I44" si="21">((H39-G39)/G39)*100</f>
        <v>43.370923498933251</v>
      </c>
      <c r="J39" s="128">
        <f>(H39/H$179)*100</f>
        <v>1.13022585295531</v>
      </c>
      <c r="K39" s="19">
        <f>K40+K41+K42+K43+K44</f>
        <v>1651</v>
      </c>
      <c r="L39" s="19">
        <f>L40+L41+L42+L43+L44</f>
        <v>59469</v>
      </c>
      <c r="M39" s="127">
        <f t="shared" ref="M39:M44" si="22">((L39-K39)/K39)*100</f>
        <v>3501.998788612962</v>
      </c>
      <c r="N39" s="128">
        <f>(L39/L$179)*100</f>
        <v>0.98289060641915882</v>
      </c>
      <c r="O39" s="9">
        <f>O40+O41+O42+O43+O44</f>
        <v>838.96972198499941</v>
      </c>
      <c r="P39" s="9">
        <f>P40+P41+P42+P43+P44</f>
        <v>2826.499635482</v>
      </c>
      <c r="Q39" s="127">
        <f t="shared" ref="Q39:Q44" si="23">((P39-O39)/O39)*100</f>
        <v>236.90126847420808</v>
      </c>
      <c r="R39" s="128">
        <f>(P39/P$179)*100</f>
        <v>1.242491603883221</v>
      </c>
    </row>
    <row r="40" spans="1:18">
      <c r="A40" s="99"/>
      <c r="B40" s="101" t="s">
        <v>3</v>
      </c>
      <c r="C40" s="12">
        <v>3.782961985</v>
      </c>
      <c r="D40" s="12">
        <v>14.464192812999997</v>
      </c>
      <c r="E40" s="130">
        <f t="shared" si="20"/>
        <v>282.35099560483678</v>
      </c>
      <c r="F40" s="131">
        <f>(D40/D$180)*100</f>
        <v>2.2643917680766874</v>
      </c>
      <c r="G40" s="96">
        <v>16</v>
      </c>
      <c r="H40" s="96">
        <v>101</v>
      </c>
      <c r="I40" s="130">
        <f t="shared" si="21"/>
        <v>531.25</v>
      </c>
      <c r="J40" s="131">
        <f>(H40/H$180)*100</f>
        <v>0.64914197570537957</v>
      </c>
      <c r="K40" s="96">
        <v>0</v>
      </c>
      <c r="L40" s="96">
        <v>0</v>
      </c>
      <c r="M40" s="106" t="s">
        <v>58</v>
      </c>
      <c r="N40" s="106" t="s">
        <v>58</v>
      </c>
      <c r="O40" s="12">
        <v>3.8592119849999995</v>
      </c>
      <c r="P40" s="12">
        <v>14.784502781999993</v>
      </c>
      <c r="Q40" s="130">
        <f t="shared" si="23"/>
        <v>283.0964155238027</v>
      </c>
      <c r="R40" s="131">
        <f>(P40/P$180)*100</f>
        <v>2.111993431826976</v>
      </c>
    </row>
    <row r="41" spans="1:18" s="21" customFormat="1">
      <c r="A41" s="99"/>
      <c r="B41" s="101" t="s">
        <v>4</v>
      </c>
      <c r="C41" s="12">
        <v>25.741170034999993</v>
      </c>
      <c r="D41" s="12">
        <v>11.055202762000008</v>
      </c>
      <c r="E41" s="130">
        <f t="shared" si="20"/>
        <v>-57.052446540043178</v>
      </c>
      <c r="F41" s="131">
        <f>(D41/D$181)*100</f>
        <v>0.62980997064830291</v>
      </c>
      <c r="G41" s="96">
        <v>3265</v>
      </c>
      <c r="H41" s="96">
        <v>4601</v>
      </c>
      <c r="I41" s="130">
        <f t="shared" si="21"/>
        <v>40.91883614088821</v>
      </c>
      <c r="J41" s="131">
        <f>(H41/H$181)*100</f>
        <v>1.1506383404398985</v>
      </c>
      <c r="K41" s="96">
        <v>0</v>
      </c>
      <c r="L41" s="96">
        <v>0</v>
      </c>
      <c r="M41" s="106" t="s">
        <v>58</v>
      </c>
      <c r="N41" s="106" t="s">
        <v>58</v>
      </c>
      <c r="O41" s="12">
        <v>564.63706709999951</v>
      </c>
      <c r="P41" s="12">
        <v>1385.1495376999999</v>
      </c>
      <c r="Q41" s="130">
        <f t="shared" si="23"/>
        <v>145.3167916896048</v>
      </c>
      <c r="R41" s="131">
        <f>(P41/P$181)*100</f>
        <v>1.5757324175420382</v>
      </c>
    </row>
    <row r="42" spans="1:18">
      <c r="A42" s="99"/>
      <c r="B42" s="101" t="s">
        <v>5</v>
      </c>
      <c r="C42" s="12">
        <v>153.89952723499999</v>
      </c>
      <c r="D42" s="12">
        <v>0.85099289999999983</v>
      </c>
      <c r="E42" s="130">
        <f t="shared" si="20"/>
        <v>-99.447046449531612</v>
      </c>
      <c r="F42" s="131">
        <f>(D42/D$182)*100</f>
        <v>2.3287998248402421E-2</v>
      </c>
      <c r="G42" s="96">
        <v>0</v>
      </c>
      <c r="H42" s="96">
        <v>0</v>
      </c>
      <c r="I42" s="106" t="s">
        <v>58</v>
      </c>
      <c r="J42" s="131">
        <f>(H42/H$182)*100</f>
        <v>0</v>
      </c>
      <c r="K42" s="96">
        <v>881</v>
      </c>
      <c r="L42" s="96">
        <v>433</v>
      </c>
      <c r="M42" s="130">
        <f t="shared" si="22"/>
        <v>-50.851305334846764</v>
      </c>
      <c r="N42" s="131">
        <f>(L42/L$182)*100</f>
        <v>1.3423838318703002E-2</v>
      </c>
      <c r="O42" s="12">
        <v>116.4799807</v>
      </c>
      <c r="P42" s="12">
        <v>59.969343000000009</v>
      </c>
      <c r="Q42" s="130">
        <f t="shared" si="23"/>
        <v>-48.515321998160317</v>
      </c>
      <c r="R42" s="131">
        <f>(P42/P$182)*100</f>
        <v>0.26477313624120108</v>
      </c>
    </row>
    <row r="43" spans="1:18">
      <c r="A43" s="99"/>
      <c r="B43" s="101" t="s">
        <v>6</v>
      </c>
      <c r="C43" s="10">
        <v>0.31796436600000022</v>
      </c>
      <c r="D43" s="10">
        <v>9.0772826000000001E-2</v>
      </c>
      <c r="E43" s="130">
        <f t="shared" si="20"/>
        <v>-71.451887158952914</v>
      </c>
      <c r="F43" s="131">
        <f>(D43/D$183)*100</f>
        <v>1.6978091038606435E-2</v>
      </c>
      <c r="G43" s="133">
        <v>0</v>
      </c>
      <c r="H43" s="133">
        <v>0</v>
      </c>
      <c r="I43" s="106" t="s">
        <v>58</v>
      </c>
      <c r="J43" s="131">
        <f>(H43/H$183)*100</f>
        <v>0</v>
      </c>
      <c r="K43" s="133">
        <v>564</v>
      </c>
      <c r="L43" s="133">
        <v>101</v>
      </c>
      <c r="M43" s="130">
        <f t="shared" si="22"/>
        <v>-82.092198581560282</v>
      </c>
      <c r="N43" s="131">
        <f>(L43/L$183)*100</f>
        <v>0.10046352477768715</v>
      </c>
      <c r="O43" s="10">
        <v>115.29946219999999</v>
      </c>
      <c r="P43" s="10">
        <v>23.014552000000002</v>
      </c>
      <c r="Q43" s="130">
        <f t="shared" si="23"/>
        <v>-80.039324068937418</v>
      </c>
      <c r="R43" s="131">
        <f>(P43/P$183)*100</f>
        <v>0.71939684422210903</v>
      </c>
    </row>
    <row r="44" spans="1:18">
      <c r="A44" s="99"/>
      <c r="B44" s="101" t="s">
        <v>25</v>
      </c>
      <c r="C44" s="12">
        <v>2.1892750000000001E-3</v>
      </c>
      <c r="D44" s="12">
        <v>0.591095755000005</v>
      </c>
      <c r="E44" s="130">
        <f t="shared" si="20"/>
        <v>26899.611972000093</v>
      </c>
      <c r="F44" s="131">
        <f>(D44/D$184)*100</f>
        <v>0.40824520792423258</v>
      </c>
      <c r="G44" s="96">
        <v>0</v>
      </c>
      <c r="H44" s="96">
        <v>2</v>
      </c>
      <c r="I44" s="106" t="s">
        <v>58</v>
      </c>
      <c r="J44" s="131">
        <f>(H44/H$184)*100</f>
        <v>0.32840722495894908</v>
      </c>
      <c r="K44" s="96">
        <v>206</v>
      </c>
      <c r="L44" s="96">
        <v>58935</v>
      </c>
      <c r="M44" s="130">
        <f t="shared" si="22"/>
        <v>28509.223300970876</v>
      </c>
      <c r="N44" s="131">
        <f>(L44/L$184)*100</f>
        <v>2.1633238874124538</v>
      </c>
      <c r="O44" s="12">
        <v>38.694000000000003</v>
      </c>
      <c r="P44" s="12">
        <v>1343.5817000000002</v>
      </c>
      <c r="Q44" s="130">
        <f t="shared" si="23"/>
        <v>3372.325683568512</v>
      </c>
      <c r="R44" s="131">
        <f>(P44/P$184)*100</f>
        <v>1.1886654192599602</v>
      </c>
    </row>
    <row r="45" spans="1:18">
      <c r="A45" s="99"/>
      <c r="B45" s="101"/>
      <c r="C45" s="12"/>
      <c r="D45" s="12"/>
      <c r="E45" s="130"/>
      <c r="F45" s="131"/>
      <c r="G45" s="96"/>
      <c r="H45" s="96"/>
      <c r="I45" s="130"/>
      <c r="J45" s="131"/>
      <c r="K45" s="96"/>
      <c r="L45" s="96"/>
      <c r="M45" s="130"/>
      <c r="N45" s="131"/>
      <c r="O45" s="12"/>
      <c r="P45" s="12"/>
      <c r="Q45" s="130"/>
      <c r="R45" s="131"/>
    </row>
    <row r="46" spans="1:18" ht="15">
      <c r="A46" s="99">
        <v>7</v>
      </c>
      <c r="B46" s="100" t="s">
        <v>56</v>
      </c>
      <c r="C46" s="9">
        <f>C47+C48+C49+C50+C51</f>
        <v>11.158061735999977</v>
      </c>
      <c r="D46" s="9">
        <f>D47+D48+D49+D50+D51</f>
        <v>16.460313273999891</v>
      </c>
      <c r="E46" s="127">
        <f t="shared" ref="E46:E51" si="24">((D46-C46)/C46)*100</f>
        <v>47.519467658911722</v>
      </c>
      <c r="F46" s="128">
        <f>(D46/D$179)*100</f>
        <v>0.24466336244634959</v>
      </c>
      <c r="G46" s="19">
        <f>G47+G48+G49+G50+G51</f>
        <v>3391</v>
      </c>
      <c r="H46" s="19">
        <f>H47+H48+H49+H50+H51</f>
        <v>3575</v>
      </c>
      <c r="I46" s="127">
        <f t="shared" ref="I46:I51" si="25">((H46-G46)/G46)*100</f>
        <v>5.4261279858448832</v>
      </c>
      <c r="J46" s="128">
        <f>(H46/H$179)*100</f>
        <v>0.85896203748197975</v>
      </c>
      <c r="K46" s="19">
        <f>K47+K48+K49+K50+K51</f>
        <v>4397</v>
      </c>
      <c r="L46" s="19">
        <f>L47+L48+L49+L50+L51</f>
        <v>3770</v>
      </c>
      <c r="M46" s="127">
        <f t="shared" ref="M46:M51" si="26">((L46-K46)/K46)*100</f>
        <v>-14.259722538094156</v>
      </c>
      <c r="N46" s="128">
        <f>(L46/L$179)*100</f>
        <v>6.2309734251462578E-2</v>
      </c>
      <c r="O46" s="9">
        <f>O47+O48+O49+O50+O51</f>
        <v>2088.2088309941701</v>
      </c>
      <c r="P46" s="9">
        <f>P47+P48+P49+P50+P51</f>
        <v>1160.352222760737</v>
      </c>
      <c r="Q46" s="127">
        <f t="shared" ref="Q46:Q51" si="27">((P46-O46)/O46)*100</f>
        <v>-44.433133049805754</v>
      </c>
      <c r="R46" s="128">
        <f>(P46/P$179)*100</f>
        <v>0.51007538661210272</v>
      </c>
    </row>
    <row r="47" spans="1:18" s="21" customFormat="1">
      <c r="A47" s="99"/>
      <c r="B47" s="101" t="s">
        <v>3</v>
      </c>
      <c r="C47" s="12">
        <v>0.34282872900000072</v>
      </c>
      <c r="D47" s="12">
        <v>1.1833340000000001</v>
      </c>
      <c r="E47" s="130">
        <f t="shared" si="24"/>
        <v>245.16768867407191</v>
      </c>
      <c r="F47" s="131">
        <f>(D47/D$180)*100</f>
        <v>0.18525276889816994</v>
      </c>
      <c r="G47" s="96">
        <v>847</v>
      </c>
      <c r="H47" s="96">
        <v>20</v>
      </c>
      <c r="I47" s="130">
        <f t="shared" si="25"/>
        <v>-97.638724911452186</v>
      </c>
      <c r="J47" s="131">
        <f>(H47/H$180)*100</f>
        <v>0.12854296548621377</v>
      </c>
      <c r="K47" s="96">
        <v>0</v>
      </c>
      <c r="L47" s="96">
        <v>0</v>
      </c>
      <c r="M47" s="106" t="s">
        <v>58</v>
      </c>
      <c r="N47" s="106" t="s">
        <v>58</v>
      </c>
      <c r="O47" s="12">
        <v>0.97678499999999313</v>
      </c>
      <c r="P47" s="12">
        <v>1.2830277000000001</v>
      </c>
      <c r="Q47" s="130">
        <f t="shared" si="27"/>
        <v>31.352109215437292</v>
      </c>
      <c r="R47" s="131">
        <f>(P47/P$180)*100</f>
        <v>0.18328286823085893</v>
      </c>
    </row>
    <row r="48" spans="1:18">
      <c r="A48" s="99"/>
      <c r="B48" s="101" t="s">
        <v>4</v>
      </c>
      <c r="C48" s="12">
        <v>9.2109920749999752</v>
      </c>
      <c r="D48" s="12">
        <v>14.527232292999891</v>
      </c>
      <c r="E48" s="130">
        <f t="shared" si="24"/>
        <v>57.716260905586871</v>
      </c>
      <c r="F48" s="131">
        <f>(D48/D$181)*100</f>
        <v>0.82760994447831482</v>
      </c>
      <c r="G48" s="96">
        <v>2541</v>
      </c>
      <c r="H48" s="96">
        <v>3552</v>
      </c>
      <c r="I48" s="130">
        <f t="shared" si="25"/>
        <v>39.787485242030698</v>
      </c>
      <c r="J48" s="131">
        <f>(H48/H$181)*100</f>
        <v>0.8882998011828992</v>
      </c>
      <c r="K48" s="96">
        <v>0</v>
      </c>
      <c r="L48" s="96">
        <v>0</v>
      </c>
      <c r="M48" s="106" t="s">
        <v>58</v>
      </c>
      <c r="N48" s="106" t="s">
        <v>58</v>
      </c>
      <c r="O48" s="12">
        <v>1338.7976085000005</v>
      </c>
      <c r="P48" s="12">
        <v>775.62646709999854</v>
      </c>
      <c r="Q48" s="130">
        <f t="shared" si="27"/>
        <v>-42.065442739398328</v>
      </c>
      <c r="R48" s="131">
        <f>(P48/P$181)*100</f>
        <v>0.88234499947382172</v>
      </c>
    </row>
    <row r="49" spans="1:18">
      <c r="A49" s="99"/>
      <c r="B49" s="101" t="s">
        <v>5</v>
      </c>
      <c r="C49" s="12">
        <v>1.1422580729999998</v>
      </c>
      <c r="D49" s="12">
        <v>0.46719831999999978</v>
      </c>
      <c r="E49" s="130">
        <f t="shared" si="24"/>
        <v>-59.098707109772384</v>
      </c>
      <c r="F49" s="131">
        <f>(D49/D$182)*100</f>
        <v>1.2785199098390305E-2</v>
      </c>
      <c r="G49" s="96">
        <v>0</v>
      </c>
      <c r="H49" s="96">
        <v>0</v>
      </c>
      <c r="I49" s="106" t="s">
        <v>58</v>
      </c>
      <c r="J49" s="131">
        <f>(H49/H$182)*100</f>
        <v>0</v>
      </c>
      <c r="K49" s="96">
        <v>524</v>
      </c>
      <c r="L49" s="96">
        <v>438</v>
      </c>
      <c r="M49" s="130">
        <f t="shared" si="26"/>
        <v>-16.412213740458014</v>
      </c>
      <c r="N49" s="131">
        <f>(L49/L$182)*100</f>
        <v>1.3578847999057541E-2</v>
      </c>
      <c r="O49" s="12">
        <v>75.156539199999983</v>
      </c>
      <c r="P49" s="12">
        <v>27.970961899999999</v>
      </c>
      <c r="Q49" s="130">
        <f t="shared" si="27"/>
        <v>-62.783062927410569</v>
      </c>
      <c r="R49" s="131">
        <f>(P49/P$182)*100</f>
        <v>0.12349575525525006</v>
      </c>
    </row>
    <row r="50" spans="1:18" s="21" customFormat="1">
      <c r="A50" s="99"/>
      <c r="B50" s="101" t="s">
        <v>6</v>
      </c>
      <c r="C50" s="12">
        <v>0</v>
      </c>
      <c r="D50" s="12">
        <v>0</v>
      </c>
      <c r="E50" s="106" t="s">
        <v>58</v>
      </c>
      <c r="F50" s="131">
        <f>(D50/D$183)*100</f>
        <v>0</v>
      </c>
      <c r="G50" s="96">
        <v>0</v>
      </c>
      <c r="H50" s="96">
        <v>0</v>
      </c>
      <c r="I50" s="106" t="s">
        <v>58</v>
      </c>
      <c r="J50" s="131">
        <f>(H50/H$183)*100</f>
        <v>0</v>
      </c>
      <c r="K50" s="96">
        <v>0</v>
      </c>
      <c r="L50" s="96">
        <v>0</v>
      </c>
      <c r="M50" s="106" t="s">
        <v>58</v>
      </c>
      <c r="N50" s="131">
        <f>(L50/L$183)*100</f>
        <v>0</v>
      </c>
      <c r="O50" s="12">
        <v>0</v>
      </c>
      <c r="P50" s="12">
        <v>0</v>
      </c>
      <c r="Q50" s="106" t="s">
        <v>58</v>
      </c>
      <c r="R50" s="131">
        <f>(P50/P$183)*100</f>
        <v>0</v>
      </c>
    </row>
    <row r="51" spans="1:18" s="21" customFormat="1">
      <c r="A51" s="99"/>
      <c r="B51" s="101" t="s">
        <v>25</v>
      </c>
      <c r="C51" s="12">
        <v>0.46198285900000002</v>
      </c>
      <c r="D51" s="12">
        <v>0.28254866100000003</v>
      </c>
      <c r="E51" s="130">
        <f t="shared" si="24"/>
        <v>-38.840012027372637</v>
      </c>
      <c r="F51" s="131">
        <f>(D51/D$184)*100</f>
        <v>0.19514458678299515</v>
      </c>
      <c r="G51" s="96">
        <v>3</v>
      </c>
      <c r="H51" s="96">
        <v>3</v>
      </c>
      <c r="I51" s="130">
        <f t="shared" si="25"/>
        <v>0</v>
      </c>
      <c r="J51" s="131">
        <f>(H51/H$184)*100</f>
        <v>0.49261083743842365</v>
      </c>
      <c r="K51" s="96">
        <v>3873</v>
      </c>
      <c r="L51" s="96">
        <v>3332</v>
      </c>
      <c r="M51" s="130">
        <f t="shared" si="26"/>
        <v>-13.968499870901111</v>
      </c>
      <c r="N51" s="131">
        <f>(L51/L$184)*100</f>
        <v>0.12230754547990662</v>
      </c>
      <c r="O51" s="12">
        <v>673.27789829416929</v>
      </c>
      <c r="P51" s="12">
        <v>355.4717660607385</v>
      </c>
      <c r="Q51" s="130">
        <f t="shared" si="27"/>
        <v>-47.202816702973756</v>
      </c>
      <c r="R51" s="131">
        <f>(P51/P$184)*100</f>
        <v>0.31448552465374163</v>
      </c>
    </row>
    <row r="52" spans="1:18" s="21" customFormat="1">
      <c r="A52" s="99"/>
      <c r="B52" s="101"/>
      <c r="C52" s="12"/>
      <c r="D52" s="12"/>
      <c r="E52" s="130"/>
      <c r="F52" s="131"/>
      <c r="G52" s="96"/>
      <c r="H52" s="96"/>
      <c r="I52" s="130"/>
      <c r="J52" s="131"/>
      <c r="K52" s="96"/>
      <c r="L52" s="96"/>
      <c r="M52" s="130"/>
      <c r="N52" s="131"/>
      <c r="O52" s="12"/>
      <c r="P52" s="12"/>
      <c r="Q52" s="130"/>
      <c r="R52" s="131"/>
    </row>
    <row r="53" spans="1:18" ht="15">
      <c r="A53" s="99">
        <v>8</v>
      </c>
      <c r="B53" s="100" t="s">
        <v>20</v>
      </c>
      <c r="C53" s="9">
        <f>C54+C55+C56+C57+C58</f>
        <v>37.648706697982277</v>
      </c>
      <c r="D53" s="9">
        <f>D54+D55+D56+D57+D58</f>
        <v>25.258564586825109</v>
      </c>
      <c r="E53" s="127">
        <f t="shared" ref="E53:E58" si="28">((D53-C53)/C53)*100</f>
        <v>-32.90987446275598</v>
      </c>
      <c r="F53" s="128">
        <f>(D53/D$179)*100</f>
        <v>0.37543910857045354</v>
      </c>
      <c r="G53" s="19">
        <f>G54+G55+G56+G57+G58</f>
        <v>9242</v>
      </c>
      <c r="H53" s="19">
        <f>H54+H55+H56+H57+H58</f>
        <v>6343</v>
      </c>
      <c r="I53" s="127">
        <f t="shared" ref="I53:I58" si="29">((H53-G53)/G53)*100</f>
        <v>-31.367669335641637</v>
      </c>
      <c r="J53" s="128">
        <f>(H53/H$179)*100</f>
        <v>1.524026910139356</v>
      </c>
      <c r="K53" s="19">
        <f>K54+K55+K56+K57+K58</f>
        <v>65350</v>
      </c>
      <c r="L53" s="19">
        <f>L54+L55+L56+L57+L58</f>
        <v>9658</v>
      </c>
      <c r="M53" s="127">
        <f t="shared" ref="M53:M58" si="30">((L53-K53)/K53)*100</f>
        <v>-85.221117061973985</v>
      </c>
      <c r="N53" s="128">
        <f>(L53/L$179)*100</f>
        <v>0.15962530859433041</v>
      </c>
      <c r="O53" s="9">
        <f>O54+O55+O56+O57+O58</f>
        <v>3883.6439365000001</v>
      </c>
      <c r="P53" s="9">
        <f>P54+P55+P56+P57+P58</f>
        <v>2539.8072316799999</v>
      </c>
      <c r="Q53" s="127">
        <f t="shared" ref="Q53:Q58" si="31">((P53-O53)/O53)*100</f>
        <v>-34.602469402256446</v>
      </c>
      <c r="R53" s="128">
        <f>(P53/P$179)*100</f>
        <v>1.1164654405858963</v>
      </c>
    </row>
    <row r="54" spans="1:18">
      <c r="A54" s="99"/>
      <c r="B54" s="101" t="s">
        <v>3</v>
      </c>
      <c r="C54" s="12">
        <v>8.9934024059999995</v>
      </c>
      <c r="D54" s="12">
        <v>7.1677821249999996</v>
      </c>
      <c r="E54" s="130">
        <f t="shared" si="28"/>
        <v>-20.299550699321838</v>
      </c>
      <c r="F54" s="131">
        <f>(D54/D$180)*100</f>
        <v>1.1221273837437766</v>
      </c>
      <c r="G54" s="96">
        <v>234</v>
      </c>
      <c r="H54" s="96">
        <v>85</v>
      </c>
      <c r="I54" s="130">
        <f t="shared" si="29"/>
        <v>-63.675213675213669</v>
      </c>
      <c r="J54" s="131">
        <f>(H54/H$180)*100</f>
        <v>0.54630760331640849</v>
      </c>
      <c r="K54" s="96">
        <v>0</v>
      </c>
      <c r="L54" s="96">
        <v>0</v>
      </c>
      <c r="M54" s="106" t="s">
        <v>58</v>
      </c>
      <c r="N54" s="106" t="s">
        <v>58</v>
      </c>
      <c r="O54" s="12">
        <v>24.881524800000001</v>
      </c>
      <c r="P54" s="12">
        <v>1.1652206000000001</v>
      </c>
      <c r="Q54" s="130">
        <f t="shared" si="31"/>
        <v>-95.316924467587285</v>
      </c>
      <c r="R54" s="131">
        <f>(P54/P$180)*100</f>
        <v>0.16645390718351782</v>
      </c>
    </row>
    <row r="55" spans="1:18">
      <c r="A55" s="99"/>
      <c r="B55" s="101" t="s">
        <v>4</v>
      </c>
      <c r="C55" s="12">
        <v>26.247276114000002</v>
      </c>
      <c r="D55" s="12">
        <v>15.968751959</v>
      </c>
      <c r="E55" s="130">
        <f t="shared" si="28"/>
        <v>-39.160346050223296</v>
      </c>
      <c r="F55" s="131">
        <f>(D55/D$181)*100</f>
        <v>0.90973267692182491</v>
      </c>
      <c r="G55" s="96">
        <v>9007</v>
      </c>
      <c r="H55" s="96">
        <v>6255</v>
      </c>
      <c r="I55" s="130">
        <f t="shared" si="29"/>
        <v>-30.554013545020542</v>
      </c>
      <c r="J55" s="131">
        <f>(H55/H$181)*100</f>
        <v>1.5642779438060344</v>
      </c>
      <c r="K55" s="96">
        <v>0</v>
      </c>
      <c r="L55" s="96">
        <v>0</v>
      </c>
      <c r="M55" s="106" t="s">
        <v>58</v>
      </c>
      <c r="N55" s="106" t="s">
        <v>58</v>
      </c>
      <c r="O55" s="12">
        <v>735.02295349999997</v>
      </c>
      <c r="P55" s="12">
        <v>833.79413010000007</v>
      </c>
      <c r="Q55" s="130">
        <f t="shared" si="31"/>
        <v>13.437835666175573</v>
      </c>
      <c r="R55" s="131">
        <f>(P55/P$181)*100</f>
        <v>0.94851595773292507</v>
      </c>
    </row>
    <row r="56" spans="1:18">
      <c r="A56" s="99"/>
      <c r="B56" s="101" t="s">
        <v>5</v>
      </c>
      <c r="C56" s="12">
        <v>1.8403329000000003E-2</v>
      </c>
      <c r="D56" s="12">
        <v>0</v>
      </c>
      <c r="E56" s="130">
        <f t="shared" si="28"/>
        <v>-100</v>
      </c>
      <c r="F56" s="131">
        <f>(D56/D$182)*100</f>
        <v>0</v>
      </c>
      <c r="G56" s="96">
        <v>0</v>
      </c>
      <c r="H56" s="96">
        <v>0</v>
      </c>
      <c r="I56" s="106" t="s">
        <v>58</v>
      </c>
      <c r="J56" s="131">
        <f>(H56/H$182)*100</f>
        <v>0</v>
      </c>
      <c r="K56" s="96">
        <v>31</v>
      </c>
      <c r="L56" s="96">
        <v>0</v>
      </c>
      <c r="M56" s="130">
        <f t="shared" si="30"/>
        <v>-100</v>
      </c>
      <c r="N56" s="131">
        <f>(L56/L$182)*100</f>
        <v>0</v>
      </c>
      <c r="O56" s="12">
        <v>2.1678500000000001</v>
      </c>
      <c r="P56" s="12">
        <v>0</v>
      </c>
      <c r="Q56" s="130">
        <f t="shared" si="31"/>
        <v>-100</v>
      </c>
      <c r="R56" s="131">
        <f>(P56/P$182)*100</f>
        <v>0</v>
      </c>
    </row>
    <row r="57" spans="1:18" s="21" customFormat="1">
      <c r="A57" s="99"/>
      <c r="B57" s="101" t="s">
        <v>6</v>
      </c>
      <c r="C57" s="12">
        <v>3.2443781557901091E-2</v>
      </c>
      <c r="D57" s="12">
        <v>1.5155640259999998</v>
      </c>
      <c r="E57" s="130">
        <f t="shared" si="28"/>
        <v>4571.3544267188299</v>
      </c>
      <c r="F57" s="131">
        <f>(D57/D$183)*100</f>
        <v>0.28347012142449862</v>
      </c>
      <c r="G57" s="96">
        <v>1</v>
      </c>
      <c r="H57" s="96">
        <v>3</v>
      </c>
      <c r="I57" s="130">
        <f t="shared" si="29"/>
        <v>200</v>
      </c>
      <c r="J57" s="131">
        <f>(H57/H$183)*100</f>
        <v>5.0847457627118651</v>
      </c>
      <c r="K57" s="96">
        <v>2136</v>
      </c>
      <c r="L57" s="96">
        <v>752</v>
      </c>
      <c r="M57" s="130">
        <f t="shared" si="30"/>
        <v>-64.794007490636702</v>
      </c>
      <c r="N57" s="131">
        <f>(L57/L$183)*100</f>
        <v>0.74800564982990836</v>
      </c>
      <c r="O57" s="12">
        <v>34.120133499999994</v>
      </c>
      <c r="P57" s="12">
        <v>14.4107851</v>
      </c>
      <c r="Q57" s="130">
        <f t="shared" si="31"/>
        <v>-57.764570000876461</v>
      </c>
      <c r="R57" s="131">
        <f>(P57/P$183)*100</f>
        <v>0.45045731603652284</v>
      </c>
    </row>
    <row r="58" spans="1:18" s="21" customFormat="1">
      <c r="A58" s="99"/>
      <c r="B58" s="101" t="s">
        <v>25</v>
      </c>
      <c r="C58" s="12">
        <v>2.3571810674243743</v>
      </c>
      <c r="D58" s="12">
        <v>0.60646647682511023</v>
      </c>
      <c r="E58" s="130">
        <f t="shared" si="28"/>
        <v>-74.271536234262257</v>
      </c>
      <c r="F58" s="131">
        <f>(D58/D$184)*100</f>
        <v>0.41886112501440959</v>
      </c>
      <c r="G58" s="96">
        <v>0</v>
      </c>
      <c r="H58" s="96">
        <v>0</v>
      </c>
      <c r="I58" s="106" t="s">
        <v>58</v>
      </c>
      <c r="J58" s="131">
        <f>(H58/H$184)*100</f>
        <v>0</v>
      </c>
      <c r="K58" s="96">
        <v>63183</v>
      </c>
      <c r="L58" s="96">
        <v>8906</v>
      </c>
      <c r="M58" s="130">
        <f t="shared" si="30"/>
        <v>-85.904436319896178</v>
      </c>
      <c r="N58" s="131">
        <f>(L58/L$184)*100</f>
        <v>0.32691206483915014</v>
      </c>
      <c r="O58" s="12">
        <v>3087.4514747000003</v>
      </c>
      <c r="P58" s="12">
        <v>1690.43709588</v>
      </c>
      <c r="Q58" s="130">
        <f t="shared" si="31"/>
        <v>-45.248140424806017</v>
      </c>
      <c r="R58" s="131">
        <f>(P58/P$184)*100</f>
        <v>1.4955280496204952</v>
      </c>
    </row>
    <row r="59" spans="1:18" s="21" customFormat="1">
      <c r="A59" s="99"/>
      <c r="B59" s="101"/>
      <c r="C59" s="12"/>
      <c r="D59" s="12"/>
      <c r="E59" s="130"/>
      <c r="F59" s="131"/>
      <c r="G59" s="96"/>
      <c r="H59" s="96"/>
      <c r="I59" s="130"/>
      <c r="J59" s="131"/>
      <c r="K59" s="96"/>
      <c r="L59" s="96"/>
      <c r="M59" s="130"/>
      <c r="N59" s="131"/>
      <c r="O59" s="12"/>
      <c r="P59" s="12"/>
      <c r="Q59" s="130"/>
      <c r="R59" s="131"/>
    </row>
    <row r="60" spans="1:18" s="21" customFormat="1" ht="15">
      <c r="A60" s="99">
        <v>9</v>
      </c>
      <c r="B60" s="100" t="s">
        <v>17</v>
      </c>
      <c r="C60" s="9">
        <f>C61+C62+C63+C64+C65</f>
        <v>34.299751904000217</v>
      </c>
      <c r="D60" s="9">
        <f>D61+D62+D63+D64+D65</f>
        <v>10.665813518</v>
      </c>
      <c r="E60" s="127">
        <f t="shared" ref="E60:E65" si="32">((D60-C60)/C60)*100</f>
        <v>-68.904108846466329</v>
      </c>
      <c r="F60" s="128">
        <f>(D60/D$179)*100</f>
        <v>0.15853488053969989</v>
      </c>
      <c r="G60" s="19">
        <f>G61+G62+G63+G64+G65</f>
        <v>160</v>
      </c>
      <c r="H60" s="19">
        <f>H61+H62+H63+H64+H65</f>
        <v>1599</v>
      </c>
      <c r="I60" s="127">
        <f t="shared" ref="I60:I65" si="33">((H60-G60)/G60)*100</f>
        <v>899.375</v>
      </c>
      <c r="J60" s="128">
        <f>(H60/H$179)*100</f>
        <v>0.38419029312830372</v>
      </c>
      <c r="K60" s="19">
        <f>K61+K62+K63+K64+K65</f>
        <v>39353</v>
      </c>
      <c r="L60" s="19">
        <f>L61+L62+L63+L64+L65</f>
        <v>2816</v>
      </c>
      <c r="M60" s="127">
        <f t="shared" ref="M60:M65" si="34">((L60-K60)/K60)*100</f>
        <v>-92.844255838182605</v>
      </c>
      <c r="N60" s="128">
        <f>(L60/L$179)*100</f>
        <v>4.6542231207458526E-2</v>
      </c>
      <c r="O60" s="9">
        <f>O61+O62+O63+O64+O65</f>
        <v>3650.5764570000001</v>
      </c>
      <c r="P60" s="9">
        <f>P61+P62+P63+P64+P65</f>
        <v>1318.0313242</v>
      </c>
      <c r="Q60" s="127">
        <f t="shared" ref="Q60:Q65" si="35">((P60-O60)/O60)*100</f>
        <v>-63.895254907682656</v>
      </c>
      <c r="R60" s="128">
        <f>(P60/P$179)*100</f>
        <v>0.57938902004999482</v>
      </c>
    </row>
    <row r="61" spans="1:18" s="21" customFormat="1">
      <c r="A61" s="99"/>
      <c r="B61" s="101" t="s">
        <v>3</v>
      </c>
      <c r="C61" s="12">
        <v>0.14839722</v>
      </c>
      <c r="D61" s="12">
        <v>4.0000000000000001E-3</v>
      </c>
      <c r="E61" s="130">
        <f t="shared" si="32"/>
        <v>-97.304531715621096</v>
      </c>
      <c r="F61" s="131">
        <f>(D61/D$180)*100</f>
        <v>6.2620618996215758E-4</v>
      </c>
      <c r="G61" s="96">
        <v>14</v>
      </c>
      <c r="H61" s="96">
        <v>0</v>
      </c>
      <c r="I61" s="130">
        <f t="shared" si="33"/>
        <v>-100</v>
      </c>
      <c r="J61" s="131">
        <f>(H61/H$180)*100</f>
        <v>0</v>
      </c>
      <c r="K61" s="96">
        <v>0</v>
      </c>
      <c r="L61" s="96">
        <v>0</v>
      </c>
      <c r="M61" s="106" t="s">
        <v>58</v>
      </c>
      <c r="N61" s="106" t="s">
        <v>58</v>
      </c>
      <c r="O61" s="12">
        <v>0.36213530000000005</v>
      </c>
      <c r="P61" s="12">
        <v>5.0000000000000001E-3</v>
      </c>
      <c r="Q61" s="130">
        <f t="shared" si="35"/>
        <v>-98.619300576331554</v>
      </c>
      <c r="R61" s="131">
        <f>(P61/P$180)*100</f>
        <v>7.1425920200654633E-4</v>
      </c>
    </row>
    <row r="62" spans="1:18">
      <c r="A62" s="99"/>
      <c r="B62" s="101" t="s">
        <v>4</v>
      </c>
      <c r="C62" s="12">
        <v>10.115116499999999</v>
      </c>
      <c r="D62" s="12">
        <v>11.411238000000001</v>
      </c>
      <c r="E62" s="130">
        <f t="shared" si="32"/>
        <v>12.813708077410693</v>
      </c>
      <c r="F62" s="131">
        <f>(D62/D$181)*100</f>
        <v>0.65009313936279245</v>
      </c>
      <c r="G62" s="96">
        <v>144</v>
      </c>
      <c r="H62" s="96">
        <v>1597</v>
      </c>
      <c r="I62" s="130">
        <f t="shared" si="33"/>
        <v>1009.0277777777778</v>
      </c>
      <c r="J62" s="131">
        <f>(H62/H$181)*100</f>
        <v>0.39938479236742402</v>
      </c>
      <c r="K62" s="96">
        <v>0</v>
      </c>
      <c r="L62" s="96">
        <v>0</v>
      </c>
      <c r="M62" s="106" t="s">
        <v>58</v>
      </c>
      <c r="N62" s="106" t="s">
        <v>58</v>
      </c>
      <c r="O62" s="12">
        <v>82.237362200000007</v>
      </c>
      <c r="P62" s="12">
        <v>157.808188</v>
      </c>
      <c r="Q62" s="130">
        <f t="shared" si="35"/>
        <v>91.893543005687491</v>
      </c>
      <c r="R62" s="131">
        <f>(P62/P$181)*100</f>
        <v>0.17952103424014917</v>
      </c>
    </row>
    <row r="63" spans="1:18" ht="14.25" customHeight="1">
      <c r="A63" s="99"/>
      <c r="B63" s="101" t="s">
        <v>5</v>
      </c>
      <c r="C63" s="129">
        <v>3.6299642910000007</v>
      </c>
      <c r="D63" s="129">
        <v>-1.265826551</v>
      </c>
      <c r="E63" s="130">
        <f t="shared" si="32"/>
        <v>-134.87159788702172</v>
      </c>
      <c r="F63" s="131">
        <f>(D63/D$182)*100</f>
        <v>-3.464020264149005E-2</v>
      </c>
      <c r="G63" s="132">
        <v>2</v>
      </c>
      <c r="H63" s="132">
        <v>0</v>
      </c>
      <c r="I63" s="130">
        <f t="shared" si="33"/>
        <v>-100</v>
      </c>
      <c r="J63" s="131">
        <f>(H63/H$182)*100</f>
        <v>0</v>
      </c>
      <c r="K63" s="132">
        <v>2876</v>
      </c>
      <c r="L63" s="132">
        <v>-807</v>
      </c>
      <c r="M63" s="130">
        <f t="shared" si="34"/>
        <v>-128.05980528511822</v>
      </c>
      <c r="N63" s="131">
        <f>(L63/L$182)*100</f>
        <v>-2.5018562409222456E-2</v>
      </c>
      <c r="O63" s="129">
        <v>317.62403310000002</v>
      </c>
      <c r="P63" s="129">
        <v>-124.12425660000001</v>
      </c>
      <c r="Q63" s="130">
        <f t="shared" si="35"/>
        <v>-139.07898762840816</v>
      </c>
      <c r="R63" s="131">
        <f>(P63/P$182)*100</f>
        <v>-0.54802615902578089</v>
      </c>
    </row>
    <row r="64" spans="1:18">
      <c r="A64" s="99"/>
      <c r="B64" s="101" t="s">
        <v>6</v>
      </c>
      <c r="C64" s="129">
        <v>0</v>
      </c>
      <c r="D64" s="129">
        <v>0</v>
      </c>
      <c r="E64" s="106" t="s">
        <v>58</v>
      </c>
      <c r="F64" s="131">
        <f>(D64/D$183)*100</f>
        <v>0</v>
      </c>
      <c r="G64" s="132">
        <v>0</v>
      </c>
      <c r="H64" s="132">
        <v>0</v>
      </c>
      <c r="I64" s="106" t="s">
        <v>58</v>
      </c>
      <c r="J64" s="131">
        <f>(H64/H$183)*100</f>
        <v>0</v>
      </c>
      <c r="K64" s="132">
        <v>0</v>
      </c>
      <c r="L64" s="132">
        <v>0</v>
      </c>
      <c r="M64" s="106" t="s">
        <v>58</v>
      </c>
      <c r="N64" s="131">
        <f>(L64/L$183)*100</f>
        <v>0</v>
      </c>
      <c r="O64" s="129">
        <v>0</v>
      </c>
      <c r="P64" s="129">
        <v>0</v>
      </c>
      <c r="Q64" s="106" t="s">
        <v>58</v>
      </c>
      <c r="R64" s="131">
        <f>(P64/P$183)*100</f>
        <v>0</v>
      </c>
    </row>
    <row r="65" spans="1:18">
      <c r="A65" s="99"/>
      <c r="B65" s="101" t="s">
        <v>25</v>
      </c>
      <c r="C65" s="129">
        <v>20.406273893000215</v>
      </c>
      <c r="D65" s="129">
        <v>0.51640206900000007</v>
      </c>
      <c r="E65" s="130">
        <f t="shared" si="32"/>
        <v>-97.469395580458524</v>
      </c>
      <c r="F65" s="131">
        <f>(D65/D$184)*100</f>
        <v>0.35665739137545849</v>
      </c>
      <c r="G65" s="132">
        <v>0</v>
      </c>
      <c r="H65" s="132">
        <v>2</v>
      </c>
      <c r="I65" s="106" t="s">
        <v>58</v>
      </c>
      <c r="J65" s="131">
        <f>(H65/H$184)*100</f>
        <v>0.32840722495894908</v>
      </c>
      <c r="K65" s="132">
        <v>36477</v>
      </c>
      <c r="L65" s="132">
        <v>3623</v>
      </c>
      <c r="M65" s="130">
        <f t="shared" si="34"/>
        <v>-90.067713901910793</v>
      </c>
      <c r="N65" s="131">
        <f>(L65/L$184)*100</f>
        <v>0.13298926688886603</v>
      </c>
      <c r="O65" s="129">
        <v>3250.3529263999999</v>
      </c>
      <c r="P65" s="129">
        <v>1284.3423928</v>
      </c>
      <c r="Q65" s="130">
        <f t="shared" si="35"/>
        <v>-60.486063455807496</v>
      </c>
      <c r="R65" s="131">
        <f>(P65/P$184)*100</f>
        <v>1.1362564619709781</v>
      </c>
    </row>
    <row r="66" spans="1:18">
      <c r="A66" s="99"/>
      <c r="B66" s="101"/>
      <c r="C66" s="129"/>
      <c r="D66" s="129"/>
      <c r="E66" s="130"/>
      <c r="F66" s="131"/>
      <c r="G66" s="132"/>
      <c r="H66" s="132"/>
      <c r="I66" s="130"/>
      <c r="J66" s="131"/>
      <c r="K66" s="132"/>
      <c r="L66" s="132"/>
      <c r="M66" s="130"/>
      <c r="N66" s="131"/>
      <c r="O66" s="129"/>
      <c r="P66" s="129"/>
      <c r="Q66" s="130"/>
      <c r="R66" s="131"/>
    </row>
    <row r="67" spans="1:18" ht="15">
      <c r="A67" s="99">
        <v>10</v>
      </c>
      <c r="B67" s="100" t="s">
        <v>35</v>
      </c>
      <c r="C67" s="9">
        <f>C68+C69+C70+C71+C72</f>
        <v>1422.2880511039948</v>
      </c>
      <c r="D67" s="9">
        <f>D68+D69+D70+D71+D72</f>
        <v>668.8876786729993</v>
      </c>
      <c r="E67" s="127">
        <f t="shared" ref="E67:E72" si="36">((D67-C67)/C67)*100</f>
        <v>-52.971011873874517</v>
      </c>
      <c r="F67" s="128">
        <f>(D67/D$179)*100</f>
        <v>9.9422353535378125</v>
      </c>
      <c r="G67" s="19">
        <f>G68+G69+G70+G71+G72</f>
        <v>46322</v>
      </c>
      <c r="H67" s="19">
        <f>H68+H69+H70+H71+H72</f>
        <v>36718</v>
      </c>
      <c r="I67" s="127">
        <f t="shared" ref="I67:I72" si="37">((H67-G67)/G67)*100</f>
        <v>-20.733128966797633</v>
      </c>
      <c r="J67" s="128">
        <f>(H67/H$179)*100</f>
        <v>8.8222008649687655</v>
      </c>
      <c r="K67" s="19">
        <f>K68+K69+K70+K71+K72</f>
        <v>3346594</v>
      </c>
      <c r="L67" s="19">
        <f>L68+L69+L70+L71+L72</f>
        <v>1306223</v>
      </c>
      <c r="M67" s="127">
        <f t="shared" ref="M67:M72" si="38">((L67-K67)/K67)*100</f>
        <v>-60.96858477604394</v>
      </c>
      <c r="N67" s="128">
        <f>(L67/L$179)*100</f>
        <v>21.588967640092363</v>
      </c>
      <c r="O67" s="9">
        <f>O68+O69+O70+O71+O72</f>
        <v>47509.155358180004</v>
      </c>
      <c r="P67" s="9">
        <f>P68+P69+P70+P71+P72</f>
        <v>29865.055590700002</v>
      </c>
      <c r="Q67" s="127">
        <f t="shared" ref="Q67:Q72" si="39">((P67-O67)/O67)*100</f>
        <v>-37.138314993095506</v>
      </c>
      <c r="R67" s="128">
        <f>(P67/P$179)*100</f>
        <v>13.128280773552111</v>
      </c>
    </row>
    <row r="68" spans="1:18">
      <c r="A68" s="99"/>
      <c r="B68" s="101" t="s">
        <v>3</v>
      </c>
      <c r="C68" s="129">
        <v>174.59442928000001</v>
      </c>
      <c r="D68" s="129">
        <v>92.605744600000023</v>
      </c>
      <c r="E68" s="130">
        <f t="shared" si="36"/>
        <v>-46.959507825139923</v>
      </c>
      <c r="F68" s="131">
        <f>(D68/D$180)*100</f>
        <v>14.497572623643665</v>
      </c>
      <c r="G68" s="132">
        <v>2539</v>
      </c>
      <c r="H68" s="132">
        <v>1163</v>
      </c>
      <c r="I68" s="130">
        <f t="shared" si="37"/>
        <v>-54.194564789287128</v>
      </c>
      <c r="J68" s="131">
        <f>(H68/H$180)*100</f>
        <v>7.4747734430233308</v>
      </c>
      <c r="K68" s="132">
        <v>0</v>
      </c>
      <c r="L68" s="132">
        <v>0</v>
      </c>
      <c r="M68" s="106" t="s">
        <v>58</v>
      </c>
      <c r="N68" s="106" t="s">
        <v>58</v>
      </c>
      <c r="O68" s="129">
        <v>63.046383800000001</v>
      </c>
      <c r="P68" s="129">
        <v>45.912348799999997</v>
      </c>
      <c r="Q68" s="130">
        <f t="shared" si="39"/>
        <v>-27.176871958832322</v>
      </c>
      <c r="R68" s="131">
        <f>(P68/P$180)*100</f>
        <v>6.5586635232268433</v>
      </c>
    </row>
    <row r="69" spans="1:18">
      <c r="A69" s="99"/>
      <c r="B69" s="101" t="s">
        <v>4</v>
      </c>
      <c r="C69" s="129">
        <v>250.43725212199999</v>
      </c>
      <c r="D69" s="129">
        <v>181.95226355</v>
      </c>
      <c r="E69" s="130">
        <f t="shared" si="36"/>
        <v>-27.346166751038169</v>
      </c>
      <c r="F69" s="131">
        <f>(D69/D$181)*100</f>
        <v>10.36573930237768</v>
      </c>
      <c r="G69" s="132">
        <v>43752</v>
      </c>
      <c r="H69" s="132">
        <v>35534</v>
      </c>
      <c r="I69" s="130">
        <f t="shared" si="37"/>
        <v>-18.783141342110074</v>
      </c>
      <c r="J69" s="131">
        <f>(H69/H$181)*100</f>
        <v>8.8864991934777979</v>
      </c>
      <c r="K69" s="132">
        <v>0</v>
      </c>
      <c r="L69" s="132">
        <v>0</v>
      </c>
      <c r="M69" s="106" t="s">
        <v>58</v>
      </c>
      <c r="N69" s="106" t="s">
        <v>58</v>
      </c>
      <c r="O69" s="129">
        <v>10639.833931900001</v>
      </c>
      <c r="P69" s="129">
        <v>14070.036404900002</v>
      </c>
      <c r="Q69" s="130">
        <f t="shared" si="39"/>
        <v>32.239248234088322</v>
      </c>
      <c r="R69" s="131">
        <f>(P69/P$181)*100</f>
        <v>16.005934287796261</v>
      </c>
    </row>
    <row r="70" spans="1:18" s="21" customFormat="1">
      <c r="A70" s="99"/>
      <c r="B70" s="101" t="s">
        <v>5</v>
      </c>
      <c r="C70" s="12">
        <v>966.89321123199738</v>
      </c>
      <c r="D70" s="12">
        <v>386.29408632499923</v>
      </c>
      <c r="E70" s="130">
        <f t="shared" si="36"/>
        <v>-60.04790582480247</v>
      </c>
      <c r="F70" s="131">
        <f>(D70/D$182)*100</f>
        <v>10.571199836925546</v>
      </c>
      <c r="G70" s="96">
        <v>12</v>
      </c>
      <c r="H70" s="96">
        <v>15</v>
      </c>
      <c r="I70" s="130">
        <f t="shared" si="37"/>
        <v>25</v>
      </c>
      <c r="J70" s="131">
        <f>(H70/H$182)*100</f>
        <v>13.888888888888889</v>
      </c>
      <c r="K70" s="96">
        <v>1981102</v>
      </c>
      <c r="L70" s="96">
        <v>728874</v>
      </c>
      <c r="M70" s="130">
        <f t="shared" si="38"/>
        <v>-63.208658615255551</v>
      </c>
      <c r="N70" s="131">
        <f>(L70/L$182)*100</f>
        <v>22.596505151746726</v>
      </c>
      <c r="O70" s="12">
        <v>17605.491443880001</v>
      </c>
      <c r="P70" s="12">
        <v>6354.1952748000012</v>
      </c>
      <c r="Q70" s="130">
        <f t="shared" si="39"/>
        <v>-63.907878998692546</v>
      </c>
      <c r="R70" s="131">
        <f>(P70/P$182)*100</f>
        <v>28.054671387642461</v>
      </c>
    </row>
    <row r="71" spans="1:18">
      <c r="A71" s="99"/>
      <c r="B71" s="101" t="s">
        <v>6</v>
      </c>
      <c r="C71" s="12">
        <v>0</v>
      </c>
      <c r="D71" s="12">
        <v>0</v>
      </c>
      <c r="E71" s="106" t="s">
        <v>58</v>
      </c>
      <c r="F71" s="131">
        <f>(D71/D$183)*100</f>
        <v>0</v>
      </c>
      <c r="G71" s="96">
        <v>0</v>
      </c>
      <c r="H71" s="96">
        <v>0</v>
      </c>
      <c r="I71" s="106" t="s">
        <v>58</v>
      </c>
      <c r="J71" s="131">
        <f>(H71/H$183)*100</f>
        <v>0</v>
      </c>
      <c r="K71" s="96">
        <v>0</v>
      </c>
      <c r="L71" s="96">
        <v>0</v>
      </c>
      <c r="M71" s="106" t="s">
        <v>58</v>
      </c>
      <c r="N71" s="131">
        <f>(L71/L$183)*100</f>
        <v>0</v>
      </c>
      <c r="O71" s="12">
        <v>0</v>
      </c>
      <c r="P71" s="12">
        <v>0</v>
      </c>
      <c r="Q71" s="106" t="s">
        <v>58</v>
      </c>
      <c r="R71" s="131">
        <f>(P71/P$183)*100</f>
        <v>0</v>
      </c>
    </row>
    <row r="72" spans="1:18">
      <c r="A72" s="99"/>
      <c r="B72" s="101" t="s">
        <v>25</v>
      </c>
      <c r="C72" s="12">
        <v>30.363158469997344</v>
      </c>
      <c r="D72" s="12">
        <v>8.0355841980000093</v>
      </c>
      <c r="E72" s="130">
        <f t="shared" si="36"/>
        <v>-73.535084612688806</v>
      </c>
      <c r="F72" s="131">
        <f>(D72/D$184)*100</f>
        <v>5.5498431750794142</v>
      </c>
      <c r="G72" s="96">
        <v>19</v>
      </c>
      <c r="H72" s="96">
        <v>6</v>
      </c>
      <c r="I72" s="130">
        <f t="shared" si="37"/>
        <v>-68.421052631578945</v>
      </c>
      <c r="J72" s="131">
        <f>(H72/H$184)*100</f>
        <v>0.98522167487684731</v>
      </c>
      <c r="K72" s="96">
        <v>1365492</v>
      </c>
      <c r="L72" s="96">
        <v>577349</v>
      </c>
      <c r="M72" s="130">
        <f t="shared" si="38"/>
        <v>-57.71860984905075</v>
      </c>
      <c r="N72" s="131">
        <f>(L72/L$184)*100</f>
        <v>21.192718810107625</v>
      </c>
      <c r="O72" s="12">
        <v>19200.783598600003</v>
      </c>
      <c r="P72" s="12">
        <v>9394.9115622000008</v>
      </c>
      <c r="Q72" s="130">
        <f t="shared" si="39"/>
        <v>-51.070165892161725</v>
      </c>
      <c r="R72" s="131">
        <f>(P72/P$184)*100</f>
        <v>8.3116690938799707</v>
      </c>
    </row>
    <row r="73" spans="1:18">
      <c r="A73" s="99"/>
      <c r="B73" s="101"/>
      <c r="C73" s="12"/>
      <c r="D73" s="12"/>
      <c r="E73" s="130"/>
      <c r="F73" s="131"/>
      <c r="G73" s="96"/>
      <c r="H73" s="96"/>
      <c r="I73" s="130"/>
      <c r="J73" s="131"/>
      <c r="K73" s="96"/>
      <c r="L73" s="96"/>
      <c r="M73" s="130"/>
      <c r="N73" s="131"/>
      <c r="O73" s="12"/>
      <c r="P73" s="12"/>
      <c r="Q73" s="130"/>
      <c r="R73" s="131"/>
    </row>
    <row r="74" spans="1:18" ht="15">
      <c r="A74" s="99">
        <v>11</v>
      </c>
      <c r="B74" s="100" t="s">
        <v>36</v>
      </c>
      <c r="C74" s="9">
        <f>C75+C76+C77+C78+C79</f>
        <v>633.41417227000011</v>
      </c>
      <c r="D74" s="9">
        <f>D75+D76+D77+D78+D79</f>
        <v>256.1947409</v>
      </c>
      <c r="E74" s="127">
        <f t="shared" ref="E74:E79" si="40">((D74-C74)/C74)*100</f>
        <v>-59.553361431453098</v>
      </c>
      <c r="F74" s="128">
        <f>(D74/D$179)*100</f>
        <v>3.8080360747856896</v>
      </c>
      <c r="G74" s="19">
        <f>G75+G76+G77+G78+G79</f>
        <v>49054</v>
      </c>
      <c r="H74" s="19">
        <f>H75+H76+H77+H78+H79</f>
        <v>30917</v>
      </c>
      <c r="I74" s="127">
        <f t="shared" ref="I74:I79" si="41">((H74-G74)/G74)*100</f>
        <v>-36.973539364781672</v>
      </c>
      <c r="J74" s="128">
        <f>(H74/H$179)*100</f>
        <v>7.4283998077847189</v>
      </c>
      <c r="K74" s="19">
        <f>K75+K76+K77+K78+K79</f>
        <v>1068652</v>
      </c>
      <c r="L74" s="19">
        <f>L75+L76+L77+L78+L79</f>
        <v>1181208</v>
      </c>
      <c r="M74" s="127">
        <f t="shared" ref="M74:M79" si="42">((L74-K74)/K74)*100</f>
        <v>10.532521344647275</v>
      </c>
      <c r="N74" s="128">
        <f>(L74/L$179)*100</f>
        <v>19.52274710230812</v>
      </c>
      <c r="O74" s="9">
        <f>O75+O76+O77+O78+O79</f>
        <v>31853.31470608</v>
      </c>
      <c r="P74" s="9">
        <f>P75+P76+P77+P78+P79</f>
        <v>35192.388044970001</v>
      </c>
      <c r="Q74" s="127">
        <f t="shared" ref="Q74:Q79" si="43">((P74-O74)/O74)*100</f>
        <v>10.482655791714686</v>
      </c>
      <c r="R74" s="128">
        <f>(P74/P$179)*100</f>
        <v>15.470105185072445</v>
      </c>
    </row>
    <row r="75" spans="1:18">
      <c r="A75" s="99"/>
      <c r="B75" s="101" t="s">
        <v>3</v>
      </c>
      <c r="C75" s="12">
        <v>77.411138260000001</v>
      </c>
      <c r="D75" s="12">
        <v>50.680748749999999</v>
      </c>
      <c r="E75" s="130">
        <f t="shared" si="40"/>
        <v>-34.530417858242721</v>
      </c>
      <c r="F75" s="131">
        <f>(D75/D$180)*100</f>
        <v>7.9341496447917184</v>
      </c>
      <c r="G75" s="96">
        <v>1295</v>
      </c>
      <c r="H75" s="96">
        <v>630</v>
      </c>
      <c r="I75" s="130">
        <f t="shared" si="41"/>
        <v>-51.351351351351347</v>
      </c>
      <c r="J75" s="131">
        <f>(H75/H$180)*100</f>
        <v>4.0491034128157333</v>
      </c>
      <c r="K75" s="96">
        <v>0</v>
      </c>
      <c r="L75" s="96">
        <v>0</v>
      </c>
      <c r="M75" s="106" t="s">
        <v>58</v>
      </c>
      <c r="N75" s="106" t="s">
        <v>58</v>
      </c>
      <c r="O75" s="12">
        <v>182.51331979999998</v>
      </c>
      <c r="P75" s="12">
        <v>104.16504497</v>
      </c>
      <c r="Q75" s="130">
        <f t="shared" si="43"/>
        <v>-42.927428483496357</v>
      </c>
      <c r="R75" s="131">
        <f>(P75/P$180)*100</f>
        <v>14.880168379449643</v>
      </c>
    </row>
    <row r="76" spans="1:18">
      <c r="A76" s="99"/>
      <c r="B76" s="101" t="s">
        <v>4</v>
      </c>
      <c r="C76" s="12">
        <v>338.17504357000007</v>
      </c>
      <c r="D76" s="12">
        <v>150.165851</v>
      </c>
      <c r="E76" s="130">
        <f t="shared" si="40"/>
        <v>-55.595229791427045</v>
      </c>
      <c r="F76" s="131">
        <f>(D76/D$181)*100</f>
        <v>8.5548815563811154</v>
      </c>
      <c r="G76" s="96">
        <v>47666</v>
      </c>
      <c r="H76" s="96">
        <v>30181</v>
      </c>
      <c r="I76" s="130">
        <f t="shared" si="41"/>
        <v>-36.68233122141568</v>
      </c>
      <c r="J76" s="131">
        <f>(H76/H$181)*100</f>
        <v>7.547797381616296</v>
      </c>
      <c r="K76" s="96">
        <v>0</v>
      </c>
      <c r="L76" s="96">
        <v>0</v>
      </c>
      <c r="M76" s="106" t="s">
        <v>58</v>
      </c>
      <c r="N76" s="106" t="s">
        <v>58</v>
      </c>
      <c r="O76" s="12">
        <v>16818.640558700001</v>
      </c>
      <c r="P76" s="12">
        <v>13964.248157000002</v>
      </c>
      <c r="Q76" s="130">
        <f t="shared" si="43"/>
        <v>-16.971600003803339</v>
      </c>
      <c r="R76" s="131">
        <f>(P76/P$181)*100</f>
        <v>15.885590623033686</v>
      </c>
    </row>
    <row r="77" spans="1:18">
      <c r="A77" s="99"/>
      <c r="B77" s="101" t="s">
        <v>5</v>
      </c>
      <c r="C77" s="12">
        <v>98.290979110000009</v>
      </c>
      <c r="D77" s="12">
        <v>29.192873800000001</v>
      </c>
      <c r="E77" s="130">
        <f t="shared" si="40"/>
        <v>-70.299539119119487</v>
      </c>
      <c r="F77" s="131">
        <f>(D77/D$182)*100</f>
        <v>0.79888280374634502</v>
      </c>
      <c r="G77" s="96">
        <v>4</v>
      </c>
      <c r="H77" s="96">
        <v>1</v>
      </c>
      <c r="I77" s="130">
        <f t="shared" si="41"/>
        <v>-75</v>
      </c>
      <c r="J77" s="131">
        <f>(H77/H$182)*100</f>
        <v>0.92592592592592582</v>
      </c>
      <c r="K77" s="96">
        <v>907444</v>
      </c>
      <c r="L77" s="96">
        <v>939657</v>
      </c>
      <c r="M77" s="130">
        <f t="shared" si="42"/>
        <v>3.5498609280572682</v>
      </c>
      <c r="N77" s="131">
        <f>(L77/L$182)*100</f>
        <v>29.131186242580849</v>
      </c>
      <c r="O77" s="12">
        <v>6973.1914677999994</v>
      </c>
      <c r="P77" s="12">
        <v>2941.8033594000003</v>
      </c>
      <c r="Q77" s="130">
        <f t="shared" si="43"/>
        <v>-57.812669091558419</v>
      </c>
      <c r="R77" s="131">
        <f>(P77/P$182)*100</f>
        <v>12.988478157468544</v>
      </c>
    </row>
    <row r="78" spans="1:18">
      <c r="A78" s="99"/>
      <c r="B78" s="101" t="s">
        <v>6</v>
      </c>
      <c r="C78" s="12">
        <v>0</v>
      </c>
      <c r="D78" s="12">
        <v>0</v>
      </c>
      <c r="E78" s="106" t="s">
        <v>58</v>
      </c>
      <c r="F78" s="131">
        <f>(D78/D$183)*100</f>
        <v>0</v>
      </c>
      <c r="G78" s="96">
        <v>0</v>
      </c>
      <c r="H78" s="96">
        <v>0</v>
      </c>
      <c r="I78" s="106" t="s">
        <v>58</v>
      </c>
      <c r="J78" s="131">
        <f>(H78/H$183)*100</f>
        <v>0</v>
      </c>
      <c r="K78" s="96">
        <v>0</v>
      </c>
      <c r="L78" s="96">
        <v>0</v>
      </c>
      <c r="M78" s="106" t="s">
        <v>58</v>
      </c>
      <c r="N78" s="131">
        <f>(L78/L$183)*100</f>
        <v>0</v>
      </c>
      <c r="O78" s="12">
        <v>0</v>
      </c>
      <c r="P78" s="12">
        <v>0</v>
      </c>
      <c r="Q78" s="106" t="s">
        <v>58</v>
      </c>
      <c r="R78" s="131">
        <f>(P78/P$183)*100</f>
        <v>0</v>
      </c>
    </row>
    <row r="79" spans="1:18" s="21" customFormat="1">
      <c r="A79" s="99"/>
      <c r="B79" s="101" t="s">
        <v>25</v>
      </c>
      <c r="C79" s="12">
        <v>119.53701133</v>
      </c>
      <c r="D79" s="12">
        <v>26.155267349999999</v>
      </c>
      <c r="E79" s="130">
        <f t="shared" si="40"/>
        <v>-78.119523770094574</v>
      </c>
      <c r="F79" s="131">
        <f>(D79/D$184)*100</f>
        <v>18.064353308736841</v>
      </c>
      <c r="G79" s="96">
        <v>89</v>
      </c>
      <c r="H79" s="96">
        <v>105</v>
      </c>
      <c r="I79" s="130">
        <f t="shared" si="41"/>
        <v>17.977528089887642</v>
      </c>
      <c r="J79" s="131">
        <f>(H79/H$184)*100</f>
        <v>17.241379310344829</v>
      </c>
      <c r="K79" s="96">
        <v>161208</v>
      </c>
      <c r="L79" s="96">
        <v>241551</v>
      </c>
      <c r="M79" s="130">
        <f t="shared" si="42"/>
        <v>49.838097364895042</v>
      </c>
      <c r="N79" s="131">
        <f>(L79/L$184)*100</f>
        <v>8.8665996153112019</v>
      </c>
      <c r="O79" s="12">
        <v>7878.9693597800006</v>
      </c>
      <c r="P79" s="12">
        <v>18182.171483599999</v>
      </c>
      <c r="Q79" s="130">
        <f t="shared" si="43"/>
        <v>130.76839943578216</v>
      </c>
      <c r="R79" s="131">
        <f>(P79/P$184)*100</f>
        <v>16.085749373938242</v>
      </c>
    </row>
    <row r="80" spans="1:18" s="21" customFormat="1">
      <c r="A80" s="99"/>
      <c r="B80" s="101"/>
      <c r="C80" s="12"/>
      <c r="D80" s="12"/>
      <c r="E80" s="130"/>
      <c r="F80" s="131"/>
      <c r="G80" s="96"/>
      <c r="H80" s="96"/>
      <c r="I80" s="130"/>
      <c r="J80" s="131"/>
      <c r="K80" s="96"/>
      <c r="L80" s="96"/>
      <c r="M80" s="130"/>
      <c r="N80" s="131"/>
      <c r="O80" s="12"/>
      <c r="P80" s="12"/>
      <c r="Q80" s="130"/>
      <c r="R80" s="131"/>
    </row>
    <row r="81" spans="1:18" s="21" customFormat="1" ht="15">
      <c r="A81" s="99">
        <v>12</v>
      </c>
      <c r="B81" s="100" t="s">
        <v>37</v>
      </c>
      <c r="C81" s="9">
        <f>C82+C83+C84+C85+C86</f>
        <v>21.442187237400006</v>
      </c>
      <c r="D81" s="9">
        <f>D82+D83+D84+D85+D86</f>
        <v>6.9180651659999999</v>
      </c>
      <c r="E81" s="127">
        <f t="shared" ref="E81:E86" si="44">((D81-C81)/C81)*100</f>
        <v>-67.736196455120322</v>
      </c>
      <c r="F81" s="128">
        <f>(D81/D$179)*100</f>
        <v>0.10282897153665284</v>
      </c>
      <c r="G81" s="19">
        <f>G82+G83+G84+G85+G86</f>
        <v>1905</v>
      </c>
      <c r="H81" s="19">
        <f>H82+H83+H84+H85+H86</f>
        <v>515</v>
      </c>
      <c r="I81" s="127">
        <f t="shared" ref="I81:I86" si="45">((H81-G81)/G81)*100</f>
        <v>-72.965879265091857</v>
      </c>
      <c r="J81" s="128">
        <f>(H81/H$179)*100</f>
        <v>0.1237385872176838</v>
      </c>
      <c r="K81" s="19">
        <f>K82+K83+K84+K85+K86</f>
        <v>12566</v>
      </c>
      <c r="L81" s="19">
        <f>L82+L83+L84+L85+L86</f>
        <v>184</v>
      </c>
      <c r="M81" s="127">
        <f t="shared" ref="M81:M86" si="46">((L81-K81)/K81)*100</f>
        <v>-98.535731338532557</v>
      </c>
      <c r="N81" s="128">
        <f>(L81/L$179)*100</f>
        <v>3.0411116982146198E-3</v>
      </c>
      <c r="O81" s="9">
        <f>O82+O83+O84+O85+O86</f>
        <v>617.94998836869979</v>
      </c>
      <c r="P81" s="9">
        <f>P82+P83+P84+P85+P86</f>
        <v>70.551622904200002</v>
      </c>
      <c r="Q81" s="127">
        <f t="shared" ref="Q81:Q86" si="47">((P81-O81)/O81)*100</f>
        <v>-88.582955865013233</v>
      </c>
      <c r="R81" s="128">
        <f>(P81/P$179)*100</f>
        <v>3.1013554008067334E-2</v>
      </c>
    </row>
    <row r="82" spans="1:18">
      <c r="A82" s="99"/>
      <c r="B82" s="101" t="s">
        <v>3</v>
      </c>
      <c r="C82" s="12">
        <v>4.4510512000000002</v>
      </c>
      <c r="D82" s="12">
        <v>4.0577125000000001</v>
      </c>
      <c r="E82" s="130">
        <f t="shared" si="44"/>
        <v>-8.8369843959557279</v>
      </c>
      <c r="F82" s="131">
        <f>(D82/D$180)*100</f>
        <v>0.6352411711467052</v>
      </c>
      <c r="G82" s="96">
        <v>218</v>
      </c>
      <c r="H82" s="96">
        <v>183</v>
      </c>
      <c r="I82" s="130">
        <f t="shared" si="45"/>
        <v>-16.055045871559635</v>
      </c>
      <c r="J82" s="131">
        <f>(H82/H$180)*100</f>
        <v>1.1761681341988561</v>
      </c>
      <c r="K82" s="96">
        <v>0</v>
      </c>
      <c r="L82" s="96">
        <v>0</v>
      </c>
      <c r="M82" s="106" t="s">
        <v>58</v>
      </c>
      <c r="N82" s="106" t="s">
        <v>58</v>
      </c>
      <c r="O82" s="12">
        <v>7.8865642999999999</v>
      </c>
      <c r="P82" s="12">
        <v>5.2410364000000005</v>
      </c>
      <c r="Q82" s="130">
        <f t="shared" si="47"/>
        <v>-33.544745206730887</v>
      </c>
      <c r="R82" s="131">
        <f>(P82/P$180)*100</f>
        <v>0.7486916953502526</v>
      </c>
    </row>
    <row r="83" spans="1:18">
      <c r="A83" s="99"/>
      <c r="B83" s="101" t="s">
        <v>4</v>
      </c>
      <c r="C83" s="12">
        <v>7.9863596099999992</v>
      </c>
      <c r="D83" s="12">
        <v>2.2595864629999998</v>
      </c>
      <c r="E83" s="130">
        <f t="shared" si="44"/>
        <v>-71.70692814570117</v>
      </c>
      <c r="F83" s="131">
        <f>(D83/D$181)*100</f>
        <v>0.12872763300470447</v>
      </c>
      <c r="G83" s="96">
        <v>1686</v>
      </c>
      <c r="H83" s="96">
        <v>332</v>
      </c>
      <c r="I83" s="130">
        <f t="shared" si="45"/>
        <v>-80.308422301304859</v>
      </c>
      <c r="J83" s="131">
        <f>(H83/H$181)*100</f>
        <v>8.302802195741063E-2</v>
      </c>
      <c r="K83" s="96">
        <v>0</v>
      </c>
      <c r="L83" s="96">
        <v>0</v>
      </c>
      <c r="M83" s="106" t="s">
        <v>58</v>
      </c>
      <c r="N83" s="106" t="s">
        <v>58</v>
      </c>
      <c r="O83" s="12">
        <v>195.79948230000002</v>
      </c>
      <c r="P83" s="12">
        <v>36.044487599999997</v>
      </c>
      <c r="Q83" s="130">
        <f t="shared" si="47"/>
        <v>-81.591122112992437</v>
      </c>
      <c r="R83" s="131">
        <f>(P83/P$181)*100</f>
        <v>4.1003852681004302E-2</v>
      </c>
    </row>
    <row r="84" spans="1:18">
      <c r="A84" s="99"/>
      <c r="B84" s="101" t="s">
        <v>5</v>
      </c>
      <c r="C84" s="12">
        <v>8.9321767000000065</v>
      </c>
      <c r="D84" s="12">
        <v>0.60076620299999983</v>
      </c>
      <c r="E84" s="130">
        <f t="shared" si="44"/>
        <v>-93.274134366374568</v>
      </c>
      <c r="F84" s="131">
        <f>(D84/D$182)*100</f>
        <v>1.6440374864659119E-2</v>
      </c>
      <c r="G84" s="96">
        <v>1</v>
      </c>
      <c r="H84" s="96">
        <v>0</v>
      </c>
      <c r="I84" s="130">
        <f t="shared" si="45"/>
        <v>-100</v>
      </c>
      <c r="J84" s="131">
        <f>(H84/H$182)*100</f>
        <v>0</v>
      </c>
      <c r="K84" s="96">
        <v>1553</v>
      </c>
      <c r="L84" s="96">
        <v>184</v>
      </c>
      <c r="M84" s="130">
        <f t="shared" si="46"/>
        <v>-88.151963940759813</v>
      </c>
      <c r="N84" s="131">
        <f>(L84/L$182)*100</f>
        <v>5.7043562370470043E-3</v>
      </c>
      <c r="O84" s="12">
        <v>389.39573176869982</v>
      </c>
      <c r="P84" s="12">
        <v>29.266098904200007</v>
      </c>
      <c r="Q84" s="130">
        <f t="shared" si="47"/>
        <v>-92.484227094306206</v>
      </c>
      <c r="R84" s="131">
        <f>(P84/P$182)*100</f>
        <v>0.12921396841733304</v>
      </c>
    </row>
    <row r="85" spans="1:18">
      <c r="A85" s="99"/>
      <c r="B85" s="101" t="s">
        <v>6</v>
      </c>
      <c r="C85" s="12">
        <v>7.2599727399999994E-2</v>
      </c>
      <c r="D85" s="12">
        <v>0</v>
      </c>
      <c r="E85" s="130">
        <f t="shared" si="44"/>
        <v>-100</v>
      </c>
      <c r="F85" s="131">
        <f>(D85/D$183)*100</f>
        <v>0</v>
      </c>
      <c r="G85" s="96">
        <v>0</v>
      </c>
      <c r="H85" s="96">
        <v>0</v>
      </c>
      <c r="I85" s="106" t="s">
        <v>58</v>
      </c>
      <c r="J85" s="131">
        <f>(H85/H$183)*100</f>
        <v>0</v>
      </c>
      <c r="K85" s="96">
        <v>11013</v>
      </c>
      <c r="L85" s="96">
        <v>0</v>
      </c>
      <c r="M85" s="130">
        <f t="shared" si="46"/>
        <v>-100</v>
      </c>
      <c r="N85" s="131">
        <f>(L85/L$183)*100</f>
        <v>0</v>
      </c>
      <c r="O85" s="12">
        <v>24.868209999999998</v>
      </c>
      <c r="P85" s="12">
        <v>0</v>
      </c>
      <c r="Q85" s="130">
        <f t="shared" si="47"/>
        <v>-100</v>
      </c>
      <c r="R85" s="131">
        <f>(P85/P$183)*100</f>
        <v>0</v>
      </c>
    </row>
    <row r="86" spans="1:18">
      <c r="A86" s="99"/>
      <c r="B86" s="101" t="s">
        <v>25</v>
      </c>
      <c r="C86" s="12">
        <v>0</v>
      </c>
      <c r="D86" s="12">
        <v>0</v>
      </c>
      <c r="E86" s="106" t="s">
        <v>58</v>
      </c>
      <c r="F86" s="131">
        <f>(D86/D$184)*100</f>
        <v>0</v>
      </c>
      <c r="G86" s="96">
        <v>0</v>
      </c>
      <c r="H86" s="96">
        <v>0</v>
      </c>
      <c r="I86" s="106" t="s">
        <v>58</v>
      </c>
      <c r="J86" s="131">
        <f>(H86/H$184)*100</f>
        <v>0</v>
      </c>
      <c r="K86" s="96">
        <v>0</v>
      </c>
      <c r="L86" s="96">
        <v>0</v>
      </c>
      <c r="M86" s="106" t="s">
        <v>58</v>
      </c>
      <c r="N86" s="131">
        <f>(L86/L$184)*100</f>
        <v>0</v>
      </c>
      <c r="O86" s="12">
        <v>0</v>
      </c>
      <c r="P86" s="12">
        <v>0</v>
      </c>
      <c r="Q86" s="106" t="s">
        <v>58</v>
      </c>
      <c r="R86" s="131">
        <f>(P86/P$184)*100</f>
        <v>0</v>
      </c>
    </row>
    <row r="87" spans="1:18">
      <c r="A87" s="99"/>
      <c r="B87" s="101"/>
      <c r="C87" s="12"/>
      <c r="D87" s="12"/>
      <c r="E87" s="130"/>
      <c r="F87" s="131"/>
      <c r="G87" s="96"/>
      <c r="H87" s="96"/>
      <c r="I87" s="130"/>
      <c r="J87" s="131"/>
      <c r="K87" s="96"/>
      <c r="L87" s="96"/>
      <c r="M87" s="130"/>
      <c r="N87" s="131"/>
      <c r="O87" s="12"/>
      <c r="P87" s="12"/>
      <c r="Q87" s="130"/>
      <c r="R87" s="131"/>
    </row>
    <row r="88" spans="1:18" ht="15">
      <c r="A88" s="99">
        <v>13</v>
      </c>
      <c r="B88" s="100" t="s">
        <v>38</v>
      </c>
      <c r="C88" s="9">
        <f>C89+C90+C91+C92+C93</f>
        <v>149.0379951889997</v>
      </c>
      <c r="D88" s="9">
        <f>D89+D90+D91+D92+D93</f>
        <v>32.681292311999997</v>
      </c>
      <c r="E88" s="127">
        <f t="shared" ref="E88:E93" si="48">((D88-C88)/C88)*100</f>
        <v>-78.071838479472405</v>
      </c>
      <c r="F88" s="128">
        <f>(D88/D$179)*100</f>
        <v>0.48576930056222001</v>
      </c>
      <c r="G88" s="19">
        <f>G89+G90+G91+G92+G93</f>
        <v>8743</v>
      </c>
      <c r="H88" s="19">
        <f>H89+H90+H91+H92+H93</f>
        <v>3729</v>
      </c>
      <c r="I88" s="127">
        <f t="shared" ref="I88:I93" si="49">((H88-G88)/G88)*100</f>
        <v>-57.348736131762557</v>
      </c>
      <c r="J88" s="128">
        <f>(H88/H$179)*100</f>
        <v>0.89596347909658824</v>
      </c>
      <c r="K88" s="19">
        <f>K89+K90+K91+K92+K93</f>
        <v>115116</v>
      </c>
      <c r="L88" s="19">
        <f>L89+L90+L91+L92+L93</f>
        <v>213651</v>
      </c>
      <c r="M88" s="127">
        <f t="shared" ref="M88:M93" si="50">((L88-K88)/K88)*100</f>
        <v>85.59626811216512</v>
      </c>
      <c r="N88" s="128">
        <f>(L88/L$179)*100</f>
        <v>3.5311769317133241</v>
      </c>
      <c r="O88" s="9">
        <f>O89+O90+O91+O92+O93</f>
        <v>6180.7544029999999</v>
      </c>
      <c r="P88" s="9">
        <f>P89+P90+P91+P92+P93</f>
        <v>7820.2832087999996</v>
      </c>
      <c r="Q88" s="127">
        <f t="shared" ref="Q88:Q93" si="51">((P88-O88)/O88)*100</f>
        <v>26.526354210162584</v>
      </c>
      <c r="R88" s="128">
        <f>(P88/P$179)*100</f>
        <v>3.4376923686621894</v>
      </c>
    </row>
    <row r="89" spans="1:18" s="21" customFormat="1">
      <c r="A89" s="99"/>
      <c r="B89" s="101" t="s">
        <v>3</v>
      </c>
      <c r="C89" s="129">
        <v>1.0948962</v>
      </c>
      <c r="D89" s="129">
        <v>0.18189</v>
      </c>
      <c r="E89" s="130">
        <f t="shared" si="48"/>
        <v>-83.387466318725018</v>
      </c>
      <c r="F89" s="131">
        <f>(D89/D$180)*100</f>
        <v>2.8475160973054206E-2</v>
      </c>
      <c r="G89" s="132">
        <v>1053</v>
      </c>
      <c r="H89" s="132">
        <v>9</v>
      </c>
      <c r="I89" s="130">
        <f t="shared" si="49"/>
        <v>-99.145299145299148</v>
      </c>
      <c r="J89" s="131">
        <f>(H89/H$180)*100</f>
        <v>5.78443344687962E-2</v>
      </c>
      <c r="K89" s="132">
        <v>0</v>
      </c>
      <c r="L89" s="132">
        <v>0</v>
      </c>
      <c r="M89" s="106" t="s">
        <v>58</v>
      </c>
      <c r="N89" s="106" t="s">
        <v>58</v>
      </c>
      <c r="O89" s="129">
        <v>1.7924477000000001</v>
      </c>
      <c r="P89" s="129">
        <v>0.2273625</v>
      </c>
      <c r="Q89" s="130">
        <f t="shared" si="51"/>
        <v>-87.315529485183873</v>
      </c>
      <c r="R89" s="131">
        <f>(P89/P$180)*100</f>
        <v>3.2479151563242679E-2</v>
      </c>
    </row>
    <row r="90" spans="1:18">
      <c r="A90" s="99"/>
      <c r="B90" s="101" t="s">
        <v>4</v>
      </c>
      <c r="C90" s="129">
        <v>36.386632499999997</v>
      </c>
      <c r="D90" s="129">
        <v>11.105309999999999</v>
      </c>
      <c r="E90" s="130">
        <f t="shared" si="48"/>
        <v>-69.479698348012832</v>
      </c>
      <c r="F90" s="131">
        <f>(D90/D$181)*100</f>
        <v>0.63266455764896079</v>
      </c>
      <c r="G90" s="132">
        <v>7685</v>
      </c>
      <c r="H90" s="132">
        <v>3708</v>
      </c>
      <c r="I90" s="130">
        <f t="shared" si="49"/>
        <v>-51.750162654521795</v>
      </c>
      <c r="J90" s="131">
        <f>(H90/H$181)*100</f>
        <v>0.9273129681267428</v>
      </c>
      <c r="K90" s="132">
        <v>0</v>
      </c>
      <c r="L90" s="132">
        <v>0</v>
      </c>
      <c r="M90" s="106" t="s">
        <v>58</v>
      </c>
      <c r="N90" s="106" t="s">
        <v>58</v>
      </c>
      <c r="O90" s="129">
        <v>419.73722780000003</v>
      </c>
      <c r="P90" s="129">
        <v>716.19608440000002</v>
      </c>
      <c r="Q90" s="130">
        <f t="shared" si="51"/>
        <v>70.629631341935493</v>
      </c>
      <c r="R90" s="131">
        <f>(P90/P$181)*100</f>
        <v>0.81473758376994465</v>
      </c>
    </row>
    <row r="91" spans="1:18" s="22" customFormat="1">
      <c r="A91" s="99"/>
      <c r="B91" s="101" t="s">
        <v>5</v>
      </c>
      <c r="C91" s="129">
        <v>111.5410802949997</v>
      </c>
      <c r="D91" s="129">
        <v>21.323006456999998</v>
      </c>
      <c r="E91" s="130">
        <f t="shared" si="48"/>
        <v>-80.883270629434719</v>
      </c>
      <c r="F91" s="131">
        <f>(D91/D$182)*100</f>
        <v>0.58351854289417637</v>
      </c>
      <c r="G91" s="132">
        <v>5</v>
      </c>
      <c r="H91" s="132">
        <v>10</v>
      </c>
      <c r="I91" s="130">
        <f t="shared" si="49"/>
        <v>100</v>
      </c>
      <c r="J91" s="131">
        <f>(H91/H$182)*100</f>
        <v>9.2592592592592595</v>
      </c>
      <c r="K91" s="132">
        <v>115044</v>
      </c>
      <c r="L91" s="132">
        <v>213610</v>
      </c>
      <c r="M91" s="130">
        <f t="shared" si="50"/>
        <v>85.67678453461285</v>
      </c>
      <c r="N91" s="131">
        <f>(L91/L$182)*100</f>
        <v>6.622323564106579</v>
      </c>
      <c r="O91" s="129">
        <v>5750.5109634999999</v>
      </c>
      <c r="P91" s="129">
        <v>7071.7962190999997</v>
      </c>
      <c r="Q91" s="130">
        <f t="shared" si="51"/>
        <v>22.976832215198677</v>
      </c>
      <c r="R91" s="131">
        <f>(P91/P$182)*100</f>
        <v>31.222981112028769</v>
      </c>
    </row>
    <row r="92" spans="1:18" s="22" customFormat="1">
      <c r="A92" s="99"/>
      <c r="B92" s="101" t="s">
        <v>6</v>
      </c>
      <c r="C92" s="129">
        <v>1.5386193999999999E-2</v>
      </c>
      <c r="D92" s="129">
        <v>7.1085854999999989E-2</v>
      </c>
      <c r="E92" s="130">
        <f t="shared" si="48"/>
        <v>362.01065058714323</v>
      </c>
      <c r="F92" s="131">
        <f>(D92/D$183)*100</f>
        <v>1.3295852634875288E-2</v>
      </c>
      <c r="G92" s="132">
        <v>0</v>
      </c>
      <c r="H92" s="132">
        <v>2</v>
      </c>
      <c r="I92" s="106" t="s">
        <v>58</v>
      </c>
      <c r="J92" s="131">
        <f>(H92/H$183)*100</f>
        <v>3.3898305084745761</v>
      </c>
      <c r="K92" s="132">
        <v>72</v>
      </c>
      <c r="L92" s="132">
        <v>41</v>
      </c>
      <c r="M92" s="130">
        <f t="shared" si="50"/>
        <v>-43.055555555555557</v>
      </c>
      <c r="N92" s="131">
        <f>(L92/L$183)*100</f>
        <v>4.0782222929556175E-2</v>
      </c>
      <c r="O92" s="129">
        <v>8.7137639999999994</v>
      </c>
      <c r="P92" s="129">
        <v>32.0635428</v>
      </c>
      <c r="Q92" s="130">
        <f t="shared" si="51"/>
        <v>267.96432402805499</v>
      </c>
      <c r="R92" s="131">
        <f>(P92/P$183)*100</f>
        <v>1.0022533354071166</v>
      </c>
    </row>
    <row r="93" spans="1:18" s="23" customFormat="1">
      <c r="A93" s="99"/>
      <c r="B93" s="101" t="s">
        <v>25</v>
      </c>
      <c r="C93" s="129">
        <v>0</v>
      </c>
      <c r="D93" s="129">
        <v>0</v>
      </c>
      <c r="E93" s="106" t="s">
        <v>58</v>
      </c>
      <c r="F93" s="131">
        <f>(D93/D$184)*100</f>
        <v>0</v>
      </c>
      <c r="G93" s="132">
        <v>0</v>
      </c>
      <c r="H93" s="132">
        <v>0</v>
      </c>
      <c r="I93" s="106" t="s">
        <v>58</v>
      </c>
      <c r="J93" s="131">
        <f>(H93/H$184)*100</f>
        <v>0</v>
      </c>
      <c r="K93" s="132">
        <v>0</v>
      </c>
      <c r="L93" s="132">
        <v>0</v>
      </c>
      <c r="M93" s="106" t="s">
        <v>58</v>
      </c>
      <c r="N93" s="131">
        <f>(L93/L$184)*100</f>
        <v>0</v>
      </c>
      <c r="O93" s="129">
        <v>0</v>
      </c>
      <c r="P93" s="129">
        <v>0</v>
      </c>
      <c r="Q93" s="106" t="s">
        <v>58</v>
      </c>
      <c r="R93" s="131">
        <f>(P93/P$184)*100</f>
        <v>0</v>
      </c>
    </row>
    <row r="94" spans="1:18" s="23" customFormat="1">
      <c r="A94" s="99"/>
      <c r="B94" s="101"/>
      <c r="C94" s="129"/>
      <c r="D94" s="129"/>
      <c r="E94" s="130"/>
      <c r="F94" s="131"/>
      <c r="G94" s="132"/>
      <c r="H94" s="132"/>
      <c r="I94" s="130"/>
      <c r="J94" s="131"/>
      <c r="K94" s="132"/>
      <c r="L94" s="132"/>
      <c r="M94" s="130"/>
      <c r="N94" s="131"/>
      <c r="O94" s="129"/>
      <c r="P94" s="129"/>
      <c r="Q94" s="130"/>
      <c r="R94" s="131"/>
    </row>
    <row r="95" spans="1:18" s="23" customFormat="1" ht="15">
      <c r="A95" s="99">
        <v>14</v>
      </c>
      <c r="B95" s="100" t="s">
        <v>50</v>
      </c>
      <c r="C95" s="9">
        <f>C96+C97+C98+C99+C100</f>
        <v>319.8594061330013</v>
      </c>
      <c r="D95" s="9">
        <f>D96+D97+D98+D99+D100</f>
        <v>121.35441320000022</v>
      </c>
      <c r="E95" s="127">
        <f t="shared" ref="E95:E100" si="52">((D95-C95)/C95)*100</f>
        <v>-62.060076748363734</v>
      </c>
      <c r="F95" s="128">
        <f>(D95/D$179)*100</f>
        <v>1.8037918408341906</v>
      </c>
      <c r="G95" s="19">
        <f>G96+G97+G98+G99+G100</f>
        <v>17134</v>
      </c>
      <c r="H95" s="19">
        <f>H96+H97+H98+H99+H100</f>
        <v>12751</v>
      </c>
      <c r="I95" s="127">
        <f t="shared" ref="I95:I100" si="53">((H95-G95)/G95)*100</f>
        <v>-25.580716703630209</v>
      </c>
      <c r="J95" s="128">
        <f>(H95/H$179)*100</f>
        <v>3.0636713118692938</v>
      </c>
      <c r="K95" s="19">
        <f>K96+K97+K98+K99+K100</f>
        <v>1640009</v>
      </c>
      <c r="L95" s="19">
        <f>L96+L97+L98+L99+L100</f>
        <v>734646</v>
      </c>
      <c r="M95" s="127">
        <f t="shared" ref="M95:M100" si="54">((L95-K95)/K95)*100</f>
        <v>-55.204758022669388</v>
      </c>
      <c r="N95" s="128">
        <f>(L95/L$179)*100</f>
        <v>12.142068177427051</v>
      </c>
      <c r="O95" s="9">
        <f>O96+O97+O98+O99+O100</f>
        <v>16719.983537226999</v>
      </c>
      <c r="P95" s="9">
        <f>P96+P97+P98+P99+P100</f>
        <v>6840.3306056999972</v>
      </c>
      <c r="Q95" s="127">
        <f t="shared" ref="Q95:Q100" si="55">((P95-O95)/O95)*100</f>
        <v>-59.088891502374871</v>
      </c>
      <c r="R95" s="128">
        <f>(P95/P$179)*100</f>
        <v>3.006918252766142</v>
      </c>
    </row>
    <row r="96" spans="1:18" s="23" customFormat="1">
      <c r="A96" s="99"/>
      <c r="B96" s="101" t="s">
        <v>3</v>
      </c>
      <c r="C96" s="12">
        <v>25.823745500000001</v>
      </c>
      <c r="D96" s="12">
        <v>18.6128955</v>
      </c>
      <c r="E96" s="130">
        <f t="shared" si="52"/>
        <v>-27.923331261144902</v>
      </c>
      <c r="F96" s="131">
        <f>(D96/D$180)*100</f>
        <v>2.9138775938046968</v>
      </c>
      <c r="G96" s="96">
        <v>9077</v>
      </c>
      <c r="H96" s="96">
        <v>2567</v>
      </c>
      <c r="I96" s="130">
        <f t="shared" si="53"/>
        <v>-71.71973118871874</v>
      </c>
      <c r="J96" s="131">
        <f>(H96/H$180)*100</f>
        <v>16.498489620155539</v>
      </c>
      <c r="K96" s="96">
        <v>0</v>
      </c>
      <c r="L96" s="96">
        <v>0</v>
      </c>
      <c r="M96" s="106" t="s">
        <v>58</v>
      </c>
      <c r="N96" s="106" t="s">
        <v>58</v>
      </c>
      <c r="O96" s="12">
        <v>230.8770537</v>
      </c>
      <c r="P96" s="12">
        <v>152.4402178</v>
      </c>
      <c r="Q96" s="130">
        <f t="shared" si="55"/>
        <v>-33.973422062947954</v>
      </c>
      <c r="R96" s="131">
        <f>(P96/P$180)*100</f>
        <v>21.776365663906425</v>
      </c>
    </row>
    <row r="97" spans="1:18" s="23" customFormat="1">
      <c r="A97" s="99"/>
      <c r="B97" s="101" t="s">
        <v>4</v>
      </c>
      <c r="C97" s="12">
        <v>50.84907643700074</v>
      </c>
      <c r="D97" s="12">
        <v>42.859045568000255</v>
      </c>
      <c r="E97" s="130">
        <f t="shared" si="52"/>
        <v>-15.713227120063236</v>
      </c>
      <c r="F97" s="131">
        <f>(D97/D$181)*100</f>
        <v>2.4416607105551789</v>
      </c>
      <c r="G97" s="96">
        <v>7985</v>
      </c>
      <c r="H97" s="96">
        <v>10114</v>
      </c>
      <c r="I97" s="130">
        <f t="shared" si="53"/>
        <v>26.662492172824042</v>
      </c>
      <c r="J97" s="131">
        <f>(H97/H$181)*100</f>
        <v>2.5293536568591901</v>
      </c>
      <c r="K97" s="96">
        <v>0</v>
      </c>
      <c r="L97" s="96">
        <v>0</v>
      </c>
      <c r="M97" s="106" t="s">
        <v>58</v>
      </c>
      <c r="N97" s="106" t="s">
        <v>58</v>
      </c>
      <c r="O97" s="12">
        <v>2102.1139752999998</v>
      </c>
      <c r="P97" s="12">
        <v>2679.0102815999999</v>
      </c>
      <c r="Q97" s="130">
        <f t="shared" si="55"/>
        <v>27.443626419812432</v>
      </c>
      <c r="R97" s="131">
        <f>(P97/P$181)*100</f>
        <v>3.0476156059331041</v>
      </c>
    </row>
    <row r="98" spans="1:18" s="22" customFormat="1">
      <c r="A98" s="99"/>
      <c r="B98" s="101" t="s">
        <v>5</v>
      </c>
      <c r="C98" s="12">
        <v>116.68417558800054</v>
      </c>
      <c r="D98" s="12">
        <v>41.675019884999955</v>
      </c>
      <c r="E98" s="130">
        <f t="shared" si="52"/>
        <v>-64.283914528264702</v>
      </c>
      <c r="F98" s="131">
        <f>(D98/D$182)*100</f>
        <v>1.1404652025698629</v>
      </c>
      <c r="G98" s="96">
        <v>14</v>
      </c>
      <c r="H98" s="96">
        <v>13</v>
      </c>
      <c r="I98" s="130">
        <f t="shared" si="53"/>
        <v>-7.1428571428571423</v>
      </c>
      <c r="J98" s="131">
        <f>(H98/H$182)*100</f>
        <v>12.037037037037036</v>
      </c>
      <c r="K98" s="96">
        <v>1513272</v>
      </c>
      <c r="L98" s="96">
        <v>728225</v>
      </c>
      <c r="M98" s="130">
        <f t="shared" si="54"/>
        <v>-51.877454945310561</v>
      </c>
      <c r="N98" s="131">
        <f>(L98/L$182)*100</f>
        <v>22.576384895236707</v>
      </c>
      <c r="O98" s="12">
        <v>9735.4041544999982</v>
      </c>
      <c r="P98" s="12">
        <v>3611.9596870999972</v>
      </c>
      <c r="Q98" s="130">
        <f t="shared" si="55"/>
        <v>-62.898718637885821</v>
      </c>
      <c r="R98" s="131">
        <f>(P98/P$182)*100</f>
        <v>15.94731318517619</v>
      </c>
    </row>
    <row r="99" spans="1:18" s="23" customFormat="1">
      <c r="A99" s="99"/>
      <c r="B99" s="101" t="s">
        <v>6</v>
      </c>
      <c r="C99" s="12">
        <v>0.626558587</v>
      </c>
      <c r="D99" s="12">
        <v>0.126541863</v>
      </c>
      <c r="E99" s="130">
        <f t="shared" si="52"/>
        <v>-79.803666309021466</v>
      </c>
      <c r="F99" s="131">
        <f>(D99/D$183)*100</f>
        <v>2.3668308731611628E-2</v>
      </c>
      <c r="G99" s="96">
        <v>3</v>
      </c>
      <c r="H99" s="96">
        <v>0</v>
      </c>
      <c r="I99" s="130">
        <f t="shared" si="53"/>
        <v>-100</v>
      </c>
      <c r="J99" s="131">
        <f>(H99/H$183)*100</f>
        <v>0</v>
      </c>
      <c r="K99" s="96">
        <v>44854</v>
      </c>
      <c r="L99" s="96">
        <v>6421</v>
      </c>
      <c r="M99" s="130">
        <f t="shared" si="54"/>
        <v>-85.684665804610518</v>
      </c>
      <c r="N99" s="131">
        <f>(L99/L$183)*100</f>
        <v>6.3868939861141509</v>
      </c>
      <c r="O99" s="12">
        <v>150.28853050000001</v>
      </c>
      <c r="P99" s="12">
        <v>110.49209660000001</v>
      </c>
      <c r="Q99" s="130">
        <f t="shared" si="55"/>
        <v>-26.48002064269302</v>
      </c>
      <c r="R99" s="131">
        <f>(P99/P$183)*100</f>
        <v>3.4538002567038641</v>
      </c>
    </row>
    <row r="100" spans="1:18" s="23" customFormat="1">
      <c r="A100" s="99"/>
      <c r="B100" s="101" t="s">
        <v>25</v>
      </c>
      <c r="C100" s="12">
        <v>125.87585002099999</v>
      </c>
      <c r="D100" s="12">
        <v>18.080910384000003</v>
      </c>
      <c r="E100" s="130">
        <f t="shared" si="52"/>
        <v>-85.635917945353654</v>
      </c>
      <c r="F100" s="131">
        <f>(D100/D$184)*100</f>
        <v>12.48773139840166</v>
      </c>
      <c r="G100" s="96">
        <v>55</v>
      </c>
      <c r="H100" s="96">
        <v>57</v>
      </c>
      <c r="I100" s="130">
        <f t="shared" si="53"/>
        <v>3.6363636363636362</v>
      </c>
      <c r="J100" s="131">
        <f>(H100/H$184)*100</f>
        <v>9.3596059113300498</v>
      </c>
      <c r="K100" s="96">
        <v>81883</v>
      </c>
      <c r="L100" s="96">
        <v>0</v>
      </c>
      <c r="M100" s="130">
        <f t="shared" si="54"/>
        <v>-100</v>
      </c>
      <c r="N100" s="107">
        <f>(L100/L$184)*100</f>
        <v>0</v>
      </c>
      <c r="O100" s="12">
        <v>4501.2998232270011</v>
      </c>
      <c r="P100" s="12">
        <v>286.4283226</v>
      </c>
      <c r="Q100" s="130">
        <f t="shared" si="55"/>
        <v>-93.636764182603187</v>
      </c>
      <c r="R100" s="131">
        <f>(P100/P$184)*100</f>
        <v>0.2534028575793017</v>
      </c>
    </row>
    <row r="101" spans="1:18" s="23" customFormat="1">
      <c r="A101" s="99"/>
      <c r="B101" s="101"/>
      <c r="C101" s="12"/>
      <c r="D101" s="12"/>
      <c r="E101" s="130"/>
      <c r="F101" s="131"/>
      <c r="G101" s="96"/>
      <c r="H101" s="96"/>
      <c r="I101" s="130"/>
      <c r="J101" s="131"/>
      <c r="K101" s="96"/>
      <c r="L101" s="96"/>
      <c r="M101" s="130"/>
      <c r="N101" s="131"/>
      <c r="O101" s="12"/>
      <c r="P101" s="12"/>
      <c r="Q101" s="130"/>
      <c r="R101" s="131"/>
    </row>
    <row r="102" spans="1:18" s="23" customFormat="1" ht="15">
      <c r="A102" s="99">
        <v>15</v>
      </c>
      <c r="B102" s="100" t="s">
        <v>19</v>
      </c>
      <c r="C102" s="9">
        <f>C103+C104+C105+C106+C107</f>
        <v>201.55271259699998</v>
      </c>
      <c r="D102" s="9">
        <f>D103+D104+D105+D106+D107</f>
        <v>171.83838147499995</v>
      </c>
      <c r="E102" s="127">
        <f t="shared" ref="E102:E107" si="56">((D102-C102)/C102)*100</f>
        <v>-14.742709606401158</v>
      </c>
      <c r="F102" s="128">
        <f>(D102/D$179)*100</f>
        <v>2.5541771598855827</v>
      </c>
      <c r="G102" s="19">
        <f>G103+G104+G105+G106+G107</f>
        <v>25266</v>
      </c>
      <c r="H102" s="19">
        <f>H103+H104+H105+H106+H107</f>
        <v>24838</v>
      </c>
      <c r="I102" s="127">
        <f t="shared" ref="I102:I107" si="57">((H102-G102)/G102)*100</f>
        <v>-1.6939760943560516</v>
      </c>
      <c r="J102" s="128">
        <f>(H102/H$179)*100</f>
        <v>5.9678039404132628</v>
      </c>
      <c r="K102" s="19">
        <f>K103+K104+K105+K106+K107</f>
        <v>223294</v>
      </c>
      <c r="L102" s="19">
        <f>L103+L104+L105+L106+L107</f>
        <v>262885</v>
      </c>
      <c r="M102" s="127">
        <f t="shared" ref="M102:M107" si="58">((L102-K102)/K102)*100</f>
        <v>17.730436106657592</v>
      </c>
      <c r="N102" s="128">
        <f>(L102/L$179)*100</f>
        <v>4.3449056999192948</v>
      </c>
      <c r="O102" s="9">
        <f>O103+O104+O105+O106+O107</f>
        <v>18572.396516104</v>
      </c>
      <c r="P102" s="9">
        <f>P103+P104+P105+P106+P107</f>
        <v>33024.726634056999</v>
      </c>
      <c r="Q102" s="127">
        <f t="shared" ref="Q102:Q107" si="59">((P102-O102)/O102)*100</f>
        <v>77.816183309577099</v>
      </c>
      <c r="R102" s="128">
        <f>(P102/P$179)*100</f>
        <v>14.517230092038238</v>
      </c>
    </row>
    <row r="103" spans="1:18" s="24" customFormat="1">
      <c r="A103" s="99"/>
      <c r="B103" s="101" t="s">
        <v>3</v>
      </c>
      <c r="C103" s="12">
        <v>47.781271742000008</v>
      </c>
      <c r="D103" s="12">
        <v>59.50436783300006</v>
      </c>
      <c r="E103" s="130">
        <f t="shared" si="56"/>
        <v>24.534918522680059</v>
      </c>
      <c r="F103" s="131">
        <f>(D103/D$180)*100</f>
        <v>9.3155008667024326</v>
      </c>
      <c r="G103" s="96">
        <v>86</v>
      </c>
      <c r="H103" s="96">
        <v>130</v>
      </c>
      <c r="I103" s="130">
        <f t="shared" si="57"/>
        <v>51.162790697674424</v>
      </c>
      <c r="J103" s="131">
        <f>(H103/H$180)*100</f>
        <v>0.83552927566038948</v>
      </c>
      <c r="K103" s="96">
        <v>0</v>
      </c>
      <c r="L103" s="96">
        <v>0</v>
      </c>
      <c r="M103" s="106" t="s">
        <v>58</v>
      </c>
      <c r="N103" s="106" t="s">
        <v>58</v>
      </c>
      <c r="O103" s="12">
        <v>121.07507322699985</v>
      </c>
      <c r="P103" s="12">
        <v>120.04995675100049</v>
      </c>
      <c r="Q103" s="130">
        <f t="shared" si="59"/>
        <v>-0.84667838612609847</v>
      </c>
      <c r="R103" s="131">
        <f>(P103/P$180)*100</f>
        <v>17.149357261978</v>
      </c>
    </row>
    <row r="104" spans="1:18">
      <c r="A104" s="99"/>
      <c r="B104" s="101" t="s">
        <v>4</v>
      </c>
      <c r="C104" s="12">
        <v>126.96656861999998</v>
      </c>
      <c r="D104" s="12">
        <v>100.05665841599988</v>
      </c>
      <c r="E104" s="130">
        <f t="shared" si="56"/>
        <v>-21.194484891955415</v>
      </c>
      <c r="F104" s="131">
        <f>(D104/D$181)*100</f>
        <v>5.700183203944035</v>
      </c>
      <c r="G104" s="96">
        <v>25035</v>
      </c>
      <c r="H104" s="96">
        <v>24566</v>
      </c>
      <c r="I104" s="130">
        <f t="shared" si="57"/>
        <v>-1.8733772718194528</v>
      </c>
      <c r="J104" s="131">
        <f>(H104/H$181)*100</f>
        <v>6.1435734560414135</v>
      </c>
      <c r="K104" s="96">
        <v>0</v>
      </c>
      <c r="L104" s="96">
        <v>0</v>
      </c>
      <c r="M104" s="106" t="s">
        <v>58</v>
      </c>
      <c r="N104" s="106" t="s">
        <v>58</v>
      </c>
      <c r="O104" s="12">
        <v>9715.3122787370012</v>
      </c>
      <c r="P104" s="12">
        <v>10953.926950306</v>
      </c>
      <c r="Q104" s="130">
        <f t="shared" si="59"/>
        <v>12.749097877994512</v>
      </c>
      <c r="R104" s="131">
        <f>(P104/P$181)*100</f>
        <v>12.461078984760766</v>
      </c>
    </row>
    <row r="105" spans="1:18">
      <c r="A105" s="99"/>
      <c r="B105" s="101" t="s">
        <v>5</v>
      </c>
      <c r="C105" s="12">
        <v>21.106544287999998</v>
      </c>
      <c r="D105" s="12">
        <v>-0.38532575299999988</v>
      </c>
      <c r="E105" s="130">
        <f t="shared" si="56"/>
        <v>-101.82562217548363</v>
      </c>
      <c r="F105" s="131">
        <f>(D105/D$182)*100</f>
        <v>-1.0544700738312086E-2</v>
      </c>
      <c r="G105" s="96">
        <v>46</v>
      </c>
      <c r="H105" s="96">
        <v>47</v>
      </c>
      <c r="I105" s="130">
        <f t="shared" si="57"/>
        <v>2.1739130434782608</v>
      </c>
      <c r="J105" s="131">
        <f>(H105/H$182)*100</f>
        <v>43.518518518518519</v>
      </c>
      <c r="K105" s="96">
        <v>8566</v>
      </c>
      <c r="L105" s="96">
        <v>1118</v>
      </c>
      <c r="M105" s="130">
        <f t="shared" si="58"/>
        <v>-86.94840065374737</v>
      </c>
      <c r="N105" s="131">
        <f>(L105/L$182)*100</f>
        <v>3.4660164527274724E-2</v>
      </c>
      <c r="O105" s="12">
        <v>1254.5313555999999</v>
      </c>
      <c r="P105" s="12">
        <v>52.822296600000001</v>
      </c>
      <c r="Q105" s="130">
        <f t="shared" si="59"/>
        <v>-95.789479763561829</v>
      </c>
      <c r="R105" s="131">
        <f>(P105/P$182)*100</f>
        <v>0.23321791493104951</v>
      </c>
    </row>
    <row r="106" spans="1:18">
      <c r="A106" s="99"/>
      <c r="B106" s="101" t="s">
        <v>6</v>
      </c>
      <c r="C106" s="12">
        <v>0</v>
      </c>
      <c r="D106" s="12">
        <v>0</v>
      </c>
      <c r="E106" s="106" t="s">
        <v>58</v>
      </c>
      <c r="F106" s="131">
        <f>(D106/D$183)*100</f>
        <v>0</v>
      </c>
      <c r="G106" s="96">
        <v>0</v>
      </c>
      <c r="H106" s="96">
        <v>0</v>
      </c>
      <c r="I106" s="106" t="s">
        <v>58</v>
      </c>
      <c r="J106" s="131">
        <f>(H106/H$183)*100</f>
        <v>0</v>
      </c>
      <c r="K106" s="96">
        <v>0</v>
      </c>
      <c r="L106" s="96">
        <v>0</v>
      </c>
      <c r="M106" s="106" t="s">
        <v>58</v>
      </c>
      <c r="N106" s="131">
        <f>(L106/L$183)*100</f>
        <v>0</v>
      </c>
      <c r="O106" s="12">
        <v>0</v>
      </c>
      <c r="P106" s="12">
        <v>0</v>
      </c>
      <c r="Q106" s="106" t="s">
        <v>58</v>
      </c>
      <c r="R106" s="131">
        <f>(P106/P$183)*100</f>
        <v>0</v>
      </c>
    </row>
    <row r="107" spans="1:18" s="21" customFormat="1">
      <c r="A107" s="99"/>
      <c r="B107" s="101" t="s">
        <v>25</v>
      </c>
      <c r="C107" s="12">
        <v>5.698327947000001</v>
      </c>
      <c r="D107" s="12">
        <v>12.662680979000001</v>
      </c>
      <c r="E107" s="130">
        <f t="shared" si="56"/>
        <v>122.2174837386557</v>
      </c>
      <c r="F107" s="131">
        <f>(D107/D$184)*100</f>
        <v>8.7455861176841587</v>
      </c>
      <c r="G107" s="96">
        <v>99</v>
      </c>
      <c r="H107" s="96">
        <v>95</v>
      </c>
      <c r="I107" s="130">
        <f t="shared" si="57"/>
        <v>-4.0404040404040407</v>
      </c>
      <c r="J107" s="131">
        <f>(H107/H$184)*100</f>
        <v>15.599343185550083</v>
      </c>
      <c r="K107" s="96">
        <v>214728</v>
      </c>
      <c r="L107" s="96">
        <v>261767</v>
      </c>
      <c r="M107" s="130">
        <f t="shared" si="58"/>
        <v>21.906318691553967</v>
      </c>
      <c r="N107" s="131">
        <f>(L107/L$184)*100</f>
        <v>9.6086672441892915</v>
      </c>
      <c r="O107" s="12">
        <v>7481.4778085399994</v>
      </c>
      <c r="P107" s="12">
        <v>21897.927430399999</v>
      </c>
      <c r="Q107" s="130">
        <f t="shared" si="59"/>
        <v>192.69521330937894</v>
      </c>
      <c r="R107" s="131">
        <f>(P107/P$184)*100</f>
        <v>19.373075035169496</v>
      </c>
    </row>
    <row r="108" spans="1:18" s="21" customFormat="1">
      <c r="A108" s="99"/>
      <c r="B108" s="101"/>
      <c r="C108" s="12"/>
      <c r="D108" s="12"/>
      <c r="E108" s="130"/>
      <c r="F108" s="131"/>
      <c r="G108" s="96"/>
      <c r="H108" s="96"/>
      <c r="I108" s="130"/>
      <c r="J108" s="131"/>
      <c r="K108" s="96"/>
      <c r="L108" s="96"/>
      <c r="M108" s="130"/>
      <c r="N108" s="131"/>
      <c r="O108" s="12"/>
      <c r="P108" s="12"/>
      <c r="Q108" s="130"/>
      <c r="R108" s="131"/>
    </row>
    <row r="109" spans="1:18" s="21" customFormat="1" ht="15">
      <c r="A109" s="99">
        <v>16</v>
      </c>
      <c r="B109" s="100" t="s">
        <v>21</v>
      </c>
      <c r="C109" s="9">
        <f>C110+C111+C112+C113+C114</f>
        <v>72.558810727999997</v>
      </c>
      <c r="D109" s="9">
        <f>D110+D111+D112+D113+D114</f>
        <v>43.797944051000009</v>
      </c>
      <c r="E109" s="127">
        <f t="shared" ref="E109:E114" si="60">((D109-C109)/C109)*100</f>
        <v>-39.638007277731397</v>
      </c>
      <c r="F109" s="128">
        <f>(D109/D$179)*100</f>
        <v>0.65100536553462607</v>
      </c>
      <c r="G109" s="19">
        <f>G110+G111+G112+G113+G114</f>
        <v>8178</v>
      </c>
      <c r="H109" s="19">
        <f>H110+H111+H112+H113+H114</f>
        <v>11793</v>
      </c>
      <c r="I109" s="127">
        <f t="shared" ref="I109:I114" si="61">((H109-G109)/G109)*100</f>
        <v>44.203961848862804</v>
      </c>
      <c r="J109" s="128">
        <f>(H109/H$179)*100</f>
        <v>2.8334935127342624</v>
      </c>
      <c r="K109" s="19">
        <f>K110+K111+K112+K113+K114</f>
        <v>131553</v>
      </c>
      <c r="L109" s="19">
        <f>L110+L111+L112+L113+L114</f>
        <v>40454</v>
      </c>
      <c r="M109" s="127">
        <f t="shared" ref="M109:M114" si="62">((L109-K109)/K109)*100</f>
        <v>-69.248895882267973</v>
      </c>
      <c r="N109" s="128">
        <f>(L109/L$179)*100</f>
        <v>0.6686148513020338</v>
      </c>
      <c r="O109" s="9">
        <f>O110+O111+O112+O113+O114</f>
        <v>15487.223191900001</v>
      </c>
      <c r="P109" s="9">
        <f>P110+P111+P112+P113+P114</f>
        <v>10455.7447878</v>
      </c>
      <c r="Q109" s="127">
        <f t="shared" ref="Q109:Q114" si="63">((P109-O109)/O109)*100</f>
        <v>-32.487931127198593</v>
      </c>
      <c r="R109" s="128">
        <f>(P109/P$179)*100</f>
        <v>4.5962061866573976</v>
      </c>
    </row>
    <row r="110" spans="1:18">
      <c r="A110" s="99"/>
      <c r="B110" s="101" t="s">
        <v>3</v>
      </c>
      <c r="C110" s="12">
        <v>0.78049740000000001</v>
      </c>
      <c r="D110" s="12">
        <v>0.20806950000000002</v>
      </c>
      <c r="E110" s="130">
        <f t="shared" si="60"/>
        <v>-73.341423046380413</v>
      </c>
      <c r="F110" s="131">
        <f>(D110/D$180)*100</f>
        <v>3.2573602210582787E-2</v>
      </c>
      <c r="G110" s="96">
        <v>25</v>
      </c>
      <c r="H110" s="96">
        <v>3</v>
      </c>
      <c r="I110" s="130">
        <f t="shared" si="61"/>
        <v>-88</v>
      </c>
      <c r="J110" s="131">
        <f>(H110/H$180)*100</f>
        <v>1.9281444822932065E-2</v>
      </c>
      <c r="K110" s="96">
        <v>0</v>
      </c>
      <c r="L110" s="96">
        <v>0</v>
      </c>
      <c r="M110" s="106" t="s">
        <v>58</v>
      </c>
      <c r="N110" s="106" t="s">
        <v>58</v>
      </c>
      <c r="O110" s="12">
        <v>0.37986089999999995</v>
      </c>
      <c r="P110" s="12">
        <v>-5.7515499999999997E-2</v>
      </c>
      <c r="Q110" s="130">
        <f t="shared" si="63"/>
        <v>-115.1412003709779</v>
      </c>
      <c r="R110" s="131">
        <f>(P110/P$180)*100</f>
        <v>-8.216195026601503E-3</v>
      </c>
    </row>
    <row r="111" spans="1:18">
      <c r="A111" s="99"/>
      <c r="B111" s="101" t="s">
        <v>4</v>
      </c>
      <c r="C111" s="12">
        <v>52.483551230999993</v>
      </c>
      <c r="D111" s="12">
        <v>34.988225144000005</v>
      </c>
      <c r="E111" s="130">
        <f t="shared" si="60"/>
        <v>-33.334874787714782</v>
      </c>
      <c r="F111" s="131">
        <f>(D111/D$181)*100</f>
        <v>1.993263581444463</v>
      </c>
      <c r="G111" s="96">
        <v>8131</v>
      </c>
      <c r="H111" s="96">
        <v>11787</v>
      </c>
      <c r="I111" s="130">
        <f t="shared" si="61"/>
        <v>44.963719099741731</v>
      </c>
      <c r="J111" s="131">
        <f>(H111/H$181)*100</f>
        <v>2.9477448638915638</v>
      </c>
      <c r="K111" s="96">
        <v>0</v>
      </c>
      <c r="L111" s="96">
        <v>0</v>
      </c>
      <c r="M111" s="106" t="s">
        <v>58</v>
      </c>
      <c r="N111" s="106" t="s">
        <v>58</v>
      </c>
      <c r="O111" s="12">
        <v>1514.8781792999998</v>
      </c>
      <c r="P111" s="12">
        <v>6653.5199358999998</v>
      </c>
      <c r="Q111" s="130">
        <f t="shared" si="63"/>
        <v>339.21155026303711</v>
      </c>
      <c r="R111" s="131">
        <f>(P111/P$181)*100</f>
        <v>7.568978488177172</v>
      </c>
    </row>
    <row r="112" spans="1:18">
      <c r="A112" s="99"/>
      <c r="B112" s="101" t="s">
        <v>5</v>
      </c>
      <c r="C112" s="12">
        <v>11.807026218000001</v>
      </c>
      <c r="D112" s="12">
        <v>5.6901298850000002</v>
      </c>
      <c r="E112" s="130">
        <f t="shared" si="60"/>
        <v>-51.807256290112193</v>
      </c>
      <c r="F112" s="131">
        <f>(D112/D$182)*100</f>
        <v>0.15571426600041235</v>
      </c>
      <c r="G112" s="96">
        <v>2</v>
      </c>
      <c r="H112" s="96">
        <v>0</v>
      </c>
      <c r="I112" s="130">
        <f t="shared" si="61"/>
        <v>-100</v>
      </c>
      <c r="J112" s="131">
        <f>(H112/H$182)*100</f>
        <v>0</v>
      </c>
      <c r="K112" s="96">
        <v>6450</v>
      </c>
      <c r="L112" s="96">
        <v>6086</v>
      </c>
      <c r="M112" s="130">
        <f t="shared" si="62"/>
        <v>-5.6434108527131785</v>
      </c>
      <c r="N112" s="131">
        <f>(L112/L$182)*100</f>
        <v>0.18867778292754384</v>
      </c>
      <c r="O112" s="12">
        <v>519.09024139999997</v>
      </c>
      <c r="P112" s="12">
        <v>310.30601479999996</v>
      </c>
      <c r="Q112" s="130">
        <f t="shared" si="63"/>
        <v>-40.221181202887472</v>
      </c>
      <c r="R112" s="131">
        <f>(P112/P$182)*100</f>
        <v>1.3700449700291786</v>
      </c>
    </row>
    <row r="113" spans="1:18" s="21" customFormat="1">
      <c r="A113" s="99"/>
      <c r="B113" s="101" t="s">
        <v>6</v>
      </c>
      <c r="C113" s="12">
        <v>4.5838499999999997E-2</v>
      </c>
      <c r="D113" s="12">
        <v>7.1994812999999991E-2</v>
      </c>
      <c r="E113" s="130">
        <f t="shared" si="60"/>
        <v>57.061886841846906</v>
      </c>
      <c r="F113" s="131">
        <f>(D113/D$183)*100</f>
        <v>1.3465863555040645E-2</v>
      </c>
      <c r="G113" s="96">
        <v>20</v>
      </c>
      <c r="H113" s="96">
        <v>3</v>
      </c>
      <c r="I113" s="130">
        <f t="shared" si="61"/>
        <v>-85</v>
      </c>
      <c r="J113" s="131">
        <f>(H113/H$183)*100</f>
        <v>5.0847457627118651</v>
      </c>
      <c r="K113" s="96">
        <v>123724</v>
      </c>
      <c r="L113" s="96">
        <v>31741</v>
      </c>
      <c r="M113" s="130">
        <f t="shared" si="62"/>
        <v>-74.34531699589408</v>
      </c>
      <c r="N113" s="131">
        <f>(L113/L$183)*100</f>
        <v>31.572403366025426</v>
      </c>
      <c r="O113" s="12">
        <v>13175.598587800001</v>
      </c>
      <c r="P113" s="12">
        <v>2890.2653068000004</v>
      </c>
      <c r="Q113" s="130">
        <f t="shared" si="63"/>
        <v>-78.063499069588744</v>
      </c>
      <c r="R113" s="131">
        <f>(P113/P$183)*100</f>
        <v>90.344914846770251</v>
      </c>
    </row>
    <row r="114" spans="1:18">
      <c r="A114" s="99"/>
      <c r="B114" s="101" t="s">
        <v>25</v>
      </c>
      <c r="C114" s="12">
        <v>7.4418973790000003</v>
      </c>
      <c r="D114" s="12">
        <v>2.8395247090000004</v>
      </c>
      <c r="E114" s="130">
        <f t="shared" si="60"/>
        <v>-61.844075987761606</v>
      </c>
      <c r="F114" s="131">
        <f>(D114/D$184)*100</f>
        <v>1.9611413978631791</v>
      </c>
      <c r="G114" s="96">
        <v>0</v>
      </c>
      <c r="H114" s="96">
        <v>0</v>
      </c>
      <c r="I114" s="106" t="s">
        <v>58</v>
      </c>
      <c r="J114" s="131">
        <f>(H114/H$184)*100</f>
        <v>0</v>
      </c>
      <c r="K114" s="96">
        <v>1379</v>
      </c>
      <c r="L114" s="96">
        <v>2627</v>
      </c>
      <c r="M114" s="130">
        <f t="shared" si="62"/>
        <v>90.500362581580845</v>
      </c>
      <c r="N114" s="131">
        <f>(L114/L$184)*100</f>
        <v>9.6429148252015207E-2</v>
      </c>
      <c r="O114" s="12">
        <v>277.27632249999999</v>
      </c>
      <c r="P114" s="12">
        <v>601.71104579999997</v>
      </c>
      <c r="Q114" s="130">
        <f t="shared" si="63"/>
        <v>117.00772730062445</v>
      </c>
      <c r="R114" s="131">
        <f>(P114/P$184)*100</f>
        <v>0.53233317522053625</v>
      </c>
    </row>
    <row r="115" spans="1:18">
      <c r="A115" s="99"/>
      <c r="B115" s="101"/>
      <c r="C115" s="12"/>
      <c r="D115" s="12"/>
      <c r="E115" s="130"/>
      <c r="F115" s="131"/>
      <c r="G115" s="96"/>
      <c r="H115" s="96"/>
      <c r="I115" s="130"/>
      <c r="J115" s="131"/>
      <c r="K115" s="96"/>
      <c r="L115" s="96"/>
      <c r="M115" s="130"/>
      <c r="N115" s="131"/>
      <c r="O115" s="12"/>
      <c r="P115" s="12"/>
      <c r="Q115" s="130"/>
      <c r="R115" s="131"/>
    </row>
    <row r="116" spans="1:18" ht="15">
      <c r="A116" s="99">
        <v>17</v>
      </c>
      <c r="B116" s="100" t="s">
        <v>64</v>
      </c>
      <c r="C116" s="9">
        <f>C117+C118+C119+C120+C121</f>
        <v>50.539673903000008</v>
      </c>
      <c r="D116" s="9">
        <f>D117+D118+D119+D120+D121</f>
        <v>10.710464707</v>
      </c>
      <c r="E116" s="127">
        <f t="shared" ref="E116:E121" si="64">((D116-C116)/C116)*100</f>
        <v>-78.807808044910558</v>
      </c>
      <c r="F116" s="128">
        <f>(D116/D$179)*100</f>
        <v>0.15919856839643243</v>
      </c>
      <c r="G116" s="19">
        <f>G117+G118+G119+G120+G121</f>
        <v>2621</v>
      </c>
      <c r="H116" s="19">
        <f>H117+H118+H119+H120+H121</f>
        <v>604</v>
      </c>
      <c r="I116" s="127">
        <f t="shared" ref="I116:I121" si="65">((H116-G116)/G116)*100</f>
        <v>-76.955360549408624</v>
      </c>
      <c r="J116" s="128">
        <f>(H116/H$179)*100</f>
        <v>0.1451225372417107</v>
      </c>
      <c r="K116" s="19">
        <f>K117+K118+K119+K120+K121</f>
        <v>1173711</v>
      </c>
      <c r="L116" s="19">
        <f>L117+L118+L119+L120+L121</f>
        <v>704253</v>
      </c>
      <c r="M116" s="127">
        <f t="shared" ref="M116:M121" si="66">((L116-K116)/K116)*100</f>
        <v>-39.997750723985718</v>
      </c>
      <c r="N116" s="128">
        <f>(L116/L$179)*100</f>
        <v>11.639739330449677</v>
      </c>
      <c r="O116" s="9">
        <f>O117+O118+O119+O120+O121</f>
        <v>5364.5232522000006</v>
      </c>
      <c r="P116" s="9">
        <f>P117+P118+P119+P120+P121</f>
        <v>2462.5343929999999</v>
      </c>
      <c r="Q116" s="127">
        <f t="shared" ref="Q116:Q121" si="67">((P116-O116)/O116)*100</f>
        <v>-54.09593215967309</v>
      </c>
      <c r="R116" s="128">
        <f>(P116/P$179)*100</f>
        <v>1.0824973296182294</v>
      </c>
    </row>
    <row r="117" spans="1:18">
      <c r="A117" s="99"/>
      <c r="B117" s="101" t="s">
        <v>3</v>
      </c>
      <c r="C117" s="12">
        <v>3.7215103000000003</v>
      </c>
      <c r="D117" s="12">
        <v>6.9992499999999999E-2</v>
      </c>
      <c r="E117" s="130">
        <f t="shared" si="64"/>
        <v>-98.119244759311826</v>
      </c>
      <c r="F117" s="131">
        <f>(D117/D$180)*100</f>
        <v>1.0957434187731577E-2</v>
      </c>
      <c r="G117" s="96">
        <v>86</v>
      </c>
      <c r="H117" s="96">
        <v>2</v>
      </c>
      <c r="I117" s="130">
        <f t="shared" si="65"/>
        <v>-97.674418604651152</v>
      </c>
      <c r="J117" s="131">
        <f>(H117/H$180)*100</f>
        <v>1.2854296548621375E-2</v>
      </c>
      <c r="K117" s="96">
        <v>0</v>
      </c>
      <c r="L117" s="96">
        <v>0</v>
      </c>
      <c r="M117" s="106" t="s">
        <v>58</v>
      </c>
      <c r="N117" s="106" t="s">
        <v>58</v>
      </c>
      <c r="O117" s="12">
        <v>18.347368799999998</v>
      </c>
      <c r="P117" s="12">
        <v>8.7499999999999994E-2</v>
      </c>
      <c r="Q117" s="130">
        <f t="shared" si="67"/>
        <v>-99.523092379327991</v>
      </c>
      <c r="R117" s="131">
        <f>(P117/P$180)*100</f>
        <v>1.2499536035114561E-2</v>
      </c>
    </row>
    <row r="118" spans="1:18" s="21" customFormat="1">
      <c r="A118" s="99"/>
      <c r="B118" s="101" t="s">
        <v>4</v>
      </c>
      <c r="C118" s="12">
        <v>10.302355499999999</v>
      </c>
      <c r="D118" s="12">
        <v>9.0815429999999999</v>
      </c>
      <c r="E118" s="130">
        <f t="shared" si="64"/>
        <v>-11.849838612150389</v>
      </c>
      <c r="F118" s="131">
        <f>(D118/D$181)*100</f>
        <v>0.51737145427412801</v>
      </c>
      <c r="G118" s="96">
        <v>2465</v>
      </c>
      <c r="H118" s="96">
        <v>585</v>
      </c>
      <c r="I118" s="130">
        <f t="shared" si="65"/>
        <v>-76.267748478701819</v>
      </c>
      <c r="J118" s="131">
        <f>(H118/H$181)*100</f>
        <v>0.14629937603941329</v>
      </c>
      <c r="K118" s="96">
        <v>0</v>
      </c>
      <c r="L118" s="96">
        <v>0</v>
      </c>
      <c r="M118" s="106" t="s">
        <v>58</v>
      </c>
      <c r="N118" s="106" t="s">
        <v>58</v>
      </c>
      <c r="O118" s="12">
        <v>92.5203317</v>
      </c>
      <c r="P118" s="12">
        <v>24.834102299999998</v>
      </c>
      <c r="Q118" s="130">
        <f t="shared" si="67"/>
        <v>-73.158221718740336</v>
      </c>
      <c r="R118" s="131">
        <f>(P118/P$181)*100</f>
        <v>2.8251029213526402E-2</v>
      </c>
    </row>
    <row r="119" spans="1:18">
      <c r="A119" s="99"/>
      <c r="B119" s="101" t="s">
        <v>5</v>
      </c>
      <c r="C119" s="12">
        <v>25.485256643000007</v>
      </c>
      <c r="D119" s="12">
        <v>-1.4290337219999998</v>
      </c>
      <c r="E119" s="130">
        <f t="shared" si="64"/>
        <v>-105.60729578680743</v>
      </c>
      <c r="F119" s="131">
        <f>(D119/D$182)*100</f>
        <v>-3.9106477639054324E-2</v>
      </c>
      <c r="G119" s="96">
        <v>3</v>
      </c>
      <c r="H119" s="96">
        <v>1</v>
      </c>
      <c r="I119" s="130">
        <f t="shared" si="65"/>
        <v>-66.666666666666657</v>
      </c>
      <c r="J119" s="131">
        <f>(H119/H$182)*100</f>
        <v>0.92592592592592582</v>
      </c>
      <c r="K119" s="96">
        <v>349044</v>
      </c>
      <c r="L119" s="96">
        <v>174604</v>
      </c>
      <c r="M119" s="130">
        <f t="shared" si="66"/>
        <v>-49.976507259829702</v>
      </c>
      <c r="N119" s="131">
        <f>(L119/L$182)*100</f>
        <v>5.4130620457247556</v>
      </c>
      <c r="O119" s="12">
        <v>2143.559522</v>
      </c>
      <c r="P119" s="12">
        <v>407.50039779999997</v>
      </c>
      <c r="Q119" s="130">
        <f t="shared" si="67"/>
        <v>-80.989545957660596</v>
      </c>
      <c r="R119" s="131">
        <f>(P119/P$182)*100</f>
        <v>1.7991719259796295</v>
      </c>
    </row>
    <row r="120" spans="1:18">
      <c r="A120" s="99"/>
      <c r="B120" s="101" t="s">
        <v>6</v>
      </c>
      <c r="C120" s="12">
        <v>0</v>
      </c>
      <c r="D120" s="12">
        <v>0</v>
      </c>
      <c r="E120" s="106" t="s">
        <v>58</v>
      </c>
      <c r="F120" s="131">
        <f>(D120/D$183)*100</f>
        <v>0</v>
      </c>
      <c r="G120" s="96">
        <v>0</v>
      </c>
      <c r="H120" s="96">
        <v>0</v>
      </c>
      <c r="I120" s="106" t="s">
        <v>58</v>
      </c>
      <c r="J120" s="131">
        <f>(H120/H$183)*100</f>
        <v>0</v>
      </c>
      <c r="K120" s="96">
        <v>0</v>
      </c>
      <c r="L120" s="96">
        <v>0</v>
      </c>
      <c r="M120" s="106" t="s">
        <v>58</v>
      </c>
      <c r="N120" s="131">
        <f>(L120/L$183)*100</f>
        <v>0</v>
      </c>
      <c r="O120" s="12">
        <v>0</v>
      </c>
      <c r="P120" s="12">
        <v>0</v>
      </c>
      <c r="Q120" s="106" t="s">
        <v>58</v>
      </c>
      <c r="R120" s="131">
        <f>(P120/P$183)*100</f>
        <v>0</v>
      </c>
    </row>
    <row r="121" spans="1:18">
      <c r="A121" s="99"/>
      <c r="B121" s="101" t="s">
        <v>25</v>
      </c>
      <c r="C121" s="12">
        <v>11.03055146</v>
      </c>
      <c r="D121" s="12">
        <v>2.987962929</v>
      </c>
      <c r="E121" s="130">
        <f t="shared" si="64"/>
        <v>-72.911935184426397</v>
      </c>
      <c r="F121" s="131">
        <f>(D121/D$184)*100</f>
        <v>2.0636614912240296</v>
      </c>
      <c r="G121" s="96">
        <v>67</v>
      </c>
      <c r="H121" s="96">
        <v>16</v>
      </c>
      <c r="I121" s="130">
        <f t="shared" si="65"/>
        <v>-76.119402985074629</v>
      </c>
      <c r="J121" s="131">
        <f>(H121/H$184)*100</f>
        <v>2.6272577996715927</v>
      </c>
      <c r="K121" s="96">
        <v>824667</v>
      </c>
      <c r="L121" s="96">
        <v>529649</v>
      </c>
      <c r="M121" s="130">
        <f t="shared" si="66"/>
        <v>-35.774197342684985</v>
      </c>
      <c r="N121" s="131">
        <f>(L121/L$184)*100</f>
        <v>19.441797465752419</v>
      </c>
      <c r="O121" s="12">
        <v>3110.0960297000001</v>
      </c>
      <c r="P121" s="12">
        <v>2030.1123929</v>
      </c>
      <c r="Q121" s="130">
        <f t="shared" si="67"/>
        <v>-34.725089723489191</v>
      </c>
      <c r="R121" s="131">
        <f>(P121/P$184)*100</f>
        <v>1.7960384535241281</v>
      </c>
    </row>
    <row r="122" spans="1:18">
      <c r="A122" s="99"/>
      <c r="B122" s="101"/>
      <c r="C122" s="12"/>
      <c r="D122" s="12"/>
      <c r="E122" s="130"/>
      <c r="F122" s="131"/>
      <c r="G122" s="96"/>
      <c r="H122" s="96"/>
      <c r="I122" s="130"/>
      <c r="J122" s="131"/>
      <c r="K122" s="96"/>
      <c r="L122" s="96"/>
      <c r="M122" s="130"/>
      <c r="N122" s="131"/>
      <c r="O122" s="12"/>
      <c r="P122" s="12"/>
      <c r="Q122" s="130"/>
      <c r="R122" s="131"/>
    </row>
    <row r="123" spans="1:18" ht="15">
      <c r="A123" s="99">
        <v>18</v>
      </c>
      <c r="B123" s="100" t="s">
        <v>40</v>
      </c>
      <c r="C123" s="9">
        <f>C124+C125+C126+C127+C128</f>
        <v>97.517228611999982</v>
      </c>
      <c r="D123" s="9">
        <f>D124+D125+D126+D127+D128</f>
        <v>34.016206199000003</v>
      </c>
      <c r="E123" s="127">
        <f t="shared" ref="E123:E128" si="68">((D123-C123)/C123)*100</f>
        <v>-65.117747209220695</v>
      </c>
      <c r="F123" s="128">
        <f>(D123/D$179)*100</f>
        <v>0.5056112388493631</v>
      </c>
      <c r="G123" s="19">
        <f>G124+G125+G126+G127+G128</f>
        <v>22016</v>
      </c>
      <c r="H123" s="19">
        <f>H124+H125+H126+H127+H128</f>
        <v>10098</v>
      </c>
      <c r="I123" s="127">
        <f t="shared" ref="I123:I128" si="69">((H123-G123)/G123)*100</f>
        <v>-54.133357558139537</v>
      </c>
      <c r="J123" s="128">
        <f>(H123/H$179)*100</f>
        <v>2.4262373858721769</v>
      </c>
      <c r="K123" s="19">
        <f>K124+K125+K126+K127+K128</f>
        <v>35400</v>
      </c>
      <c r="L123" s="19">
        <f>L124+L125+L126+L127+L128</f>
        <v>651</v>
      </c>
      <c r="M123" s="127">
        <f t="shared" ref="M123:M128" si="70">((L123-K123)/K123)*100</f>
        <v>-98.16101694915254</v>
      </c>
      <c r="N123" s="128">
        <f>(L123/L$179)*100</f>
        <v>1.0759585410531071E-2</v>
      </c>
      <c r="O123" s="9">
        <f>O124+O125+O126+O127+O128</f>
        <v>2466.2070687</v>
      </c>
      <c r="P123" s="9">
        <f>P124+P125+P126+P127+P128</f>
        <v>744.57428069999992</v>
      </c>
      <c r="Q123" s="127">
        <f t="shared" ref="Q123:Q128" si="71">((P123-O123)/O123)*100</f>
        <v>-69.808930882171055</v>
      </c>
      <c r="R123" s="128">
        <f>(P123/P$179)*100</f>
        <v>0.32730493951731127</v>
      </c>
    </row>
    <row r="124" spans="1:18" s="21" customFormat="1">
      <c r="A124" s="99"/>
      <c r="B124" s="101" t="s">
        <v>3</v>
      </c>
      <c r="C124" s="12">
        <v>4.1740075999999995</v>
      </c>
      <c r="D124" s="12">
        <v>1.9765098999999997</v>
      </c>
      <c r="E124" s="130">
        <f t="shared" si="68"/>
        <v>-52.647189717622936</v>
      </c>
      <c r="F124" s="131">
        <f>(D124/D$180)*100</f>
        <v>0.30942568347537119</v>
      </c>
      <c r="G124" s="96">
        <v>126</v>
      </c>
      <c r="H124" s="96">
        <v>82</v>
      </c>
      <c r="I124" s="130">
        <f t="shared" si="69"/>
        <v>-34.920634920634917</v>
      </c>
      <c r="J124" s="131">
        <f>(H124/H$180)*100</f>
        <v>0.52702615849347645</v>
      </c>
      <c r="K124" s="96">
        <v>0</v>
      </c>
      <c r="L124" s="96">
        <v>0</v>
      </c>
      <c r="M124" s="106" t="s">
        <v>58</v>
      </c>
      <c r="N124" s="106" t="s">
        <v>58</v>
      </c>
      <c r="O124" s="12">
        <v>2.3393131999999999</v>
      </c>
      <c r="P124" s="12">
        <v>1.9712977999999999</v>
      </c>
      <c r="Q124" s="130">
        <f t="shared" si="71"/>
        <v>-15.731771188227384</v>
      </c>
      <c r="R124" s="131">
        <f>(P124/P$180)*100</f>
        <v>0.28160351870905209</v>
      </c>
    </row>
    <row r="125" spans="1:18" s="21" customFormat="1">
      <c r="A125" s="99"/>
      <c r="B125" s="101" t="s">
        <v>4</v>
      </c>
      <c r="C125" s="12">
        <v>88.505426318999994</v>
      </c>
      <c r="D125" s="12">
        <v>30.846260568000002</v>
      </c>
      <c r="E125" s="130">
        <f t="shared" si="68"/>
        <v>-65.147605236292677</v>
      </c>
      <c r="F125" s="131">
        <f>(D125/D$181)*100</f>
        <v>1.7572977068968183</v>
      </c>
      <c r="G125" s="96">
        <v>21882</v>
      </c>
      <c r="H125" s="96">
        <v>10012</v>
      </c>
      <c r="I125" s="130">
        <f t="shared" si="69"/>
        <v>-54.245498583310479</v>
      </c>
      <c r="J125" s="131">
        <f>(H125/H$181)*100</f>
        <v>2.5038450477036003</v>
      </c>
      <c r="K125" s="96">
        <v>0</v>
      </c>
      <c r="L125" s="96">
        <v>0</v>
      </c>
      <c r="M125" s="106" t="s">
        <v>58</v>
      </c>
      <c r="N125" s="106" t="s">
        <v>58</v>
      </c>
      <c r="O125" s="12">
        <v>1205.6767493</v>
      </c>
      <c r="P125" s="12">
        <v>573.21448879999991</v>
      </c>
      <c r="Q125" s="130">
        <f t="shared" si="71"/>
        <v>-52.457033849844024</v>
      </c>
      <c r="R125" s="131">
        <f>(P125/P$181)*100</f>
        <v>0.65208313443668953</v>
      </c>
    </row>
    <row r="126" spans="1:18" s="21" customFormat="1">
      <c r="A126" s="99"/>
      <c r="B126" s="101" t="s">
        <v>5</v>
      </c>
      <c r="C126" s="12">
        <v>0.19653991699999998</v>
      </c>
      <c r="D126" s="12">
        <v>0</v>
      </c>
      <c r="E126" s="130">
        <f t="shared" si="68"/>
        <v>-100</v>
      </c>
      <c r="F126" s="131">
        <f>(D126/D$182)*100</f>
        <v>0</v>
      </c>
      <c r="G126" s="96">
        <v>0</v>
      </c>
      <c r="H126" s="96">
        <v>0</v>
      </c>
      <c r="I126" s="106" t="s">
        <v>58</v>
      </c>
      <c r="J126" s="131">
        <f>(H126/H$182)*100</f>
        <v>0</v>
      </c>
      <c r="K126" s="96">
        <v>296</v>
      </c>
      <c r="L126" s="96">
        <v>-339</v>
      </c>
      <c r="M126" s="130">
        <f t="shared" si="70"/>
        <v>-214.52702702702703</v>
      </c>
      <c r="N126" s="131">
        <f>(L126/L$182)*100</f>
        <v>-1.0509656328037686E-2</v>
      </c>
      <c r="O126" s="12">
        <v>15.73827</v>
      </c>
      <c r="P126" s="12">
        <v>-31.571877199999999</v>
      </c>
      <c r="Q126" s="130">
        <f t="shared" si="71"/>
        <v>-300.60576670752249</v>
      </c>
      <c r="R126" s="131">
        <f>(P126/P$182)*100</f>
        <v>-0.13939430590837171</v>
      </c>
    </row>
    <row r="127" spans="1:18" s="21" customFormat="1">
      <c r="A127" s="99"/>
      <c r="B127" s="101" t="s">
        <v>6</v>
      </c>
      <c r="C127" s="12">
        <v>2.8506022209999999</v>
      </c>
      <c r="D127" s="12">
        <v>0.790810707</v>
      </c>
      <c r="E127" s="130">
        <f t="shared" si="68"/>
        <v>-72.258117910166334</v>
      </c>
      <c r="F127" s="131">
        <f>(D127/D$183)*100</f>
        <v>0.14791272641165451</v>
      </c>
      <c r="G127" s="96">
        <v>2</v>
      </c>
      <c r="H127" s="96">
        <v>2</v>
      </c>
      <c r="I127" s="130">
        <f t="shared" si="69"/>
        <v>0</v>
      </c>
      <c r="J127" s="131">
        <f>(H127/H$183)*100</f>
        <v>3.3898305084745761</v>
      </c>
      <c r="K127" s="96">
        <v>-35</v>
      </c>
      <c r="L127" s="96">
        <v>-464</v>
      </c>
      <c r="M127" s="130">
        <f t="shared" si="70"/>
        <v>1225.7142857142858</v>
      </c>
      <c r="N127" s="131">
        <f>(L127/L$183)*100</f>
        <v>-0.46153540095887963</v>
      </c>
      <c r="O127" s="12">
        <v>-13.5013238</v>
      </c>
      <c r="P127" s="12">
        <v>-35.346631799999997</v>
      </c>
      <c r="Q127" s="130">
        <f t="shared" si="71"/>
        <v>161.80123018751684</v>
      </c>
      <c r="R127" s="131">
        <f>(P127/P$183)*100</f>
        <v>-1.1048772694250508</v>
      </c>
    </row>
    <row r="128" spans="1:18">
      <c r="A128" s="99"/>
      <c r="B128" s="101" t="s">
        <v>25</v>
      </c>
      <c r="C128" s="12">
        <v>1.7906525549999994</v>
      </c>
      <c r="D128" s="12">
        <v>0.402625024</v>
      </c>
      <c r="E128" s="130">
        <f t="shared" si="68"/>
        <v>-77.515178872877428</v>
      </c>
      <c r="F128" s="131">
        <f>(D128/D$184)*100</f>
        <v>0.27807632730906301</v>
      </c>
      <c r="G128" s="96">
        <v>6</v>
      </c>
      <c r="H128" s="96">
        <v>2</v>
      </c>
      <c r="I128" s="130">
        <f t="shared" si="69"/>
        <v>-66.666666666666657</v>
      </c>
      <c r="J128" s="131">
        <f>(H128/H$184)*100</f>
        <v>0.32840722495894908</v>
      </c>
      <c r="K128" s="96">
        <v>35139</v>
      </c>
      <c r="L128" s="96">
        <v>1454</v>
      </c>
      <c r="M128" s="130">
        <f t="shared" si="70"/>
        <v>-95.86214747147045</v>
      </c>
      <c r="N128" s="131">
        <f>(L128/L$184)*100</f>
        <v>5.3371900098374614E-2</v>
      </c>
      <c r="O128" s="12">
        <v>1255.9540599999998</v>
      </c>
      <c r="P128" s="12">
        <v>236.3070031</v>
      </c>
      <c r="Q128" s="130">
        <f t="shared" si="71"/>
        <v>-81.185059977432616</v>
      </c>
      <c r="R128" s="131">
        <f>(P128/P$184)*100</f>
        <v>0.20906057511346438</v>
      </c>
    </row>
    <row r="129" spans="1:18">
      <c r="A129" s="99"/>
      <c r="B129" s="101"/>
      <c r="C129" s="12"/>
      <c r="D129" s="12"/>
      <c r="E129" s="130"/>
      <c r="F129" s="131"/>
      <c r="G129" s="96"/>
      <c r="H129" s="96"/>
      <c r="I129" s="130"/>
      <c r="J129" s="131"/>
      <c r="K129" s="96"/>
      <c r="L129" s="96"/>
      <c r="M129" s="130"/>
      <c r="N129" s="131"/>
      <c r="O129" s="12"/>
      <c r="P129" s="12"/>
      <c r="Q129" s="130"/>
      <c r="R129" s="131"/>
    </row>
    <row r="130" spans="1:18" ht="15">
      <c r="A130" s="99">
        <v>19</v>
      </c>
      <c r="B130" s="100" t="s">
        <v>12</v>
      </c>
      <c r="C130" s="9">
        <f>C131+C132+C133+C134+C135</f>
        <v>1.833E-3</v>
      </c>
      <c r="D130" s="9">
        <f>D131+D132+D133+D134+D135</f>
        <v>1.833E-3</v>
      </c>
      <c r="E130" s="127">
        <f t="shared" ref="E130:E135" si="72">((D130-C130)/C130)*100</f>
        <v>0</v>
      </c>
      <c r="F130" s="128">
        <f>(D130/D$179)*100</f>
        <v>2.7245407538661029E-5</v>
      </c>
      <c r="G130" s="19">
        <f>G131+G132+G133+G134+G135</f>
        <v>0</v>
      </c>
      <c r="H130" s="19">
        <f>H131+H132+H133+H134+H135</f>
        <v>0</v>
      </c>
      <c r="I130" s="108" t="s">
        <v>58</v>
      </c>
      <c r="J130" s="128">
        <f>(H130/H$179)*100</f>
        <v>0</v>
      </c>
      <c r="K130" s="19">
        <f>K131+K132+K133+K134+K135</f>
        <v>0</v>
      </c>
      <c r="L130" s="19">
        <f>L131+L132+L133+L134+L135</f>
        <v>0</v>
      </c>
      <c r="M130" s="108" t="s">
        <v>58</v>
      </c>
      <c r="N130" s="128">
        <f>(L130/L$179)*100</f>
        <v>0</v>
      </c>
      <c r="O130" s="9">
        <f>O131+O132+O133+O134+O135</f>
        <v>0</v>
      </c>
      <c r="P130" s="9">
        <f>P131+P132+P133+P134+P135</f>
        <v>0</v>
      </c>
      <c r="Q130" s="108" t="s">
        <v>58</v>
      </c>
      <c r="R130" s="128">
        <f>(P130/P$179)*100</f>
        <v>0</v>
      </c>
    </row>
    <row r="131" spans="1:18">
      <c r="A131" s="99"/>
      <c r="B131" s="101" t="s">
        <v>3</v>
      </c>
      <c r="C131" s="12">
        <v>0</v>
      </c>
      <c r="D131" s="12">
        <v>0</v>
      </c>
      <c r="E131" s="106" t="s">
        <v>58</v>
      </c>
      <c r="F131" s="131">
        <f>(D131/D$180)*100</f>
        <v>0</v>
      </c>
      <c r="G131" s="96">
        <v>0</v>
      </c>
      <c r="H131" s="96">
        <v>0</v>
      </c>
      <c r="I131" s="106" t="s">
        <v>58</v>
      </c>
      <c r="J131" s="131">
        <f>(H131/H$180)*100</f>
        <v>0</v>
      </c>
      <c r="K131" s="96">
        <v>0</v>
      </c>
      <c r="L131" s="96">
        <v>0</v>
      </c>
      <c r="M131" s="106" t="s">
        <v>58</v>
      </c>
      <c r="N131" s="106" t="s">
        <v>58</v>
      </c>
      <c r="O131" s="12">
        <v>0</v>
      </c>
      <c r="P131" s="12">
        <v>0</v>
      </c>
      <c r="Q131" s="106" t="s">
        <v>58</v>
      </c>
      <c r="R131" s="131">
        <f>(P131/P$180)*100</f>
        <v>0</v>
      </c>
    </row>
    <row r="132" spans="1:18">
      <c r="A132" s="99"/>
      <c r="B132" s="101" t="s">
        <v>4</v>
      </c>
      <c r="C132" s="12">
        <v>1.833E-3</v>
      </c>
      <c r="D132" s="12">
        <v>1.833E-3</v>
      </c>
      <c r="E132" s="130">
        <f t="shared" si="72"/>
        <v>0</v>
      </c>
      <c r="F132" s="131">
        <f>(D132/D$181)*100</f>
        <v>1.0442519246833678E-4</v>
      </c>
      <c r="G132" s="96">
        <v>0</v>
      </c>
      <c r="H132" s="96">
        <v>0</v>
      </c>
      <c r="I132" s="106" t="s">
        <v>58</v>
      </c>
      <c r="J132" s="131">
        <f>(H132/H$181)*100</f>
        <v>0</v>
      </c>
      <c r="K132" s="96">
        <v>0</v>
      </c>
      <c r="L132" s="96">
        <v>0</v>
      </c>
      <c r="M132" s="106" t="s">
        <v>58</v>
      </c>
      <c r="N132" s="106" t="s">
        <v>58</v>
      </c>
      <c r="O132" s="12">
        <v>0</v>
      </c>
      <c r="P132" s="12">
        <v>0</v>
      </c>
      <c r="Q132" s="106" t="s">
        <v>58</v>
      </c>
      <c r="R132" s="131">
        <f>(P132/P$181)*100</f>
        <v>0</v>
      </c>
    </row>
    <row r="133" spans="1:18">
      <c r="A133" s="99"/>
      <c r="B133" s="101" t="s">
        <v>5</v>
      </c>
      <c r="C133" s="12">
        <v>0</v>
      </c>
      <c r="D133" s="12">
        <v>0</v>
      </c>
      <c r="E133" s="106" t="s">
        <v>58</v>
      </c>
      <c r="F133" s="131">
        <f>(D133/D$182)*100</f>
        <v>0</v>
      </c>
      <c r="G133" s="96">
        <v>0</v>
      </c>
      <c r="H133" s="96">
        <v>0</v>
      </c>
      <c r="I133" s="106" t="s">
        <v>58</v>
      </c>
      <c r="J133" s="131">
        <f>(H133/H$182)*100</f>
        <v>0</v>
      </c>
      <c r="K133" s="96">
        <v>0</v>
      </c>
      <c r="L133" s="96">
        <v>0</v>
      </c>
      <c r="M133" s="106" t="s">
        <v>58</v>
      </c>
      <c r="N133" s="131">
        <f>(L133/L$182)*100</f>
        <v>0</v>
      </c>
      <c r="O133" s="12">
        <v>0</v>
      </c>
      <c r="P133" s="12">
        <v>0</v>
      </c>
      <c r="Q133" s="106" t="s">
        <v>58</v>
      </c>
      <c r="R133" s="131">
        <f>(P133/P$182)*100</f>
        <v>0</v>
      </c>
    </row>
    <row r="134" spans="1:18">
      <c r="A134" s="99"/>
      <c r="B134" s="101" t="s">
        <v>6</v>
      </c>
      <c r="C134" s="12">
        <v>0</v>
      </c>
      <c r="D134" s="12">
        <v>0</v>
      </c>
      <c r="E134" s="106" t="s">
        <v>58</v>
      </c>
      <c r="F134" s="131">
        <f>(D134/D$183)*100</f>
        <v>0</v>
      </c>
      <c r="G134" s="96">
        <v>0</v>
      </c>
      <c r="H134" s="96">
        <v>0</v>
      </c>
      <c r="I134" s="106" t="s">
        <v>58</v>
      </c>
      <c r="J134" s="131">
        <f>(H134/H$183)*100</f>
        <v>0</v>
      </c>
      <c r="K134" s="96">
        <v>0</v>
      </c>
      <c r="L134" s="96">
        <v>0</v>
      </c>
      <c r="M134" s="106" t="s">
        <v>58</v>
      </c>
      <c r="N134" s="131">
        <f>(L134/L$183)*100</f>
        <v>0</v>
      </c>
      <c r="O134" s="12">
        <v>0</v>
      </c>
      <c r="P134" s="12">
        <v>0</v>
      </c>
      <c r="Q134" s="106" t="s">
        <v>58</v>
      </c>
      <c r="R134" s="131">
        <f>(P134/P$183)*100</f>
        <v>0</v>
      </c>
    </row>
    <row r="135" spans="1:18">
      <c r="A135" s="99"/>
      <c r="B135" s="101" t="s">
        <v>25</v>
      </c>
      <c r="C135" s="12">
        <v>0</v>
      </c>
      <c r="D135" s="12">
        <v>0</v>
      </c>
      <c r="E135" s="106" t="s">
        <v>58</v>
      </c>
      <c r="F135" s="131">
        <f>(D135/D$184)*100</f>
        <v>0</v>
      </c>
      <c r="G135" s="96">
        <v>0</v>
      </c>
      <c r="H135" s="96">
        <v>0</v>
      </c>
      <c r="I135" s="106" t="s">
        <v>58</v>
      </c>
      <c r="J135" s="131">
        <f>(H135/H$184)*100</f>
        <v>0</v>
      </c>
      <c r="K135" s="96">
        <v>0</v>
      </c>
      <c r="L135" s="96">
        <v>0</v>
      </c>
      <c r="M135" s="106" t="s">
        <v>58</v>
      </c>
      <c r="N135" s="131">
        <f>(L135/L$184)*100</f>
        <v>0</v>
      </c>
      <c r="O135" s="12">
        <v>0</v>
      </c>
      <c r="P135" s="12">
        <v>0</v>
      </c>
      <c r="Q135" s="106" t="s">
        <v>58</v>
      </c>
      <c r="R135" s="131">
        <f>(P135/P$184)*100</f>
        <v>0</v>
      </c>
    </row>
    <row r="136" spans="1:18">
      <c r="A136" s="99"/>
      <c r="B136" s="101"/>
      <c r="C136" s="12"/>
      <c r="D136" s="12"/>
      <c r="E136" s="130"/>
      <c r="F136" s="131"/>
      <c r="G136" s="96"/>
      <c r="H136" s="96"/>
      <c r="I136" s="130"/>
      <c r="J136" s="131"/>
      <c r="K136" s="96"/>
      <c r="L136" s="96"/>
      <c r="M136" s="130"/>
      <c r="N136" s="131"/>
      <c r="O136" s="12"/>
      <c r="P136" s="12"/>
      <c r="Q136" s="130"/>
      <c r="R136" s="131"/>
    </row>
    <row r="137" spans="1:18" s="21" customFormat="1" ht="15">
      <c r="A137" s="102">
        <v>20</v>
      </c>
      <c r="B137" s="100" t="s">
        <v>7</v>
      </c>
      <c r="C137" s="9">
        <f>C138+C139+C140+C141+C142</f>
        <v>913.10174608400052</v>
      </c>
      <c r="D137" s="9">
        <f>D138+D139+D140+D141+D142</f>
        <v>917.42974066500005</v>
      </c>
      <c r="E137" s="127">
        <f t="shared" ref="E137:E142" si="73">((D137-C137)/C137)*100</f>
        <v>0.47398820553798143</v>
      </c>
      <c r="F137" s="128">
        <f>(D137/D$179)*100</f>
        <v>13.636523280145131</v>
      </c>
      <c r="G137" s="19">
        <f>G138+G139+G140+G141+G142</f>
        <v>74348</v>
      </c>
      <c r="H137" s="19">
        <f>H138+H139+H140+H141+H142</f>
        <v>18523</v>
      </c>
      <c r="I137" s="127">
        <f t="shared" ref="I137:I142" si="74">((H137-G137)/G137)*100</f>
        <v>-75.086081669984395</v>
      </c>
      <c r="J137" s="128">
        <f>(H137/H$179)*100</f>
        <v>4.4505045651129258</v>
      </c>
      <c r="K137" s="19">
        <f>K138+K139+K140+K141+K142</f>
        <v>609608</v>
      </c>
      <c r="L137" s="19">
        <f>L138+L139+L140+L141+L142</f>
        <v>474038</v>
      </c>
      <c r="M137" s="127">
        <f t="shared" ref="M137:M142" si="75">((L137-K137)/K137)*100</f>
        <v>-22.238881379509458</v>
      </c>
      <c r="N137" s="128">
        <f>(L137/L$179)*100</f>
        <v>7.8347962347731617</v>
      </c>
      <c r="O137" s="9">
        <f>O138+O139+O140+O141+O142</f>
        <v>33999.032116000002</v>
      </c>
      <c r="P137" s="9">
        <f>P138+P139+P140+P141+P142</f>
        <v>20852.94313</v>
      </c>
      <c r="Q137" s="127">
        <f t="shared" ref="Q137:Q142" si="76">((P137-O137)/O137)*100</f>
        <v>-38.66606831967264</v>
      </c>
      <c r="R137" s="128">
        <f>(P137/P$179)*100</f>
        <v>9.1666761353963366</v>
      </c>
    </row>
    <row r="138" spans="1:18" s="23" customFormat="1">
      <c r="A138" s="102"/>
      <c r="B138" s="103" t="s">
        <v>3</v>
      </c>
      <c r="C138" s="12">
        <v>42.553926750999999</v>
      </c>
      <c r="D138" s="12">
        <v>34.772016969999996</v>
      </c>
      <c r="E138" s="130">
        <f t="shared" si="73"/>
        <v>-18.287172007732828</v>
      </c>
      <c r="F138" s="131">
        <f>(D138/D$180)*100</f>
        <v>5.443613066020796</v>
      </c>
      <c r="G138" s="96">
        <v>1173</v>
      </c>
      <c r="H138" s="96">
        <v>543</v>
      </c>
      <c r="I138" s="130">
        <f t="shared" si="74"/>
        <v>-53.708439897698213</v>
      </c>
      <c r="J138" s="131">
        <f>(H138/H$180)*100</f>
        <v>3.4899415129507041</v>
      </c>
      <c r="K138" s="96">
        <v>0</v>
      </c>
      <c r="L138" s="96">
        <v>0</v>
      </c>
      <c r="M138" s="106" t="s">
        <v>58</v>
      </c>
      <c r="N138" s="106" t="s">
        <v>58</v>
      </c>
      <c r="O138" s="12">
        <v>54.441181999999998</v>
      </c>
      <c r="P138" s="12">
        <v>25.427699999999994</v>
      </c>
      <c r="Q138" s="130">
        <f t="shared" si="76"/>
        <v>-53.293262442391509</v>
      </c>
      <c r="R138" s="131">
        <f>(P138/P$180)*100</f>
        <v>3.6323937421723711</v>
      </c>
    </row>
    <row r="139" spans="1:18">
      <c r="A139" s="102"/>
      <c r="B139" s="103" t="s">
        <v>4</v>
      </c>
      <c r="C139" s="12">
        <v>385.52210392400042</v>
      </c>
      <c r="D139" s="12">
        <v>101.69441777499998</v>
      </c>
      <c r="E139" s="130">
        <f t="shared" si="73"/>
        <v>-73.621637581888848</v>
      </c>
      <c r="F139" s="131">
        <f>(D139/D$181)*100</f>
        <v>5.793485624173389</v>
      </c>
      <c r="G139" s="96">
        <v>73117</v>
      </c>
      <c r="H139" s="96">
        <v>17962</v>
      </c>
      <c r="I139" s="130">
        <f t="shared" si="74"/>
        <v>-75.433893622550158</v>
      </c>
      <c r="J139" s="131">
        <f>(H139/H$181)*100</f>
        <v>4.4920160554187039</v>
      </c>
      <c r="K139" s="96">
        <v>0</v>
      </c>
      <c r="L139" s="96">
        <v>0</v>
      </c>
      <c r="M139" s="106" t="s">
        <v>58</v>
      </c>
      <c r="N139" s="106" t="s">
        <v>58</v>
      </c>
      <c r="O139" s="12">
        <v>6599.9469449999997</v>
      </c>
      <c r="P139" s="12">
        <v>1409.4989</v>
      </c>
      <c r="Q139" s="130">
        <f t="shared" si="76"/>
        <v>-78.643784385754628</v>
      </c>
      <c r="R139" s="131">
        <f>(P139/P$181)*100</f>
        <v>1.6034320113247391</v>
      </c>
    </row>
    <row r="140" spans="1:18">
      <c r="A140" s="102"/>
      <c r="B140" s="103" t="s">
        <v>5</v>
      </c>
      <c r="C140" s="12">
        <v>469.80501625900001</v>
      </c>
      <c r="D140" s="12">
        <v>754.16999748900014</v>
      </c>
      <c r="E140" s="130">
        <f t="shared" si="73"/>
        <v>60.528298206426946</v>
      </c>
      <c r="F140" s="131">
        <f>(D140/D$182)*100</f>
        <v>20.638373810782085</v>
      </c>
      <c r="G140" s="96">
        <v>3</v>
      </c>
      <c r="H140" s="96">
        <v>4</v>
      </c>
      <c r="I140" s="130">
        <f t="shared" si="74"/>
        <v>33.333333333333329</v>
      </c>
      <c r="J140" s="131">
        <f>(H140/H$182)*100</f>
        <v>3.7037037037037033</v>
      </c>
      <c r="K140" s="96">
        <v>36622</v>
      </c>
      <c r="L140" s="96">
        <v>522</v>
      </c>
      <c r="M140" s="130">
        <f t="shared" si="75"/>
        <v>-98.57462727322374</v>
      </c>
      <c r="N140" s="131">
        <f>(L140/L$182)*100</f>
        <v>1.618301062901378E-2</v>
      </c>
      <c r="O140" s="12">
        <v>2794.5998950000003</v>
      </c>
      <c r="P140" s="12">
        <v>647.42538999999999</v>
      </c>
      <c r="Q140" s="130">
        <f t="shared" si="76"/>
        <v>-76.832984529973302</v>
      </c>
      <c r="R140" s="131">
        <f>(P140/P$182)*100</f>
        <v>2.8584747208666719</v>
      </c>
    </row>
    <row r="141" spans="1:18">
      <c r="A141" s="102"/>
      <c r="B141" s="103" t="s">
        <v>6</v>
      </c>
      <c r="C141" s="12">
        <v>0.24211819000000057</v>
      </c>
      <c r="D141" s="12">
        <v>6.7709803310000005</v>
      </c>
      <c r="E141" s="130">
        <f t="shared" si="73"/>
        <v>2696.559949089321</v>
      </c>
      <c r="F141" s="131">
        <f>(D141/D$183)*100</f>
        <v>1.2664398096444802</v>
      </c>
      <c r="G141" s="96">
        <v>0</v>
      </c>
      <c r="H141" s="96">
        <v>0</v>
      </c>
      <c r="I141" s="106" t="s">
        <v>58</v>
      </c>
      <c r="J141" s="131">
        <f>(H141/H$183)*100</f>
        <v>0</v>
      </c>
      <c r="K141" s="96">
        <v>1294</v>
      </c>
      <c r="L141" s="96">
        <v>12372</v>
      </c>
      <c r="M141" s="130">
        <f t="shared" si="75"/>
        <v>856.10510046367858</v>
      </c>
      <c r="N141" s="131">
        <f>(L141/L$183)*100</f>
        <v>12.306284441084609</v>
      </c>
      <c r="O141" s="12">
        <v>-3.0209060000000001</v>
      </c>
      <c r="P141" s="12">
        <v>0.30553999999999987</v>
      </c>
      <c r="Q141" s="130">
        <f t="shared" si="76"/>
        <v>-110.11418428776001</v>
      </c>
      <c r="R141" s="131">
        <f>(P141/P$183)*100</f>
        <v>9.5506752329405815E-3</v>
      </c>
    </row>
    <row r="142" spans="1:18">
      <c r="A142" s="102"/>
      <c r="B142" s="101" t="s">
        <v>25</v>
      </c>
      <c r="C142" s="12">
        <v>14.978580959999999</v>
      </c>
      <c r="D142" s="12">
        <v>20.022328099999999</v>
      </c>
      <c r="E142" s="130">
        <f t="shared" si="73"/>
        <v>33.673063913525766</v>
      </c>
      <c r="F142" s="131">
        <f>(D142/D$184)*100</f>
        <v>13.828587718941806</v>
      </c>
      <c r="G142" s="96">
        <v>55</v>
      </c>
      <c r="H142" s="96">
        <v>14</v>
      </c>
      <c r="I142" s="130">
        <f t="shared" si="74"/>
        <v>-74.545454545454547</v>
      </c>
      <c r="J142" s="131">
        <f>(H142/H$184)*100</f>
        <v>2.2988505747126435</v>
      </c>
      <c r="K142" s="96">
        <v>571692</v>
      </c>
      <c r="L142" s="96">
        <v>461144</v>
      </c>
      <c r="M142" s="130">
        <f t="shared" si="75"/>
        <v>-19.336985649615528</v>
      </c>
      <c r="N142" s="131">
        <f>(L142/L$184)*100</f>
        <v>16.927188101076247</v>
      </c>
      <c r="O142" s="12">
        <v>24553.064999999999</v>
      </c>
      <c r="P142" s="12">
        <v>18770.285599999999</v>
      </c>
      <c r="Q142" s="130">
        <f t="shared" si="76"/>
        <v>-23.552169148739676</v>
      </c>
      <c r="R142" s="131">
        <f>(P142/P$184)*100</f>
        <v>16.606053358983072</v>
      </c>
    </row>
    <row r="143" spans="1:18">
      <c r="A143" s="102"/>
      <c r="B143" s="101"/>
      <c r="C143" s="12"/>
      <c r="D143" s="12"/>
      <c r="E143" s="130"/>
      <c r="F143" s="131"/>
      <c r="G143" s="96"/>
      <c r="H143" s="96"/>
      <c r="I143" s="130"/>
      <c r="J143" s="131"/>
      <c r="K143" s="96"/>
      <c r="L143" s="96"/>
      <c r="M143" s="130"/>
      <c r="N143" s="131"/>
      <c r="O143" s="12"/>
      <c r="P143" s="12"/>
      <c r="Q143" s="130"/>
      <c r="R143" s="131"/>
    </row>
    <row r="144" spans="1:18" ht="15">
      <c r="A144" s="102">
        <v>21</v>
      </c>
      <c r="B144" s="100" t="s">
        <v>13</v>
      </c>
      <c r="C144" s="9">
        <f>C145+C146+C147+C148+C149</f>
        <v>26.29451383252405</v>
      </c>
      <c r="D144" s="9">
        <f>D145+D146+D147+D148+D149</f>
        <v>13.729602090970598</v>
      </c>
      <c r="E144" s="127">
        <f t="shared" ref="E144:E149" si="77">((D144-C144)/C144)*100</f>
        <v>-47.785297806159619</v>
      </c>
      <c r="F144" s="128">
        <f>(D144/D$179)*100</f>
        <v>0.20407452499298775</v>
      </c>
      <c r="G144" s="19">
        <f>G145+G146+G147+G148+G149</f>
        <v>9168</v>
      </c>
      <c r="H144" s="19">
        <f>H145+H146+H147+H148+H149</f>
        <v>3974</v>
      </c>
      <c r="I144" s="127">
        <f t="shared" ref="I144:I149" si="78">((H144-G144)/G144)*100</f>
        <v>-56.653577661431065</v>
      </c>
      <c r="J144" s="128">
        <f>(H144/H$179)*100</f>
        <v>0.9548294089380106</v>
      </c>
      <c r="K144" s="19">
        <f>K145+K146+K147+K148+K149</f>
        <v>102541</v>
      </c>
      <c r="L144" s="19">
        <f>L145+L146+L147+L148+L149</f>
        <v>27338</v>
      </c>
      <c r="M144" s="127">
        <f t="shared" ref="M144:M149" si="79">((L144-K144)/K144)*100</f>
        <v>-73.339444709920912</v>
      </c>
      <c r="N144" s="128">
        <f>(L144/L$179)*100</f>
        <v>0.45183647611843081</v>
      </c>
      <c r="O144" s="9">
        <f>O145+O146+O147+O148+O149</f>
        <v>2127.8356219000002</v>
      </c>
      <c r="P144" s="9">
        <f>P145+P146+P147+P148+P149</f>
        <v>893.65887500000008</v>
      </c>
      <c r="Q144" s="127">
        <f t="shared" ref="Q144:Q149" si="80">((P144-O144)/O144)*100</f>
        <v>-58.001507926536696</v>
      </c>
      <c r="R144" s="128">
        <f>(P144/P$179)*100</f>
        <v>0.39284054205578406</v>
      </c>
    </row>
    <row r="145" spans="1:18">
      <c r="A145" s="102"/>
      <c r="B145" s="103" t="s">
        <v>3</v>
      </c>
      <c r="C145" s="12">
        <v>1.5398745</v>
      </c>
      <c r="D145" s="12">
        <v>1.3009500000000001</v>
      </c>
      <c r="E145" s="130">
        <f t="shared" si="77"/>
        <v>-15.515842362478239</v>
      </c>
      <c r="F145" s="131">
        <f>(D145/D$180)*100</f>
        <v>0.20366573570781721</v>
      </c>
      <c r="G145" s="96">
        <v>98</v>
      </c>
      <c r="H145" s="96">
        <v>47</v>
      </c>
      <c r="I145" s="130">
        <f t="shared" si="78"/>
        <v>-52.040816326530617</v>
      </c>
      <c r="J145" s="131">
        <f>(H145/H$180)*100</f>
        <v>0.30207596889260235</v>
      </c>
      <c r="K145" s="96">
        <v>0</v>
      </c>
      <c r="L145" s="96">
        <v>0</v>
      </c>
      <c r="M145" s="106" t="s">
        <v>58</v>
      </c>
      <c r="N145" s="106" t="s">
        <v>58</v>
      </c>
      <c r="O145" s="12">
        <v>2.1096590000000002</v>
      </c>
      <c r="P145" s="12">
        <v>1.5097</v>
      </c>
      <c r="Q145" s="130">
        <f t="shared" si="80"/>
        <v>-28.438671842226636</v>
      </c>
      <c r="R145" s="131">
        <f>(P145/P$180)*100</f>
        <v>0.21566342345385661</v>
      </c>
    </row>
    <row r="146" spans="1:18" s="21" customFormat="1">
      <c r="A146" s="102"/>
      <c r="B146" s="103" t="s">
        <v>4</v>
      </c>
      <c r="C146" s="12">
        <v>14.246820553642687</v>
      </c>
      <c r="D146" s="12">
        <v>8.5730162019705975</v>
      </c>
      <c r="E146" s="130">
        <f t="shared" si="77"/>
        <v>-39.825056617431649</v>
      </c>
      <c r="F146" s="131">
        <f>(D146/D$181)*100</f>
        <v>0.48840090939713543</v>
      </c>
      <c r="G146" s="96">
        <v>9069</v>
      </c>
      <c r="H146" s="96">
        <v>3925</v>
      </c>
      <c r="I146" s="130">
        <f t="shared" si="78"/>
        <v>-56.720696879479547</v>
      </c>
      <c r="J146" s="131">
        <f>(H146/H$181)*100</f>
        <v>0.98158128368324316</v>
      </c>
      <c r="K146" s="96">
        <v>0</v>
      </c>
      <c r="L146" s="96">
        <v>0</v>
      </c>
      <c r="M146" s="106" t="s">
        <v>58</v>
      </c>
      <c r="N146" s="106" t="s">
        <v>58</v>
      </c>
      <c r="O146" s="12">
        <v>463.96010500000006</v>
      </c>
      <c r="P146" s="12">
        <v>179.19871760000012</v>
      </c>
      <c r="Q146" s="130">
        <f t="shared" si="80"/>
        <v>-61.37626583216673</v>
      </c>
      <c r="R146" s="131">
        <f>(P146/P$181)*100</f>
        <v>0.20385468920066707</v>
      </c>
    </row>
    <row r="147" spans="1:18" s="21" customFormat="1">
      <c r="A147" s="102"/>
      <c r="B147" s="103" t="s">
        <v>5</v>
      </c>
      <c r="C147" s="12">
        <v>9.8652743220000065</v>
      </c>
      <c r="D147" s="12">
        <v>3.183449</v>
      </c>
      <c r="E147" s="130">
        <f t="shared" si="77"/>
        <v>-67.730760482749432</v>
      </c>
      <c r="F147" s="131">
        <f>(D147/D$182)*100</f>
        <v>8.7117242383430521E-2</v>
      </c>
      <c r="G147" s="96">
        <v>0</v>
      </c>
      <c r="H147" s="96">
        <v>0</v>
      </c>
      <c r="I147" s="106" t="s">
        <v>58</v>
      </c>
      <c r="J147" s="131">
        <f>(H147/H$182)*100</f>
        <v>0</v>
      </c>
      <c r="K147" s="96">
        <v>77202</v>
      </c>
      <c r="L147" s="96">
        <v>16187</v>
      </c>
      <c r="M147" s="130">
        <f t="shared" si="79"/>
        <v>-79.032926608118956</v>
      </c>
      <c r="N147" s="131">
        <f>(L147/L$182)*100</f>
        <v>0.50182833917978176</v>
      </c>
      <c r="O147" s="12">
        <v>1146.5237237000001</v>
      </c>
      <c r="P147" s="12">
        <v>119.7797874</v>
      </c>
      <c r="Q147" s="130">
        <f t="shared" si="80"/>
        <v>-89.552785962993156</v>
      </c>
      <c r="R147" s="131">
        <f>(P147/P$182)*100</f>
        <v>0.5288447126759801</v>
      </c>
    </row>
    <row r="148" spans="1:18">
      <c r="A148" s="102"/>
      <c r="B148" s="103" t="s">
        <v>6</v>
      </c>
      <c r="C148" s="12">
        <v>0</v>
      </c>
      <c r="D148" s="12">
        <v>0</v>
      </c>
      <c r="E148" s="106" t="s">
        <v>58</v>
      </c>
      <c r="F148" s="131">
        <f>(D148/D$183)*100</f>
        <v>0</v>
      </c>
      <c r="G148" s="96">
        <v>0</v>
      </c>
      <c r="H148" s="96">
        <v>0</v>
      </c>
      <c r="I148" s="106" t="s">
        <v>58</v>
      </c>
      <c r="J148" s="131">
        <f>(H148/H$183)*100</f>
        <v>0</v>
      </c>
      <c r="K148" s="96">
        <v>0</v>
      </c>
      <c r="L148" s="96">
        <v>0</v>
      </c>
      <c r="M148" s="106" t="s">
        <v>58</v>
      </c>
      <c r="N148" s="131">
        <f>(L148/L$183)*100</f>
        <v>0</v>
      </c>
      <c r="O148" s="12">
        <v>0</v>
      </c>
      <c r="P148" s="12">
        <v>0</v>
      </c>
      <c r="Q148" s="106" t="s">
        <v>58</v>
      </c>
      <c r="R148" s="131">
        <f>(P148/P$183)*100</f>
        <v>0</v>
      </c>
    </row>
    <row r="149" spans="1:18">
      <c r="A149" s="102"/>
      <c r="B149" s="101" t="s">
        <v>25</v>
      </c>
      <c r="C149" s="12">
        <v>0.64254445688135609</v>
      </c>
      <c r="D149" s="12">
        <v>0.6721868889999999</v>
      </c>
      <c r="E149" s="130">
        <f t="shared" si="77"/>
        <v>4.6132889018319236</v>
      </c>
      <c r="F149" s="131">
        <f>(D149/D$184)*100</f>
        <v>0.46425147523474547</v>
      </c>
      <c r="G149" s="96">
        <v>1</v>
      </c>
      <c r="H149" s="96">
        <v>2</v>
      </c>
      <c r="I149" s="130">
        <f t="shared" si="78"/>
        <v>100</v>
      </c>
      <c r="J149" s="131">
        <f>(H149/H$184)*100</f>
        <v>0.32840722495894908</v>
      </c>
      <c r="K149" s="96">
        <v>25339</v>
      </c>
      <c r="L149" s="96">
        <v>11151</v>
      </c>
      <c r="M149" s="130">
        <f t="shared" si="79"/>
        <v>-55.992738466395679</v>
      </c>
      <c r="N149" s="131">
        <f>(L149/L$184)*100</f>
        <v>0.40931915955775466</v>
      </c>
      <c r="O149" s="12">
        <v>515.24213420000001</v>
      </c>
      <c r="P149" s="12">
        <v>593.17066999999997</v>
      </c>
      <c r="Q149" s="130">
        <f t="shared" si="80"/>
        <v>15.124643469035604</v>
      </c>
      <c r="R149" s="131">
        <f>(P149/P$184)*100</f>
        <v>0.52477751308183285</v>
      </c>
    </row>
    <row r="150" spans="1:18">
      <c r="A150" s="102"/>
      <c r="B150" s="101"/>
      <c r="C150" s="12"/>
      <c r="D150" s="12"/>
      <c r="E150" s="130"/>
      <c r="F150" s="131"/>
      <c r="G150" s="96"/>
      <c r="H150" s="96"/>
      <c r="I150" s="130"/>
      <c r="J150" s="131"/>
      <c r="K150" s="96"/>
      <c r="L150" s="96"/>
      <c r="M150" s="130"/>
      <c r="N150" s="131"/>
      <c r="O150" s="12"/>
      <c r="P150" s="12"/>
      <c r="Q150" s="130"/>
      <c r="R150" s="131"/>
    </row>
    <row r="151" spans="1:18" ht="15">
      <c r="A151" s="102">
        <v>22</v>
      </c>
      <c r="B151" s="100" t="s">
        <v>57</v>
      </c>
      <c r="C151" s="9">
        <f>C152+C153+C154+C155+C156</f>
        <v>16.784211987000003</v>
      </c>
      <c r="D151" s="9">
        <f>D152+D153+D154+D155+D156</f>
        <v>6.6080398130000004</v>
      </c>
      <c r="E151" s="127">
        <f t="shared" ref="E151:E156" si="81">((D151-C151)/C151)*100</f>
        <v>-60.629430692854847</v>
      </c>
      <c r="F151" s="128">
        <f>(D151/D$179)*100</f>
        <v>9.8220806184878565E-2</v>
      </c>
      <c r="G151" s="19">
        <f>G152+G153+G154+G155+G156</f>
        <v>2388</v>
      </c>
      <c r="H151" s="19">
        <f>H152+H153+H154+H155+H156</f>
        <v>442</v>
      </c>
      <c r="I151" s="127">
        <f t="shared" ref="I151:I156" si="82">((H151-G151)/G151)*100</f>
        <v>-81.490787269681746</v>
      </c>
      <c r="J151" s="128">
        <f>(H151/H$179)*100</f>
        <v>0.10619894281595386</v>
      </c>
      <c r="K151" s="19">
        <f>K152+K153+K154+K155+K156</f>
        <v>44778</v>
      </c>
      <c r="L151" s="19">
        <f>L152+L153+L154+L155+L156</f>
        <v>25886</v>
      </c>
      <c r="M151" s="127">
        <f t="shared" ref="M151:M156" si="83">((L151-K151)/K151)*100</f>
        <v>-42.190361338157132</v>
      </c>
      <c r="N151" s="128">
        <f>(L151/L$179)*100</f>
        <v>0.42783813815208499</v>
      </c>
      <c r="O151" s="9">
        <f>O152+O153+O154+O155+O156</f>
        <v>1175.6007886</v>
      </c>
      <c r="P151" s="9">
        <f>P152+P153+P154+P155+P156</f>
        <v>638.83451449999995</v>
      </c>
      <c r="Q151" s="127">
        <f t="shared" ref="Q151:Q156" si="84">((P151-O151)/O151)*100</f>
        <v>-45.658890271690318</v>
      </c>
      <c r="R151" s="128">
        <f>(P151/P$179)*100</f>
        <v>0.28082314625938626</v>
      </c>
    </row>
    <row r="152" spans="1:18">
      <c r="A152" s="102"/>
      <c r="B152" s="103" t="s">
        <v>3</v>
      </c>
      <c r="C152" s="12">
        <v>2.1915990000000001</v>
      </c>
      <c r="D152" s="12">
        <v>1.3477490000000001</v>
      </c>
      <c r="E152" s="130">
        <f t="shared" si="81"/>
        <v>-38.503850385038504</v>
      </c>
      <c r="F152" s="131">
        <f>(D152/D$180)*100</f>
        <v>0.21099219157882698</v>
      </c>
      <c r="G152" s="96">
        <v>73</v>
      </c>
      <c r="H152" s="96">
        <v>14</v>
      </c>
      <c r="I152" s="130">
        <f t="shared" si="82"/>
        <v>-80.821917808219183</v>
      </c>
      <c r="J152" s="131">
        <f>(H152/H$180)*100</f>
        <v>8.998007584034963E-2</v>
      </c>
      <c r="K152" s="96">
        <v>0</v>
      </c>
      <c r="L152" s="96">
        <v>0</v>
      </c>
      <c r="M152" s="106" t="s">
        <v>58</v>
      </c>
      <c r="N152" s="106" t="s">
        <v>58</v>
      </c>
      <c r="O152" s="12">
        <v>3.1924742000000004</v>
      </c>
      <c r="P152" s="12">
        <v>0.14144280000000001</v>
      </c>
      <c r="Q152" s="130">
        <f t="shared" si="84"/>
        <v>-95.569492777733331</v>
      </c>
      <c r="R152" s="131">
        <f>(P152/P$180)*100</f>
        <v>2.0205364291514309E-2</v>
      </c>
    </row>
    <row r="153" spans="1:18">
      <c r="A153" s="102"/>
      <c r="B153" s="103" t="s">
        <v>4</v>
      </c>
      <c r="C153" s="12">
        <v>12.50495562</v>
      </c>
      <c r="D153" s="12">
        <v>4.2020255000000004</v>
      </c>
      <c r="E153" s="130">
        <f t="shared" si="81"/>
        <v>-66.397117849187524</v>
      </c>
      <c r="F153" s="131">
        <f>(D153/D$181)*100</f>
        <v>0.23938751860030505</v>
      </c>
      <c r="G153" s="96">
        <v>2314</v>
      </c>
      <c r="H153" s="96">
        <v>428</v>
      </c>
      <c r="I153" s="130">
        <f t="shared" si="82"/>
        <v>-81.503889369057916</v>
      </c>
      <c r="J153" s="131">
        <f>(H153/H$181)*100</f>
        <v>0.10703612469208357</v>
      </c>
      <c r="K153" s="96">
        <v>0</v>
      </c>
      <c r="L153" s="96">
        <v>0</v>
      </c>
      <c r="M153" s="106" t="s">
        <v>58</v>
      </c>
      <c r="N153" s="106" t="s">
        <v>58</v>
      </c>
      <c r="O153" s="12">
        <v>190.02261340000001</v>
      </c>
      <c r="P153" s="12">
        <v>45.639825999999999</v>
      </c>
      <c r="Q153" s="130">
        <f t="shared" si="84"/>
        <v>-75.981897531359806</v>
      </c>
      <c r="R153" s="131">
        <f>(P153/P$181)*100</f>
        <v>5.1919414764843824E-2</v>
      </c>
    </row>
    <row r="154" spans="1:18">
      <c r="A154" s="102"/>
      <c r="B154" s="103" t="s">
        <v>5</v>
      </c>
      <c r="C154" s="12">
        <v>1.6631311</v>
      </c>
      <c r="D154" s="12">
        <v>0.76802009999999998</v>
      </c>
      <c r="E154" s="130">
        <f t="shared" si="81"/>
        <v>-53.820832284358097</v>
      </c>
      <c r="F154" s="131">
        <f>(D154/D$182)*100</f>
        <v>2.1017391265588534E-2</v>
      </c>
      <c r="G154" s="96">
        <v>0</v>
      </c>
      <c r="H154" s="96">
        <v>0</v>
      </c>
      <c r="I154" s="106" t="s">
        <v>58</v>
      </c>
      <c r="J154" s="131">
        <f>(H154/H$182)*100</f>
        <v>0</v>
      </c>
      <c r="K154" s="96">
        <v>884</v>
      </c>
      <c r="L154" s="96">
        <v>519</v>
      </c>
      <c r="M154" s="130">
        <f t="shared" si="83"/>
        <v>-41.289592760180994</v>
      </c>
      <c r="N154" s="131">
        <f>(L154/L$182)*100</f>
        <v>1.6090004820801061E-2</v>
      </c>
      <c r="O154" s="12">
        <v>84.817599999999999</v>
      </c>
      <c r="P154" s="12">
        <v>46.1282</v>
      </c>
      <c r="Q154" s="130">
        <f t="shared" si="84"/>
        <v>-45.614825224953307</v>
      </c>
      <c r="R154" s="131">
        <f>(P154/P$182)*100</f>
        <v>0.20366253108961641</v>
      </c>
    </row>
    <row r="155" spans="1:18" s="21" customFormat="1">
      <c r="A155" s="102"/>
      <c r="B155" s="103" t="s">
        <v>6</v>
      </c>
      <c r="C155" s="12">
        <v>4.3502607999999998E-2</v>
      </c>
      <c r="D155" s="12">
        <v>2.00859E-2</v>
      </c>
      <c r="E155" s="130">
        <f t="shared" si="81"/>
        <v>-53.828285421416567</v>
      </c>
      <c r="F155" s="131">
        <f>(D155/D$183)*100</f>
        <v>3.7568538275138089E-3</v>
      </c>
      <c r="G155" s="96">
        <v>0</v>
      </c>
      <c r="H155" s="96">
        <v>0</v>
      </c>
      <c r="I155" s="106" t="s">
        <v>58</v>
      </c>
      <c r="J155" s="131">
        <f>(H155/H$183)*100</f>
        <v>0</v>
      </c>
      <c r="K155" s="96">
        <v>30</v>
      </c>
      <c r="L155" s="96">
        <v>14</v>
      </c>
      <c r="M155" s="130">
        <f t="shared" si="83"/>
        <v>-53.333333333333336</v>
      </c>
      <c r="N155" s="131">
        <f>(L155/L$183)*100</f>
        <v>1.392563709789723E-2</v>
      </c>
      <c r="O155" s="12">
        <v>6.44</v>
      </c>
      <c r="P155" s="12">
        <v>3.0317000000000003</v>
      </c>
      <c r="Q155" s="130">
        <f t="shared" si="84"/>
        <v>-52.923913043478251</v>
      </c>
      <c r="R155" s="131">
        <f>(P155/P$183)*100</f>
        <v>9.4765929513994804E-2</v>
      </c>
    </row>
    <row r="156" spans="1:18">
      <c r="A156" s="102"/>
      <c r="B156" s="101" t="s">
        <v>25</v>
      </c>
      <c r="C156" s="12">
        <v>0.38102365899999996</v>
      </c>
      <c r="D156" s="12">
        <v>0.27015931300000007</v>
      </c>
      <c r="E156" s="130">
        <f t="shared" si="81"/>
        <v>-29.096446737970123</v>
      </c>
      <c r="F156" s="131">
        <f>(D156/D$184)*100</f>
        <v>0.18658778036453996</v>
      </c>
      <c r="G156" s="96">
        <v>1</v>
      </c>
      <c r="H156" s="96">
        <v>0</v>
      </c>
      <c r="I156" s="130">
        <f t="shared" si="82"/>
        <v>-100</v>
      </c>
      <c r="J156" s="131">
        <f>(H156/H$184)*100</f>
        <v>0</v>
      </c>
      <c r="K156" s="96">
        <v>43864</v>
      </c>
      <c r="L156" s="96">
        <v>25353</v>
      </c>
      <c r="M156" s="130">
        <f t="shared" si="83"/>
        <v>-42.200893671347799</v>
      </c>
      <c r="N156" s="131">
        <f>(L156/L$184)*100</f>
        <v>0.93063121265068194</v>
      </c>
      <c r="O156" s="12">
        <v>891.12810100000002</v>
      </c>
      <c r="P156" s="12">
        <v>543.89334569999994</v>
      </c>
      <c r="Q156" s="130">
        <f t="shared" si="84"/>
        <v>-38.965750817457398</v>
      </c>
      <c r="R156" s="131">
        <f>(P156/P$184)*100</f>
        <v>0.48118191234607671</v>
      </c>
    </row>
    <row r="157" spans="1:18">
      <c r="A157" s="102"/>
      <c r="B157" s="101"/>
      <c r="C157" s="12"/>
      <c r="D157" s="12"/>
      <c r="E157" s="130"/>
      <c r="F157" s="131"/>
      <c r="G157" s="96"/>
      <c r="H157" s="96"/>
      <c r="I157" s="130"/>
      <c r="J157" s="131"/>
      <c r="K157" s="96"/>
      <c r="L157" s="96"/>
      <c r="M157" s="130"/>
      <c r="N157" s="131"/>
      <c r="O157" s="12"/>
      <c r="P157" s="12"/>
      <c r="Q157" s="130"/>
      <c r="R157" s="131"/>
    </row>
    <row r="158" spans="1:18" ht="15">
      <c r="A158" s="102">
        <v>23</v>
      </c>
      <c r="B158" s="100" t="s">
        <v>42</v>
      </c>
      <c r="C158" s="9">
        <f>C159+C160+C161+C162+C163</f>
        <v>122.19285672800004</v>
      </c>
      <c r="D158" s="9">
        <f>D159+D160+D161+D162+D163</f>
        <v>154.35723678699995</v>
      </c>
      <c r="E158" s="127">
        <f t="shared" ref="E158:E163" si="85">((D158-C158)/C158)*100</f>
        <v>26.322635316234127</v>
      </c>
      <c r="F158" s="128">
        <f>(D158/D$179)*100</f>
        <v>2.2943403288616548</v>
      </c>
      <c r="G158" s="19">
        <f>G159+G160+G161+G162+G163</f>
        <v>19026</v>
      </c>
      <c r="H158" s="19">
        <f>H159+H160+H161+H162+H163</f>
        <v>29712</v>
      </c>
      <c r="I158" s="127">
        <f t="shared" ref="I158:I163" si="86">((H158-G158)/G158)*100</f>
        <v>56.16524755597603</v>
      </c>
      <c r="J158" s="128">
        <f>(H158/H$179)*100</f>
        <v>7.1388755406054782</v>
      </c>
      <c r="K158" s="19">
        <f>K159+K160+K161+K162+K163</f>
        <v>53001</v>
      </c>
      <c r="L158" s="19">
        <f>L159+L160+L161+L162+L163</f>
        <v>48436</v>
      </c>
      <c r="M158" s="127">
        <f t="shared" ref="M158:M163" si="87">((L158-K158)/K158)*100</f>
        <v>-8.6130450368860973</v>
      </c>
      <c r="N158" s="128">
        <f>(L158/L$179)*100</f>
        <v>0.80053959899306149</v>
      </c>
      <c r="O158" s="9">
        <f>O159+O160+O161+O162+O163</f>
        <v>13930.684610919998</v>
      </c>
      <c r="P158" s="9">
        <f>P159+P160+P161+P162+P163</f>
        <v>31086.21880258001</v>
      </c>
      <c r="Q158" s="127">
        <f t="shared" ref="Q158:Q163" si="88">((P158-O158)/O158)*100</f>
        <v>123.1492541164281</v>
      </c>
      <c r="R158" s="128">
        <f>(P158/P$179)*100</f>
        <v>13.665087861260524</v>
      </c>
    </row>
    <row r="159" spans="1:18" s="21" customFormat="1">
      <c r="A159" s="102"/>
      <c r="B159" s="103" t="s">
        <v>3</v>
      </c>
      <c r="C159" s="12">
        <v>18.541226399999999</v>
      </c>
      <c r="D159" s="12">
        <v>15.846563100000004</v>
      </c>
      <c r="E159" s="130">
        <f t="shared" si="85"/>
        <v>-14.533360641127791</v>
      </c>
      <c r="F159" s="131">
        <f>(D159/D$180)*100</f>
        <v>2.4808039757114795</v>
      </c>
      <c r="G159" s="96">
        <v>205</v>
      </c>
      <c r="H159" s="96">
        <v>140</v>
      </c>
      <c r="I159" s="130">
        <f t="shared" si="86"/>
        <v>-31.707317073170731</v>
      </c>
      <c r="J159" s="131">
        <f>(H159/H$180)*100</f>
        <v>0.89980075840349638</v>
      </c>
      <c r="K159" s="96">
        <v>0</v>
      </c>
      <c r="L159" s="96">
        <v>0</v>
      </c>
      <c r="M159" s="106" t="s">
        <v>58</v>
      </c>
      <c r="N159" s="106" t="s">
        <v>58</v>
      </c>
      <c r="O159" s="12">
        <v>21.426397999999999</v>
      </c>
      <c r="P159" s="12">
        <v>80.385017000000005</v>
      </c>
      <c r="Q159" s="130">
        <f t="shared" si="88"/>
        <v>275.16813138633944</v>
      </c>
      <c r="R159" s="131">
        <f>(P159/P$180)*100</f>
        <v>11.483147619140533</v>
      </c>
    </row>
    <row r="160" spans="1:18">
      <c r="A160" s="102"/>
      <c r="B160" s="103" t="s">
        <v>4</v>
      </c>
      <c r="C160" s="12">
        <v>96.645881037000024</v>
      </c>
      <c r="D160" s="12">
        <v>133.37241469999992</v>
      </c>
      <c r="E160" s="130">
        <f t="shared" si="85"/>
        <v>38.001137005455483</v>
      </c>
      <c r="F160" s="131">
        <f>(D160/D$181)*100</f>
        <v>7.5981669803678793</v>
      </c>
      <c r="G160" s="96">
        <v>18788</v>
      </c>
      <c r="H160" s="96">
        <v>29546</v>
      </c>
      <c r="I160" s="130">
        <f t="shared" si="86"/>
        <v>57.259953161592506</v>
      </c>
      <c r="J160" s="131">
        <f>(H160/H$181)*100</f>
        <v>7.3889937854025725</v>
      </c>
      <c r="K160" s="96">
        <v>0</v>
      </c>
      <c r="L160" s="96">
        <v>0</v>
      </c>
      <c r="M160" s="106" t="s">
        <v>58</v>
      </c>
      <c r="N160" s="106" t="s">
        <v>58</v>
      </c>
      <c r="O160" s="12">
        <v>7710.8868549999988</v>
      </c>
      <c r="P160" s="12">
        <v>22943.703502000008</v>
      </c>
      <c r="Q160" s="130">
        <f t="shared" si="88"/>
        <v>197.54947690773776</v>
      </c>
      <c r="R160" s="131">
        <f>(P160/P$181)*100</f>
        <v>26.10053023343994</v>
      </c>
    </row>
    <row r="161" spans="1:18">
      <c r="A161" s="102"/>
      <c r="B161" s="103" t="s">
        <v>5</v>
      </c>
      <c r="C161" s="12">
        <v>2.413171261</v>
      </c>
      <c r="D161" s="12">
        <v>-0.50730460599999994</v>
      </c>
      <c r="E161" s="130">
        <f t="shared" si="85"/>
        <v>-121.02232088533064</v>
      </c>
      <c r="F161" s="131">
        <f>(D161/D$182)*100</f>
        <v>-1.388273483355088E-2</v>
      </c>
      <c r="G161" s="96">
        <v>0</v>
      </c>
      <c r="H161" s="96">
        <v>0</v>
      </c>
      <c r="I161" s="106" t="s">
        <v>58</v>
      </c>
      <c r="J161" s="131">
        <f>(H161/H$182)*100</f>
        <v>0</v>
      </c>
      <c r="K161" s="96">
        <v>3000</v>
      </c>
      <c r="L161" s="96">
        <v>-67</v>
      </c>
      <c r="M161" s="130">
        <f t="shared" si="87"/>
        <v>-102.23333333333333</v>
      </c>
      <c r="N161" s="131">
        <f>(L161/L$182)*100</f>
        <v>-2.0771297167508111E-3</v>
      </c>
      <c r="O161" s="12">
        <v>196.39337169999999</v>
      </c>
      <c r="P161" s="12">
        <v>-27.8181993</v>
      </c>
      <c r="Q161" s="130">
        <f t="shared" si="88"/>
        <v>-114.16453063522611</v>
      </c>
      <c r="R161" s="131">
        <f>(P161/P$182)*100</f>
        <v>-0.12282128675719832</v>
      </c>
    </row>
    <row r="162" spans="1:18">
      <c r="A162" s="102"/>
      <c r="B162" s="103" t="s">
        <v>6</v>
      </c>
      <c r="C162" s="12">
        <v>2.1317835730000003</v>
      </c>
      <c r="D162" s="12">
        <v>0.89892944499999983</v>
      </c>
      <c r="E162" s="130">
        <f t="shared" si="85"/>
        <v>-57.832049351287516</v>
      </c>
      <c r="F162" s="131">
        <f>(D162/D$183)*100</f>
        <v>0.16813518568314653</v>
      </c>
      <c r="G162" s="96">
        <v>20</v>
      </c>
      <c r="H162" s="96">
        <v>9</v>
      </c>
      <c r="I162" s="130">
        <f t="shared" si="86"/>
        <v>-55.000000000000007</v>
      </c>
      <c r="J162" s="131">
        <f>(H162/H$183)*100</f>
        <v>15.254237288135593</v>
      </c>
      <c r="K162" s="96">
        <v>12325</v>
      </c>
      <c r="L162" s="96">
        <v>4691</v>
      </c>
      <c r="M162" s="130">
        <f t="shared" si="87"/>
        <v>-61.939148073022309</v>
      </c>
      <c r="N162" s="131">
        <f>(L162/L$183)*100</f>
        <v>4.6660831161597072</v>
      </c>
      <c r="O162" s="12">
        <v>1.0455000000000001</v>
      </c>
      <c r="P162" s="12">
        <v>7.1800000000000003E-2</v>
      </c>
      <c r="Q162" s="130">
        <f t="shared" si="88"/>
        <v>-93.132472501195608</v>
      </c>
      <c r="R162" s="131">
        <f>(P162/P$183)*100</f>
        <v>2.2443492888824176E-3</v>
      </c>
    </row>
    <row r="163" spans="1:18">
      <c r="A163" s="102"/>
      <c r="B163" s="101" t="s">
        <v>25</v>
      </c>
      <c r="C163" s="12">
        <v>2.460794457000012</v>
      </c>
      <c r="D163" s="12">
        <v>4.7466341480000214</v>
      </c>
      <c r="E163" s="130">
        <f t="shared" si="85"/>
        <v>92.890313715461943</v>
      </c>
      <c r="F163" s="131">
        <f>(D163/D$184)*100</f>
        <v>3.27830242105277</v>
      </c>
      <c r="G163" s="96">
        <v>13</v>
      </c>
      <c r="H163" s="96">
        <v>17</v>
      </c>
      <c r="I163" s="130">
        <f t="shared" si="86"/>
        <v>30.76923076923077</v>
      </c>
      <c r="J163" s="131">
        <f>(H163/H$184)*100</f>
        <v>2.7914614121510675</v>
      </c>
      <c r="K163" s="96">
        <v>37676</v>
      </c>
      <c r="L163" s="96">
        <v>43812</v>
      </c>
      <c r="M163" s="130">
        <f t="shared" si="87"/>
        <v>16.286229960717698</v>
      </c>
      <c r="N163" s="131">
        <f>(L163/L$184)*100</f>
        <v>1.6082047366643661</v>
      </c>
      <c r="O163" s="12">
        <v>6000.9324862200001</v>
      </c>
      <c r="P163" s="12">
        <v>8089.876682879999</v>
      </c>
      <c r="Q163" s="130">
        <f t="shared" si="88"/>
        <v>34.810326586024118</v>
      </c>
      <c r="R163" s="131">
        <f>(P163/P$184)*100</f>
        <v>7.1571060092712839</v>
      </c>
    </row>
    <row r="164" spans="1:18">
      <c r="A164" s="102"/>
      <c r="B164" s="101"/>
      <c r="C164" s="12"/>
      <c r="D164" s="12"/>
      <c r="E164" s="130"/>
      <c r="F164" s="131"/>
      <c r="G164" s="96"/>
      <c r="H164" s="96"/>
      <c r="I164" s="130"/>
      <c r="J164" s="131"/>
      <c r="K164" s="96"/>
      <c r="L164" s="96"/>
      <c r="M164" s="130"/>
      <c r="N164" s="131"/>
      <c r="O164" s="12"/>
      <c r="P164" s="12"/>
      <c r="Q164" s="130"/>
      <c r="R164" s="131"/>
    </row>
    <row r="165" spans="1:18" s="26" customFormat="1" ht="15">
      <c r="A165" s="101"/>
      <c r="B165" s="100" t="s">
        <v>10</v>
      </c>
      <c r="C165" s="9">
        <f>C166+C167+C168+C169+C170</f>
        <v>4713.9341663576233</v>
      </c>
      <c r="D165" s="9">
        <f>D166+D167+D168+D169+D170</f>
        <v>3146.0869917794544</v>
      </c>
      <c r="E165" s="127">
        <f t="shared" ref="E165:E170" si="89">((D165-C165)/C165)*100</f>
        <v>-33.259844521537261</v>
      </c>
      <c r="F165" s="128">
        <f>(D165/D$179)*100</f>
        <v>46.762914480693581</v>
      </c>
      <c r="G165" s="19">
        <f>G166+G167+G168+G169+G170</f>
        <v>349155</v>
      </c>
      <c r="H165" s="19">
        <f>H166+H167+H168+H169+H170</f>
        <v>231554</v>
      </c>
      <c r="I165" s="127">
        <f t="shared" ref="I165:I170" si="90">((H165-G165)/G165)*100</f>
        <v>-33.681602726582746</v>
      </c>
      <c r="J165" s="128">
        <f>(H165/H$179)*100</f>
        <v>55.635271504084571</v>
      </c>
      <c r="K165" s="19">
        <f>K166+K167+K168+K169+K170</f>
        <v>10993059</v>
      </c>
      <c r="L165" s="19">
        <f>L166+L167+L168+L169+L170</f>
        <v>5845315</v>
      </c>
      <c r="M165" s="127">
        <f t="shared" ref="M165:M170" si="91">((L165-K165)/K165)*100</f>
        <v>-46.827220703536661</v>
      </c>
      <c r="N165" s="128">
        <f>(L165/L$179)*100</f>
        <v>96.61008601222494</v>
      </c>
      <c r="O165" s="9">
        <f>O166+O167+O168+O169+O170</f>
        <v>242253.07756909262</v>
      </c>
      <c r="P165" s="9">
        <f>P166+P167+P168+P169+P170</f>
        <v>218382.64327004843</v>
      </c>
      <c r="Q165" s="127">
        <f t="shared" ref="Q165:Q170" si="92">((P165-O165)/O165)*100</f>
        <v>-9.8535112695260363</v>
      </c>
      <c r="R165" s="128">
        <f>(P165/P$179)*100</f>
        <v>95.998102136881641</v>
      </c>
    </row>
    <row r="166" spans="1:18" s="26" customFormat="1">
      <c r="A166" s="101"/>
      <c r="B166" s="101" t="s">
        <v>3</v>
      </c>
      <c r="C166" s="10">
        <f>C5+C12+C19+C26+C33+C40+C47+C54+C61+C68+C75+C82+C89+C96+C103+C110+C117+C124+C131+C138+C145+C152+C159</f>
        <v>438.14761570799999</v>
      </c>
      <c r="D166" s="10">
        <f>D5+D12+D19+D26+D33+D40+D47+D54+D61+D68+D75+D82+D89+D96+D103+D110+D117+D124+D131+D138+D145+D152+D159</f>
        <v>307.12157678600016</v>
      </c>
      <c r="E166" s="130">
        <f t="shared" si="89"/>
        <v>-29.904542264888441</v>
      </c>
      <c r="F166" s="131">
        <f>(D166/D$180)*100</f>
        <v>48.08035811358284</v>
      </c>
      <c r="G166" s="133">
        <f>G5+G12+G19+G26+G33+G40+G47+G54+G61+G68+G75+G82+G89+G96+G103+G110+G117+G124+G131+G138+G145+G152+G159</f>
        <v>22572</v>
      </c>
      <c r="H166" s="133">
        <f>H5+H12+H19+H26+H33+H40+H47+H54+H61+H68+H75+H82+H89+H96+H103+H110+H117+H124+H131+H138+H145+H152+H159</f>
        <v>5842</v>
      </c>
      <c r="I166" s="130">
        <f t="shared" si="90"/>
        <v>-74.118376749955701</v>
      </c>
      <c r="J166" s="131">
        <f>(H166/H$180)*100</f>
        <v>37.547400218523045</v>
      </c>
      <c r="K166" s="133">
        <f>K5+K12+K19+K26+K33+K40+K47+K54+K61+K68+K75+K82+K89+K96+K103+K110+K117+K124+K131+K138+K145+K152+K159</f>
        <v>0</v>
      </c>
      <c r="L166" s="133">
        <f>L5+L12+L19+L26+L33+L40+L47+L54+L61+L68+L75+L82+L89+L96+L103+L110+L117+L124+L131+L138+L145+L152+L159</f>
        <v>0</v>
      </c>
      <c r="M166" s="106" t="s">
        <v>58</v>
      </c>
      <c r="N166" s="106" t="s">
        <v>58</v>
      </c>
      <c r="O166" s="10">
        <f>O5+O12+O19+O26+O33+O40+O47+O54+O61+O68+O75+O82+O89+O96+O103+O110+O117+O124+O131+O138+O145+O152+O159</f>
        <v>799.9575098109998</v>
      </c>
      <c r="P166" s="10">
        <f>P5+P12+P19+P26+P33+P40+P47+P54+P61+P68+P75+P82+P89+P96+P103+P110+P117+P124+P131+P138+P145+P152+P159</f>
        <v>570.12468299800048</v>
      </c>
      <c r="Q166" s="130">
        <f t="shared" si="92"/>
        <v>-28.73062931396197</v>
      </c>
      <c r="R166" s="131">
        <f>(P166/P$180)*100</f>
        <v>81.443360224477402</v>
      </c>
    </row>
    <row r="167" spans="1:18" s="25" customFormat="1">
      <c r="A167" s="101"/>
      <c r="B167" s="101" t="s">
        <v>4</v>
      </c>
      <c r="C167" s="10">
        <f t="shared" ref="C167:D170" si="93">C6+C13+C20+C27+C34+C41+C48+C55+C62+C69+C76+C83+C90+C97+C104+C111+C118+C125+C132+C139+C146+C153+C160</f>
        <v>1720.0119776242107</v>
      </c>
      <c r="D167" s="10">
        <f t="shared" si="93"/>
        <v>1022.9638792810152</v>
      </c>
      <c r="E167" s="130">
        <f t="shared" si="89"/>
        <v>-40.525770018532214</v>
      </c>
      <c r="F167" s="131">
        <f>(D167/D$181)*100</f>
        <v>58.277795953124091</v>
      </c>
      <c r="G167" s="133">
        <f t="shared" ref="G167:H170" si="94">G6+G13+G20+G27+G34+G41+G48+G55+G62+G69+G76+G83+G90+G97+G104+G111+G118+G125+G132+G139+G146+G153+G160</f>
        <v>325943</v>
      </c>
      <c r="H167" s="133">
        <f t="shared" si="94"/>
        <v>225216</v>
      </c>
      <c r="I167" s="130">
        <f t="shared" si="90"/>
        <v>-30.903256090788879</v>
      </c>
      <c r="J167" s="131">
        <f>(H167/H$181)*100</f>
        <v>56.323009015542745</v>
      </c>
      <c r="K167" s="133">
        <f t="shared" ref="K167:L170" si="95">K6+K13+K20+K27+K34+K41+K48+K55+K62+K69+K76+K83+K90+K97+K104+K111+K118+K125+K132+K139+K146+K153+K160</f>
        <v>0</v>
      </c>
      <c r="L167" s="133">
        <f t="shared" si="95"/>
        <v>0</v>
      </c>
      <c r="M167" s="106" t="s">
        <v>58</v>
      </c>
      <c r="N167" s="106" t="s">
        <v>58</v>
      </c>
      <c r="O167" s="10">
        <f t="shared" ref="O167:P170" si="96">O6+O13+O20+O27+O34+O41+O48+O55+O62+O69+O76+O83+O90+O97+O104+O111+O118+O125+O132+O139+O146+O153+O160</f>
        <v>65976.296625332994</v>
      </c>
      <c r="P167" s="10">
        <f t="shared" si="96"/>
        <v>83183.705436538003</v>
      </c>
      <c r="Q167" s="130">
        <f t="shared" si="92"/>
        <v>26.081198386933803</v>
      </c>
      <c r="R167" s="131">
        <f>(P167/P$181)*100</f>
        <v>94.628960772905018</v>
      </c>
    </row>
    <row r="168" spans="1:18" s="25" customFormat="1">
      <c r="A168" s="101"/>
      <c r="B168" s="101" t="s">
        <v>5</v>
      </c>
      <c r="C168" s="10">
        <f t="shared" si="93"/>
        <v>2176.2079391179645</v>
      </c>
      <c r="D168" s="10">
        <f t="shared" si="93"/>
        <v>1670.6495417360111</v>
      </c>
      <c r="E168" s="130">
        <f t="shared" si="89"/>
        <v>-23.231162256804399</v>
      </c>
      <c r="F168" s="131">
        <f>(D168/D$182)*100</f>
        <v>45.718458522559402</v>
      </c>
      <c r="G168" s="133">
        <f t="shared" si="94"/>
        <v>101</v>
      </c>
      <c r="H168" s="133">
        <f t="shared" si="94"/>
        <v>102</v>
      </c>
      <c r="I168" s="130">
        <f t="shared" si="90"/>
        <v>0.99009900990099009</v>
      </c>
      <c r="J168" s="131">
        <f>(H168/H$182)*100</f>
        <v>94.444444444444443</v>
      </c>
      <c r="K168" s="133">
        <f t="shared" si="95"/>
        <v>6980946</v>
      </c>
      <c r="L168" s="133">
        <f t="shared" si="95"/>
        <v>3220824</v>
      </c>
      <c r="M168" s="130">
        <f t="shared" si="91"/>
        <v>-53.862642684816642</v>
      </c>
      <c r="N168" s="131">
        <f>(L168/L$182)*100</f>
        <v>99.851779743644983</v>
      </c>
      <c r="O168" s="10">
        <f t="shared" si="96"/>
        <v>60558.308976769695</v>
      </c>
      <c r="P168" s="10">
        <f t="shared" si="96"/>
        <v>22617.826612366043</v>
      </c>
      <c r="Q168" s="130">
        <f t="shared" si="92"/>
        <v>-62.651158867328526</v>
      </c>
      <c r="R168" s="131">
        <f>(P168/P$182)*100</f>
        <v>99.860905381535645</v>
      </c>
    </row>
    <row r="169" spans="1:18" s="26" customFormat="1">
      <c r="A169" s="101"/>
      <c r="B169" s="101" t="s">
        <v>6</v>
      </c>
      <c r="C169" s="10">
        <f t="shared" si="93"/>
        <v>6.9921701619579011</v>
      </c>
      <c r="D169" s="10">
        <f t="shared" si="93"/>
        <v>10.862066527000001</v>
      </c>
      <c r="E169" s="130">
        <f t="shared" si="89"/>
        <v>55.346141117916922</v>
      </c>
      <c r="F169" s="131">
        <f>(D169/D$183)*100</f>
        <v>2.0316339425502257</v>
      </c>
      <c r="G169" s="133">
        <f t="shared" si="94"/>
        <v>46</v>
      </c>
      <c r="H169" s="133">
        <f t="shared" si="94"/>
        <v>19</v>
      </c>
      <c r="I169" s="130">
        <f t="shared" si="90"/>
        <v>-58.695652173913047</v>
      </c>
      <c r="J169" s="131">
        <f>(H169/H$183)*100</f>
        <v>32.20338983050847</v>
      </c>
      <c r="K169" s="133">
        <f t="shared" si="95"/>
        <v>195977</v>
      </c>
      <c r="L169" s="133">
        <f t="shared" si="95"/>
        <v>55669</v>
      </c>
      <c r="M169" s="130">
        <f t="shared" si="91"/>
        <v>-71.5941156360185</v>
      </c>
      <c r="N169" s="131">
        <f>(L169/L$183)*100</f>
        <v>55.37330654306006</v>
      </c>
      <c r="O169" s="10">
        <f t="shared" si="96"/>
        <v>13499.851958200003</v>
      </c>
      <c r="P169" s="10">
        <f t="shared" si="96"/>
        <v>3038.2881915000003</v>
      </c>
      <c r="Q169" s="130">
        <f t="shared" si="92"/>
        <v>-77.493914741379811</v>
      </c>
      <c r="R169" s="131">
        <f>(P169/P$183)*100</f>
        <v>94.971865487644465</v>
      </c>
    </row>
    <row r="170" spans="1:18" s="25" customFormat="1">
      <c r="A170" s="101"/>
      <c r="B170" s="101" t="s">
        <v>25</v>
      </c>
      <c r="C170" s="10">
        <f t="shared" si="93"/>
        <v>372.5744637454913</v>
      </c>
      <c r="D170" s="10">
        <f t="shared" si="93"/>
        <v>134.48992744942797</v>
      </c>
      <c r="E170" s="130">
        <f t="shared" si="89"/>
        <v>-63.902537469315355</v>
      </c>
      <c r="F170" s="131">
        <f>(D170/D$184)*100</f>
        <v>92.88658890014564</v>
      </c>
      <c r="G170" s="133">
        <f t="shared" si="94"/>
        <v>493</v>
      </c>
      <c r="H170" s="133">
        <f t="shared" si="94"/>
        <v>375</v>
      </c>
      <c r="I170" s="130">
        <f t="shared" si="90"/>
        <v>-23.935091277890468</v>
      </c>
      <c r="J170" s="131">
        <f>(H170/H$184)*100</f>
        <v>61.576354679802961</v>
      </c>
      <c r="K170" s="133">
        <f t="shared" si="95"/>
        <v>3816136</v>
      </c>
      <c r="L170" s="133">
        <f t="shared" si="95"/>
        <v>2568822</v>
      </c>
      <c r="M170" s="130">
        <f t="shared" si="91"/>
        <v>-32.685260693015131</v>
      </c>
      <c r="N170" s="131">
        <f>(L170/L$184)*100</f>
        <v>94.293611523044618</v>
      </c>
      <c r="O170" s="10">
        <f t="shared" si="96"/>
        <v>101418.66249897894</v>
      </c>
      <c r="P170" s="10">
        <f t="shared" si="96"/>
        <v>108972.69834664639</v>
      </c>
      <c r="Q170" s="130">
        <f t="shared" si="92"/>
        <v>7.4483686350561937</v>
      </c>
      <c r="R170" s="131">
        <f>(P170/P$184)*100</f>
        <v>96.408039919050381</v>
      </c>
    </row>
    <row r="171" spans="1:18" s="25" customFormat="1">
      <c r="A171" s="101"/>
      <c r="B171" s="101"/>
      <c r="C171" s="10"/>
      <c r="D171" s="10"/>
      <c r="E171" s="130"/>
      <c r="F171" s="131"/>
      <c r="G171" s="133"/>
      <c r="H171" s="133"/>
      <c r="I171" s="130"/>
      <c r="J171" s="131"/>
      <c r="K171" s="133"/>
      <c r="L171" s="133"/>
      <c r="M171" s="130"/>
      <c r="N171" s="131"/>
      <c r="O171" s="10"/>
      <c r="P171" s="10"/>
      <c r="Q171" s="130"/>
      <c r="R171" s="131"/>
    </row>
    <row r="172" spans="1:18" s="25" customFormat="1" ht="15">
      <c r="A172" s="99">
        <v>24</v>
      </c>
      <c r="B172" s="100" t="s">
        <v>52</v>
      </c>
      <c r="C172" s="9">
        <f>C173+C174+C175+C176+C177</f>
        <v>5267.9430763010005</v>
      </c>
      <c r="D172" s="9">
        <f>D173+D174+D175+D176+D177</f>
        <v>3581.6523433689999</v>
      </c>
      <c r="E172" s="127">
        <f t="shared" ref="E172:E177" si="97">((D172-C172)/C172)*100</f>
        <v>-32.010420547597604</v>
      </c>
      <c r="F172" s="128">
        <f>(D172/D$179)*100</f>
        <v>53.237085519306426</v>
      </c>
      <c r="G172" s="19">
        <f>G173+G174+G175+G176+G177</f>
        <v>933724</v>
      </c>
      <c r="H172" s="19">
        <f>H173+H174+H175+H176+H177</f>
        <v>184646</v>
      </c>
      <c r="I172" s="127">
        <f t="shared" ref="I172:I177" si="98">((H172-G172)/G172)*100</f>
        <v>-80.224777343197772</v>
      </c>
      <c r="J172" s="128">
        <f>(H172/H$179)*100</f>
        <v>44.364728495915422</v>
      </c>
      <c r="K172" s="19">
        <f>K173+K174+K175+K176+K177</f>
        <v>1063449</v>
      </c>
      <c r="L172" s="19">
        <f>L173+L174+L175+L176+L177</f>
        <v>205104</v>
      </c>
      <c r="M172" s="127">
        <f t="shared" ref="M172:M177" si="99">((L172-K172)/K172)*100</f>
        <v>-80.713320525949058</v>
      </c>
      <c r="N172" s="128">
        <f>(L172/L$179)*100</f>
        <v>3.3899139877750617</v>
      </c>
      <c r="O172" s="9">
        <f>O173+O174+O175+O176+O177</f>
        <v>29894.998581300002</v>
      </c>
      <c r="P172" s="9">
        <f>P173+P174+P175+P176+P177</f>
        <v>9103.7740745999981</v>
      </c>
      <c r="Q172" s="127">
        <f t="shared" ref="Q172:Q177" si="100">((P172-O172)/O172)*100</f>
        <v>-69.547501232214088</v>
      </c>
      <c r="R172" s="128">
        <f>(P172/P$179)*100</f>
        <v>4.0018978631183586</v>
      </c>
    </row>
    <row r="173" spans="1:18" s="25" customFormat="1">
      <c r="A173" s="101"/>
      <c r="B173" s="101" t="s">
        <v>3</v>
      </c>
      <c r="C173" s="12">
        <v>1106.5884034999999</v>
      </c>
      <c r="D173" s="12">
        <v>331.64566380000002</v>
      </c>
      <c r="E173" s="130">
        <f t="shared" si="97"/>
        <v>-70.029898853896682</v>
      </c>
      <c r="F173" s="131">
        <f>(D173/D$180)*100</f>
        <v>51.919641886417153</v>
      </c>
      <c r="G173" s="96">
        <v>46302</v>
      </c>
      <c r="H173" s="96">
        <v>9717</v>
      </c>
      <c r="I173" s="130">
        <f t="shared" si="98"/>
        <v>-79.013865491771412</v>
      </c>
      <c r="J173" s="131">
        <f>(H173/H$180)*100</f>
        <v>62.452599781476955</v>
      </c>
      <c r="K173" s="96">
        <v>0</v>
      </c>
      <c r="L173" s="96">
        <v>0</v>
      </c>
      <c r="M173" s="106" t="s">
        <v>58</v>
      </c>
      <c r="N173" s="106" t="s">
        <v>58</v>
      </c>
      <c r="O173" s="12">
        <v>610.778909</v>
      </c>
      <c r="P173" s="12">
        <v>129.90129999999999</v>
      </c>
      <c r="Q173" s="130">
        <f t="shared" si="100"/>
        <v>-78.731862203185543</v>
      </c>
      <c r="R173" s="131">
        <f>(P173/P$180)*100</f>
        <v>18.556639775522594</v>
      </c>
    </row>
    <row r="174" spans="1:18" s="25" customFormat="1">
      <c r="A174" s="101"/>
      <c r="B174" s="101" t="s">
        <v>4</v>
      </c>
      <c r="C174" s="12">
        <v>1359.2132060999998</v>
      </c>
      <c r="D174" s="12">
        <v>732.35967499999981</v>
      </c>
      <c r="E174" s="130">
        <f t="shared" si="97"/>
        <v>-46.118852310053349</v>
      </c>
      <c r="F174" s="131">
        <f>(D174/D$181)*100</f>
        <v>41.722204046875916</v>
      </c>
      <c r="G174" s="96">
        <v>886693</v>
      </c>
      <c r="H174" s="96">
        <v>174649</v>
      </c>
      <c r="I174" s="130">
        <f t="shared" si="98"/>
        <v>-80.303329337211409</v>
      </c>
      <c r="J174" s="131">
        <f>(H174/H$181)*100</f>
        <v>43.676990984457255</v>
      </c>
      <c r="K174" s="96">
        <v>0</v>
      </c>
      <c r="L174" s="96">
        <v>0</v>
      </c>
      <c r="M174" s="106" t="s">
        <v>58</v>
      </c>
      <c r="N174" s="106" t="s">
        <v>58</v>
      </c>
      <c r="O174" s="12">
        <v>25233.218093000003</v>
      </c>
      <c r="P174" s="12">
        <v>4721.4186999999984</v>
      </c>
      <c r="Q174" s="130">
        <f t="shared" si="100"/>
        <v>-81.288876105304325</v>
      </c>
      <c r="R174" s="131">
        <f>(P174/P$181)*100</f>
        <v>5.371039227094986</v>
      </c>
    </row>
    <row r="175" spans="1:18" s="104" customFormat="1">
      <c r="A175" s="101"/>
      <c r="B175" s="101" t="s">
        <v>5</v>
      </c>
      <c r="C175" s="12">
        <v>2639.6887796000001</v>
      </c>
      <c r="D175" s="12">
        <v>1983.5627736499998</v>
      </c>
      <c r="E175" s="130">
        <f t="shared" si="97"/>
        <v>-24.856188010520881</v>
      </c>
      <c r="F175" s="131">
        <f>(D175/D$182)*100</f>
        <v>54.281541477440584</v>
      </c>
      <c r="G175" s="96">
        <v>7</v>
      </c>
      <c r="H175" s="96">
        <v>6</v>
      </c>
      <c r="I175" s="130">
        <f t="shared" si="98"/>
        <v>-14.285714285714285</v>
      </c>
      <c r="J175" s="131">
        <f>(H175/H$182)*100</f>
        <v>5.5555555555555554</v>
      </c>
      <c r="K175" s="96">
        <v>1736</v>
      </c>
      <c r="L175" s="96">
        <v>4781</v>
      </c>
      <c r="M175" s="130">
        <f t="shared" si="99"/>
        <v>175.40322580645162</v>
      </c>
      <c r="N175" s="131">
        <f>(L175/L$182)*100</f>
        <v>0.14822025635500938</v>
      </c>
      <c r="O175" s="12">
        <v>48.733992700000002</v>
      </c>
      <c r="P175" s="12">
        <v>31.503999999999998</v>
      </c>
      <c r="Q175" s="130">
        <f t="shared" si="100"/>
        <v>-35.355183816079986</v>
      </c>
      <c r="R175" s="131">
        <f>(P175/P$182)*100</f>
        <v>0.13909461846435098</v>
      </c>
    </row>
    <row r="176" spans="1:18" s="25" customFormat="1">
      <c r="A176" s="101"/>
      <c r="B176" s="101" t="s">
        <v>6</v>
      </c>
      <c r="C176" s="12">
        <v>149.19406890099998</v>
      </c>
      <c r="D176" s="12">
        <v>523.78476622699998</v>
      </c>
      <c r="E176" s="130">
        <f t="shared" si="97"/>
        <v>251.0761319704776</v>
      </c>
      <c r="F176" s="131">
        <f>(D176/D$183)*100</f>
        <v>97.968366057449771</v>
      </c>
      <c r="G176" s="96">
        <v>82</v>
      </c>
      <c r="H176" s="96">
        <v>40</v>
      </c>
      <c r="I176" s="130">
        <f t="shared" si="98"/>
        <v>-51.219512195121951</v>
      </c>
      <c r="J176" s="131">
        <f>(H176/H$183)*100</f>
        <v>67.796610169491515</v>
      </c>
      <c r="K176" s="96">
        <v>196886</v>
      </c>
      <c r="L176" s="96">
        <v>44865</v>
      </c>
      <c r="M176" s="130">
        <f t="shared" si="99"/>
        <v>-77.21270176650448</v>
      </c>
      <c r="N176" s="131">
        <f>(L176/L$183)*100</f>
        <v>44.62669345693994</v>
      </c>
      <c r="O176" s="12">
        <v>658.06264009999995</v>
      </c>
      <c r="P176" s="12">
        <v>160.85734060000001</v>
      </c>
      <c r="Q176" s="130">
        <f t="shared" si="100"/>
        <v>-75.555922673933296</v>
      </c>
      <c r="R176" s="131">
        <f>(P176/P$183)*100</f>
        <v>5.0281345123555283</v>
      </c>
    </row>
    <row r="177" spans="1:18" s="25" customFormat="1">
      <c r="A177" s="101"/>
      <c r="B177" s="101" t="s">
        <v>25</v>
      </c>
      <c r="C177" s="12">
        <v>13.258618200000001</v>
      </c>
      <c r="D177" s="12">
        <v>10.299464691999999</v>
      </c>
      <c r="E177" s="130">
        <f t="shared" si="97"/>
        <v>-22.318717255166163</v>
      </c>
      <c r="F177" s="131">
        <f>(D177/D$184)*100</f>
        <v>7.1134110998543649</v>
      </c>
      <c r="G177" s="96">
        <v>640</v>
      </c>
      <c r="H177" s="96">
        <v>234</v>
      </c>
      <c r="I177" s="130">
        <f t="shared" si="98"/>
        <v>-63.4375</v>
      </c>
      <c r="J177" s="131">
        <f>(H177/H$184)*100</f>
        <v>38.423645320197039</v>
      </c>
      <c r="K177" s="96">
        <v>864827</v>
      </c>
      <c r="L177" s="96">
        <v>155458</v>
      </c>
      <c r="M177" s="130">
        <f t="shared" si="99"/>
        <v>-82.024381754963699</v>
      </c>
      <c r="N177" s="131">
        <f>(L177/L$184)*100</f>
        <v>5.7063884769553788</v>
      </c>
      <c r="O177" s="12">
        <v>3344.2049464999996</v>
      </c>
      <c r="P177" s="12">
        <v>4060.0927340000007</v>
      </c>
      <c r="Q177" s="130">
        <f t="shared" si="100"/>
        <v>21.406815639371619</v>
      </c>
      <c r="R177" s="131">
        <f>(P177/P$184)*100</f>
        <v>3.5919600809496197</v>
      </c>
    </row>
    <row r="178" spans="1:18" s="25" customFormat="1">
      <c r="A178" s="101"/>
      <c r="B178" s="101"/>
      <c r="C178" s="12"/>
      <c r="D178" s="12"/>
      <c r="E178" s="130"/>
      <c r="F178" s="131"/>
      <c r="G178" s="96"/>
      <c r="H178" s="96"/>
      <c r="I178" s="130"/>
      <c r="J178" s="131"/>
      <c r="K178" s="96"/>
      <c r="L178" s="96"/>
      <c r="M178" s="130"/>
      <c r="N178" s="131"/>
      <c r="O178" s="12"/>
      <c r="P178" s="12"/>
      <c r="Q178" s="130"/>
      <c r="R178" s="131"/>
    </row>
    <row r="179" spans="1:18" s="25" customFormat="1" ht="15">
      <c r="A179" s="101"/>
      <c r="B179" s="100" t="s">
        <v>11</v>
      </c>
      <c r="C179" s="9">
        <f>C180+C181+C182+C183+C184</f>
        <v>9981.8772426586238</v>
      </c>
      <c r="D179" s="9">
        <f>D180+D181+D182+D183+D184</f>
        <v>6727.7393351484534</v>
      </c>
      <c r="E179" s="127">
        <f t="shared" ref="E179:E184" si="101">((D179-C179)/C179)*100</f>
        <v>-32.600460097858772</v>
      </c>
      <c r="F179" s="128">
        <f>(D179/D$179)*100</f>
        <v>100</v>
      </c>
      <c r="G179" s="19">
        <f>G180+G181+G182+G183+G184</f>
        <v>1282879</v>
      </c>
      <c r="H179" s="19">
        <f>H180+H181+H182+H183+H184</f>
        <v>416200</v>
      </c>
      <c r="I179" s="127">
        <f t="shared" ref="I179:I184" si="102">((H179-G179)/G179)*100</f>
        <v>-67.557345626516607</v>
      </c>
      <c r="J179" s="128">
        <f>(H179/H$179)*100</f>
        <v>100</v>
      </c>
      <c r="K179" s="19">
        <f>K180+K181+K182+K183+K184</f>
        <v>12056508</v>
      </c>
      <c r="L179" s="19">
        <f>L180+L181+L182+L183+L184</f>
        <v>6050419</v>
      </c>
      <c r="M179" s="127">
        <f t="shared" ref="M179:M184" si="103">((L179-K179)/K179)*100</f>
        <v>-49.816157381556913</v>
      </c>
      <c r="N179" s="128">
        <f>(L179/L$179)*100</f>
        <v>100</v>
      </c>
      <c r="O179" s="9">
        <f>O180+O181+O182+O183+O184</f>
        <v>272148.07615039265</v>
      </c>
      <c r="P179" s="9">
        <f>P180+P181+P182+P183+P184</f>
        <v>227486.41734464845</v>
      </c>
      <c r="Q179" s="127">
        <f t="shared" ref="Q179:Q184" si="104">((P179-O179)/O179)*100</f>
        <v>-16.410793505320818</v>
      </c>
      <c r="R179" s="128">
        <f>(P179/P$179)*100</f>
        <v>100</v>
      </c>
    </row>
    <row r="180" spans="1:18" s="26" customFormat="1">
      <c r="A180" s="101"/>
      <c r="B180" s="101" t="s">
        <v>3</v>
      </c>
      <c r="C180" s="8">
        <f>C166+C173</f>
        <v>1544.736019208</v>
      </c>
      <c r="D180" s="8">
        <f>D166+D173</f>
        <v>638.76724058600018</v>
      </c>
      <c r="E180" s="130">
        <f t="shared" si="101"/>
        <v>-58.64877670726537</v>
      </c>
      <c r="F180" s="131">
        <f>(D180/D$180)*100</f>
        <v>100</v>
      </c>
      <c r="G180" s="11">
        <f>G166+G173</f>
        <v>68874</v>
      </c>
      <c r="H180" s="11">
        <f>H166+H173</f>
        <v>15559</v>
      </c>
      <c r="I180" s="130">
        <f t="shared" si="102"/>
        <v>-77.409472369834774</v>
      </c>
      <c r="J180" s="131">
        <f>(H180/H$180)*100</f>
        <v>100</v>
      </c>
      <c r="K180" s="11">
        <f>K166+K173</f>
        <v>0</v>
      </c>
      <c r="L180" s="11">
        <f>L166+L173</f>
        <v>0</v>
      </c>
      <c r="M180" s="106" t="s">
        <v>58</v>
      </c>
      <c r="N180" s="106" t="s">
        <v>58</v>
      </c>
      <c r="O180" s="8">
        <f>O166+O173</f>
        <v>1410.7364188109998</v>
      </c>
      <c r="P180" s="8">
        <f>P166+P173</f>
        <v>700.02598299800047</v>
      </c>
      <c r="Q180" s="130">
        <f t="shared" si="104"/>
        <v>-50.378683525587434</v>
      </c>
      <c r="R180" s="131">
        <f>(P180/P$180)*100</f>
        <v>100</v>
      </c>
    </row>
    <row r="181" spans="1:18" s="25" customFormat="1">
      <c r="A181" s="101"/>
      <c r="B181" s="101" t="s">
        <v>4</v>
      </c>
      <c r="C181" s="8">
        <f t="shared" ref="C181:D184" si="105">C167+C174</f>
        <v>3079.2251837242102</v>
      </c>
      <c r="D181" s="8">
        <f t="shared" si="105"/>
        <v>1755.323554281015</v>
      </c>
      <c r="E181" s="130">
        <f t="shared" si="101"/>
        <v>-42.994635028347766</v>
      </c>
      <c r="F181" s="131">
        <f>(D181/D$181)*100</f>
        <v>100</v>
      </c>
      <c r="G181" s="11">
        <f t="shared" ref="G181:H184" si="106">G167+G174</f>
        <v>1212636</v>
      </c>
      <c r="H181" s="11">
        <f t="shared" si="106"/>
        <v>399865</v>
      </c>
      <c r="I181" s="130">
        <f t="shared" si="102"/>
        <v>-67.025141922225629</v>
      </c>
      <c r="J181" s="131">
        <f>(H181/H$181)*100</f>
        <v>100</v>
      </c>
      <c r="K181" s="11">
        <f t="shared" ref="K181:L184" si="107">K167+K174</f>
        <v>0</v>
      </c>
      <c r="L181" s="11">
        <f t="shared" si="107"/>
        <v>0</v>
      </c>
      <c r="M181" s="106" t="s">
        <v>58</v>
      </c>
      <c r="N181" s="106" t="s">
        <v>58</v>
      </c>
      <c r="O181" s="8">
        <f t="shared" ref="O181:P184" si="108">O167+O174</f>
        <v>91209.514718332997</v>
      </c>
      <c r="P181" s="8">
        <f t="shared" si="108"/>
        <v>87905.124136537997</v>
      </c>
      <c r="Q181" s="130">
        <f t="shared" si="104"/>
        <v>-3.6228573214092776</v>
      </c>
      <c r="R181" s="131">
        <f>(P181/P$181)*100</f>
        <v>100</v>
      </c>
    </row>
    <row r="182" spans="1:18" s="25" customFormat="1">
      <c r="A182" s="101"/>
      <c r="B182" s="101" t="s">
        <v>5</v>
      </c>
      <c r="C182" s="8">
        <f t="shared" si="105"/>
        <v>4815.8967187179642</v>
      </c>
      <c r="D182" s="8">
        <f t="shared" si="105"/>
        <v>3654.2123153860111</v>
      </c>
      <c r="E182" s="130">
        <f t="shared" si="101"/>
        <v>-24.121871194139814</v>
      </c>
      <c r="F182" s="131">
        <f>(D182/D$182)*100</f>
        <v>100</v>
      </c>
      <c r="G182" s="11">
        <f t="shared" si="106"/>
        <v>108</v>
      </c>
      <c r="H182" s="11">
        <f t="shared" si="106"/>
        <v>108</v>
      </c>
      <c r="I182" s="130">
        <f t="shared" si="102"/>
        <v>0</v>
      </c>
      <c r="J182" s="131">
        <f>(H182/H$182)*100</f>
        <v>100</v>
      </c>
      <c r="K182" s="11">
        <f t="shared" si="107"/>
        <v>6982682</v>
      </c>
      <c r="L182" s="11">
        <f t="shared" si="107"/>
        <v>3225605</v>
      </c>
      <c r="M182" s="130">
        <f t="shared" si="103"/>
        <v>-53.805643734026553</v>
      </c>
      <c r="N182" s="131">
        <f>(L182/L$182)*100</f>
        <v>100</v>
      </c>
      <c r="O182" s="8">
        <f t="shared" si="108"/>
        <v>60607.042969469694</v>
      </c>
      <c r="P182" s="8">
        <f t="shared" si="108"/>
        <v>22649.330612366044</v>
      </c>
      <c r="Q182" s="130">
        <f t="shared" si="104"/>
        <v>-62.629210232587226</v>
      </c>
      <c r="R182" s="131">
        <f>(P182/P$182)*100</f>
        <v>100</v>
      </c>
    </row>
    <row r="183" spans="1:18" s="25" customFormat="1">
      <c r="A183" s="101"/>
      <c r="B183" s="101" t="s">
        <v>6</v>
      </c>
      <c r="C183" s="8">
        <f t="shared" si="105"/>
        <v>156.1862390629579</v>
      </c>
      <c r="D183" s="8">
        <f t="shared" si="105"/>
        <v>534.646832754</v>
      </c>
      <c r="E183" s="130">
        <f t="shared" si="101"/>
        <v>242.31366089715914</v>
      </c>
      <c r="F183" s="131">
        <f>(D183/D$183)*100</f>
        <v>100</v>
      </c>
      <c r="G183" s="11">
        <f t="shared" si="106"/>
        <v>128</v>
      </c>
      <c r="H183" s="11">
        <f t="shared" si="106"/>
        <v>59</v>
      </c>
      <c r="I183" s="130">
        <f t="shared" si="102"/>
        <v>-53.90625</v>
      </c>
      <c r="J183" s="131">
        <f>(H183/H$183)*100</f>
        <v>100</v>
      </c>
      <c r="K183" s="11">
        <f t="shared" si="107"/>
        <v>392863</v>
      </c>
      <c r="L183" s="11">
        <f t="shared" si="107"/>
        <v>100534</v>
      </c>
      <c r="M183" s="130">
        <f t="shared" si="103"/>
        <v>-74.409908797723375</v>
      </c>
      <c r="N183" s="131">
        <f>(L183/L$183)*100</f>
        <v>100</v>
      </c>
      <c r="O183" s="8">
        <f t="shared" si="108"/>
        <v>14157.914598300002</v>
      </c>
      <c r="P183" s="8">
        <f t="shared" si="108"/>
        <v>3199.1455321000003</v>
      </c>
      <c r="Q183" s="130">
        <f t="shared" si="104"/>
        <v>-77.403836490974925</v>
      </c>
      <c r="R183" s="131">
        <f>(P183/P$183)*100</f>
        <v>100</v>
      </c>
    </row>
    <row r="184" spans="1:18" s="26" customFormat="1">
      <c r="A184" s="101"/>
      <c r="B184" s="101" t="s">
        <v>25</v>
      </c>
      <c r="C184" s="8">
        <f t="shared" si="105"/>
        <v>385.8330819454913</v>
      </c>
      <c r="D184" s="8">
        <f t="shared" si="105"/>
        <v>144.78939214142795</v>
      </c>
      <c r="E184" s="130">
        <f t="shared" si="101"/>
        <v>-62.47356721944255</v>
      </c>
      <c r="F184" s="131">
        <f>(D184/D$184)*100</f>
        <v>100</v>
      </c>
      <c r="G184" s="11">
        <f t="shared" si="106"/>
        <v>1133</v>
      </c>
      <c r="H184" s="11">
        <f t="shared" si="106"/>
        <v>609</v>
      </c>
      <c r="I184" s="130">
        <f t="shared" si="102"/>
        <v>-46.248896734333627</v>
      </c>
      <c r="J184" s="131">
        <f>(H184/H$184)*100</f>
        <v>100</v>
      </c>
      <c r="K184" s="11">
        <f t="shared" si="107"/>
        <v>4680963</v>
      </c>
      <c r="L184" s="11">
        <f t="shared" si="107"/>
        <v>2724280</v>
      </c>
      <c r="M184" s="130">
        <f t="shared" si="103"/>
        <v>-41.800864480236228</v>
      </c>
      <c r="N184" s="131">
        <f>(L184/L$184)*100</f>
        <v>100</v>
      </c>
      <c r="O184" s="8">
        <f t="shared" si="108"/>
        <v>104762.86744547894</v>
      </c>
      <c r="P184" s="8">
        <f t="shared" si="108"/>
        <v>113032.79108064639</v>
      </c>
      <c r="Q184" s="130">
        <f t="shared" si="104"/>
        <v>7.8939454759304972</v>
      </c>
      <c r="R184" s="131">
        <f>(P184/P$184)*100</f>
        <v>100</v>
      </c>
    </row>
    <row r="185" spans="1:18">
      <c r="A185" s="27" t="s">
        <v>24</v>
      </c>
      <c r="H185" s="23"/>
      <c r="I185" s="23"/>
      <c r="J185" s="23"/>
    </row>
    <row r="186" spans="1:18">
      <c r="A186" s="27" t="s">
        <v>16</v>
      </c>
    </row>
  </sheetData>
  <mergeCells count="9">
    <mergeCell ref="O2:R2"/>
    <mergeCell ref="O1:R1"/>
    <mergeCell ref="A1:H1"/>
    <mergeCell ref="K1:N1"/>
    <mergeCell ref="A2:A3"/>
    <mergeCell ref="B2:B3"/>
    <mergeCell ref="C2:F2"/>
    <mergeCell ref="G2:J2"/>
    <mergeCell ref="K2:N2"/>
  </mergeCells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FYP as at 31st March, 2018_TEMP</vt:lpstr>
      <vt:lpstr>Authority Vs Life Council</vt:lpstr>
      <vt:lpstr>FYP as at 30th April, 2020</vt:lpstr>
      <vt:lpstr>'FYP as at 31st March, 2018_TEMP'!Print_Area</vt:lpstr>
      <vt:lpstr>'FYP as at 31st March, 2018_TEMP'!Print_Titles</vt:lpstr>
    </vt:vector>
  </TitlesOfParts>
  <Company>IRDA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Suryanarayana Sastry Bhaskarabhatla</cp:lastModifiedBy>
  <cp:lastPrinted>2019-05-14T07:44:11Z</cp:lastPrinted>
  <dcterms:created xsi:type="dcterms:W3CDTF">2002-04-18T04:47:59Z</dcterms:created>
  <dcterms:modified xsi:type="dcterms:W3CDTF">2020-05-09T13:32:28Z</dcterms:modified>
</cp:coreProperties>
</file>