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10.13.143\tv rao\D DRIVE\Life Department\Returns and Analysis\Life Statistics\Monthly NB Figures\NB DATA\Business Data 2020-21\June, 2020\For Website\"/>
    </mc:Choice>
  </mc:AlternateContent>
  <bookViews>
    <workbookView xWindow="0" yWindow="0" windowWidth="15330" windowHeight="3150" tabRatio="695" firstSheet="2" activeTab="2"/>
  </bookViews>
  <sheets>
    <sheet name="FYP as at 31st March, 2018_TEMP" sheetId="40" state="hidden" r:id="rId1"/>
    <sheet name="Authority Vs Life Council" sheetId="30" state="hidden" r:id="rId2"/>
    <sheet name="FYP as at 30th June' 2020" sheetId="41" r:id="rId3"/>
  </sheets>
  <definedNames>
    <definedName name="_xlnm.Print_Area" localSheetId="0">'FYP as at 31st March, 2018_TEMP'!$A$1:$J$31</definedName>
    <definedName name="_xlnm.Print_Titles" localSheetId="2">'FYP as at 30th June'' 2020'!$A:$B,'FYP as at 30th June'' 2020'!$1:$3</definedName>
    <definedName name="_xlnm.Print_Titles" localSheetId="0">'FYP as at 31st March, 2018_TEMP'!$A:$B,'FYP as at 31st March, 2018_TEMP'!$1:$3</definedName>
  </definedNames>
  <calcPr calcId="162913"/>
  <fileRecoveryPr autoRecover="0"/>
</workbook>
</file>

<file path=xl/calcChain.xml><?xml version="1.0" encoding="utf-8"?>
<calcChain xmlns="http://schemas.openxmlformats.org/spreadsheetml/2006/main">
  <c r="AC121" i="41" l="1"/>
  <c r="Z121" i="41"/>
  <c r="V121" i="41"/>
  <c r="S121" i="41"/>
  <c r="O121" i="41"/>
  <c r="L121" i="41"/>
  <c r="H121" i="41"/>
  <c r="E121" i="41"/>
  <c r="AC119" i="41"/>
  <c r="Z119" i="41"/>
  <c r="V119" i="41"/>
  <c r="S119" i="41"/>
  <c r="O119" i="41"/>
  <c r="L119" i="41"/>
  <c r="H119" i="41"/>
  <c r="E119" i="41"/>
  <c r="AC118" i="41"/>
  <c r="Z118" i="41"/>
  <c r="O118" i="41"/>
  <c r="L118" i="41"/>
  <c r="H118" i="41"/>
  <c r="E118" i="41"/>
  <c r="AC117" i="41"/>
  <c r="Z117" i="41"/>
  <c r="O117" i="41"/>
  <c r="L117" i="41"/>
  <c r="H117" i="41"/>
  <c r="E117" i="41"/>
  <c r="AB116" i="41"/>
  <c r="AA116" i="41"/>
  <c r="AC116" i="41" s="1"/>
  <c r="Y116" i="41"/>
  <c r="X116" i="41"/>
  <c r="U116" i="41"/>
  <c r="T116" i="41"/>
  <c r="R116" i="41"/>
  <c r="Q116" i="41"/>
  <c r="S116" i="41" s="1"/>
  <c r="N116" i="41"/>
  <c r="M116" i="41"/>
  <c r="O116" i="41" s="1"/>
  <c r="K116" i="41"/>
  <c r="J116" i="41"/>
  <c r="G116" i="41"/>
  <c r="F116" i="41"/>
  <c r="D116" i="41"/>
  <c r="C116" i="41"/>
  <c r="E116" i="41" s="1"/>
  <c r="AC114" i="41"/>
  <c r="Z114" i="41"/>
  <c r="V114" i="41"/>
  <c r="S114" i="41"/>
  <c r="H114" i="41"/>
  <c r="E114" i="41"/>
  <c r="AC113" i="41"/>
  <c r="Z113" i="41"/>
  <c r="V113" i="41"/>
  <c r="S113" i="41"/>
  <c r="O113" i="41"/>
  <c r="L113" i="41"/>
  <c r="H113" i="41"/>
  <c r="E113" i="41"/>
  <c r="AC112" i="41"/>
  <c r="Z112" i="41"/>
  <c r="V112" i="41"/>
  <c r="S112" i="41"/>
  <c r="O112" i="41"/>
  <c r="L112" i="41"/>
  <c r="H112" i="41"/>
  <c r="E112" i="41"/>
  <c r="AC111" i="41"/>
  <c r="Z111" i="41"/>
  <c r="O111" i="41"/>
  <c r="L111" i="41"/>
  <c r="H111" i="41"/>
  <c r="E111" i="41"/>
  <c r="AC110" i="41"/>
  <c r="Z110" i="41"/>
  <c r="O110" i="41"/>
  <c r="L110" i="41"/>
  <c r="H110" i="41"/>
  <c r="E110" i="41"/>
  <c r="AB109" i="41"/>
  <c r="AA109" i="41"/>
  <c r="AC109" i="41" s="1"/>
  <c r="Y109" i="41"/>
  <c r="X109" i="41"/>
  <c r="U109" i="41"/>
  <c r="T109" i="41"/>
  <c r="R109" i="41"/>
  <c r="Q109" i="41"/>
  <c r="S109" i="41" s="1"/>
  <c r="N109" i="41"/>
  <c r="M109" i="41"/>
  <c r="O109" i="41" s="1"/>
  <c r="K109" i="41"/>
  <c r="J109" i="41"/>
  <c r="G109" i="41"/>
  <c r="F109" i="41"/>
  <c r="D109" i="41"/>
  <c r="C109" i="41"/>
  <c r="E109" i="41" s="1"/>
  <c r="AC107" i="41"/>
  <c r="Z107" i="41"/>
  <c r="V107" i="41"/>
  <c r="S107" i="41"/>
  <c r="O107" i="41"/>
  <c r="L107" i="41"/>
  <c r="H107" i="41"/>
  <c r="E107" i="41"/>
  <c r="AC105" i="41"/>
  <c r="Z105" i="41"/>
  <c r="V105" i="41"/>
  <c r="S105" i="41"/>
  <c r="O105" i="41"/>
  <c r="L105" i="41"/>
  <c r="H105" i="41"/>
  <c r="E105" i="41"/>
  <c r="AC104" i="41"/>
  <c r="Z104" i="41"/>
  <c r="O104" i="41"/>
  <c r="L104" i="41"/>
  <c r="H104" i="41"/>
  <c r="E104" i="41"/>
  <c r="AC103" i="41"/>
  <c r="Z103" i="41"/>
  <c r="O103" i="41"/>
  <c r="L103" i="41"/>
  <c r="H103" i="41"/>
  <c r="E103" i="41"/>
  <c r="AB102" i="41"/>
  <c r="AA102" i="41"/>
  <c r="AC102" i="41" s="1"/>
  <c r="Y102" i="41"/>
  <c r="X102" i="41"/>
  <c r="U102" i="41"/>
  <c r="T102" i="41"/>
  <c r="R102" i="41"/>
  <c r="Q102" i="41"/>
  <c r="S102" i="41" s="1"/>
  <c r="N102" i="41"/>
  <c r="M102" i="41"/>
  <c r="O102" i="41" s="1"/>
  <c r="K102" i="41"/>
  <c r="J102" i="41"/>
  <c r="G102" i="41"/>
  <c r="F102" i="41"/>
  <c r="D102" i="41"/>
  <c r="C102" i="41"/>
  <c r="E102" i="41" s="1"/>
  <c r="AC100" i="41"/>
  <c r="Z100" i="41"/>
  <c r="V100" i="41"/>
  <c r="S100" i="41"/>
  <c r="O100" i="41"/>
  <c r="L100" i="41"/>
  <c r="H100" i="41"/>
  <c r="E100" i="41"/>
  <c r="AC99" i="41"/>
  <c r="Z99" i="41"/>
  <c r="V99" i="41"/>
  <c r="S99" i="41"/>
  <c r="O99" i="41"/>
  <c r="L99" i="41"/>
  <c r="H99" i="41"/>
  <c r="E99" i="41"/>
  <c r="AC98" i="41"/>
  <c r="Z98" i="41"/>
  <c r="V98" i="41"/>
  <c r="S98" i="41"/>
  <c r="O98" i="41"/>
  <c r="L98" i="41"/>
  <c r="H98" i="41"/>
  <c r="E98" i="41"/>
  <c r="AC97" i="41"/>
  <c r="Z97" i="41"/>
  <c r="O97" i="41"/>
  <c r="L97" i="41"/>
  <c r="H97" i="41"/>
  <c r="E97" i="41"/>
  <c r="AC96" i="41"/>
  <c r="Z96" i="41"/>
  <c r="O96" i="41"/>
  <c r="L96" i="41"/>
  <c r="H96" i="41"/>
  <c r="E96" i="41"/>
  <c r="AB95" i="41"/>
  <c r="AA95" i="41"/>
  <c r="AC95" i="41" s="1"/>
  <c r="Y95" i="41"/>
  <c r="X95" i="41"/>
  <c r="U95" i="41"/>
  <c r="T95" i="41"/>
  <c r="R95" i="41"/>
  <c r="Q95" i="41"/>
  <c r="S95" i="41" s="1"/>
  <c r="N95" i="41"/>
  <c r="M95" i="41"/>
  <c r="O95" i="41" s="1"/>
  <c r="K95" i="41"/>
  <c r="J95" i="41"/>
  <c r="G95" i="41"/>
  <c r="F95" i="41"/>
  <c r="D95" i="41"/>
  <c r="C95" i="41"/>
  <c r="E95" i="41" s="1"/>
  <c r="AC92" i="41"/>
  <c r="Z92" i="41"/>
  <c r="V92" i="41"/>
  <c r="S92" i="41"/>
  <c r="O92" i="41"/>
  <c r="H92" i="41"/>
  <c r="E92" i="41"/>
  <c r="AC91" i="41"/>
  <c r="Z91" i="41"/>
  <c r="V91" i="41"/>
  <c r="S91" i="41"/>
  <c r="O91" i="41"/>
  <c r="L91" i="41"/>
  <c r="H91" i="41"/>
  <c r="E91" i="41"/>
  <c r="AC90" i="41"/>
  <c r="Z90" i="41"/>
  <c r="O90" i="41"/>
  <c r="L90" i="41"/>
  <c r="H90" i="41"/>
  <c r="E90" i="41"/>
  <c r="AC89" i="41"/>
  <c r="Z89" i="41"/>
  <c r="O89" i="41"/>
  <c r="L89" i="41"/>
  <c r="H89" i="41"/>
  <c r="E89" i="41"/>
  <c r="AB88" i="41"/>
  <c r="AC88" i="41" s="1"/>
  <c r="AA88" i="41"/>
  <c r="Y88" i="41"/>
  <c r="X88" i="41"/>
  <c r="U88" i="41"/>
  <c r="T88" i="41"/>
  <c r="R88" i="41"/>
  <c r="S88" i="41" s="1"/>
  <c r="Q88" i="41"/>
  <c r="N88" i="41"/>
  <c r="M88" i="41"/>
  <c r="K88" i="41"/>
  <c r="J88" i="41"/>
  <c r="G88" i="41"/>
  <c r="F88" i="41"/>
  <c r="D88" i="41"/>
  <c r="E88" i="41" s="1"/>
  <c r="C88" i="41"/>
  <c r="AC85" i="41"/>
  <c r="Z85" i="41"/>
  <c r="V85" i="41"/>
  <c r="S85" i="41"/>
  <c r="H85" i="41"/>
  <c r="E85" i="41"/>
  <c r="AC84" i="41"/>
  <c r="Z84" i="41"/>
  <c r="V84" i="41"/>
  <c r="S84" i="41"/>
  <c r="O84" i="41"/>
  <c r="H84" i="41"/>
  <c r="E84" i="41"/>
  <c r="AC83" i="41"/>
  <c r="Z83" i="41"/>
  <c r="O83" i="41"/>
  <c r="L83" i="41"/>
  <c r="H83" i="41"/>
  <c r="E83" i="41"/>
  <c r="AC82" i="41"/>
  <c r="Z82" i="41"/>
  <c r="O82" i="41"/>
  <c r="L82" i="41"/>
  <c r="H82" i="41"/>
  <c r="E82" i="41"/>
  <c r="AB81" i="41"/>
  <c r="AA81" i="41"/>
  <c r="AC81" i="41" s="1"/>
  <c r="Y81" i="41"/>
  <c r="X81" i="41"/>
  <c r="U81" i="41"/>
  <c r="T81" i="41"/>
  <c r="R81" i="41"/>
  <c r="Q81" i="41"/>
  <c r="S81" i="41" s="1"/>
  <c r="N81" i="41"/>
  <c r="M81" i="41"/>
  <c r="O81" i="41" s="1"/>
  <c r="K81" i="41"/>
  <c r="J81" i="41"/>
  <c r="G81" i="41"/>
  <c r="F81" i="41"/>
  <c r="D81" i="41"/>
  <c r="C81" i="41"/>
  <c r="E81" i="41" s="1"/>
  <c r="AC79" i="41"/>
  <c r="Z79" i="41"/>
  <c r="V79" i="41"/>
  <c r="S79" i="41"/>
  <c r="O79" i="41"/>
  <c r="L79" i="41"/>
  <c r="H79" i="41"/>
  <c r="E79" i="41"/>
  <c r="AC77" i="41"/>
  <c r="Z77" i="41"/>
  <c r="V77" i="41"/>
  <c r="S77" i="41"/>
  <c r="O77" i="41"/>
  <c r="L77" i="41"/>
  <c r="H77" i="41"/>
  <c r="E77" i="41"/>
  <c r="AC76" i="41"/>
  <c r="Z76" i="41"/>
  <c r="O76" i="41"/>
  <c r="L76" i="41"/>
  <c r="H76" i="41"/>
  <c r="E76" i="41"/>
  <c r="AC75" i="41"/>
  <c r="Z75" i="41"/>
  <c r="O75" i="41"/>
  <c r="L75" i="41"/>
  <c r="H75" i="41"/>
  <c r="E75" i="41"/>
  <c r="AB74" i="41"/>
  <c r="AA74" i="41"/>
  <c r="AC74" i="41" s="1"/>
  <c r="Y74" i="41"/>
  <c r="X74" i="41"/>
  <c r="U74" i="41"/>
  <c r="T74" i="41"/>
  <c r="R74" i="41"/>
  <c r="Q74" i="41"/>
  <c r="S74" i="41" s="1"/>
  <c r="N74" i="41"/>
  <c r="M74" i="41"/>
  <c r="O74" i="41" s="1"/>
  <c r="K74" i="41"/>
  <c r="J74" i="41"/>
  <c r="G74" i="41"/>
  <c r="F74" i="41"/>
  <c r="D74" i="41"/>
  <c r="C74" i="41"/>
  <c r="E74" i="41" s="1"/>
  <c r="AC72" i="41"/>
  <c r="Z72" i="41"/>
  <c r="V72" i="41"/>
  <c r="S72" i="41"/>
  <c r="O72" i="41"/>
  <c r="L72" i="41"/>
  <c r="H72" i="41"/>
  <c r="E72" i="41"/>
  <c r="AC70" i="41"/>
  <c r="Z70" i="41"/>
  <c r="V70" i="41"/>
  <c r="S70" i="41"/>
  <c r="O70" i="41"/>
  <c r="L70" i="41"/>
  <c r="H70" i="41"/>
  <c r="E70" i="41"/>
  <c r="AC69" i="41"/>
  <c r="Z69" i="41"/>
  <c r="O69" i="41"/>
  <c r="L69" i="41"/>
  <c r="H69" i="41"/>
  <c r="E69" i="41"/>
  <c r="AC68" i="41"/>
  <c r="Z68" i="41"/>
  <c r="O68" i="41"/>
  <c r="L68" i="41"/>
  <c r="H68" i="41"/>
  <c r="E68" i="41"/>
  <c r="AB67" i="41"/>
  <c r="AA67" i="41"/>
  <c r="AC67" i="41" s="1"/>
  <c r="Y67" i="41"/>
  <c r="X67" i="41"/>
  <c r="U67" i="41"/>
  <c r="T67" i="41"/>
  <c r="R67" i="41"/>
  <c r="Q67" i="41"/>
  <c r="S67" i="41" s="1"/>
  <c r="N67" i="41"/>
  <c r="M67" i="41"/>
  <c r="O67" i="41" s="1"/>
  <c r="K67" i="41"/>
  <c r="J67" i="41"/>
  <c r="G67" i="41"/>
  <c r="F67" i="41"/>
  <c r="D67" i="41"/>
  <c r="C67" i="41"/>
  <c r="E67" i="41" s="1"/>
  <c r="AC65" i="41"/>
  <c r="Z65" i="41"/>
  <c r="V65" i="41"/>
  <c r="S65" i="41"/>
  <c r="O65" i="41"/>
  <c r="L65" i="41"/>
  <c r="H65" i="41"/>
  <c r="E65" i="41"/>
  <c r="AC63" i="41"/>
  <c r="Z63" i="41"/>
  <c r="V63" i="41"/>
  <c r="S63" i="41"/>
  <c r="O63" i="41"/>
  <c r="L63" i="41"/>
  <c r="H63" i="41"/>
  <c r="E63" i="41"/>
  <c r="AC62" i="41"/>
  <c r="Z62" i="41"/>
  <c r="O62" i="41"/>
  <c r="L62" i="41"/>
  <c r="H62" i="41"/>
  <c r="E62" i="41"/>
  <c r="AC61" i="41"/>
  <c r="Z61" i="41"/>
  <c r="O61" i="41"/>
  <c r="L61" i="41"/>
  <c r="H61" i="41"/>
  <c r="E61" i="41"/>
  <c r="AB60" i="41"/>
  <c r="AA60" i="41"/>
  <c r="AC60" i="41" s="1"/>
  <c r="Y60" i="41"/>
  <c r="X60" i="41"/>
  <c r="U60" i="41"/>
  <c r="T60" i="41"/>
  <c r="R60" i="41"/>
  <c r="Q60" i="41"/>
  <c r="S60" i="41" s="1"/>
  <c r="N60" i="41"/>
  <c r="M60" i="41"/>
  <c r="O60" i="41" s="1"/>
  <c r="K60" i="41"/>
  <c r="J60" i="41"/>
  <c r="G60" i="41"/>
  <c r="F60" i="41"/>
  <c r="D60" i="41"/>
  <c r="C60" i="41"/>
  <c r="E60" i="41" s="1"/>
  <c r="AC58" i="41"/>
  <c r="Z58" i="41"/>
  <c r="V58" i="41"/>
  <c r="S58" i="41"/>
  <c r="H58" i="41"/>
  <c r="E58" i="41"/>
  <c r="AC57" i="41"/>
  <c r="Z57" i="41"/>
  <c r="V57" i="41"/>
  <c r="S57" i="41"/>
  <c r="O57" i="41"/>
  <c r="L57" i="41"/>
  <c r="H57" i="41"/>
  <c r="E57" i="41"/>
  <c r="AC56" i="41"/>
  <c r="Z56" i="41"/>
  <c r="V56" i="41"/>
  <c r="S56" i="41"/>
  <c r="H56" i="41"/>
  <c r="E56" i="41"/>
  <c r="AC55" i="41"/>
  <c r="Z55" i="41"/>
  <c r="O55" i="41"/>
  <c r="L55" i="41"/>
  <c r="H55" i="41"/>
  <c r="E55" i="41"/>
  <c r="AC54" i="41"/>
  <c r="Z54" i="41"/>
  <c r="O54" i="41"/>
  <c r="L54" i="41"/>
  <c r="H54" i="41"/>
  <c r="E54" i="41"/>
  <c r="AB53" i="41"/>
  <c r="AA53" i="41"/>
  <c r="AC53" i="41" s="1"/>
  <c r="Y53" i="41"/>
  <c r="X53" i="41"/>
  <c r="U53" i="41"/>
  <c r="T53" i="41"/>
  <c r="R53" i="41"/>
  <c r="Q53" i="41"/>
  <c r="S53" i="41" s="1"/>
  <c r="N53" i="41"/>
  <c r="M53" i="41"/>
  <c r="O53" i="41" s="1"/>
  <c r="K53" i="41"/>
  <c r="J53" i="41"/>
  <c r="G53" i="41"/>
  <c r="F53" i="41"/>
  <c r="D53" i="41"/>
  <c r="C53" i="41"/>
  <c r="E53" i="41" s="1"/>
  <c r="AC51" i="41"/>
  <c r="Z51" i="41"/>
  <c r="V51" i="41"/>
  <c r="S51" i="41"/>
  <c r="O51" i="41"/>
  <c r="L51" i="41"/>
  <c r="H51" i="41"/>
  <c r="E51" i="41"/>
  <c r="H50" i="41"/>
  <c r="E50" i="41"/>
  <c r="AC49" i="41"/>
  <c r="Z49" i="41"/>
  <c r="V49" i="41"/>
  <c r="S49" i="41"/>
  <c r="H49" i="41"/>
  <c r="E49" i="41"/>
  <c r="AC48" i="41"/>
  <c r="Z48" i="41"/>
  <c r="O48" i="41"/>
  <c r="L48" i="41"/>
  <c r="H48" i="41"/>
  <c r="E48" i="41"/>
  <c r="AC47" i="41"/>
  <c r="Z47" i="41"/>
  <c r="O47" i="41"/>
  <c r="L47" i="41"/>
  <c r="H47" i="41"/>
  <c r="E47" i="41"/>
  <c r="AB46" i="41"/>
  <c r="AA46" i="41"/>
  <c r="AC46" i="41" s="1"/>
  <c r="Y46" i="41"/>
  <c r="X46" i="41"/>
  <c r="U46" i="41"/>
  <c r="T46" i="41"/>
  <c r="R46" i="41"/>
  <c r="Q46" i="41"/>
  <c r="S46" i="41" s="1"/>
  <c r="N46" i="41"/>
  <c r="M46" i="41"/>
  <c r="O46" i="41" s="1"/>
  <c r="K46" i="41"/>
  <c r="J46" i="41"/>
  <c r="G46" i="41"/>
  <c r="F46" i="41"/>
  <c r="D46" i="41"/>
  <c r="C46" i="41"/>
  <c r="E46" i="41" s="1"/>
  <c r="S177" i="41"/>
  <c r="S176" i="41"/>
  <c r="S175" i="41"/>
  <c r="S163" i="41"/>
  <c r="S162" i="41"/>
  <c r="S161" i="41"/>
  <c r="S156" i="41"/>
  <c r="S155" i="41"/>
  <c r="S154" i="41"/>
  <c r="S149" i="41"/>
  <c r="S147" i="41"/>
  <c r="S142" i="41"/>
  <c r="S141" i="41"/>
  <c r="S140" i="41"/>
  <c r="S128" i="41"/>
  <c r="S127" i="41"/>
  <c r="S126" i="41"/>
  <c r="S44" i="41"/>
  <c r="S43" i="41"/>
  <c r="S42" i="41"/>
  <c r="S35" i="41"/>
  <c r="S30" i="41"/>
  <c r="S28" i="41"/>
  <c r="S23" i="41"/>
  <c r="S21" i="41"/>
  <c r="S16" i="41"/>
  <c r="S9" i="41"/>
  <c r="S7" i="41"/>
  <c r="AC177" i="41"/>
  <c r="Z177" i="41"/>
  <c r="V177" i="41"/>
  <c r="O177" i="41"/>
  <c r="L177" i="41"/>
  <c r="H177" i="41"/>
  <c r="E177" i="41"/>
  <c r="AC176" i="41"/>
  <c r="Z176" i="41"/>
  <c r="V176" i="41"/>
  <c r="O176" i="41"/>
  <c r="L176" i="41"/>
  <c r="H176" i="41"/>
  <c r="E176" i="41"/>
  <c r="AC175" i="41"/>
  <c r="Z175" i="41"/>
  <c r="V175" i="41"/>
  <c r="O175" i="41"/>
  <c r="L175" i="41"/>
  <c r="H175" i="41"/>
  <c r="E175" i="41"/>
  <c r="AC174" i="41"/>
  <c r="Z174" i="41"/>
  <c r="O174" i="41"/>
  <c r="L174" i="41"/>
  <c r="H174" i="41"/>
  <c r="E174" i="41"/>
  <c r="AC173" i="41"/>
  <c r="Z173" i="41"/>
  <c r="O173" i="41"/>
  <c r="L173" i="41"/>
  <c r="H173" i="41"/>
  <c r="E173" i="41"/>
  <c r="AC172" i="41"/>
  <c r="AB172" i="41"/>
  <c r="AA172" i="41"/>
  <c r="Y172" i="41"/>
  <c r="X172" i="41"/>
  <c r="U172" i="41"/>
  <c r="T172" i="41"/>
  <c r="R172" i="41"/>
  <c r="Q172" i="41"/>
  <c r="S172" i="41" s="1"/>
  <c r="N172" i="41"/>
  <c r="M172" i="41"/>
  <c r="K172" i="41"/>
  <c r="J172" i="41"/>
  <c r="G172" i="41"/>
  <c r="F172" i="41"/>
  <c r="D172" i="41"/>
  <c r="E172" i="41" s="1"/>
  <c r="C172" i="41"/>
  <c r="AB170" i="41"/>
  <c r="AB184" i="41" s="1"/>
  <c r="AD100" i="41" s="1"/>
  <c r="AA170" i="41"/>
  <c r="AA184" i="41" s="1"/>
  <c r="Y170" i="41"/>
  <c r="Y184" i="41" s="1"/>
  <c r="X170" i="41"/>
  <c r="X184" i="41" s="1"/>
  <c r="U170" i="41"/>
  <c r="T170" i="41"/>
  <c r="T184" i="41" s="1"/>
  <c r="R170" i="41"/>
  <c r="R184" i="41" s="1"/>
  <c r="Q170" i="41"/>
  <c r="N170" i="41"/>
  <c r="M170" i="41"/>
  <c r="M184" i="41" s="1"/>
  <c r="K170" i="41"/>
  <c r="K184" i="41" s="1"/>
  <c r="J170" i="41"/>
  <c r="J184" i="41" s="1"/>
  <c r="G170" i="41"/>
  <c r="G184" i="41" s="1"/>
  <c r="I114" i="41" s="1"/>
  <c r="F170" i="41"/>
  <c r="F184" i="41" s="1"/>
  <c r="D170" i="41"/>
  <c r="D184" i="41" s="1"/>
  <c r="C170" i="41"/>
  <c r="C184" i="41" s="1"/>
  <c r="AB169" i="41"/>
  <c r="AB183" i="41" s="1"/>
  <c r="AD113" i="41" s="1"/>
  <c r="AA169" i="41"/>
  <c r="AA183" i="41" s="1"/>
  <c r="Y169" i="41"/>
  <c r="Y183" i="41" s="1"/>
  <c r="X169" i="41"/>
  <c r="X183" i="41" s="1"/>
  <c r="U169" i="41"/>
  <c r="T169" i="41"/>
  <c r="T183" i="41" s="1"/>
  <c r="R169" i="41"/>
  <c r="R183" i="41" s="1"/>
  <c r="Q169" i="41"/>
  <c r="N169" i="41"/>
  <c r="M169" i="41"/>
  <c r="M183" i="41" s="1"/>
  <c r="K169" i="41"/>
  <c r="K183" i="41" s="1"/>
  <c r="J169" i="41"/>
  <c r="J183" i="41" s="1"/>
  <c r="G169" i="41"/>
  <c r="G183" i="41" s="1"/>
  <c r="I113" i="41" s="1"/>
  <c r="F169" i="41"/>
  <c r="F183" i="41" s="1"/>
  <c r="D169" i="41"/>
  <c r="D183" i="41" s="1"/>
  <c r="C169" i="41"/>
  <c r="C183" i="41" s="1"/>
  <c r="AB168" i="41"/>
  <c r="AB182" i="41" s="1"/>
  <c r="AD91" i="41" s="1"/>
  <c r="AA168" i="41"/>
  <c r="AA182" i="41" s="1"/>
  <c r="Y168" i="41"/>
  <c r="Y182" i="41" s="1"/>
  <c r="X168" i="41"/>
  <c r="X182" i="41" s="1"/>
  <c r="U168" i="41"/>
  <c r="T168" i="41"/>
  <c r="T182" i="41" s="1"/>
  <c r="R168" i="41"/>
  <c r="R182" i="41" s="1"/>
  <c r="Q168" i="41"/>
  <c r="N168" i="41"/>
  <c r="M168" i="41"/>
  <c r="M182" i="41" s="1"/>
  <c r="K168" i="41"/>
  <c r="K182" i="41" s="1"/>
  <c r="J168" i="41"/>
  <c r="J182" i="41" s="1"/>
  <c r="G168" i="41"/>
  <c r="G182" i="41" s="1"/>
  <c r="I112" i="41" s="1"/>
  <c r="F168" i="41"/>
  <c r="F182" i="41" s="1"/>
  <c r="D168" i="41"/>
  <c r="D182" i="41" s="1"/>
  <c r="C168" i="41"/>
  <c r="C182" i="41" s="1"/>
  <c r="AB167" i="41"/>
  <c r="AB181" i="41" s="1"/>
  <c r="AD90" i="41" s="1"/>
  <c r="AA167" i="41"/>
  <c r="AA181" i="41" s="1"/>
  <c r="Y167" i="41"/>
  <c r="Y181" i="41" s="1"/>
  <c r="X167" i="41"/>
  <c r="X181" i="41" s="1"/>
  <c r="U167" i="41"/>
  <c r="T167" i="41"/>
  <c r="T181" i="41" s="1"/>
  <c r="R167" i="41"/>
  <c r="R181" i="41" s="1"/>
  <c r="Q167" i="41"/>
  <c r="Q181" i="41" s="1"/>
  <c r="N167" i="41"/>
  <c r="N181" i="41" s="1"/>
  <c r="P104" i="41" s="1"/>
  <c r="M167" i="41"/>
  <c r="M181" i="41" s="1"/>
  <c r="K167" i="41"/>
  <c r="K181" i="41" s="1"/>
  <c r="J167" i="41"/>
  <c r="J181" i="41" s="1"/>
  <c r="G167" i="41"/>
  <c r="G181" i="41" s="1"/>
  <c r="I104" i="41" s="1"/>
  <c r="F167" i="41"/>
  <c r="F181" i="41" s="1"/>
  <c r="D167" i="41"/>
  <c r="D181" i="41" s="1"/>
  <c r="C167" i="41"/>
  <c r="C181" i="41" s="1"/>
  <c r="AB166" i="41"/>
  <c r="AB180" i="41" s="1"/>
  <c r="AD110" i="41" s="1"/>
  <c r="AA166" i="41"/>
  <c r="AA180" i="41" s="1"/>
  <c r="AA179" i="41" s="1"/>
  <c r="Y166" i="41"/>
  <c r="Y180" i="41" s="1"/>
  <c r="X166" i="41"/>
  <c r="X180" i="41" s="1"/>
  <c r="X179" i="41" s="1"/>
  <c r="U166" i="41"/>
  <c r="U180" i="41" s="1"/>
  <c r="T166" i="41"/>
  <c r="T180" i="41" s="1"/>
  <c r="T179" i="41" s="1"/>
  <c r="R166" i="41"/>
  <c r="R180" i="41" s="1"/>
  <c r="Q166" i="41"/>
  <c r="Q180" i="41" s="1"/>
  <c r="N166" i="41"/>
  <c r="N180" i="41" s="1"/>
  <c r="P89" i="41" s="1"/>
  <c r="M166" i="41"/>
  <c r="M180" i="41" s="1"/>
  <c r="M179" i="41" s="1"/>
  <c r="K166" i="41"/>
  <c r="K180" i="41" s="1"/>
  <c r="J166" i="41"/>
  <c r="J180" i="41" s="1"/>
  <c r="J179" i="41" s="1"/>
  <c r="G166" i="41"/>
  <c r="G180" i="41" s="1"/>
  <c r="I103" i="41" s="1"/>
  <c r="F166" i="41"/>
  <c r="F180" i="41" s="1"/>
  <c r="F179" i="41" s="1"/>
  <c r="D166" i="41"/>
  <c r="D180" i="41" s="1"/>
  <c r="C166" i="41"/>
  <c r="C180" i="41" s="1"/>
  <c r="C179" i="41" s="1"/>
  <c r="AA165" i="41"/>
  <c r="T165" i="41"/>
  <c r="Q165" i="41"/>
  <c r="N165" i="41"/>
  <c r="G165" i="41"/>
  <c r="AC163" i="41"/>
  <c r="Z163" i="41"/>
  <c r="V163" i="41"/>
  <c r="O163" i="41"/>
  <c r="L163" i="41"/>
  <c r="H163" i="41"/>
  <c r="E163" i="41"/>
  <c r="AC162" i="41"/>
  <c r="Z162" i="41"/>
  <c r="V162" i="41"/>
  <c r="O162" i="41"/>
  <c r="L162" i="41"/>
  <c r="H162" i="41"/>
  <c r="E162" i="41"/>
  <c r="AC161" i="41"/>
  <c r="Z161" i="41"/>
  <c r="V161" i="41"/>
  <c r="H161" i="41"/>
  <c r="E161" i="41"/>
  <c r="AC160" i="41"/>
  <c r="Z160" i="41"/>
  <c r="O160" i="41"/>
  <c r="L160" i="41"/>
  <c r="H160" i="41"/>
  <c r="E160" i="41"/>
  <c r="AC159" i="41"/>
  <c r="Z159" i="41"/>
  <c r="O159" i="41"/>
  <c r="L159" i="41"/>
  <c r="H159" i="41"/>
  <c r="E159" i="41"/>
  <c r="AB158" i="41"/>
  <c r="AA158" i="41"/>
  <c r="AC158" i="41" s="1"/>
  <c r="Y158" i="41"/>
  <c r="X158" i="41"/>
  <c r="U158" i="41"/>
  <c r="T158" i="41"/>
  <c r="R158" i="41"/>
  <c r="S158" i="41" s="1"/>
  <c r="Q158" i="41"/>
  <c r="N158" i="41"/>
  <c r="O158" i="41" s="1"/>
  <c r="M158" i="41"/>
  <c r="K158" i="41"/>
  <c r="L158" i="41" s="1"/>
  <c r="J158" i="41"/>
  <c r="G158" i="41"/>
  <c r="H158" i="41" s="1"/>
  <c r="F158" i="41"/>
  <c r="D158" i="41"/>
  <c r="C158" i="41"/>
  <c r="AC156" i="41"/>
  <c r="Z156" i="41"/>
  <c r="V156" i="41"/>
  <c r="O156" i="41"/>
  <c r="L156" i="41"/>
  <c r="H156" i="41"/>
  <c r="E156" i="41"/>
  <c r="AC155" i="41"/>
  <c r="Z155" i="41"/>
  <c r="V155" i="41"/>
  <c r="H155" i="41"/>
  <c r="E155" i="41"/>
  <c r="AC154" i="41"/>
  <c r="Z154" i="41"/>
  <c r="V154" i="41"/>
  <c r="H154" i="41"/>
  <c r="E154" i="41"/>
  <c r="AC153" i="41"/>
  <c r="Z153" i="41"/>
  <c r="O153" i="41"/>
  <c r="L153" i="41"/>
  <c r="H153" i="41"/>
  <c r="E153" i="41"/>
  <c r="AC152" i="41"/>
  <c r="Z152" i="41"/>
  <c r="O152" i="41"/>
  <c r="L152" i="41"/>
  <c r="H152" i="41"/>
  <c r="E152" i="41"/>
  <c r="AB151" i="41"/>
  <c r="AA151" i="41"/>
  <c r="AC151" i="41" s="1"/>
  <c r="Y151" i="41"/>
  <c r="X151" i="41"/>
  <c r="U151" i="41"/>
  <c r="T151" i="41"/>
  <c r="R151" i="41"/>
  <c r="S151" i="41" s="1"/>
  <c r="Q151" i="41"/>
  <c r="N151" i="41"/>
  <c r="O151" i="41" s="1"/>
  <c r="M151" i="41"/>
  <c r="K151" i="41"/>
  <c r="L151" i="41" s="1"/>
  <c r="J151" i="41"/>
  <c r="G151" i="41"/>
  <c r="H151" i="41" s="1"/>
  <c r="F151" i="41"/>
  <c r="D151" i="41"/>
  <c r="C151" i="41"/>
  <c r="AC149" i="41"/>
  <c r="Z149" i="41"/>
  <c r="V149" i="41"/>
  <c r="O149" i="41"/>
  <c r="L149" i="41"/>
  <c r="H149" i="41"/>
  <c r="E149" i="41"/>
  <c r="AC147" i="41"/>
  <c r="Z147" i="41"/>
  <c r="V147" i="41"/>
  <c r="O147" i="41"/>
  <c r="L147" i="41"/>
  <c r="H147" i="41"/>
  <c r="E147" i="41"/>
  <c r="AC146" i="41"/>
  <c r="Z146" i="41"/>
  <c r="O146" i="41"/>
  <c r="L146" i="41"/>
  <c r="H146" i="41"/>
  <c r="E146" i="41"/>
  <c r="AC145" i="41"/>
  <c r="Z145" i="41"/>
  <c r="O145" i="41"/>
  <c r="L145" i="41"/>
  <c r="H145" i="41"/>
  <c r="E145" i="41"/>
  <c r="AB144" i="41"/>
  <c r="AA144" i="41"/>
  <c r="Y144" i="41"/>
  <c r="Z144" i="41" s="1"/>
  <c r="X144" i="41"/>
  <c r="U144" i="41"/>
  <c r="V144" i="41" s="1"/>
  <c r="T144" i="41"/>
  <c r="R144" i="41"/>
  <c r="S144" i="41" s="1"/>
  <c r="Q144" i="41"/>
  <c r="N144" i="41"/>
  <c r="M144" i="41"/>
  <c r="O144" i="41" s="1"/>
  <c r="K144" i="41"/>
  <c r="J144" i="41"/>
  <c r="G144" i="41"/>
  <c r="F144" i="41"/>
  <c r="D144" i="41"/>
  <c r="C144" i="41"/>
  <c r="E144" i="41" s="1"/>
  <c r="AC142" i="41"/>
  <c r="Z142" i="41"/>
  <c r="V142" i="41"/>
  <c r="O142" i="41"/>
  <c r="L142" i="41"/>
  <c r="H142" i="41"/>
  <c r="E142" i="41"/>
  <c r="AC141" i="41"/>
  <c r="Z141" i="41"/>
  <c r="V141" i="41"/>
  <c r="H141" i="41"/>
  <c r="E141" i="41"/>
  <c r="AC140" i="41"/>
  <c r="Z140" i="41"/>
  <c r="V140" i="41"/>
  <c r="O140" i="41"/>
  <c r="L140" i="41"/>
  <c r="H140" i="41"/>
  <c r="E140" i="41"/>
  <c r="AC139" i="41"/>
  <c r="Z139" i="41"/>
  <c r="O139" i="41"/>
  <c r="L139" i="41"/>
  <c r="H139" i="41"/>
  <c r="E139" i="41"/>
  <c r="AC138" i="41"/>
  <c r="Z138" i="41"/>
  <c r="O138" i="41"/>
  <c r="L138" i="41"/>
  <c r="H138" i="41"/>
  <c r="E138" i="41"/>
  <c r="AB137" i="41"/>
  <c r="AA137" i="41"/>
  <c r="Y137" i="41"/>
  <c r="Z137" i="41" s="1"/>
  <c r="X137" i="41"/>
  <c r="U137" i="41"/>
  <c r="V137" i="41" s="1"/>
  <c r="T137" i="41"/>
  <c r="R137" i="41"/>
  <c r="S137" i="41" s="1"/>
  <c r="Q137" i="41"/>
  <c r="N137" i="41"/>
  <c r="M137" i="41"/>
  <c r="O137" i="41" s="1"/>
  <c r="K137" i="41"/>
  <c r="J137" i="41"/>
  <c r="G137" i="41"/>
  <c r="F137" i="41"/>
  <c r="D137" i="41"/>
  <c r="C137" i="41"/>
  <c r="E137" i="41" s="1"/>
  <c r="AB130" i="41"/>
  <c r="AA130" i="41"/>
  <c r="Y130" i="41"/>
  <c r="X130" i="41"/>
  <c r="U130" i="41"/>
  <c r="T130" i="41"/>
  <c r="R130" i="41"/>
  <c r="Q130" i="41"/>
  <c r="N130" i="41"/>
  <c r="M130" i="41"/>
  <c r="K130" i="41"/>
  <c r="J130" i="41"/>
  <c r="G130" i="41"/>
  <c r="F130" i="41"/>
  <c r="D130" i="41"/>
  <c r="C130" i="41"/>
  <c r="AC128" i="41"/>
  <c r="Z128" i="41"/>
  <c r="V128" i="41"/>
  <c r="O128" i="41"/>
  <c r="H128" i="41"/>
  <c r="E128" i="41"/>
  <c r="AC127" i="41"/>
  <c r="Z127" i="41"/>
  <c r="V127" i="41"/>
  <c r="O127" i="41"/>
  <c r="L127" i="41"/>
  <c r="H127" i="41"/>
  <c r="E127" i="41"/>
  <c r="AC126" i="41"/>
  <c r="Z126" i="41"/>
  <c r="V126" i="41"/>
  <c r="H126" i="41"/>
  <c r="E126" i="41"/>
  <c r="AC125" i="41"/>
  <c r="Z125" i="41"/>
  <c r="O125" i="41"/>
  <c r="L125" i="41"/>
  <c r="H125" i="41"/>
  <c r="E125" i="41"/>
  <c r="AC124" i="41"/>
  <c r="Z124" i="41"/>
  <c r="O124" i="41"/>
  <c r="L124" i="41"/>
  <c r="H124" i="41"/>
  <c r="E124" i="41"/>
  <c r="AB123" i="41"/>
  <c r="AA123" i="41"/>
  <c r="AC123" i="41" s="1"/>
  <c r="Y123" i="41"/>
  <c r="X123" i="41"/>
  <c r="U123" i="41"/>
  <c r="T123" i="41"/>
  <c r="R123" i="41"/>
  <c r="S123" i="41" s="1"/>
  <c r="Q123" i="41"/>
  <c r="N123" i="41"/>
  <c r="O123" i="41" s="1"/>
  <c r="M123" i="41"/>
  <c r="K123" i="41"/>
  <c r="L123" i="41" s="1"/>
  <c r="J123" i="41"/>
  <c r="G123" i="41"/>
  <c r="H123" i="41" s="1"/>
  <c r="F123" i="41"/>
  <c r="D123" i="41"/>
  <c r="C123" i="41"/>
  <c r="AC44" i="41"/>
  <c r="Z44" i="41"/>
  <c r="V44" i="41"/>
  <c r="O44" i="41"/>
  <c r="L44" i="41"/>
  <c r="H44" i="41"/>
  <c r="E44" i="41"/>
  <c r="AC43" i="41"/>
  <c r="Z43" i="41"/>
  <c r="V43" i="41"/>
  <c r="H43" i="41"/>
  <c r="E43" i="41"/>
  <c r="AC42" i="41"/>
  <c r="Z42" i="41"/>
  <c r="V42" i="41"/>
  <c r="H42" i="41"/>
  <c r="E42" i="41"/>
  <c r="AC41" i="41"/>
  <c r="Z41" i="41"/>
  <c r="O41" i="41"/>
  <c r="L41" i="41"/>
  <c r="H41" i="41"/>
  <c r="E41" i="41"/>
  <c r="AC40" i="41"/>
  <c r="Z40" i="41"/>
  <c r="O40" i="41"/>
  <c r="L40" i="41"/>
  <c r="H40" i="41"/>
  <c r="E40" i="41"/>
  <c r="AB39" i="41"/>
  <c r="AA39" i="41"/>
  <c r="AC39" i="41" s="1"/>
  <c r="Y39" i="41"/>
  <c r="X39" i="41"/>
  <c r="U39" i="41"/>
  <c r="T39" i="41"/>
  <c r="R39" i="41"/>
  <c r="S39" i="41" s="1"/>
  <c r="Q39" i="41"/>
  <c r="N39" i="41"/>
  <c r="M39" i="41"/>
  <c r="O39" i="41" s="1"/>
  <c r="K39" i="41"/>
  <c r="J39" i="41"/>
  <c r="G39" i="41"/>
  <c r="F39" i="41"/>
  <c r="D39" i="41"/>
  <c r="C39" i="41"/>
  <c r="E39" i="41" s="1"/>
  <c r="AC35" i="41"/>
  <c r="Z35" i="41"/>
  <c r="V35" i="41"/>
  <c r="O35" i="41"/>
  <c r="H35" i="41"/>
  <c r="E35" i="41"/>
  <c r="AC34" i="41"/>
  <c r="Z34" i="41"/>
  <c r="O34" i="41"/>
  <c r="L34" i="41"/>
  <c r="H34" i="41"/>
  <c r="E34" i="41"/>
  <c r="AC33" i="41"/>
  <c r="Z33" i="41"/>
  <c r="O33" i="41"/>
  <c r="L33" i="41"/>
  <c r="H33" i="41"/>
  <c r="E33" i="41"/>
  <c r="AB32" i="41"/>
  <c r="AA32" i="41"/>
  <c r="AC32" i="41" s="1"/>
  <c r="Y32" i="41"/>
  <c r="X32" i="41"/>
  <c r="U32" i="41"/>
  <c r="T32" i="41"/>
  <c r="R32" i="41"/>
  <c r="S32" i="41" s="1"/>
  <c r="Q32" i="41"/>
  <c r="N32" i="41"/>
  <c r="M32" i="41"/>
  <c r="O32" i="41" s="1"/>
  <c r="K32" i="41"/>
  <c r="J32" i="41"/>
  <c r="G32" i="41"/>
  <c r="F32" i="41"/>
  <c r="D32" i="41"/>
  <c r="C32" i="41"/>
  <c r="E32" i="41" s="1"/>
  <c r="AC30" i="41"/>
  <c r="Z30" i="41"/>
  <c r="V30" i="41"/>
  <c r="O30" i="41"/>
  <c r="L30" i="41"/>
  <c r="H30" i="41"/>
  <c r="E30" i="41"/>
  <c r="AC28" i="41"/>
  <c r="Z28" i="41"/>
  <c r="V28" i="41"/>
  <c r="O28" i="41"/>
  <c r="L28" i="41"/>
  <c r="H28" i="41"/>
  <c r="E28" i="41"/>
  <c r="AC27" i="41"/>
  <c r="Z27" i="41"/>
  <c r="O27" i="41"/>
  <c r="L27" i="41"/>
  <c r="H27" i="41"/>
  <c r="E27" i="41"/>
  <c r="AC26" i="41"/>
  <c r="Z26" i="41"/>
  <c r="O26" i="41"/>
  <c r="L26" i="41"/>
  <c r="H26" i="41"/>
  <c r="E26" i="41"/>
  <c r="AB25" i="41"/>
  <c r="AA25" i="41"/>
  <c r="Y25" i="41"/>
  <c r="Z25" i="41" s="1"/>
  <c r="X25" i="41"/>
  <c r="U25" i="41"/>
  <c r="T25" i="41"/>
  <c r="R25" i="41"/>
  <c r="S25" i="41" s="1"/>
  <c r="Q25" i="41"/>
  <c r="N25" i="41"/>
  <c r="M25" i="41"/>
  <c r="K25" i="41"/>
  <c r="L25" i="41" s="1"/>
  <c r="J25" i="41"/>
  <c r="G25" i="41"/>
  <c r="H25" i="41" s="1"/>
  <c r="F25" i="41"/>
  <c r="D25" i="41"/>
  <c r="C25" i="41"/>
  <c r="AC23" i="41"/>
  <c r="Z23" i="41"/>
  <c r="V23" i="41"/>
  <c r="O23" i="41"/>
  <c r="L23" i="41"/>
  <c r="H23" i="41"/>
  <c r="E23" i="41"/>
  <c r="AC22" i="41"/>
  <c r="Z22" i="41"/>
  <c r="H22" i="41"/>
  <c r="E22" i="41"/>
  <c r="AC21" i="41"/>
  <c r="Z21" i="41"/>
  <c r="V21" i="41"/>
  <c r="H21" i="41"/>
  <c r="E21" i="41"/>
  <c r="AC20" i="41"/>
  <c r="Z20" i="41"/>
  <c r="O20" i="41"/>
  <c r="L20" i="41"/>
  <c r="H20" i="41"/>
  <c r="E20" i="41"/>
  <c r="AC19" i="41"/>
  <c r="Z19" i="41"/>
  <c r="O19" i="41"/>
  <c r="L19" i="41"/>
  <c r="H19" i="41"/>
  <c r="E19" i="41"/>
  <c r="AB18" i="41"/>
  <c r="AA18" i="41"/>
  <c r="Y18" i="41"/>
  <c r="Z18" i="41" s="1"/>
  <c r="X18" i="41"/>
  <c r="U18" i="41"/>
  <c r="T18" i="41"/>
  <c r="R18" i="41"/>
  <c r="S18" i="41" s="1"/>
  <c r="Q18" i="41"/>
  <c r="N18" i="41"/>
  <c r="M18" i="41"/>
  <c r="K18" i="41"/>
  <c r="L18" i="41" s="1"/>
  <c r="J18" i="41"/>
  <c r="G18" i="41"/>
  <c r="H18" i="41" s="1"/>
  <c r="F18" i="41"/>
  <c r="D18" i="41"/>
  <c r="C18" i="41"/>
  <c r="E18" i="41" s="1"/>
  <c r="AC16" i="41"/>
  <c r="Z16" i="41"/>
  <c r="V16" i="41"/>
  <c r="O16" i="41"/>
  <c r="L16" i="41"/>
  <c r="H16" i="41"/>
  <c r="E16" i="41"/>
  <c r="AC13" i="41"/>
  <c r="Z13" i="41"/>
  <c r="O13" i="41"/>
  <c r="L13" i="41"/>
  <c r="H13" i="41"/>
  <c r="E13" i="41"/>
  <c r="AC12" i="41"/>
  <c r="Z12" i="41"/>
  <c r="O12" i="41"/>
  <c r="L12" i="41"/>
  <c r="H12" i="41"/>
  <c r="E12" i="41"/>
  <c r="AB11" i="41"/>
  <c r="AA11" i="41"/>
  <c r="Y11" i="41"/>
  <c r="Z11" i="41" s="1"/>
  <c r="X11" i="41"/>
  <c r="U11" i="41"/>
  <c r="T11" i="41"/>
  <c r="R11" i="41"/>
  <c r="S11" i="41" s="1"/>
  <c r="Q11" i="41"/>
  <c r="N11" i="41"/>
  <c r="M11" i="41"/>
  <c r="K11" i="41"/>
  <c r="L11" i="41" s="1"/>
  <c r="J11" i="41"/>
  <c r="G11" i="41"/>
  <c r="H11" i="41" s="1"/>
  <c r="F11" i="41"/>
  <c r="D11" i="41"/>
  <c r="C11" i="41"/>
  <c r="AC9" i="41"/>
  <c r="Z9" i="41"/>
  <c r="V9" i="41"/>
  <c r="O9" i="41"/>
  <c r="L9" i="41"/>
  <c r="H9" i="41"/>
  <c r="E9" i="41"/>
  <c r="H8" i="41"/>
  <c r="E8" i="41"/>
  <c r="AC7" i="41"/>
  <c r="Z7" i="41"/>
  <c r="V7" i="41"/>
  <c r="O7" i="41"/>
  <c r="L7" i="41"/>
  <c r="H7" i="41"/>
  <c r="E7" i="41"/>
  <c r="AC6" i="41"/>
  <c r="Z6" i="41"/>
  <c r="O6" i="41"/>
  <c r="L6" i="41"/>
  <c r="H6" i="41"/>
  <c r="E6" i="41"/>
  <c r="AC5" i="41"/>
  <c r="Z5" i="41"/>
  <c r="O5" i="41"/>
  <c r="L5" i="41"/>
  <c r="H5" i="41"/>
  <c r="E5" i="41"/>
  <c r="AB4" i="41"/>
  <c r="AA4" i="41"/>
  <c r="Y4" i="41"/>
  <c r="Z4" i="41" s="1"/>
  <c r="X4" i="41"/>
  <c r="U4" i="41"/>
  <c r="T4" i="41"/>
  <c r="R4" i="41"/>
  <c r="S4" i="41" s="1"/>
  <c r="Q4" i="41"/>
  <c r="N4" i="41"/>
  <c r="M4" i="41"/>
  <c r="K4" i="41"/>
  <c r="L4" i="41" s="1"/>
  <c r="J4" i="41"/>
  <c r="G4" i="41"/>
  <c r="H4" i="41" s="1"/>
  <c r="F4" i="41"/>
  <c r="D4" i="41"/>
  <c r="C4" i="41"/>
  <c r="E4" i="41" l="1"/>
  <c r="E11" i="41"/>
  <c r="E25" i="41"/>
  <c r="L32" i="41"/>
  <c r="Z32" i="41"/>
  <c r="H39" i="41"/>
  <c r="Z123" i="41"/>
  <c r="H137" i="41"/>
  <c r="AC137" i="41"/>
  <c r="H144" i="41"/>
  <c r="AC144" i="41"/>
  <c r="E151" i="41"/>
  <c r="V151" i="41"/>
  <c r="Z158" i="41"/>
  <c r="K165" i="41"/>
  <c r="X165" i="41"/>
  <c r="L172" i="41"/>
  <c r="Z172" i="41"/>
  <c r="V46" i="41"/>
  <c r="H53" i="41"/>
  <c r="V60" i="41"/>
  <c r="H67" i="41"/>
  <c r="V74" i="41"/>
  <c r="H81" i="41"/>
  <c r="H88" i="41"/>
  <c r="V88" i="41"/>
  <c r="H95" i="41"/>
  <c r="V102" i="41"/>
  <c r="H109" i="41"/>
  <c r="L116" i="41"/>
  <c r="Z116" i="41"/>
  <c r="O4" i="41"/>
  <c r="AC4" i="41"/>
  <c r="O11" i="41"/>
  <c r="AC11" i="41"/>
  <c r="O18" i="41"/>
  <c r="AC18" i="41"/>
  <c r="O25" i="41"/>
  <c r="AC25" i="41"/>
  <c r="H32" i="41"/>
  <c r="L39" i="41"/>
  <c r="Z39" i="41"/>
  <c r="E123" i="41"/>
  <c r="V123" i="41"/>
  <c r="L137" i="41"/>
  <c r="L144" i="41"/>
  <c r="Z151" i="41"/>
  <c r="E158" i="41"/>
  <c r="V158" i="41"/>
  <c r="D165" i="41"/>
  <c r="S170" i="41"/>
  <c r="H172" i="41"/>
  <c r="O172" i="41"/>
  <c r="L46" i="41"/>
  <c r="Z46" i="41"/>
  <c r="L53" i="41"/>
  <c r="Z53" i="41"/>
  <c r="L60" i="41"/>
  <c r="Z60" i="41"/>
  <c r="L67" i="41"/>
  <c r="Z67" i="41"/>
  <c r="L74" i="41"/>
  <c r="Z74" i="41"/>
  <c r="L81" i="41"/>
  <c r="Z81" i="41"/>
  <c r="L88" i="41"/>
  <c r="Z88" i="41"/>
  <c r="L95" i="41"/>
  <c r="Z95" i="41"/>
  <c r="L102" i="41"/>
  <c r="Z102" i="41"/>
  <c r="L109" i="41"/>
  <c r="Z109" i="41"/>
  <c r="V116" i="41"/>
  <c r="Z183" i="41"/>
  <c r="E184" i="41"/>
  <c r="L184" i="41"/>
  <c r="H116" i="41"/>
  <c r="P117" i="41"/>
  <c r="AD118" i="41"/>
  <c r="AD119" i="41"/>
  <c r="AD120" i="41"/>
  <c r="AD121" i="41"/>
  <c r="AD117" i="41"/>
  <c r="I119" i="41"/>
  <c r="I121" i="41"/>
  <c r="O169" i="41"/>
  <c r="I118" i="41"/>
  <c r="I117" i="41"/>
  <c r="P118" i="41"/>
  <c r="I120" i="41"/>
  <c r="C165" i="41"/>
  <c r="E165" i="41" s="1"/>
  <c r="J165" i="41"/>
  <c r="U165" i="41"/>
  <c r="V165" i="41" s="1"/>
  <c r="AB165" i="41"/>
  <c r="AC165" i="41" s="1"/>
  <c r="O170" i="41"/>
  <c r="H46" i="41"/>
  <c r="P47" i="41"/>
  <c r="AD48" i="41"/>
  <c r="AD50" i="41"/>
  <c r="AD51" i="41"/>
  <c r="V53" i="41"/>
  <c r="I55" i="41"/>
  <c r="AD56" i="41"/>
  <c r="AD57" i="41"/>
  <c r="H60" i="41"/>
  <c r="P61" i="41"/>
  <c r="AD62" i="41"/>
  <c r="AD63" i="41"/>
  <c r="AD64" i="41"/>
  <c r="AD65" i="41"/>
  <c r="V67" i="41"/>
  <c r="I69" i="41"/>
  <c r="H74" i="41"/>
  <c r="P75" i="41"/>
  <c r="AD76" i="41"/>
  <c r="AD77" i="41"/>
  <c r="AD78" i="41"/>
  <c r="AD79" i="41"/>
  <c r="V81" i="41"/>
  <c r="I83" i="41"/>
  <c r="I85" i="41"/>
  <c r="I86" i="41"/>
  <c r="O88" i="41"/>
  <c r="AD89" i="41"/>
  <c r="I91" i="41"/>
  <c r="I92" i="41"/>
  <c r="AD92" i="41"/>
  <c r="AD93" i="41"/>
  <c r="V95" i="41"/>
  <c r="I97" i="41"/>
  <c r="H102" i="41"/>
  <c r="P103" i="41"/>
  <c r="AD104" i="41"/>
  <c r="AD105" i="41"/>
  <c r="AD106" i="41"/>
  <c r="AD107" i="41"/>
  <c r="V109" i="41"/>
  <c r="I111" i="41"/>
  <c r="AD114" i="41"/>
  <c r="AD47" i="41"/>
  <c r="I49" i="41"/>
  <c r="I51" i="41"/>
  <c r="I54" i="41"/>
  <c r="P55" i="41"/>
  <c r="I57" i="41"/>
  <c r="I58" i="41"/>
  <c r="AD61" i="41"/>
  <c r="I63" i="41"/>
  <c r="I65" i="41"/>
  <c r="I68" i="41"/>
  <c r="P69" i="41"/>
  <c r="I71" i="41"/>
  <c r="AD75" i="41"/>
  <c r="I77" i="41"/>
  <c r="I79" i="41"/>
  <c r="I82" i="41"/>
  <c r="P83" i="41"/>
  <c r="AD85" i="41"/>
  <c r="AD86" i="41"/>
  <c r="I90" i="41"/>
  <c r="I96" i="41"/>
  <c r="P97" i="41"/>
  <c r="AD103" i="41"/>
  <c r="I105" i="41"/>
  <c r="I107" i="41"/>
  <c r="I110" i="41"/>
  <c r="P111" i="41"/>
  <c r="F165" i="41"/>
  <c r="H165" i="41" s="1"/>
  <c r="M165" i="41"/>
  <c r="O165" i="41" s="1"/>
  <c r="R165" i="41"/>
  <c r="S165" i="41" s="1"/>
  <c r="Y165" i="41"/>
  <c r="Z165" i="41" s="1"/>
  <c r="O167" i="41"/>
  <c r="O168" i="41"/>
  <c r="L170" i="41"/>
  <c r="S169" i="41"/>
  <c r="I48" i="41"/>
  <c r="AD49" i="41"/>
  <c r="P54" i="41"/>
  <c r="AD55" i="41"/>
  <c r="AD58" i="41"/>
  <c r="I62" i="41"/>
  <c r="P68" i="41"/>
  <c r="AD69" i="41"/>
  <c r="AD70" i="41"/>
  <c r="AD71" i="41"/>
  <c r="AD72" i="41"/>
  <c r="I76" i="41"/>
  <c r="P82" i="41"/>
  <c r="AD83" i="41"/>
  <c r="I89" i="41"/>
  <c r="P90" i="41"/>
  <c r="P96" i="41"/>
  <c r="AD97" i="41"/>
  <c r="AD98" i="41"/>
  <c r="AD99" i="41"/>
  <c r="P110" i="41"/>
  <c r="AD111" i="41"/>
  <c r="AD112" i="41"/>
  <c r="L165" i="41"/>
  <c r="O166" i="41"/>
  <c r="L169" i="41"/>
  <c r="S168" i="41"/>
  <c r="I47" i="41"/>
  <c r="P48" i="41"/>
  <c r="I50" i="41"/>
  <c r="AD54" i="41"/>
  <c r="I56" i="41"/>
  <c r="I61" i="41"/>
  <c r="P62" i="41"/>
  <c r="I64" i="41"/>
  <c r="AD68" i="41"/>
  <c r="I70" i="41"/>
  <c r="I72" i="41"/>
  <c r="I75" i="41"/>
  <c r="P76" i="41"/>
  <c r="I78" i="41"/>
  <c r="AD82" i="41"/>
  <c r="I84" i="41"/>
  <c r="AD84" i="41"/>
  <c r="I93" i="41"/>
  <c r="AD96" i="41"/>
  <c r="I98" i="41"/>
  <c r="I99" i="41"/>
  <c r="I100" i="41"/>
  <c r="I106" i="41"/>
  <c r="G179" i="41"/>
  <c r="I88" i="41" s="1"/>
  <c r="H180" i="41"/>
  <c r="I5" i="41"/>
  <c r="I180" i="41"/>
  <c r="I173" i="41"/>
  <c r="I159" i="41"/>
  <c r="I152" i="41"/>
  <c r="I145" i="41"/>
  <c r="I138" i="41"/>
  <c r="I131" i="41"/>
  <c r="I124" i="41"/>
  <c r="I40" i="41"/>
  <c r="I33" i="41"/>
  <c r="I26" i="41"/>
  <c r="I19" i="41"/>
  <c r="I12" i="41"/>
  <c r="O180" i="41"/>
  <c r="P180" i="41"/>
  <c r="P173" i="41"/>
  <c r="P166" i="41"/>
  <c r="P159" i="41"/>
  <c r="P152" i="41"/>
  <c r="P145" i="41"/>
  <c r="P138" i="41"/>
  <c r="P131" i="41"/>
  <c r="P124" i="41"/>
  <c r="P40" i="41"/>
  <c r="P33" i="41"/>
  <c r="P26" i="41"/>
  <c r="P19" i="41"/>
  <c r="P12" i="41"/>
  <c r="P5" i="41"/>
  <c r="Y179" i="41"/>
  <c r="Z179" i="41" s="1"/>
  <c r="Z180" i="41"/>
  <c r="AC181" i="41"/>
  <c r="AD181" i="41"/>
  <c r="AD174" i="41"/>
  <c r="AD160" i="41"/>
  <c r="AD153" i="41"/>
  <c r="AD146" i="41"/>
  <c r="AD139" i="41"/>
  <c r="AD132" i="41"/>
  <c r="AD125" i="41"/>
  <c r="AD41" i="41"/>
  <c r="AD34" i="41"/>
  <c r="AD27" i="41"/>
  <c r="AD20" i="41"/>
  <c r="AD13" i="41"/>
  <c r="AD6" i="41"/>
  <c r="H182" i="41"/>
  <c r="I7" i="41"/>
  <c r="I182" i="41"/>
  <c r="I175" i="41"/>
  <c r="I161" i="41"/>
  <c r="I154" i="41"/>
  <c r="I147" i="41"/>
  <c r="I140" i="41"/>
  <c r="I133" i="41"/>
  <c r="I126" i="41"/>
  <c r="I42" i="41"/>
  <c r="I35" i="41"/>
  <c r="I28" i="41"/>
  <c r="I21" i="41"/>
  <c r="I14" i="41"/>
  <c r="AC182" i="41"/>
  <c r="AD182" i="41"/>
  <c r="AD175" i="41"/>
  <c r="AD161" i="41"/>
  <c r="AD154" i="41"/>
  <c r="AD147" i="41"/>
  <c r="AD140" i="41"/>
  <c r="AD133" i="41"/>
  <c r="AD126" i="41"/>
  <c r="AD42" i="41"/>
  <c r="AD35" i="41"/>
  <c r="AD28" i="41"/>
  <c r="AD21" i="41"/>
  <c r="AD14" i="41"/>
  <c r="AD7" i="41"/>
  <c r="H183" i="41"/>
  <c r="I8" i="41"/>
  <c r="I183" i="41"/>
  <c r="I176" i="41"/>
  <c r="I162" i="41"/>
  <c r="I155" i="41"/>
  <c r="I148" i="41"/>
  <c r="I141" i="41"/>
  <c r="I134" i="41"/>
  <c r="I127" i="41"/>
  <c r="I43" i="41"/>
  <c r="I36" i="41"/>
  <c r="I29" i="41"/>
  <c r="I22" i="41"/>
  <c r="I15" i="41"/>
  <c r="E181" i="41"/>
  <c r="L181" i="41"/>
  <c r="Z184" i="41"/>
  <c r="R179" i="41"/>
  <c r="D179" i="41"/>
  <c r="E179" i="41" s="1"/>
  <c r="E180" i="41"/>
  <c r="K179" i="41"/>
  <c r="L179" i="41" s="1"/>
  <c r="L180" i="41"/>
  <c r="AB179" i="41"/>
  <c r="AD11" i="41" s="1"/>
  <c r="AC180" i="41"/>
  <c r="AD180" i="41"/>
  <c r="AD173" i="41"/>
  <c r="AD159" i="41"/>
  <c r="AD152" i="41"/>
  <c r="AD145" i="41"/>
  <c r="AD138" i="41"/>
  <c r="AD131" i="41"/>
  <c r="AD124" i="41"/>
  <c r="AD40" i="41"/>
  <c r="AD33" i="41"/>
  <c r="AD26" i="41"/>
  <c r="AD19" i="41"/>
  <c r="AD12" i="41"/>
  <c r="AD5" i="41"/>
  <c r="H181" i="41"/>
  <c r="I181" i="41"/>
  <c r="I174" i="41"/>
  <c r="I160" i="41"/>
  <c r="I153" i="41"/>
  <c r="I146" i="41"/>
  <c r="I139" i="41"/>
  <c r="I132" i="41"/>
  <c r="I125" i="41"/>
  <c r="I41" i="41"/>
  <c r="I34" i="41"/>
  <c r="I27" i="41"/>
  <c r="I20" i="41"/>
  <c r="I13" i="41"/>
  <c r="I6" i="41"/>
  <c r="O181" i="41"/>
  <c r="P181" i="41"/>
  <c r="P174" i="41"/>
  <c r="P167" i="41"/>
  <c r="P160" i="41"/>
  <c r="P153" i="41"/>
  <c r="P146" i="41"/>
  <c r="P139" i="41"/>
  <c r="P132" i="41"/>
  <c r="P125" i="41"/>
  <c r="P41" i="41"/>
  <c r="P34" i="41"/>
  <c r="P27" i="41"/>
  <c r="P20" i="41"/>
  <c r="P13" i="41"/>
  <c r="P6" i="41"/>
  <c r="AC184" i="41"/>
  <c r="AD184" i="41"/>
  <c r="AD177" i="41"/>
  <c r="AD163" i="41"/>
  <c r="AD156" i="41"/>
  <c r="AD149" i="41"/>
  <c r="AD142" i="41"/>
  <c r="AD135" i="41"/>
  <c r="AD128" i="41"/>
  <c r="AD44" i="41"/>
  <c r="AD37" i="41"/>
  <c r="AD30" i="41"/>
  <c r="AD23" i="41"/>
  <c r="AD16" i="41"/>
  <c r="AD9" i="41"/>
  <c r="Z181" i="41"/>
  <c r="E182" i="41"/>
  <c r="L182" i="41"/>
  <c r="Z182" i="41"/>
  <c r="E183" i="41"/>
  <c r="L183" i="41"/>
  <c r="AC183" i="41"/>
  <c r="AD183" i="41"/>
  <c r="AD176" i="41"/>
  <c r="AD162" i="41"/>
  <c r="AD155" i="41"/>
  <c r="AD148" i="41"/>
  <c r="AD141" i="41"/>
  <c r="AD134" i="41"/>
  <c r="AD127" i="41"/>
  <c r="AD43" i="41"/>
  <c r="AD36" i="41"/>
  <c r="AD29" i="41"/>
  <c r="AD22" i="41"/>
  <c r="AD15" i="41"/>
  <c r="AD8" i="41"/>
  <c r="H184" i="41"/>
  <c r="I184" i="41"/>
  <c r="I177" i="41"/>
  <c r="I163" i="41"/>
  <c r="I156" i="41"/>
  <c r="I149" i="41"/>
  <c r="I142" i="41"/>
  <c r="I135" i="41"/>
  <c r="I128" i="41"/>
  <c r="I44" i="41"/>
  <c r="I37" i="41"/>
  <c r="I30" i="41"/>
  <c r="I23" i="41"/>
  <c r="I16" i="41"/>
  <c r="I9" i="41"/>
  <c r="AD32" i="41"/>
  <c r="V4" i="41"/>
  <c r="V11" i="41"/>
  <c r="V18" i="41"/>
  <c r="V25" i="41"/>
  <c r="V32" i="41"/>
  <c r="V39" i="41"/>
  <c r="AD165" i="41"/>
  <c r="Z166" i="41"/>
  <c r="AD166" i="41"/>
  <c r="Z167" i="41"/>
  <c r="AD167" i="41"/>
  <c r="V168" i="41"/>
  <c r="Z168" i="41"/>
  <c r="AD168" i="41"/>
  <c r="V169" i="41"/>
  <c r="Z169" i="41"/>
  <c r="AD169" i="41"/>
  <c r="V170" i="41"/>
  <c r="Z170" i="41"/>
  <c r="AD170" i="41"/>
  <c r="V172" i="41"/>
  <c r="N182" i="41"/>
  <c r="P119" i="41" s="1"/>
  <c r="N183" i="41"/>
  <c r="P120" i="41" s="1"/>
  <c r="N184" i="41"/>
  <c r="P121" i="41" s="1"/>
  <c r="I39" i="41"/>
  <c r="I144" i="41"/>
  <c r="E166" i="41"/>
  <c r="I166" i="41"/>
  <c r="AC166" i="41"/>
  <c r="E167" i="41"/>
  <c r="I167" i="41"/>
  <c r="AC167" i="41"/>
  <c r="E168" i="41"/>
  <c r="I168" i="41"/>
  <c r="AC168" i="41"/>
  <c r="E169" i="41"/>
  <c r="I169" i="41"/>
  <c r="AC169" i="41"/>
  <c r="E170" i="41"/>
  <c r="I170" i="41"/>
  <c r="AC170" i="41"/>
  <c r="U181" i="41"/>
  <c r="Q182" i="41"/>
  <c r="U182" i="41"/>
  <c r="W119" i="41" s="1"/>
  <c r="Q183" i="41"/>
  <c r="S183" i="41" s="1"/>
  <c r="U183" i="41"/>
  <c r="W120" i="41" s="1"/>
  <c r="Q184" i="41"/>
  <c r="S184" i="41" s="1"/>
  <c r="U184" i="41"/>
  <c r="W121" i="41" s="1"/>
  <c r="H166" i="41"/>
  <c r="L166" i="41"/>
  <c r="H167" i="41"/>
  <c r="L167" i="41"/>
  <c r="H168" i="41"/>
  <c r="L168" i="41"/>
  <c r="H169" i="41"/>
  <c r="H170" i="41"/>
  <c r="N203" i="30"/>
  <c r="N202" i="30"/>
  <c r="N201" i="30"/>
  <c r="N200" i="30"/>
  <c r="N199" i="30"/>
  <c r="N187" i="30"/>
  <c r="N186" i="30"/>
  <c r="N185" i="30"/>
  <c r="N184" i="30"/>
  <c r="N183" i="30"/>
  <c r="N179" i="30"/>
  <c r="N178" i="30"/>
  <c r="N177" i="30"/>
  <c r="N176" i="30"/>
  <c r="N175" i="30"/>
  <c r="N171" i="30"/>
  <c r="N170" i="30"/>
  <c r="N169" i="30"/>
  <c r="N168" i="30"/>
  <c r="N167" i="30"/>
  <c r="N163" i="30"/>
  <c r="N162" i="30"/>
  <c r="N161" i="30"/>
  <c r="N160" i="30"/>
  <c r="N159" i="30"/>
  <c r="N155" i="30"/>
  <c r="N154" i="30"/>
  <c r="N153" i="30"/>
  <c r="N152" i="30"/>
  <c r="N151" i="30"/>
  <c r="N147" i="30"/>
  <c r="N146" i="30"/>
  <c r="N145" i="30"/>
  <c r="N144" i="30"/>
  <c r="N143" i="30"/>
  <c r="N139" i="30"/>
  <c r="N138" i="30"/>
  <c r="N137" i="30"/>
  <c r="N136" i="30"/>
  <c r="N135" i="30"/>
  <c r="N131" i="30"/>
  <c r="N130" i="30"/>
  <c r="N129" i="30"/>
  <c r="N128" i="30"/>
  <c r="N127" i="30"/>
  <c r="N123" i="30"/>
  <c r="N122" i="30"/>
  <c r="N121" i="30"/>
  <c r="N120" i="30"/>
  <c r="N119" i="30"/>
  <c r="N115" i="30"/>
  <c r="N114" i="30"/>
  <c r="N113" i="30"/>
  <c r="N112" i="30"/>
  <c r="N111" i="30"/>
  <c r="N107" i="30"/>
  <c r="N106" i="30"/>
  <c r="N105" i="30"/>
  <c r="N104" i="30"/>
  <c r="N103" i="30"/>
  <c r="N99" i="30"/>
  <c r="N98" i="30"/>
  <c r="N97" i="30"/>
  <c r="N96" i="30"/>
  <c r="N95" i="30"/>
  <c r="N91" i="30"/>
  <c r="N90" i="30"/>
  <c r="N89" i="30"/>
  <c r="N88" i="30"/>
  <c r="N87" i="30"/>
  <c r="N83" i="30"/>
  <c r="N82" i="30"/>
  <c r="N81" i="30"/>
  <c r="N80" i="30"/>
  <c r="N79" i="30"/>
  <c r="N75" i="30"/>
  <c r="N74" i="30"/>
  <c r="N73" i="30"/>
  <c r="N72" i="30"/>
  <c r="N71" i="30"/>
  <c r="N67" i="30"/>
  <c r="N66" i="30"/>
  <c r="N65" i="30"/>
  <c r="N64" i="30"/>
  <c r="N63" i="30"/>
  <c r="N59" i="30"/>
  <c r="N58" i="30"/>
  <c r="N57" i="30"/>
  <c r="N56" i="30"/>
  <c r="N55" i="30"/>
  <c r="N51" i="30"/>
  <c r="N50" i="30"/>
  <c r="N49" i="30"/>
  <c r="N48" i="30"/>
  <c r="N47" i="30"/>
  <c r="N43" i="30"/>
  <c r="N42" i="30"/>
  <c r="N41" i="30"/>
  <c r="N40" i="30"/>
  <c r="N39" i="30"/>
  <c r="N35" i="30"/>
  <c r="N34" i="30"/>
  <c r="N33" i="30"/>
  <c r="N32" i="30"/>
  <c r="N31" i="30"/>
  <c r="N27" i="30"/>
  <c r="N26" i="30"/>
  <c r="N25" i="30"/>
  <c r="N24" i="30"/>
  <c r="N23" i="30"/>
  <c r="N19" i="30"/>
  <c r="N18" i="30"/>
  <c r="N17" i="30"/>
  <c r="N16" i="30"/>
  <c r="N15" i="30"/>
  <c r="N11" i="30"/>
  <c r="N10" i="30"/>
  <c r="N9" i="30"/>
  <c r="N8" i="30"/>
  <c r="N7" i="30"/>
  <c r="K203" i="30"/>
  <c r="K202" i="30"/>
  <c r="K201" i="30"/>
  <c r="K200" i="30"/>
  <c r="K199" i="30"/>
  <c r="K187" i="30"/>
  <c r="K186" i="30"/>
  <c r="K185" i="30"/>
  <c r="K184" i="30"/>
  <c r="K183" i="30"/>
  <c r="K179" i="30"/>
  <c r="K178" i="30"/>
  <c r="K177" i="30"/>
  <c r="K176" i="30"/>
  <c r="K175" i="30"/>
  <c r="K171" i="30"/>
  <c r="K170" i="30"/>
  <c r="K169" i="30"/>
  <c r="K168" i="30"/>
  <c r="K167" i="30"/>
  <c r="K163" i="30"/>
  <c r="K162" i="30"/>
  <c r="K161" i="30"/>
  <c r="K160" i="30"/>
  <c r="K159" i="30"/>
  <c r="K155" i="30"/>
  <c r="K154" i="30"/>
  <c r="K153" i="30"/>
  <c r="K152" i="30"/>
  <c r="K151" i="30"/>
  <c r="K147" i="30"/>
  <c r="K146" i="30"/>
  <c r="K145" i="30"/>
  <c r="K144" i="30"/>
  <c r="K143" i="30"/>
  <c r="K139" i="30"/>
  <c r="K138" i="30"/>
  <c r="K137" i="30"/>
  <c r="K136" i="30"/>
  <c r="K135" i="30"/>
  <c r="K131" i="30"/>
  <c r="K130" i="30"/>
  <c r="K129" i="30"/>
  <c r="K128" i="30"/>
  <c r="K127" i="30"/>
  <c r="K123" i="30"/>
  <c r="K122" i="30"/>
  <c r="K121" i="30"/>
  <c r="K120" i="30"/>
  <c r="K119" i="30"/>
  <c r="K115" i="30"/>
  <c r="K114" i="30"/>
  <c r="K113" i="30"/>
  <c r="K112" i="30"/>
  <c r="K111" i="30"/>
  <c r="K107" i="30"/>
  <c r="K106" i="30"/>
  <c r="K105" i="30"/>
  <c r="K104" i="30"/>
  <c r="K103" i="30"/>
  <c r="K99" i="30"/>
  <c r="K98" i="30"/>
  <c r="K97" i="30"/>
  <c r="K96" i="30"/>
  <c r="K95" i="30"/>
  <c r="K91" i="30"/>
  <c r="K90" i="30"/>
  <c r="K89" i="30"/>
  <c r="K88" i="30"/>
  <c r="K87" i="30"/>
  <c r="K83" i="30"/>
  <c r="K82" i="30"/>
  <c r="K81" i="30"/>
  <c r="K80" i="30"/>
  <c r="K79" i="30"/>
  <c r="K75" i="30"/>
  <c r="K74" i="30"/>
  <c r="K73" i="30"/>
  <c r="K72" i="30"/>
  <c r="K71" i="30"/>
  <c r="K67" i="30"/>
  <c r="K66" i="30"/>
  <c r="K65" i="30"/>
  <c r="K64" i="30"/>
  <c r="K63" i="30"/>
  <c r="K59" i="30"/>
  <c r="K58" i="30"/>
  <c r="K57" i="30"/>
  <c r="K56" i="30"/>
  <c r="K55" i="30"/>
  <c r="K51" i="30"/>
  <c r="K50" i="30"/>
  <c r="K49" i="30"/>
  <c r="K48" i="30"/>
  <c r="K47" i="30"/>
  <c r="K43" i="30"/>
  <c r="K42" i="30"/>
  <c r="K41" i="30"/>
  <c r="K40" i="30"/>
  <c r="K39" i="30"/>
  <c r="K35" i="30"/>
  <c r="K34" i="30"/>
  <c r="K33" i="30"/>
  <c r="K32" i="30"/>
  <c r="K31" i="30"/>
  <c r="K27" i="30"/>
  <c r="K26" i="30"/>
  <c r="K25" i="30"/>
  <c r="K24" i="30"/>
  <c r="K23" i="30"/>
  <c r="K19" i="30"/>
  <c r="K18" i="30"/>
  <c r="K17" i="30"/>
  <c r="K16" i="30"/>
  <c r="K15" i="30"/>
  <c r="K11" i="30"/>
  <c r="K10" i="30"/>
  <c r="K9" i="30"/>
  <c r="K8" i="30"/>
  <c r="K7" i="30"/>
  <c r="H203" i="30"/>
  <c r="H202" i="30"/>
  <c r="H201" i="30"/>
  <c r="H200" i="30"/>
  <c r="H199" i="30"/>
  <c r="H187" i="30"/>
  <c r="H186" i="30"/>
  <c r="H185" i="30"/>
  <c r="H184" i="30"/>
  <c r="H183" i="30"/>
  <c r="H179" i="30"/>
  <c r="H178" i="30"/>
  <c r="H177" i="30"/>
  <c r="H176" i="30"/>
  <c r="H175" i="30"/>
  <c r="H171" i="30"/>
  <c r="H170" i="30"/>
  <c r="H169" i="30"/>
  <c r="H168" i="30"/>
  <c r="H167" i="30"/>
  <c r="H163" i="30"/>
  <c r="H162" i="30"/>
  <c r="H161" i="30"/>
  <c r="H160" i="30"/>
  <c r="H159" i="30"/>
  <c r="H155" i="30"/>
  <c r="H154" i="30"/>
  <c r="H153" i="30"/>
  <c r="H152" i="30"/>
  <c r="H151" i="30"/>
  <c r="H147" i="30"/>
  <c r="H146" i="30"/>
  <c r="H145" i="30"/>
  <c r="H144" i="30"/>
  <c r="H143" i="30"/>
  <c r="H139" i="30"/>
  <c r="H138" i="30"/>
  <c r="H137" i="30"/>
  <c r="H136" i="30"/>
  <c r="H135" i="30"/>
  <c r="H131" i="30"/>
  <c r="H130" i="30"/>
  <c r="H129" i="30"/>
  <c r="H128" i="30"/>
  <c r="H127" i="30"/>
  <c r="H123" i="30"/>
  <c r="H122" i="30"/>
  <c r="H121" i="30"/>
  <c r="H120" i="30"/>
  <c r="H119" i="30"/>
  <c r="H115" i="30"/>
  <c r="H114" i="30"/>
  <c r="H113" i="30"/>
  <c r="H112" i="30"/>
  <c r="H111" i="30"/>
  <c r="H107" i="30"/>
  <c r="H106" i="30"/>
  <c r="H105" i="30"/>
  <c r="H104" i="30"/>
  <c r="H103" i="30"/>
  <c r="H99" i="30"/>
  <c r="H98" i="30"/>
  <c r="H97" i="30"/>
  <c r="H96" i="30"/>
  <c r="H95" i="30"/>
  <c r="H91" i="30"/>
  <c r="H90" i="30"/>
  <c r="H89" i="30"/>
  <c r="H88" i="30"/>
  <c r="H87" i="30"/>
  <c r="H83" i="30"/>
  <c r="H82" i="30"/>
  <c r="H81" i="30"/>
  <c r="H80" i="30"/>
  <c r="H79" i="30"/>
  <c r="H75" i="30"/>
  <c r="H74" i="30"/>
  <c r="H73" i="30"/>
  <c r="H72" i="30"/>
  <c r="H71" i="30"/>
  <c r="H67" i="30"/>
  <c r="H66" i="30"/>
  <c r="H65" i="30"/>
  <c r="H64" i="30"/>
  <c r="H63" i="30"/>
  <c r="H59" i="30"/>
  <c r="H58" i="30"/>
  <c r="H57" i="30"/>
  <c r="H56" i="30"/>
  <c r="H55" i="30"/>
  <c r="H51" i="30"/>
  <c r="H50" i="30"/>
  <c r="H49" i="30"/>
  <c r="H48" i="30"/>
  <c r="H47" i="30"/>
  <c r="H43" i="30"/>
  <c r="H42" i="30"/>
  <c r="H41" i="30"/>
  <c r="H40" i="30"/>
  <c r="H39" i="30"/>
  <c r="H35" i="30"/>
  <c r="H34" i="30"/>
  <c r="H33" i="30"/>
  <c r="H32" i="30"/>
  <c r="H31" i="30"/>
  <c r="H27" i="30"/>
  <c r="H26" i="30"/>
  <c r="H25" i="30"/>
  <c r="H24" i="30"/>
  <c r="H23" i="30"/>
  <c r="H19" i="30"/>
  <c r="H18" i="30"/>
  <c r="H17" i="30"/>
  <c r="H16" i="30"/>
  <c r="H15" i="30"/>
  <c r="H11" i="30"/>
  <c r="H10" i="30"/>
  <c r="H9" i="30"/>
  <c r="H8" i="30"/>
  <c r="H7" i="30"/>
  <c r="E203" i="30"/>
  <c r="E202" i="30"/>
  <c r="E201" i="30"/>
  <c r="E200" i="30"/>
  <c r="E199" i="30"/>
  <c r="E187" i="30"/>
  <c r="E186" i="30"/>
  <c r="E185" i="30"/>
  <c r="E184" i="30"/>
  <c r="E183" i="30"/>
  <c r="E179" i="30"/>
  <c r="E178" i="30"/>
  <c r="E177" i="30"/>
  <c r="E176" i="30"/>
  <c r="E175" i="30"/>
  <c r="E171" i="30"/>
  <c r="E170" i="30"/>
  <c r="E169" i="30"/>
  <c r="E168" i="30"/>
  <c r="E167" i="30"/>
  <c r="E163" i="30"/>
  <c r="E162" i="30"/>
  <c r="E161" i="30"/>
  <c r="E160" i="30"/>
  <c r="E159" i="30"/>
  <c r="E155" i="30"/>
  <c r="E154" i="30"/>
  <c r="E153" i="30"/>
  <c r="E152" i="30"/>
  <c r="E151" i="30"/>
  <c r="E147" i="30"/>
  <c r="E146" i="30"/>
  <c r="E145" i="30"/>
  <c r="E144" i="30"/>
  <c r="E143" i="30"/>
  <c r="E139" i="30"/>
  <c r="E138" i="30"/>
  <c r="E137" i="30"/>
  <c r="E136" i="30"/>
  <c r="E135" i="30"/>
  <c r="E131" i="30"/>
  <c r="E130" i="30"/>
  <c r="E129" i="30"/>
  <c r="E128" i="30"/>
  <c r="E127" i="30"/>
  <c r="E123" i="30"/>
  <c r="E122" i="30"/>
  <c r="E121" i="30"/>
  <c r="E120" i="30"/>
  <c r="E119" i="30"/>
  <c r="E115" i="30"/>
  <c r="E114" i="30"/>
  <c r="E113" i="30"/>
  <c r="E112" i="30"/>
  <c r="E111" i="30"/>
  <c r="E107" i="30"/>
  <c r="E106" i="30"/>
  <c r="E105" i="30"/>
  <c r="E104" i="30"/>
  <c r="E103" i="30"/>
  <c r="E99" i="30"/>
  <c r="E98" i="30"/>
  <c r="E97" i="30"/>
  <c r="E96" i="30"/>
  <c r="E95" i="30"/>
  <c r="E91" i="30"/>
  <c r="E90" i="30"/>
  <c r="E89" i="30"/>
  <c r="E88" i="30"/>
  <c r="E87" i="30"/>
  <c r="E83" i="30"/>
  <c r="E82" i="30"/>
  <c r="E81" i="30"/>
  <c r="E80" i="30"/>
  <c r="E79" i="30"/>
  <c r="E75" i="30"/>
  <c r="E74" i="30"/>
  <c r="E73" i="30"/>
  <c r="E72" i="30"/>
  <c r="E71" i="30"/>
  <c r="E67" i="30"/>
  <c r="E66" i="30"/>
  <c r="E65" i="30"/>
  <c r="E64" i="30"/>
  <c r="E63" i="30"/>
  <c r="E59" i="30"/>
  <c r="E58" i="30"/>
  <c r="E57" i="30"/>
  <c r="E56" i="30"/>
  <c r="E55" i="30"/>
  <c r="E51" i="30"/>
  <c r="E50" i="30"/>
  <c r="E49" i="30"/>
  <c r="E48" i="30"/>
  <c r="E47" i="30"/>
  <c r="E43" i="30"/>
  <c r="E42" i="30"/>
  <c r="E41" i="30"/>
  <c r="E40" i="30"/>
  <c r="E39" i="30"/>
  <c r="E35" i="30"/>
  <c r="E34" i="30"/>
  <c r="E33" i="30"/>
  <c r="E32" i="30"/>
  <c r="E31" i="30"/>
  <c r="E27" i="30"/>
  <c r="E26" i="30"/>
  <c r="E25" i="30"/>
  <c r="E24" i="30"/>
  <c r="E23" i="30"/>
  <c r="E19" i="30"/>
  <c r="E18" i="30"/>
  <c r="E17" i="30"/>
  <c r="E16" i="30"/>
  <c r="E15" i="30"/>
  <c r="E8" i="30"/>
  <c r="E9" i="30"/>
  <c r="E10" i="30"/>
  <c r="E11" i="30"/>
  <c r="E7" i="30"/>
  <c r="M195" i="30"/>
  <c r="M211" i="30" s="1"/>
  <c r="L195" i="30"/>
  <c r="N195" i="30" s="1"/>
  <c r="M194" i="30"/>
  <c r="M210" i="30" s="1"/>
  <c r="L194" i="30"/>
  <c r="M193" i="30"/>
  <c r="M209" i="30" s="1"/>
  <c r="L193" i="30"/>
  <c r="L209" i="30" s="1"/>
  <c r="M192" i="30"/>
  <c r="M208" i="30" s="1"/>
  <c r="L192" i="30"/>
  <c r="L208" i="30" s="1"/>
  <c r="M191" i="30"/>
  <c r="M207" i="30" s="1"/>
  <c r="L191" i="30"/>
  <c r="N191" i="30" s="1"/>
  <c r="J195" i="30"/>
  <c r="J211" i="30" s="1"/>
  <c r="I195" i="30"/>
  <c r="J194" i="30"/>
  <c r="J210" i="30" s="1"/>
  <c r="I194" i="30"/>
  <c r="I210" i="30" s="1"/>
  <c r="J193" i="30"/>
  <c r="J209" i="30" s="1"/>
  <c r="I193" i="30"/>
  <c r="J192" i="30"/>
  <c r="I192" i="30"/>
  <c r="I196" i="30" s="1"/>
  <c r="J191" i="30"/>
  <c r="J207" i="30" s="1"/>
  <c r="I191" i="30"/>
  <c r="I207" i="30" s="1"/>
  <c r="G195" i="30"/>
  <c r="G211" i="30" s="1"/>
  <c r="F195" i="30"/>
  <c r="H195" i="30" s="1"/>
  <c r="G194" i="30"/>
  <c r="G210" i="30" s="1"/>
  <c r="F194" i="30"/>
  <c r="F210" i="30" s="1"/>
  <c r="G193" i="30"/>
  <c r="G209" i="30" s="1"/>
  <c r="F193" i="30"/>
  <c r="F209" i="30" s="1"/>
  <c r="G192" i="30"/>
  <c r="F192" i="30"/>
  <c r="F208" i="30" s="1"/>
  <c r="G191" i="30"/>
  <c r="G207" i="30" s="1"/>
  <c r="F191" i="30"/>
  <c r="H191" i="30" s="1"/>
  <c r="C192" i="30"/>
  <c r="D192" i="30"/>
  <c r="D208" i="30" s="1"/>
  <c r="C193" i="30"/>
  <c r="C209" i="30" s="1"/>
  <c r="D193" i="30"/>
  <c r="D209" i="30" s="1"/>
  <c r="C194" i="30"/>
  <c r="C210" i="30" s="1"/>
  <c r="D194" i="30"/>
  <c r="D210" i="30" s="1"/>
  <c r="C195" i="30"/>
  <c r="D195" i="30"/>
  <c r="D211" i="30" s="1"/>
  <c r="D191" i="30"/>
  <c r="D207" i="30" s="1"/>
  <c r="C191" i="30"/>
  <c r="M204" i="30"/>
  <c r="L204" i="30"/>
  <c r="J204" i="30"/>
  <c r="I204" i="30"/>
  <c r="G204" i="30"/>
  <c r="F204" i="30"/>
  <c r="D204" i="30"/>
  <c r="C204" i="30"/>
  <c r="M188" i="30"/>
  <c r="L188" i="30"/>
  <c r="J188" i="30"/>
  <c r="I188" i="30"/>
  <c r="G188" i="30"/>
  <c r="F188" i="30"/>
  <c r="D188" i="30"/>
  <c r="C188" i="30"/>
  <c r="M180" i="30"/>
  <c r="L180" i="30"/>
  <c r="J180" i="30"/>
  <c r="I180" i="30"/>
  <c r="G180" i="30"/>
  <c r="F180" i="30"/>
  <c r="D180" i="30"/>
  <c r="C180" i="30"/>
  <c r="M172" i="30"/>
  <c r="L172" i="30"/>
  <c r="J172" i="30"/>
  <c r="I172" i="30"/>
  <c r="G172" i="30"/>
  <c r="F172" i="30"/>
  <c r="D172" i="30"/>
  <c r="C172" i="30"/>
  <c r="M164" i="30"/>
  <c r="L164" i="30"/>
  <c r="J164" i="30"/>
  <c r="I164" i="30"/>
  <c r="G164" i="30"/>
  <c r="F164" i="30"/>
  <c r="D164" i="30"/>
  <c r="C164" i="30"/>
  <c r="M156" i="30"/>
  <c r="L156" i="30"/>
  <c r="J156" i="30"/>
  <c r="I156" i="30"/>
  <c r="G156" i="30"/>
  <c r="F156" i="30"/>
  <c r="D156" i="30"/>
  <c r="C156" i="30"/>
  <c r="M148" i="30"/>
  <c r="L148" i="30"/>
  <c r="J148" i="30"/>
  <c r="I148" i="30"/>
  <c r="G148" i="30"/>
  <c r="F148" i="30"/>
  <c r="D148" i="30"/>
  <c r="C148" i="30"/>
  <c r="M140" i="30"/>
  <c r="L140" i="30"/>
  <c r="J140" i="30"/>
  <c r="I140" i="30"/>
  <c r="G140" i="30"/>
  <c r="F140" i="30"/>
  <c r="D140" i="30"/>
  <c r="C140" i="30"/>
  <c r="M132" i="30"/>
  <c r="L132" i="30"/>
  <c r="J132" i="30"/>
  <c r="I132" i="30"/>
  <c r="G132" i="30"/>
  <c r="F132" i="30"/>
  <c r="D132" i="30"/>
  <c r="C132" i="30"/>
  <c r="M124" i="30"/>
  <c r="L124" i="30"/>
  <c r="J124" i="30"/>
  <c r="I124" i="30"/>
  <c r="G124" i="30"/>
  <c r="F124" i="30"/>
  <c r="D124" i="30"/>
  <c r="C124" i="30"/>
  <c r="M116" i="30"/>
  <c r="L116" i="30"/>
  <c r="J116" i="30"/>
  <c r="I116" i="30"/>
  <c r="G116" i="30"/>
  <c r="F116" i="30"/>
  <c r="D116" i="30"/>
  <c r="C116" i="30"/>
  <c r="M108" i="30"/>
  <c r="L108" i="30"/>
  <c r="J108" i="30"/>
  <c r="I108" i="30"/>
  <c r="G108" i="30"/>
  <c r="F108" i="30"/>
  <c r="D108" i="30"/>
  <c r="C108" i="30"/>
  <c r="M100" i="30"/>
  <c r="L100" i="30"/>
  <c r="J100" i="30"/>
  <c r="I100" i="30"/>
  <c r="G100" i="30"/>
  <c r="F100" i="30"/>
  <c r="D100" i="30"/>
  <c r="C100" i="30"/>
  <c r="M92" i="30"/>
  <c r="L92" i="30"/>
  <c r="J92" i="30"/>
  <c r="I92" i="30"/>
  <c r="G92" i="30"/>
  <c r="F92" i="30"/>
  <c r="D92" i="30"/>
  <c r="C92" i="30"/>
  <c r="M84" i="30"/>
  <c r="L84" i="30"/>
  <c r="J84" i="30"/>
  <c r="I84" i="30"/>
  <c r="G84" i="30"/>
  <c r="F84" i="30"/>
  <c r="D84" i="30"/>
  <c r="C84" i="30"/>
  <c r="M76" i="30"/>
  <c r="L76" i="30"/>
  <c r="J76" i="30"/>
  <c r="I76" i="30"/>
  <c r="G76" i="30"/>
  <c r="F76" i="30"/>
  <c r="D76" i="30"/>
  <c r="C76" i="30"/>
  <c r="M68" i="30"/>
  <c r="L68" i="30"/>
  <c r="J68" i="30"/>
  <c r="I68" i="30"/>
  <c r="G68" i="30"/>
  <c r="F68" i="30"/>
  <c r="D68" i="30"/>
  <c r="C68" i="30"/>
  <c r="M60" i="30"/>
  <c r="L60" i="30"/>
  <c r="J60" i="30"/>
  <c r="I60" i="30"/>
  <c r="G60" i="30"/>
  <c r="F60" i="30"/>
  <c r="D60" i="30"/>
  <c r="C60" i="30"/>
  <c r="M52" i="30"/>
  <c r="L52" i="30"/>
  <c r="J52" i="30"/>
  <c r="I52" i="30"/>
  <c r="G52" i="30"/>
  <c r="F52" i="30"/>
  <c r="D52" i="30"/>
  <c r="C52" i="30"/>
  <c r="M44" i="30"/>
  <c r="L44" i="30"/>
  <c r="J44" i="30"/>
  <c r="I44" i="30"/>
  <c r="G44" i="30"/>
  <c r="F44" i="30"/>
  <c r="D44" i="30"/>
  <c r="C44" i="30"/>
  <c r="M36" i="30"/>
  <c r="L36" i="30"/>
  <c r="J36" i="30"/>
  <c r="I36" i="30"/>
  <c r="G36" i="30"/>
  <c r="F36" i="30"/>
  <c r="D36" i="30"/>
  <c r="C36" i="30"/>
  <c r="M28" i="30"/>
  <c r="L28" i="30"/>
  <c r="J28" i="30"/>
  <c r="I28" i="30"/>
  <c r="G28" i="30"/>
  <c r="F28" i="30"/>
  <c r="D28" i="30"/>
  <c r="C28" i="30"/>
  <c r="M20" i="30"/>
  <c r="L20" i="30"/>
  <c r="J20" i="30"/>
  <c r="I20" i="30"/>
  <c r="G20" i="30"/>
  <c r="F20" i="30"/>
  <c r="D20" i="30"/>
  <c r="C20" i="30"/>
  <c r="M12" i="30"/>
  <c r="L12" i="30"/>
  <c r="J12" i="30"/>
  <c r="I12" i="30"/>
  <c r="G12" i="30"/>
  <c r="F12" i="30"/>
  <c r="D12" i="30"/>
  <c r="C12" i="30"/>
  <c r="I165" i="41" l="1"/>
  <c r="I137" i="41"/>
  <c r="I32" i="41"/>
  <c r="I4" i="41"/>
  <c r="I158" i="41"/>
  <c r="I130" i="41"/>
  <c r="I25" i="41"/>
  <c r="I151" i="41"/>
  <c r="I123" i="41"/>
  <c r="I11" i="41"/>
  <c r="AD130" i="41"/>
  <c r="AD144" i="41"/>
  <c r="I95" i="41"/>
  <c r="I116" i="41"/>
  <c r="I53" i="41"/>
  <c r="AD39" i="41"/>
  <c r="AD116" i="41"/>
  <c r="Q179" i="41"/>
  <c r="S179" i="41" s="1"/>
  <c r="I109" i="41"/>
  <c r="AD95" i="41"/>
  <c r="I60" i="41"/>
  <c r="AD46" i="41"/>
  <c r="W114" i="41"/>
  <c r="W107" i="41"/>
  <c r="W79" i="41"/>
  <c r="W65" i="41"/>
  <c r="W51" i="41"/>
  <c r="W86" i="41"/>
  <c r="W100" i="41"/>
  <c r="W93" i="41"/>
  <c r="W72" i="41"/>
  <c r="W58" i="41"/>
  <c r="W105" i="41"/>
  <c r="W77" i="41"/>
  <c r="W63" i="41"/>
  <c r="W56" i="41"/>
  <c r="W91" i="41"/>
  <c r="W84" i="41"/>
  <c r="W112" i="41"/>
  <c r="W98" i="41"/>
  <c r="W70" i="41"/>
  <c r="W49" i="41"/>
  <c r="P105" i="41"/>
  <c r="P77" i="41"/>
  <c r="P63" i="41"/>
  <c r="P56" i="41"/>
  <c r="P91" i="41"/>
  <c r="P84" i="41"/>
  <c r="P112" i="41"/>
  <c r="P98" i="41"/>
  <c r="P70" i="41"/>
  <c r="P49" i="41"/>
  <c r="I102" i="41"/>
  <c r="AD67" i="41"/>
  <c r="P85" i="41"/>
  <c r="P106" i="41"/>
  <c r="P92" i="41"/>
  <c r="P78" i="41"/>
  <c r="P64" i="41"/>
  <c r="P57" i="41"/>
  <c r="P50" i="41"/>
  <c r="P113" i="41"/>
  <c r="P99" i="41"/>
  <c r="P71" i="41"/>
  <c r="I81" i="41"/>
  <c r="I67" i="41"/>
  <c r="AD109" i="41"/>
  <c r="AD81" i="41"/>
  <c r="I74" i="41"/>
  <c r="AD60" i="41"/>
  <c r="I46" i="41"/>
  <c r="W92" i="41"/>
  <c r="W71" i="41"/>
  <c r="W57" i="41"/>
  <c r="W113" i="41"/>
  <c r="W106" i="41"/>
  <c r="W99" i="41"/>
  <c r="W78" i="41"/>
  <c r="W64" i="41"/>
  <c r="W50" i="41"/>
  <c r="W85" i="41"/>
  <c r="P86" i="41"/>
  <c r="P114" i="41"/>
  <c r="P107" i="41"/>
  <c r="P93" i="41"/>
  <c r="P79" i="41"/>
  <c r="P65" i="41"/>
  <c r="P51" i="41"/>
  <c r="P100" i="41"/>
  <c r="P72" i="41"/>
  <c r="P58" i="41"/>
  <c r="W169" i="41"/>
  <c r="AD88" i="41"/>
  <c r="AD102" i="41"/>
  <c r="AD74" i="41"/>
  <c r="AD53" i="41"/>
  <c r="S182" i="41"/>
  <c r="W184" i="41"/>
  <c r="W177" i="41"/>
  <c r="W163" i="41"/>
  <c r="W156" i="41"/>
  <c r="W149" i="41"/>
  <c r="W142" i="41"/>
  <c r="W135" i="41"/>
  <c r="W128" i="41"/>
  <c r="W44" i="41"/>
  <c r="W37" i="41"/>
  <c r="W30" i="41"/>
  <c r="W23" i="41"/>
  <c r="W16" i="41"/>
  <c r="W9" i="41"/>
  <c r="V184" i="41"/>
  <c r="W182" i="41"/>
  <c r="W175" i="41"/>
  <c r="W161" i="41"/>
  <c r="W154" i="41"/>
  <c r="W147" i="41"/>
  <c r="W140" i="41"/>
  <c r="W133" i="41"/>
  <c r="W126" i="41"/>
  <c r="W42" i="41"/>
  <c r="W35" i="41"/>
  <c r="W28" i="41"/>
  <c r="W21" i="41"/>
  <c r="W14" i="41"/>
  <c r="W7" i="41"/>
  <c r="V182" i="41"/>
  <c r="H179" i="41"/>
  <c r="I179" i="41"/>
  <c r="I172" i="41"/>
  <c r="I18" i="41"/>
  <c r="U179" i="41"/>
  <c r="W116" i="41" s="1"/>
  <c r="O182" i="41"/>
  <c r="P182" i="41"/>
  <c r="P175" i="41"/>
  <c r="P168" i="41"/>
  <c r="P161" i="41"/>
  <c r="P154" i="41"/>
  <c r="P147" i="41"/>
  <c r="P140" i="41"/>
  <c r="P133" i="41"/>
  <c r="P126" i="41"/>
  <c r="P42" i="41"/>
  <c r="P35" i="41"/>
  <c r="P28" i="41"/>
  <c r="P21" i="41"/>
  <c r="P14" i="41"/>
  <c r="P7" i="41"/>
  <c r="W183" i="41"/>
  <c r="W176" i="41"/>
  <c r="W162" i="41"/>
  <c r="W155" i="41"/>
  <c r="W148" i="41"/>
  <c r="W141" i="41"/>
  <c r="W134" i="41"/>
  <c r="W127" i="41"/>
  <c r="W43" i="41"/>
  <c r="W36" i="41"/>
  <c r="W29" i="41"/>
  <c r="W22" i="41"/>
  <c r="W15" i="41"/>
  <c r="W8" i="41"/>
  <c r="V183" i="41"/>
  <c r="O183" i="41"/>
  <c r="P183" i="41"/>
  <c r="P176" i="41"/>
  <c r="P169" i="41"/>
  <c r="P162" i="41"/>
  <c r="P155" i="41"/>
  <c r="P148" i="41"/>
  <c r="P141" i="41"/>
  <c r="P134" i="41"/>
  <c r="P127" i="41"/>
  <c r="P43" i="41"/>
  <c r="P36" i="41"/>
  <c r="P29" i="41"/>
  <c r="P22" i="41"/>
  <c r="P15" i="41"/>
  <c r="P8" i="41"/>
  <c r="W170" i="41"/>
  <c r="W168" i="41"/>
  <c r="N179" i="41"/>
  <c r="P116" i="41" s="1"/>
  <c r="O184" i="41"/>
  <c r="P184" i="41"/>
  <c r="P177" i="41"/>
  <c r="P170" i="41"/>
  <c r="P163" i="41"/>
  <c r="P156" i="41"/>
  <c r="P149" i="41"/>
  <c r="P142" i="41"/>
  <c r="P135" i="41"/>
  <c r="P128" i="41"/>
  <c r="P44" i="41"/>
  <c r="P37" i="41"/>
  <c r="P30" i="41"/>
  <c r="P23" i="41"/>
  <c r="P16" i="41"/>
  <c r="P9" i="41"/>
  <c r="AC179" i="41"/>
  <c r="AD179" i="41"/>
  <c r="AD172" i="41"/>
  <c r="AD158" i="41"/>
  <c r="AD151" i="41"/>
  <c r="AD137" i="41"/>
  <c r="AD123" i="41"/>
  <c r="AD25" i="41"/>
  <c r="AD18" i="41"/>
  <c r="AD4" i="41"/>
  <c r="E195" i="30"/>
  <c r="E12" i="30"/>
  <c r="K12" i="30"/>
  <c r="E20" i="30"/>
  <c r="K20" i="30"/>
  <c r="E28" i="30"/>
  <c r="K28" i="30"/>
  <c r="E36" i="30"/>
  <c r="K36" i="30"/>
  <c r="E44" i="30"/>
  <c r="K44" i="30"/>
  <c r="E52" i="30"/>
  <c r="K52" i="30"/>
  <c r="E60" i="30"/>
  <c r="K60" i="30"/>
  <c r="E68" i="30"/>
  <c r="K68" i="30"/>
  <c r="E76" i="30"/>
  <c r="K76" i="30"/>
  <c r="E84" i="30"/>
  <c r="K84" i="30"/>
  <c r="E92" i="30"/>
  <c r="K92" i="30"/>
  <c r="E100" i="30"/>
  <c r="K100" i="30"/>
  <c r="E108" i="30"/>
  <c r="K108" i="30"/>
  <c r="E116" i="30"/>
  <c r="K116" i="30"/>
  <c r="E124" i="30"/>
  <c r="K124" i="30"/>
  <c r="E132" i="30"/>
  <c r="K132" i="30"/>
  <c r="E140" i="30"/>
  <c r="K140" i="30"/>
  <c r="E148" i="30"/>
  <c r="K148" i="30"/>
  <c r="E156" i="30"/>
  <c r="K156" i="30"/>
  <c r="E164" i="30"/>
  <c r="K164" i="30"/>
  <c r="E172" i="30"/>
  <c r="K172" i="30"/>
  <c r="E180" i="30"/>
  <c r="K180" i="30"/>
  <c r="E188" i="30"/>
  <c r="K188" i="30"/>
  <c r="E204" i="30"/>
  <c r="K204" i="30"/>
  <c r="E191" i="30"/>
  <c r="N194" i="30"/>
  <c r="E209" i="30"/>
  <c r="K193" i="30"/>
  <c r="H12" i="30"/>
  <c r="N12" i="30"/>
  <c r="H20" i="30"/>
  <c r="N20" i="30"/>
  <c r="H28" i="30"/>
  <c r="N28" i="30"/>
  <c r="H36" i="30"/>
  <c r="N36" i="30"/>
  <c r="H44" i="30"/>
  <c r="N44" i="30"/>
  <c r="H52" i="30"/>
  <c r="N52" i="30"/>
  <c r="H60" i="30"/>
  <c r="N60" i="30"/>
  <c r="H68" i="30"/>
  <c r="N68" i="30"/>
  <c r="H76" i="30"/>
  <c r="N76" i="30"/>
  <c r="H84" i="30"/>
  <c r="N84" i="30"/>
  <c r="H92" i="30"/>
  <c r="N92" i="30"/>
  <c r="H100" i="30"/>
  <c r="N100" i="30"/>
  <c r="H108" i="30"/>
  <c r="N108" i="30"/>
  <c r="H116" i="30"/>
  <c r="N116" i="30"/>
  <c r="H124" i="30"/>
  <c r="N124" i="30"/>
  <c r="H132" i="30"/>
  <c r="N132" i="30"/>
  <c r="H140" i="30"/>
  <c r="N140" i="30"/>
  <c r="H148" i="30"/>
  <c r="N148" i="30"/>
  <c r="G196" i="30"/>
  <c r="M212" i="30"/>
  <c r="L210" i="30"/>
  <c r="N210" i="30" s="1"/>
  <c r="E193" i="30"/>
  <c r="E210" i="30"/>
  <c r="E192" i="30"/>
  <c r="I209" i="30"/>
  <c r="K209" i="30" s="1"/>
  <c r="H156" i="30"/>
  <c r="N156" i="30"/>
  <c r="H164" i="30"/>
  <c r="N164" i="30"/>
  <c r="H172" i="30"/>
  <c r="N172" i="30"/>
  <c r="H180" i="30"/>
  <c r="N180" i="30"/>
  <c r="H188" i="30"/>
  <c r="N188" i="30"/>
  <c r="H204" i="30"/>
  <c r="N204" i="30"/>
  <c r="H194" i="30"/>
  <c r="K191" i="30"/>
  <c r="K195" i="30"/>
  <c r="I211" i="30"/>
  <c r="H210" i="30"/>
  <c r="H209" i="30"/>
  <c r="K210" i="30"/>
  <c r="N209" i="30"/>
  <c r="K207" i="30"/>
  <c r="K211" i="30"/>
  <c r="H193" i="30"/>
  <c r="N193" i="30"/>
  <c r="C211" i="30"/>
  <c r="E211" i="30" s="1"/>
  <c r="J196" i="30"/>
  <c r="K196" i="30" s="1"/>
  <c r="G208" i="30"/>
  <c r="G212" i="30" s="1"/>
  <c r="E194" i="30"/>
  <c r="K194" i="30"/>
  <c r="C207" i="30"/>
  <c r="E207" i="30" s="1"/>
  <c r="F196" i="30"/>
  <c r="L196" i="30"/>
  <c r="F207" i="30"/>
  <c r="H207" i="30" s="1"/>
  <c r="F211" i="30"/>
  <c r="H211" i="30" s="1"/>
  <c r="I208" i="30"/>
  <c r="L207" i="30"/>
  <c r="N207" i="30" s="1"/>
  <c r="L211" i="30"/>
  <c r="N211" i="30" s="1"/>
  <c r="D212" i="30"/>
  <c r="C196" i="30"/>
  <c r="C208" i="30"/>
  <c r="E208" i="30" s="1"/>
  <c r="M196" i="30"/>
  <c r="J208" i="30"/>
  <c r="J212" i="30" s="1"/>
  <c r="H192" i="30"/>
  <c r="K192" i="30"/>
  <c r="N192" i="30"/>
  <c r="N208" i="30"/>
  <c r="D196" i="30"/>
  <c r="H196" i="30" l="1"/>
  <c r="W95" i="41"/>
  <c r="W88" i="41"/>
  <c r="W53" i="41"/>
  <c r="W60" i="41"/>
  <c r="W74" i="41"/>
  <c r="W81" i="41"/>
  <c r="W109" i="41"/>
  <c r="W46" i="41"/>
  <c r="W67" i="41"/>
  <c r="W102" i="41"/>
  <c r="P95" i="41"/>
  <c r="P74" i="41"/>
  <c r="P46" i="41"/>
  <c r="P67" i="41"/>
  <c r="P102" i="41"/>
  <c r="P88" i="41"/>
  <c r="P53" i="41"/>
  <c r="P60" i="41"/>
  <c r="P81" i="41"/>
  <c r="P109" i="41"/>
  <c r="O179" i="41"/>
  <c r="P179" i="41"/>
  <c r="P165" i="41"/>
  <c r="P137" i="41"/>
  <c r="P18" i="41"/>
  <c r="P32" i="41"/>
  <c r="P158" i="41"/>
  <c r="P39" i="41"/>
  <c r="P172" i="41"/>
  <c r="P4" i="41"/>
  <c r="P144" i="41"/>
  <c r="P123" i="41"/>
  <c r="P151" i="41"/>
  <c r="P25" i="41"/>
  <c r="P11" i="41"/>
  <c r="P130" i="41"/>
  <c r="W179" i="41"/>
  <c r="W165" i="41"/>
  <c r="W158" i="41"/>
  <c r="W151" i="41"/>
  <c r="W144" i="41"/>
  <c r="W137" i="41"/>
  <c r="W130" i="41"/>
  <c r="W123" i="41"/>
  <c r="V179" i="41"/>
  <c r="W39" i="41"/>
  <c r="W4" i="41"/>
  <c r="W172" i="41"/>
  <c r="W25" i="41"/>
  <c r="W11" i="41"/>
  <c r="W18" i="41"/>
  <c r="W32" i="41"/>
  <c r="E196" i="30"/>
  <c r="L212" i="30"/>
  <c r="N212" i="30" s="1"/>
  <c r="F212" i="30"/>
  <c r="H212" i="30" s="1"/>
  <c r="I212" i="30"/>
  <c r="K212" i="30" s="1"/>
  <c r="K208" i="30"/>
  <c r="C212" i="30"/>
  <c r="E212" i="30" s="1"/>
  <c r="H208" i="30"/>
  <c r="N196" i="30"/>
</calcChain>
</file>

<file path=xl/sharedStrings.xml><?xml version="1.0" encoding="utf-8"?>
<sst xmlns="http://schemas.openxmlformats.org/spreadsheetml/2006/main" count="773" uniqueCount="66">
  <si>
    <t>Insurer</t>
  </si>
  <si>
    <t>LIC</t>
  </si>
  <si>
    <t>Sl No.</t>
  </si>
  <si>
    <t>Individual Single Premium</t>
  </si>
  <si>
    <t>Individual Non-Single Premium</t>
  </si>
  <si>
    <t>Group Single Premium</t>
  </si>
  <si>
    <t>Group Non-Single Premium</t>
  </si>
  <si>
    <t>SBI Life</t>
  </si>
  <si>
    <t>No. of Policies / Schemes</t>
  </si>
  <si>
    <t>No. of lives covered under Group Schemes</t>
  </si>
  <si>
    <t>Private Total</t>
  </si>
  <si>
    <t>Grand Total</t>
  </si>
  <si>
    <t>Sahara Life</t>
  </si>
  <si>
    <t>Shriram Life</t>
  </si>
  <si>
    <t>Bharti Axa Life</t>
  </si>
  <si>
    <t xml:space="preserve">Premium  </t>
  </si>
  <si>
    <t xml:space="preserve">          2. Compiled on the basis of data submitted by the Insurance companies</t>
  </si>
  <si>
    <t>Future Generali Life</t>
  </si>
  <si>
    <t>Canara HSBC OBC Life</t>
  </si>
  <si>
    <t>Max Life</t>
  </si>
  <si>
    <t>Exide Life</t>
  </si>
  <si>
    <t>PNB Met Life</t>
  </si>
  <si>
    <t>Aegon Life</t>
  </si>
  <si>
    <t>Growth in %</t>
  </si>
  <si>
    <t>Note:  1.Cumulative premium upto the month is net of cancellations which may occur during the free look period.</t>
  </si>
  <si>
    <t>Group Yearly Renewable Premium</t>
  </si>
  <si>
    <t>(Premium in Rs.Crore)</t>
  </si>
  <si>
    <t>First Year Premium of Life Insurers for the Period ended ended 30th November, 2017</t>
  </si>
  <si>
    <t>Up to 30th November, 2016</t>
  </si>
  <si>
    <t>Up to 30th November, 2017</t>
  </si>
  <si>
    <t>Aviva Life</t>
  </si>
  <si>
    <t>Bajaj Allianz Life</t>
  </si>
  <si>
    <t>Birla Sun Life</t>
  </si>
  <si>
    <t>DHFL Pramerica Life</t>
  </si>
  <si>
    <t>Edleweiss Tokio Life</t>
  </si>
  <si>
    <t>HDFC Standard Life</t>
  </si>
  <si>
    <t>ICICI Prudential Life</t>
  </si>
  <si>
    <t>IDBI Federal Life</t>
  </si>
  <si>
    <t>India First Life</t>
  </si>
  <si>
    <t>Kotak Mahindra Old Mutual Life</t>
  </si>
  <si>
    <t>Reliance Nippon Life</t>
  </si>
  <si>
    <t>Star Union-Diachi Life</t>
  </si>
  <si>
    <t>Tata AIA Life</t>
  </si>
  <si>
    <t>LIC Council</t>
  </si>
  <si>
    <t>IRDAI</t>
  </si>
  <si>
    <t>Difference</t>
  </si>
  <si>
    <t>Aditya Birla Sun Life</t>
  </si>
  <si>
    <t>Up to 31st March, 2017</t>
  </si>
  <si>
    <t>Up to 31st March, 2018</t>
  </si>
  <si>
    <t>First Year Premium of Life Insurers for the Period ended ended 31st March, 2018</t>
  </si>
  <si>
    <t>Kotak Mahindra Life</t>
  </si>
  <si>
    <t>Premium</t>
  </si>
  <si>
    <t>LIC of India</t>
  </si>
  <si>
    <t>Industry Total</t>
  </si>
  <si>
    <t>Market Share</t>
  </si>
  <si>
    <t>Sum Assured</t>
  </si>
  <si>
    <t>(Premium &amp; Sum Assured in Rs.Crore)</t>
  </si>
  <si>
    <t>Star Union Dai-ichi Life</t>
  </si>
  <si>
    <t>HDFC Life</t>
  </si>
  <si>
    <t>For June, 2019</t>
  </si>
  <si>
    <t>Up to 30th June, 2019</t>
  </si>
  <si>
    <t>NA</t>
  </si>
  <si>
    <t>First Year Premium of Life Insurers for the Period ended 30th June, 2020</t>
  </si>
  <si>
    <t>For June, 2020</t>
  </si>
  <si>
    <t>Up to 30th June, 2020</t>
  </si>
  <si>
    <t>Pramerica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</si>
</sst>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0">
    <font>
      <sz val="10"/>
      <name val="Arial"/>
    </font>
    <font>
      <sz val="10"/>
      <name val="Arial"/>
      <family val="2"/>
    </font>
    <font>
      <b/>
      <sz val="10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sz val="10"/>
      <name val="Rupee Foradian"/>
      <family val="2"/>
    </font>
    <font>
      <b/>
      <sz val="10"/>
      <name val="Rupee Foradian"/>
      <family val="2"/>
    </font>
    <font>
      <b/>
      <sz val="10"/>
      <name val="Arial Black"/>
      <family val="2"/>
    </font>
    <font>
      <sz val="10"/>
      <name val="Rupee Foradian"/>
    </font>
    <font>
      <b/>
      <sz val="1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i/>
      <sz val="11"/>
      <name val="Arial"/>
      <family val="2"/>
    </font>
    <font>
      <b/>
      <sz val="11"/>
      <color rgb="FF000000"/>
      <name val="Arial"/>
      <family val="2"/>
    </font>
    <font>
      <b/>
      <i/>
      <sz val="11"/>
      <name val="Arial"/>
      <family val="2"/>
    </font>
    <font>
      <sz val="10"/>
      <name val="Arial Black"/>
      <family val="2"/>
    </font>
    <font>
      <b/>
      <i/>
      <sz val="10"/>
      <name val="Century Gothic"/>
      <family val="2"/>
    </font>
    <font>
      <b/>
      <i/>
      <sz val="10"/>
      <name val="Rupee Foradian"/>
      <family val="2"/>
    </font>
    <font>
      <i/>
      <sz val="10"/>
      <name val="Rupee Foradian"/>
    </font>
    <font>
      <b/>
      <i/>
      <sz val="10"/>
      <name val="Rupee Foradian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6">
    <xf numFmtId="0" fontId="0" fillId="0" borderId="0" xfId="0"/>
    <xf numFmtId="0" fontId="5" fillId="2" borderId="0" xfId="0" applyFont="1" applyFill="1"/>
    <xf numFmtId="0" fontId="2" fillId="2" borderId="1" xfId="0" applyFont="1" applyFill="1" applyBorder="1" applyAlignment="1">
      <alignment horizontal="center" vertical="center" wrapText="1"/>
    </xf>
    <xf numFmtId="2" fontId="5" fillId="2" borderId="1" xfId="0" applyNumberFormat="1" applyFont="1" applyFill="1" applyBorder="1"/>
    <xf numFmtId="0" fontId="6" fillId="2" borderId="0" xfId="0" applyFont="1" applyFill="1"/>
    <xf numFmtId="0" fontId="5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 vertical="center"/>
    </xf>
    <xf numFmtId="2" fontId="6" fillId="2" borderId="1" xfId="0" applyNumberFormat="1" applyFont="1" applyFill="1" applyBorder="1"/>
    <xf numFmtId="0" fontId="5" fillId="2" borderId="1" xfId="0" applyFont="1" applyFill="1" applyBorder="1"/>
    <xf numFmtId="0" fontId="5" fillId="2" borderId="1" xfId="8" applyFont="1" applyFill="1" applyBorder="1" applyAlignment="1">
      <alignment horizontal="center"/>
    </xf>
    <xf numFmtId="0" fontId="5" fillId="2" borderId="0" xfId="8" applyFont="1" applyFill="1"/>
    <xf numFmtId="2" fontId="5" fillId="0" borderId="1" xfId="0" applyNumberFormat="1" applyFont="1" applyFill="1" applyBorder="1"/>
    <xf numFmtId="2" fontId="6" fillId="0" borderId="1" xfId="0" applyNumberFormat="1" applyFont="1" applyFill="1" applyBorder="1"/>
    <xf numFmtId="2" fontId="8" fillId="2" borderId="1" xfId="0" applyNumberFormat="1" applyFont="1" applyFill="1" applyBorder="1"/>
    <xf numFmtId="1" fontId="8" fillId="2" borderId="1" xfId="0" applyNumberFormat="1" applyFont="1" applyFill="1" applyBorder="1"/>
    <xf numFmtId="1" fontId="5" fillId="0" borderId="1" xfId="0" applyNumberFormat="1" applyFont="1" applyFill="1" applyBorder="1"/>
    <xf numFmtId="2" fontId="8" fillId="0" borderId="1" xfId="0" applyNumberFormat="1" applyFont="1" applyFill="1" applyBorder="1"/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wrapText="1"/>
    </xf>
    <xf numFmtId="0" fontId="6" fillId="2" borderId="1" xfId="8" applyFont="1" applyFill="1" applyBorder="1" applyAlignment="1">
      <alignment horizontal="center"/>
    </xf>
    <xf numFmtId="0" fontId="6" fillId="2" borderId="0" xfId="0" applyFont="1" applyFill="1" applyBorder="1"/>
    <xf numFmtId="0" fontId="6" fillId="2" borderId="1" xfId="0" applyFont="1" applyFill="1" applyBorder="1"/>
    <xf numFmtId="1" fontId="6" fillId="0" borderId="1" xfId="0" applyNumberFormat="1" applyFont="1" applyFill="1" applyBorder="1"/>
    <xf numFmtId="0" fontId="5" fillId="0" borderId="0" xfId="0" applyFont="1"/>
    <xf numFmtId="0" fontId="6" fillId="0" borderId="0" xfId="0" applyFont="1"/>
    <xf numFmtId="0" fontId="8" fillId="2" borderId="1" xfId="0" applyFont="1" applyFill="1" applyBorder="1"/>
    <xf numFmtId="0" fontId="6" fillId="0" borderId="0" xfId="0" applyFont="1" applyFill="1"/>
    <xf numFmtId="0" fontId="5" fillId="0" borderId="0" xfId="0" applyFont="1" applyFill="1"/>
    <xf numFmtId="0" fontId="7" fillId="2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wrapText="1"/>
    </xf>
    <xf numFmtId="0" fontId="5" fillId="0" borderId="0" xfId="0" applyFont="1" applyBorder="1"/>
    <xf numFmtId="0" fontId="6" fillId="0" borderId="0" xfId="0" applyFont="1" applyBorder="1"/>
    <xf numFmtId="0" fontId="8" fillId="2" borderId="1" xfId="0" applyFont="1" applyFill="1" applyBorder="1" applyAlignment="1">
      <alignment horizontal="center"/>
    </xf>
    <xf numFmtId="0" fontId="8" fillId="0" borderId="0" xfId="0" applyFont="1" applyBorder="1"/>
    <xf numFmtId="0" fontId="5" fillId="0" borderId="0" xfId="0" applyFont="1" applyFill="1" applyBorder="1"/>
    <xf numFmtId="0" fontId="5" fillId="0" borderId="0" xfId="8" applyFont="1"/>
    <xf numFmtId="0" fontId="10" fillId="0" borderId="0" xfId="0" applyFont="1"/>
    <xf numFmtId="0" fontId="9" fillId="0" borderId="3" xfId="0" quotePrefix="1" applyFont="1" applyBorder="1" applyAlignment="1">
      <alignment horizontal="left"/>
    </xf>
    <xf numFmtId="0" fontId="9" fillId="0" borderId="0" xfId="0" quotePrefix="1" applyFont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/>
    <xf numFmtId="0" fontId="9" fillId="0" borderId="1" xfId="0" quotePrefix="1" applyFont="1" applyBorder="1" applyAlignment="1">
      <alignment horizontal="left" vertical="center" wrapText="1"/>
    </xf>
    <xf numFmtId="0" fontId="9" fillId="0" borderId="0" xfId="0" applyFont="1"/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 vertical="center"/>
    </xf>
    <xf numFmtId="2" fontId="9" fillId="2" borderId="1" xfId="0" applyNumberFormat="1" applyFont="1" applyFill="1" applyBorder="1" applyAlignment="1">
      <alignment horizontal="right" vertical="center"/>
    </xf>
    <xf numFmtId="0" fontId="9" fillId="0" borderId="1" xfId="0" applyFont="1" applyBorder="1"/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/>
    <xf numFmtId="0" fontId="11" fillId="3" borderId="1" xfId="0" applyFont="1" applyFill="1" applyBorder="1" applyAlignment="1">
      <alignment horizontal="right" wrapText="1"/>
    </xf>
    <xf numFmtId="2" fontId="10" fillId="0" borderId="1" xfId="0" applyNumberFormat="1" applyFont="1" applyBorder="1"/>
    <xf numFmtId="2" fontId="12" fillId="0" borderId="1" xfId="0" applyNumberFormat="1" applyFont="1" applyBorder="1"/>
    <xf numFmtId="2" fontId="10" fillId="2" borderId="1" xfId="0" applyNumberFormat="1" applyFont="1" applyFill="1" applyBorder="1"/>
    <xf numFmtId="1" fontId="10" fillId="0" borderId="1" xfId="0" applyNumberFormat="1" applyFont="1" applyBorder="1"/>
    <xf numFmtId="1" fontId="12" fillId="0" borderId="1" xfId="0" applyNumberFormat="1" applyFont="1" applyBorder="1"/>
    <xf numFmtId="1" fontId="10" fillId="2" borderId="1" xfId="0" applyNumberFormat="1" applyFont="1" applyFill="1" applyBorder="1"/>
    <xf numFmtId="0" fontId="9" fillId="2" borderId="1" xfId="0" applyFont="1" applyFill="1" applyBorder="1"/>
    <xf numFmtId="0" fontId="13" fillId="3" borderId="1" xfId="0" applyFont="1" applyFill="1" applyBorder="1" applyAlignment="1">
      <alignment horizontal="right" wrapText="1"/>
    </xf>
    <xf numFmtId="2" fontId="13" fillId="3" borderId="1" xfId="0" applyNumberFormat="1" applyFont="1" applyFill="1" applyBorder="1" applyAlignment="1">
      <alignment horizontal="right" wrapText="1"/>
    </xf>
    <xf numFmtId="2" fontId="14" fillId="0" borderId="1" xfId="0" applyNumberFormat="1" applyFont="1" applyBorder="1"/>
    <xf numFmtId="1" fontId="13" fillId="3" borderId="1" xfId="0" applyNumberFormat="1" applyFont="1" applyFill="1" applyBorder="1" applyAlignment="1">
      <alignment horizontal="right" wrapText="1"/>
    </xf>
    <xf numFmtId="1" fontId="14" fillId="0" borderId="1" xfId="0" applyNumberFormat="1" applyFont="1" applyBorder="1"/>
    <xf numFmtId="2" fontId="14" fillId="2" borderId="1" xfId="0" applyNumberFormat="1" applyFont="1" applyFill="1" applyBorder="1" applyAlignment="1">
      <alignment horizontal="right" vertical="center"/>
    </xf>
    <xf numFmtId="1" fontId="14" fillId="2" borderId="1" xfId="0" applyNumberFormat="1" applyFont="1" applyFill="1" applyBorder="1" applyAlignment="1">
      <alignment horizontal="right" vertical="center"/>
    </xf>
    <xf numFmtId="2" fontId="10" fillId="2" borderId="1" xfId="0" applyNumberFormat="1" applyFont="1" applyFill="1" applyBorder="1" applyAlignment="1">
      <alignment horizontal="right" vertical="center"/>
    </xf>
    <xf numFmtId="1" fontId="10" fillId="2" borderId="1" xfId="0" applyNumberFormat="1" applyFont="1" applyFill="1" applyBorder="1" applyAlignment="1">
      <alignment horizontal="right" vertical="center"/>
    </xf>
    <xf numFmtId="2" fontId="10" fillId="0" borderId="1" xfId="1" applyNumberFormat="1" applyFont="1" applyBorder="1"/>
    <xf numFmtId="1" fontId="10" fillId="0" borderId="1" xfId="1" applyNumberFormat="1" applyFont="1" applyBorder="1"/>
    <xf numFmtId="2" fontId="12" fillId="0" borderId="1" xfId="1" applyNumberFormat="1" applyFont="1" applyBorder="1"/>
    <xf numFmtId="1" fontId="12" fillId="0" borderId="1" xfId="1" applyNumberFormat="1" applyFont="1" applyBorder="1"/>
    <xf numFmtId="2" fontId="10" fillId="2" borderId="1" xfId="1" applyNumberFormat="1" applyFont="1" applyFill="1" applyBorder="1"/>
    <xf numFmtId="1" fontId="10" fillId="2" borderId="1" xfId="1" applyNumberFormat="1" applyFont="1" applyFill="1" applyBorder="1"/>
    <xf numFmtId="2" fontId="10" fillId="0" borderId="1" xfId="0" applyNumberFormat="1" applyFont="1" applyBorder="1" applyAlignment="1">
      <alignment horizontal="right"/>
    </xf>
    <xf numFmtId="1" fontId="10" fillId="0" borderId="1" xfId="0" applyNumberFormat="1" applyFont="1" applyBorder="1" applyAlignment="1">
      <alignment horizontal="right"/>
    </xf>
    <xf numFmtId="2" fontId="10" fillId="0" borderId="1" xfId="0" applyNumberFormat="1" applyFont="1" applyFill="1" applyBorder="1"/>
    <xf numFmtId="1" fontId="10" fillId="0" borderId="1" xfId="0" applyNumberFormat="1" applyFont="1" applyFill="1" applyBorder="1"/>
    <xf numFmtId="0" fontId="9" fillId="0" borderId="0" xfId="0" applyFont="1" applyFill="1"/>
    <xf numFmtId="2" fontId="10" fillId="0" borderId="1" xfId="1" applyNumberFormat="1" applyFont="1" applyFill="1" applyBorder="1"/>
    <xf numFmtId="1" fontId="10" fillId="0" borderId="1" xfId="1" applyNumberFormat="1" applyFont="1" applyFill="1" applyBorder="1"/>
    <xf numFmtId="0" fontId="10" fillId="0" borderId="0" xfId="0" applyFont="1" applyFill="1"/>
    <xf numFmtId="2" fontId="10" fillId="2" borderId="1" xfId="0" applyNumberFormat="1" applyFont="1" applyFill="1" applyBorder="1" applyAlignment="1">
      <alignment horizontal="right"/>
    </xf>
    <xf numFmtId="1" fontId="10" fillId="2" borderId="1" xfId="0" applyNumberFormat="1" applyFont="1" applyFill="1" applyBorder="1" applyAlignment="1">
      <alignment horizontal="right"/>
    </xf>
    <xf numFmtId="2" fontId="12" fillId="0" borderId="1" xfId="1" applyNumberFormat="1" applyFont="1" applyFill="1" applyBorder="1"/>
    <xf numFmtId="1" fontId="12" fillId="0" borderId="1" xfId="1" applyNumberFormat="1" applyFont="1" applyFill="1" applyBorder="1"/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wrapText="1"/>
    </xf>
    <xf numFmtId="2" fontId="12" fillId="0" borderId="1" xfId="0" applyNumberFormat="1" applyFont="1" applyFill="1" applyBorder="1"/>
    <xf numFmtId="1" fontId="12" fillId="0" borderId="1" xfId="0" applyNumberFormat="1" applyFont="1" applyFill="1" applyBorder="1"/>
    <xf numFmtId="0" fontId="10" fillId="0" borderId="0" xfId="0" applyFont="1" applyBorder="1"/>
    <xf numFmtId="0" fontId="9" fillId="0" borderId="0" xfId="0" applyFont="1" applyBorder="1"/>
    <xf numFmtId="0" fontId="10" fillId="0" borderId="0" xfId="0" applyFont="1" applyFill="1" applyBorder="1"/>
    <xf numFmtId="0" fontId="9" fillId="2" borderId="1" xfId="8" applyFont="1" applyFill="1" applyBorder="1" applyAlignment="1">
      <alignment horizontal="center"/>
    </xf>
    <xf numFmtId="0" fontId="10" fillId="2" borderId="1" xfId="8" applyFont="1" applyFill="1" applyBorder="1" applyAlignment="1">
      <alignment horizontal="center"/>
    </xf>
    <xf numFmtId="2" fontId="11" fillId="3" borderId="1" xfId="0" applyNumberFormat="1" applyFont="1" applyFill="1" applyBorder="1" applyAlignment="1">
      <alignment horizontal="right" wrapText="1"/>
    </xf>
    <xf numFmtId="1" fontId="11" fillId="3" borderId="1" xfId="0" applyNumberFormat="1" applyFont="1" applyFill="1" applyBorder="1" applyAlignment="1">
      <alignment horizontal="right" wrapText="1"/>
    </xf>
    <xf numFmtId="0" fontId="10" fillId="2" borderId="0" xfId="0" applyFont="1" applyFill="1" applyBorder="1"/>
    <xf numFmtId="2" fontId="10" fillId="2" borderId="0" xfId="0" applyNumberFormat="1" applyFont="1" applyFill="1" applyBorder="1"/>
    <xf numFmtId="1" fontId="10" fillId="2" borderId="0" xfId="0" applyNumberFormat="1" applyFont="1" applyFill="1" applyBorder="1"/>
    <xf numFmtId="0" fontId="10" fillId="0" borderId="0" xfId="8" applyFont="1"/>
    <xf numFmtId="0" fontId="15" fillId="2" borderId="1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 wrapText="1"/>
    </xf>
    <xf numFmtId="0" fontId="2" fillId="0" borderId="1" xfId="0" quotePrefix="1" applyFont="1" applyBorder="1" applyAlignment="1">
      <alignment horizontal="left" vertical="center" wrapText="1"/>
    </xf>
    <xf numFmtId="2" fontId="8" fillId="2" borderId="6" xfId="0" applyNumberFormat="1" applyFont="1" applyFill="1" applyBorder="1"/>
    <xf numFmtId="1" fontId="8" fillId="0" borderId="1" xfId="0" applyNumberFormat="1" applyFont="1" applyFill="1" applyBorder="1"/>
    <xf numFmtId="0" fontId="7" fillId="0" borderId="0" xfId="0" quotePrefix="1" applyFont="1" applyBorder="1" applyAlignment="1">
      <alignment horizontal="left"/>
    </xf>
    <xf numFmtId="0" fontId="16" fillId="0" borderId="1" xfId="0" applyFont="1" applyFill="1" applyBorder="1" applyAlignment="1">
      <alignment horizontal="center" vertical="center" wrapText="1"/>
    </xf>
    <xf numFmtId="2" fontId="17" fillId="2" borderId="1" xfId="0" applyNumberFormat="1" applyFont="1" applyFill="1" applyBorder="1"/>
    <xf numFmtId="2" fontId="17" fillId="0" borderId="1" xfId="0" applyNumberFormat="1" applyFont="1" applyBorder="1"/>
    <xf numFmtId="2" fontId="18" fillId="2" borderId="1" xfId="0" applyNumberFormat="1" applyFont="1" applyFill="1" applyBorder="1"/>
    <xf numFmtId="2" fontId="18" fillId="0" borderId="1" xfId="0" applyNumberFormat="1" applyFont="1" applyBorder="1"/>
    <xf numFmtId="0" fontId="7" fillId="0" borderId="0" xfId="0" quotePrefix="1" applyFont="1" applyBorder="1" applyAlignment="1">
      <alignment horizontal="left"/>
    </xf>
    <xf numFmtId="2" fontId="8" fillId="0" borderId="1" xfId="1" applyNumberFormat="1" applyFont="1" applyFill="1" applyBorder="1"/>
    <xf numFmtId="1" fontId="8" fillId="0" borderId="1" xfId="1" applyNumberFormat="1" applyFont="1" applyFill="1" applyBorder="1"/>
    <xf numFmtId="2" fontId="8" fillId="0" borderId="1" xfId="0" applyNumberFormat="1" applyFont="1" applyBorder="1"/>
    <xf numFmtId="2" fontId="5" fillId="0" borderId="0" xfId="0" applyNumberFormat="1" applyFont="1"/>
    <xf numFmtId="0" fontId="2" fillId="0" borderId="1" xfId="0" applyFont="1" applyBorder="1" applyAlignment="1">
      <alignment horizontal="left" vertical="center" wrapText="1"/>
    </xf>
    <xf numFmtId="2" fontId="18" fillId="2" borderId="1" xfId="0" applyNumberFormat="1" applyFont="1" applyFill="1" applyBorder="1" applyAlignment="1">
      <alignment horizontal="right"/>
    </xf>
    <xf numFmtId="2" fontId="19" fillId="2" borderId="1" xfId="0" applyNumberFormat="1" applyFont="1" applyFill="1" applyBorder="1" applyAlignment="1">
      <alignment horizontal="right"/>
    </xf>
    <xf numFmtId="0" fontId="5" fillId="2" borderId="2" xfId="0" applyFont="1" applyFill="1" applyBorder="1" applyAlignment="1">
      <alignment horizontal="right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4" xfId="0" quotePrefix="1" applyFont="1" applyFill="1" applyBorder="1" applyAlignment="1">
      <alignment horizontal="left"/>
    </xf>
    <xf numFmtId="0" fontId="7" fillId="2" borderId="2" xfId="0" quotePrefix="1" applyFont="1" applyFill="1" applyBorder="1" applyAlignment="1">
      <alignment horizontal="left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4" xfId="0" quotePrefix="1" applyFont="1" applyBorder="1" applyAlignment="1">
      <alignment horizontal="left"/>
    </xf>
    <xf numFmtId="0" fontId="9" fillId="0" borderId="2" xfId="0" quotePrefix="1" applyFont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/>
    </xf>
    <xf numFmtId="0" fontId="9" fillId="0" borderId="0" xfId="0" quotePrefix="1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quotePrefix="1" applyFont="1" applyBorder="1" applyAlignment="1">
      <alignment horizontal="left"/>
    </xf>
  </cellXfs>
  <cellStyles count="14">
    <cellStyle name="Comma" xfId="1" builtinId="3"/>
    <cellStyle name="Comma 2" xfId="2"/>
    <cellStyle name="Comma 2 2" xfId="3"/>
    <cellStyle name="Comma 2 3" xfId="4"/>
    <cellStyle name="Comma 2 4" xfId="5"/>
    <cellStyle name="Comma 2 5" xfId="6"/>
    <cellStyle name="Normal" xfId="0" builtinId="0"/>
    <cellStyle name="Normal 2" xfId="7"/>
    <cellStyle name="Normal 3" xfId="10"/>
    <cellStyle name="Normal 4" xfId="11"/>
    <cellStyle name="Normal 5" xfId="12"/>
    <cellStyle name="Normal 6" xfId="13"/>
    <cellStyle name="Normal_companywise Month" xfId="8"/>
    <cellStyle name="Percent 2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1"/>
  <sheetViews>
    <sheetView zoomScaleNormal="100" zoomScaleSheetLayoutView="55" workbookViewId="0">
      <pane xSplit="2" ySplit="3" topLeftCell="C4" activePane="bottomRight" state="frozen"/>
      <selection activeCell="K7" sqref="K7:K103"/>
      <selection pane="topRight" activeCell="K7" sqref="K7:K103"/>
      <selection pane="bottomLeft" activeCell="K7" sqref="K7:K103"/>
      <selection pane="bottomRight" activeCell="B13" sqref="B13"/>
    </sheetView>
  </sheetViews>
  <sheetFormatPr defaultRowHeight="12.75"/>
  <cols>
    <col min="1" max="1" width="6.42578125" style="1" customWidth="1"/>
    <col min="2" max="2" width="30" style="1" customWidth="1"/>
    <col min="3" max="11" width="12.7109375" style="1" customWidth="1"/>
    <col min="12" max="16384" width="9.140625" style="1"/>
  </cols>
  <sheetData>
    <row r="1" spans="1:11" ht="15">
      <c r="A1" s="123" t="s">
        <v>49</v>
      </c>
      <c r="B1" s="124"/>
      <c r="C1" s="124"/>
      <c r="D1" s="124"/>
      <c r="E1" s="124"/>
      <c r="F1" s="124"/>
      <c r="G1" s="124"/>
      <c r="H1" s="124"/>
      <c r="I1" s="120" t="s">
        <v>26</v>
      </c>
      <c r="J1" s="120"/>
      <c r="K1" s="120"/>
    </row>
    <row r="2" spans="1:11" ht="41.25" customHeight="1">
      <c r="A2" s="121" t="s">
        <v>2</v>
      </c>
      <c r="B2" s="121" t="s">
        <v>0</v>
      </c>
      <c r="C2" s="121" t="s">
        <v>51</v>
      </c>
      <c r="D2" s="121"/>
      <c r="E2" s="121"/>
      <c r="F2" s="121" t="s">
        <v>8</v>
      </c>
      <c r="G2" s="121"/>
      <c r="H2" s="121"/>
      <c r="I2" s="122" t="s">
        <v>9</v>
      </c>
      <c r="J2" s="122"/>
      <c r="K2" s="122"/>
    </row>
    <row r="3" spans="1:11" s="4" customFormat="1" ht="39.75" customHeight="1">
      <c r="A3" s="121"/>
      <c r="B3" s="121"/>
      <c r="C3" s="103" t="s">
        <v>47</v>
      </c>
      <c r="D3" s="103" t="s">
        <v>48</v>
      </c>
      <c r="E3" s="2" t="s">
        <v>23</v>
      </c>
      <c r="F3" s="103" t="s">
        <v>47</v>
      </c>
      <c r="G3" s="103" t="s">
        <v>48</v>
      </c>
      <c r="H3" s="2" t="s">
        <v>23</v>
      </c>
      <c r="I3" s="103" t="s">
        <v>47</v>
      </c>
      <c r="J3" s="103" t="s">
        <v>48</v>
      </c>
      <c r="K3" s="2" t="s">
        <v>23</v>
      </c>
    </row>
    <row r="4" spans="1:11" s="4" customFormat="1" ht="15">
      <c r="A4" s="17">
        <v>1</v>
      </c>
      <c r="B4" s="6" t="s">
        <v>46</v>
      </c>
      <c r="C4" s="12">
        <v>2534.5958018885067</v>
      </c>
      <c r="D4" s="12">
        <v>2662.9066212615016</v>
      </c>
      <c r="E4" s="7">
        <v>5.0623779648570242</v>
      </c>
      <c r="F4" s="23">
        <v>302997</v>
      </c>
      <c r="G4" s="23">
        <v>248751</v>
      </c>
      <c r="H4" s="7">
        <v>-17.903147555916394</v>
      </c>
      <c r="I4" s="23">
        <v>1634153</v>
      </c>
      <c r="J4" s="23">
        <v>2862143</v>
      </c>
      <c r="K4" s="7">
        <v>75.145350527153823</v>
      </c>
    </row>
    <row r="5" spans="1:11" s="4" customFormat="1" ht="15">
      <c r="A5" s="17">
        <v>2</v>
      </c>
      <c r="B5" s="101" t="s">
        <v>22</v>
      </c>
      <c r="C5" s="11">
        <v>91.420272972999996</v>
      </c>
      <c r="D5" s="11">
        <v>147.097021619</v>
      </c>
      <c r="E5" s="3">
        <v>60.901971559900659</v>
      </c>
      <c r="F5" s="15">
        <v>47848</v>
      </c>
      <c r="G5" s="15">
        <v>68891</v>
      </c>
      <c r="H5" s="3">
        <v>43.978849690687177</v>
      </c>
      <c r="I5" s="15">
        <v>46012</v>
      </c>
      <c r="J5" s="15">
        <v>54549</v>
      </c>
      <c r="K5" s="3">
        <v>18.55385551595236</v>
      </c>
    </row>
    <row r="6" spans="1:11" s="4" customFormat="1" ht="15">
      <c r="A6" s="17">
        <v>3</v>
      </c>
      <c r="B6" s="101" t="s">
        <v>30</v>
      </c>
      <c r="C6" s="11">
        <v>243.95895651754572</v>
      </c>
      <c r="D6" s="11">
        <v>325.57377821410876</v>
      </c>
      <c r="E6" s="3">
        <v>33.454324801841508</v>
      </c>
      <c r="F6" s="15">
        <v>35176</v>
      </c>
      <c r="G6" s="15">
        <v>36379</v>
      </c>
      <c r="H6" s="3">
        <v>3.4199454173299975</v>
      </c>
      <c r="I6" s="15">
        <v>167022</v>
      </c>
      <c r="J6" s="15">
        <v>361162</v>
      </c>
      <c r="K6" s="3">
        <v>116.23618445474249</v>
      </c>
    </row>
    <row r="7" spans="1:11" s="4" customFormat="1" ht="15">
      <c r="A7" s="17">
        <v>4</v>
      </c>
      <c r="B7" s="101" t="s">
        <v>31</v>
      </c>
      <c r="C7" s="11">
        <v>3290.1772770366379</v>
      </c>
      <c r="D7" s="11">
        <v>4290.8535899713388</v>
      </c>
      <c r="E7" s="3">
        <v>30.414054583587042</v>
      </c>
      <c r="F7" s="15">
        <v>273800</v>
      </c>
      <c r="G7" s="15">
        <v>308501</v>
      </c>
      <c r="H7" s="3">
        <v>12.673849525200875</v>
      </c>
      <c r="I7" s="15">
        <v>43774126</v>
      </c>
      <c r="J7" s="15">
        <v>38128462</v>
      </c>
      <c r="K7" s="3">
        <v>-12.897262643233583</v>
      </c>
    </row>
    <row r="8" spans="1:11" s="4" customFormat="1" ht="15">
      <c r="A8" s="17">
        <v>5</v>
      </c>
      <c r="B8" s="101" t="s">
        <v>14</v>
      </c>
      <c r="C8" s="11">
        <v>609.02464024016888</v>
      </c>
      <c r="D8" s="11">
        <v>730.70605252384746</v>
      </c>
      <c r="E8" s="3">
        <v>19.979719085863838</v>
      </c>
      <c r="F8" s="15">
        <v>111380</v>
      </c>
      <c r="G8" s="15">
        <v>123936</v>
      </c>
      <c r="H8" s="3">
        <v>11.273119051894415</v>
      </c>
      <c r="I8" s="15">
        <v>53891</v>
      </c>
      <c r="J8" s="15">
        <v>62699</v>
      </c>
      <c r="K8" s="3">
        <v>16.344101983633628</v>
      </c>
    </row>
    <row r="9" spans="1:11" s="4" customFormat="1" ht="15">
      <c r="A9" s="17">
        <v>6</v>
      </c>
      <c r="B9" s="101" t="s">
        <v>18</v>
      </c>
      <c r="C9" s="11">
        <v>982.9667073430137</v>
      </c>
      <c r="D9" s="11">
        <v>1227.4580928741739</v>
      </c>
      <c r="E9" s="3">
        <v>24.872804308095763</v>
      </c>
      <c r="F9" s="15">
        <v>91111</v>
      </c>
      <c r="G9" s="15">
        <v>104873</v>
      </c>
      <c r="H9" s="3">
        <v>15.10465256664947</v>
      </c>
      <c r="I9" s="15">
        <v>23169</v>
      </c>
      <c r="J9" s="15">
        <v>1395341</v>
      </c>
      <c r="K9" s="3">
        <v>5922.4480987526431</v>
      </c>
    </row>
    <row r="10" spans="1:11" s="4" customFormat="1" ht="15">
      <c r="A10" s="17">
        <v>7</v>
      </c>
      <c r="B10" s="101" t="s">
        <v>33</v>
      </c>
      <c r="C10" s="11">
        <v>876.55740724379166</v>
      </c>
      <c r="D10" s="11">
        <v>1449.8351395156137</v>
      </c>
      <c r="E10" s="3">
        <v>65.401048183987314</v>
      </c>
      <c r="F10" s="15">
        <v>65923</v>
      </c>
      <c r="G10" s="15">
        <v>93423</v>
      </c>
      <c r="H10" s="3">
        <v>41.715334556983144</v>
      </c>
      <c r="I10" s="15">
        <v>11090248</v>
      </c>
      <c r="J10" s="15">
        <v>18136576</v>
      </c>
      <c r="K10" s="3">
        <v>63.536252751065625</v>
      </c>
    </row>
    <row r="11" spans="1:11" s="4" customFormat="1" ht="15">
      <c r="A11" s="17">
        <v>8</v>
      </c>
      <c r="B11" s="101" t="s">
        <v>34</v>
      </c>
      <c r="C11" s="11">
        <v>228.14296333299296</v>
      </c>
      <c r="D11" s="11">
        <v>342.51799301847666</v>
      </c>
      <c r="E11" s="3">
        <v>50.133051668371706</v>
      </c>
      <c r="F11" s="15">
        <v>45868</v>
      </c>
      <c r="G11" s="15">
        <v>64805</v>
      </c>
      <c r="H11" s="3">
        <v>41.285863783029562</v>
      </c>
      <c r="I11" s="15">
        <v>536969</v>
      </c>
      <c r="J11" s="15">
        <v>194761</v>
      </c>
      <c r="K11" s="3">
        <v>-63.729563531600519</v>
      </c>
    </row>
    <row r="12" spans="1:11" s="4" customFormat="1" ht="15">
      <c r="A12" s="17">
        <v>9</v>
      </c>
      <c r="B12" s="101" t="s">
        <v>20</v>
      </c>
      <c r="C12" s="11">
        <v>865.1975021507875</v>
      </c>
      <c r="D12" s="11">
        <v>760.09499067246657</v>
      </c>
      <c r="E12" s="11">
        <v>-12.1478056995134</v>
      </c>
      <c r="F12" s="15">
        <v>188315</v>
      </c>
      <c r="G12" s="15">
        <v>194105</v>
      </c>
      <c r="H12" s="3">
        <v>3.0746355839949024</v>
      </c>
      <c r="I12" s="15">
        <v>500901</v>
      </c>
      <c r="J12" s="15">
        <v>1858348</v>
      </c>
      <c r="K12" s="3">
        <v>271.00105609691337</v>
      </c>
    </row>
    <row r="13" spans="1:11" s="4" customFormat="1" ht="15">
      <c r="A13" s="18">
        <v>10</v>
      </c>
      <c r="B13" s="102" t="s">
        <v>17</v>
      </c>
      <c r="C13" s="11">
        <v>399.89087977888801</v>
      </c>
      <c r="D13" s="11">
        <v>582.20120423499998</v>
      </c>
      <c r="E13" s="3">
        <v>45.590018096165878</v>
      </c>
      <c r="F13" s="15">
        <v>41861</v>
      </c>
      <c r="G13" s="15">
        <v>79793</v>
      </c>
      <c r="H13" s="3">
        <v>90.614175485535469</v>
      </c>
      <c r="I13" s="15">
        <v>504289</v>
      </c>
      <c r="J13" s="15">
        <v>655118</v>
      </c>
      <c r="K13" s="3">
        <v>29.909238551703488</v>
      </c>
    </row>
    <row r="14" spans="1:11" s="4" customFormat="1" ht="15">
      <c r="A14" s="17">
        <v>11</v>
      </c>
      <c r="B14" s="101" t="s">
        <v>35</v>
      </c>
      <c r="C14" s="11">
        <v>8696.2131297175583</v>
      </c>
      <c r="D14" s="11">
        <v>11349.13426449908</v>
      </c>
      <c r="E14" s="3">
        <v>30.506625070120435</v>
      </c>
      <c r="F14" s="15">
        <v>1083156</v>
      </c>
      <c r="G14" s="15">
        <v>1050200</v>
      </c>
      <c r="H14" s="3">
        <v>-3.0425903563290979</v>
      </c>
      <c r="I14" s="15">
        <v>19774194</v>
      </c>
      <c r="J14" s="15">
        <v>32170045</v>
      </c>
      <c r="K14" s="3">
        <v>62.687010150704502</v>
      </c>
    </row>
    <row r="15" spans="1:11" s="4" customFormat="1" ht="15">
      <c r="A15" s="17">
        <v>12</v>
      </c>
      <c r="B15" s="101" t="s">
        <v>36</v>
      </c>
      <c r="C15" s="11">
        <v>7863.4002042970023</v>
      </c>
      <c r="D15" s="11">
        <v>9118.0673514400005</v>
      </c>
      <c r="E15" s="3">
        <v>15.955783942643256</v>
      </c>
      <c r="F15" s="15">
        <v>702734</v>
      </c>
      <c r="G15" s="15">
        <v>837130</v>
      </c>
      <c r="H15" s="3">
        <v>19.124732829207069</v>
      </c>
      <c r="I15" s="15">
        <v>2059087</v>
      </c>
      <c r="J15" s="15">
        <v>3091260</v>
      </c>
      <c r="K15" s="3">
        <v>50.127702229191875</v>
      </c>
    </row>
    <row r="16" spans="1:11" s="19" customFormat="1" ht="15">
      <c r="A16" s="17">
        <v>13</v>
      </c>
      <c r="B16" s="101" t="s">
        <v>37</v>
      </c>
      <c r="C16" s="11">
        <v>793.5508762055</v>
      </c>
      <c r="D16" s="11">
        <v>833.02587576380006</v>
      </c>
      <c r="E16" s="3">
        <v>4.9744762109086889</v>
      </c>
      <c r="F16" s="15">
        <v>121071</v>
      </c>
      <c r="G16" s="15">
        <v>116713</v>
      </c>
      <c r="H16" s="3">
        <v>-3.5995407653360423</v>
      </c>
      <c r="I16" s="15">
        <v>396353</v>
      </c>
      <c r="J16" s="15">
        <v>207090</v>
      </c>
      <c r="K16" s="3">
        <v>-47.751120844297887</v>
      </c>
    </row>
    <row r="17" spans="1:11" s="4" customFormat="1" ht="15">
      <c r="A17" s="17">
        <v>14</v>
      </c>
      <c r="B17" s="101" t="s">
        <v>38</v>
      </c>
      <c r="C17" s="11">
        <v>1670.8463324709996</v>
      </c>
      <c r="D17" s="11">
        <v>1424.9667349050058</v>
      </c>
      <c r="E17" s="11">
        <v>-14.715871399278518</v>
      </c>
      <c r="F17" s="15">
        <v>125939</v>
      </c>
      <c r="G17" s="15">
        <v>182953</v>
      </c>
      <c r="H17" s="3">
        <v>45.27112332160808</v>
      </c>
      <c r="I17" s="15">
        <v>3602204</v>
      </c>
      <c r="J17" s="15">
        <v>1428370</v>
      </c>
      <c r="K17" s="3">
        <v>-60.347331800197878</v>
      </c>
    </row>
    <row r="18" spans="1:11" s="4" customFormat="1" ht="15">
      <c r="A18" s="17">
        <v>15</v>
      </c>
      <c r="B18" s="101" t="s">
        <v>50</v>
      </c>
      <c r="C18" s="11">
        <v>2849.7434056604534</v>
      </c>
      <c r="D18" s="11">
        <v>3404.2137916710021</v>
      </c>
      <c r="E18" s="3">
        <v>19.456853024353094</v>
      </c>
      <c r="F18" s="15">
        <v>300053</v>
      </c>
      <c r="G18" s="15">
        <v>338639</v>
      </c>
      <c r="H18" s="3">
        <v>12.859728114699736</v>
      </c>
      <c r="I18" s="15">
        <v>10528275</v>
      </c>
      <c r="J18" s="15">
        <v>8341432</v>
      </c>
      <c r="K18" s="3">
        <v>-20.771142471107567</v>
      </c>
    </row>
    <row r="19" spans="1:11" s="4" customFormat="1" ht="15">
      <c r="A19" s="17">
        <v>16</v>
      </c>
      <c r="B19" s="101" t="s">
        <v>19</v>
      </c>
      <c r="C19" s="11">
        <v>3667.3845333100003</v>
      </c>
      <c r="D19" s="11">
        <v>4348.0340177970002</v>
      </c>
      <c r="E19" s="3">
        <v>18.559534139516025</v>
      </c>
      <c r="F19" s="15">
        <v>503450</v>
      </c>
      <c r="G19" s="15">
        <v>561841</v>
      </c>
      <c r="H19" s="3">
        <v>11.598172608997913</v>
      </c>
      <c r="I19" s="15">
        <v>1770093</v>
      </c>
      <c r="J19" s="15">
        <v>3194113</v>
      </c>
      <c r="K19" s="3">
        <v>80.448880369562502</v>
      </c>
    </row>
    <row r="20" spans="1:11" s="4" customFormat="1" ht="15">
      <c r="A20" s="17">
        <v>17</v>
      </c>
      <c r="B20" s="101" t="s">
        <v>21</v>
      </c>
      <c r="C20" s="11">
        <v>1150.1764106000001</v>
      </c>
      <c r="D20" s="11">
        <v>1427.0453048369995</v>
      </c>
      <c r="E20" s="3">
        <v>24.071863384206278</v>
      </c>
      <c r="F20" s="15">
        <v>216802</v>
      </c>
      <c r="G20" s="15">
        <v>219805</v>
      </c>
      <c r="H20" s="3">
        <v>1.3851348234794882</v>
      </c>
      <c r="I20" s="15">
        <v>1433642</v>
      </c>
      <c r="J20" s="15">
        <v>743110</v>
      </c>
      <c r="K20" s="3">
        <v>-48.166278610699187</v>
      </c>
    </row>
    <row r="21" spans="1:11" s="4" customFormat="1" ht="15">
      <c r="A21" s="17">
        <v>18</v>
      </c>
      <c r="B21" s="101" t="s">
        <v>40</v>
      </c>
      <c r="C21" s="11">
        <v>1051.5799908449308</v>
      </c>
      <c r="D21" s="11">
        <v>915.61959835087873</v>
      </c>
      <c r="E21" s="11">
        <v>-12.929153623854106</v>
      </c>
      <c r="F21" s="15">
        <v>272247</v>
      </c>
      <c r="G21" s="15">
        <v>216651</v>
      </c>
      <c r="H21" s="3">
        <v>-20.421161665693287</v>
      </c>
      <c r="I21" s="15">
        <v>2665351</v>
      </c>
      <c r="J21" s="15">
        <v>1244686</v>
      </c>
      <c r="K21" s="3">
        <v>-53.301234996816547</v>
      </c>
    </row>
    <row r="22" spans="1:11" s="4" customFormat="1" ht="15">
      <c r="A22" s="17">
        <v>19</v>
      </c>
      <c r="B22" s="101" t="s">
        <v>12</v>
      </c>
      <c r="C22" s="11">
        <v>44.676514699999998</v>
      </c>
      <c r="D22" s="11">
        <v>4.2627053000000004</v>
      </c>
      <c r="E22" s="3">
        <v>-90.458733568131265</v>
      </c>
      <c r="F22" s="15">
        <v>16058</v>
      </c>
      <c r="G22" s="15">
        <v>1622</v>
      </c>
      <c r="H22" s="3">
        <v>-89.899115705567326</v>
      </c>
      <c r="I22" s="15">
        <v>0</v>
      </c>
      <c r="J22" s="15">
        <v>0</v>
      </c>
      <c r="K22" s="3"/>
    </row>
    <row r="23" spans="1:11" s="4" customFormat="1" ht="15">
      <c r="A23" s="20">
        <v>20</v>
      </c>
      <c r="B23" s="101" t="s">
        <v>7</v>
      </c>
      <c r="C23" s="11">
        <v>10145.763925078296</v>
      </c>
      <c r="D23" s="11">
        <v>10965.285823341987</v>
      </c>
      <c r="E23" s="3">
        <v>8.0774784857549928</v>
      </c>
      <c r="F23" s="15">
        <v>1275550</v>
      </c>
      <c r="G23" s="15">
        <v>1428457</v>
      </c>
      <c r="H23" s="3">
        <v>11.987534788914585</v>
      </c>
      <c r="I23" s="15">
        <v>3668800</v>
      </c>
      <c r="J23" s="15">
        <v>4530335</v>
      </c>
      <c r="K23" s="3">
        <v>23.482746402093326</v>
      </c>
    </row>
    <row r="24" spans="1:11" s="4" customFormat="1" ht="15">
      <c r="A24" s="20">
        <v>21</v>
      </c>
      <c r="B24" s="101" t="s">
        <v>13</v>
      </c>
      <c r="C24" s="11">
        <v>739.36435972056893</v>
      </c>
      <c r="D24" s="11">
        <v>815.91632277536996</v>
      </c>
      <c r="E24" s="3">
        <v>10.353753470580141</v>
      </c>
      <c r="F24" s="15">
        <v>200691</v>
      </c>
      <c r="G24" s="15">
        <v>247183</v>
      </c>
      <c r="H24" s="3">
        <v>23.165961602662797</v>
      </c>
      <c r="I24" s="15">
        <v>22097864</v>
      </c>
      <c r="J24" s="15">
        <v>6394352</v>
      </c>
      <c r="K24" s="3">
        <v>-71.063483782866982</v>
      </c>
    </row>
    <row r="25" spans="1:11" s="21" customFormat="1" ht="15">
      <c r="A25" s="20">
        <v>22</v>
      </c>
      <c r="B25" s="101" t="s">
        <v>41</v>
      </c>
      <c r="C25" s="11">
        <v>700.10593612000071</v>
      </c>
      <c r="D25" s="11">
        <v>700.72488949300009</v>
      </c>
      <c r="E25" s="3">
        <v>8.8408530918854339E-2</v>
      </c>
      <c r="F25" s="15">
        <v>119797</v>
      </c>
      <c r="G25" s="15">
        <v>113211</v>
      </c>
      <c r="H25" s="3">
        <v>-5.4976334966651921</v>
      </c>
      <c r="I25" s="15">
        <v>240241</v>
      </c>
      <c r="J25" s="15">
        <v>420351</v>
      </c>
      <c r="K25" s="3">
        <v>74.970550405634341</v>
      </c>
    </row>
    <row r="26" spans="1:11" s="21" customFormat="1" ht="15">
      <c r="A26" s="20">
        <v>23</v>
      </c>
      <c r="B26" s="101" t="s">
        <v>42</v>
      </c>
      <c r="C26" s="11">
        <v>1131.4964713791696</v>
      </c>
      <c r="D26" s="11">
        <v>1489.0124228490001</v>
      </c>
      <c r="E26" s="3">
        <v>31.596735872632276</v>
      </c>
      <c r="F26" s="15">
        <v>183318</v>
      </c>
      <c r="G26" s="15">
        <v>222740</v>
      </c>
      <c r="H26" s="3">
        <v>21.504707666459378</v>
      </c>
      <c r="I26" s="15">
        <v>94633</v>
      </c>
      <c r="J26" s="15">
        <v>116234</v>
      </c>
      <c r="K26" s="3">
        <v>22.826075470501834</v>
      </c>
    </row>
    <row r="27" spans="1:11" s="21" customFormat="1" ht="15">
      <c r="A27" s="22"/>
      <c r="B27" s="6" t="s">
        <v>10</v>
      </c>
      <c r="C27" s="12">
        <v>50626.234498609803</v>
      </c>
      <c r="D27" s="12">
        <v>59314.553586928654</v>
      </c>
      <c r="E27" s="7">
        <v>17.161693288797593</v>
      </c>
      <c r="F27" s="23">
        <v>6325145</v>
      </c>
      <c r="G27" s="23">
        <v>6860602</v>
      </c>
      <c r="H27" s="7">
        <v>8.4655292487365905</v>
      </c>
      <c r="I27" s="23">
        <v>126661517</v>
      </c>
      <c r="J27" s="23">
        <v>125590537</v>
      </c>
      <c r="K27" s="7">
        <v>-0.84554490216629896</v>
      </c>
    </row>
    <row r="28" spans="1:11" s="21" customFormat="1" ht="15">
      <c r="A28" s="17">
        <v>24</v>
      </c>
      <c r="B28" s="6" t="s">
        <v>52</v>
      </c>
      <c r="C28" s="16">
        <v>124396.265353959</v>
      </c>
      <c r="D28" s="16">
        <v>134551.683682601</v>
      </c>
      <c r="E28" s="13">
        <v>8.1637646433722271</v>
      </c>
      <c r="F28" s="105">
        <v>20131500</v>
      </c>
      <c r="G28" s="105">
        <v>21338176</v>
      </c>
      <c r="H28" s="13">
        <v>5.993969649554181</v>
      </c>
      <c r="I28" s="105">
        <v>53174202</v>
      </c>
      <c r="J28" s="105">
        <v>60542332</v>
      </c>
      <c r="K28" s="13">
        <v>13.856587824298709</v>
      </c>
    </row>
    <row r="29" spans="1:11" s="21" customFormat="1" ht="15">
      <c r="A29" s="22"/>
      <c r="B29" s="6" t="s">
        <v>53</v>
      </c>
      <c r="C29" s="12">
        <v>175022.49985256878</v>
      </c>
      <c r="D29" s="12">
        <v>193866.23726952967</v>
      </c>
      <c r="E29" s="7">
        <v>10.766465701743497</v>
      </c>
      <c r="F29" s="23">
        <v>26456645</v>
      </c>
      <c r="G29" s="23">
        <v>28198778</v>
      </c>
      <c r="H29" s="7">
        <v>6.5848598716881908</v>
      </c>
      <c r="I29" s="23">
        <v>179835719</v>
      </c>
      <c r="J29" s="23">
        <v>186132869</v>
      </c>
      <c r="K29" s="7">
        <v>3.5016124911202984</v>
      </c>
    </row>
    <row r="30" spans="1:11">
      <c r="A30" s="10" t="s">
        <v>24</v>
      </c>
      <c r="F30" s="104"/>
      <c r="G30" s="104"/>
      <c r="H30" s="104"/>
      <c r="I30" s="104"/>
      <c r="J30" s="104"/>
      <c r="K30" s="104"/>
    </row>
    <row r="31" spans="1:11">
      <c r="A31" s="10" t="s">
        <v>16</v>
      </c>
    </row>
  </sheetData>
  <mergeCells count="7">
    <mergeCell ref="I1:K1"/>
    <mergeCell ref="A2:A3"/>
    <mergeCell ref="B2:B3"/>
    <mergeCell ref="C2:E2"/>
    <mergeCell ref="F2:H2"/>
    <mergeCell ref="I2:K2"/>
    <mergeCell ref="A1:H1"/>
  </mergeCells>
  <printOptions horizontalCentered="1" verticalCentered="1"/>
  <pageMargins left="0" right="0" top="0" bottom="0" header="0.23622047244094499" footer="0.196850393700787"/>
  <pageSetup paperSize="9" scale="59" fitToHeight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6"/>
  <sheetViews>
    <sheetView topLeftCell="A46" workbookViewId="0">
      <selection activeCell="F153" sqref="F153"/>
    </sheetView>
  </sheetViews>
  <sheetFormatPr defaultRowHeight="14.25"/>
  <cols>
    <col min="1" max="1" width="6.42578125" style="37" customWidth="1"/>
    <col min="2" max="2" width="33.7109375" style="37" customWidth="1"/>
    <col min="3" max="13" width="12.7109375" style="37" customWidth="1"/>
    <col min="14" max="14" width="12" style="37" bestFit="1" customWidth="1"/>
    <col min="15" max="16384" width="9.140625" style="37"/>
  </cols>
  <sheetData>
    <row r="1" spans="1:14" ht="15">
      <c r="A1" s="127" t="s">
        <v>27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</row>
    <row r="2" spans="1:14" ht="15">
      <c r="A2" s="38"/>
      <c r="B2" s="39"/>
      <c r="C2" s="39"/>
      <c r="D2" s="39"/>
      <c r="E2" s="39"/>
      <c r="F2" s="39"/>
      <c r="G2" s="39"/>
      <c r="H2" s="39"/>
      <c r="I2" s="39"/>
      <c r="J2" s="130" t="s">
        <v>26</v>
      </c>
      <c r="K2" s="130"/>
      <c r="L2" s="131"/>
      <c r="M2" s="131"/>
    </row>
    <row r="3" spans="1:14" ht="41.25" customHeight="1">
      <c r="A3" s="129" t="s">
        <v>2</v>
      </c>
      <c r="B3" s="129" t="s">
        <v>0</v>
      </c>
      <c r="C3" s="129" t="s">
        <v>15</v>
      </c>
      <c r="D3" s="129"/>
      <c r="E3" s="129"/>
      <c r="F3" s="129"/>
      <c r="G3" s="129"/>
      <c r="H3" s="40"/>
      <c r="I3" s="129" t="s">
        <v>8</v>
      </c>
      <c r="J3" s="129"/>
      <c r="K3" s="129"/>
      <c r="L3" s="129"/>
      <c r="M3" s="129"/>
      <c r="N3" s="41"/>
    </row>
    <row r="4" spans="1:14" ht="41.25" customHeight="1">
      <c r="A4" s="129"/>
      <c r="B4" s="129"/>
      <c r="C4" s="40" t="s">
        <v>43</v>
      </c>
      <c r="D4" s="40" t="s">
        <v>44</v>
      </c>
      <c r="E4" s="125" t="s">
        <v>45</v>
      </c>
      <c r="F4" s="40" t="s">
        <v>43</v>
      </c>
      <c r="G4" s="40" t="s">
        <v>44</v>
      </c>
      <c r="H4" s="125" t="s">
        <v>45</v>
      </c>
      <c r="I4" s="40" t="s">
        <v>43</v>
      </c>
      <c r="J4" s="40" t="s">
        <v>44</v>
      </c>
      <c r="K4" s="125" t="s">
        <v>45</v>
      </c>
      <c r="L4" s="40" t="s">
        <v>43</v>
      </c>
      <c r="M4" s="40" t="s">
        <v>44</v>
      </c>
      <c r="N4" s="125" t="s">
        <v>45</v>
      </c>
    </row>
    <row r="5" spans="1:14" s="43" customFormat="1" ht="39.75" customHeight="1">
      <c r="A5" s="129"/>
      <c r="B5" s="129"/>
      <c r="C5" s="42" t="s">
        <v>28</v>
      </c>
      <c r="D5" s="42" t="s">
        <v>28</v>
      </c>
      <c r="E5" s="126"/>
      <c r="F5" s="42" t="s">
        <v>29</v>
      </c>
      <c r="G5" s="42" t="s">
        <v>29</v>
      </c>
      <c r="H5" s="126"/>
      <c r="I5" s="42" t="s">
        <v>28</v>
      </c>
      <c r="J5" s="42" t="s">
        <v>28</v>
      </c>
      <c r="K5" s="126"/>
      <c r="L5" s="42" t="s">
        <v>29</v>
      </c>
      <c r="M5" s="42" t="s">
        <v>29</v>
      </c>
      <c r="N5" s="126"/>
    </row>
    <row r="6" spans="1:14" s="43" customFormat="1" ht="15">
      <c r="A6" s="44">
        <v>1</v>
      </c>
      <c r="B6" s="45" t="s">
        <v>22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7"/>
    </row>
    <row r="7" spans="1:14">
      <c r="A7" s="48"/>
      <c r="B7" s="49" t="s">
        <v>3</v>
      </c>
      <c r="C7" s="50">
        <v>1.18</v>
      </c>
      <c r="D7" s="51">
        <v>1.1795909689999999</v>
      </c>
      <c r="E7" s="52">
        <f>C7-D7</f>
        <v>4.0903100000000414E-4</v>
      </c>
      <c r="F7" s="50">
        <v>1.34</v>
      </c>
      <c r="G7" s="53">
        <v>1.3442410779999998</v>
      </c>
      <c r="H7" s="52">
        <f>F7-G7</f>
        <v>-4.2410779999997317E-3</v>
      </c>
      <c r="I7" s="50">
        <v>1461</v>
      </c>
      <c r="J7" s="54">
        <v>1461</v>
      </c>
      <c r="K7" s="55">
        <f>I7-J7</f>
        <v>0</v>
      </c>
      <c r="L7" s="50">
        <v>1467</v>
      </c>
      <c r="M7" s="56">
        <v>1467</v>
      </c>
      <c r="N7" s="55">
        <f>L7-M7</f>
        <v>0</v>
      </c>
    </row>
    <row r="8" spans="1:14">
      <c r="A8" s="48"/>
      <c r="B8" s="49" t="s">
        <v>4</v>
      </c>
      <c r="C8" s="50">
        <v>37.36</v>
      </c>
      <c r="D8" s="51">
        <v>37.362601903000005</v>
      </c>
      <c r="E8" s="52">
        <f t="shared" ref="E8:E12" si="0">C8-D8</f>
        <v>-2.6019030000057342E-3</v>
      </c>
      <c r="F8" s="50">
        <v>66</v>
      </c>
      <c r="G8" s="53">
        <v>65.997021204000006</v>
      </c>
      <c r="H8" s="52">
        <f t="shared" ref="H8:H12" si="1">F8-G8</f>
        <v>2.978795999993622E-3</v>
      </c>
      <c r="I8" s="50">
        <v>17013</v>
      </c>
      <c r="J8" s="54">
        <v>17013</v>
      </c>
      <c r="K8" s="55">
        <f t="shared" ref="K8:K12" si="2">I8-J8</f>
        <v>0</v>
      </c>
      <c r="L8" s="50">
        <v>30108</v>
      </c>
      <c r="M8" s="56">
        <v>30108</v>
      </c>
      <c r="N8" s="55">
        <f t="shared" ref="N8:N12" si="3">L8-M8</f>
        <v>0</v>
      </c>
    </row>
    <row r="9" spans="1:14">
      <c r="A9" s="48"/>
      <c r="B9" s="49" t="s">
        <v>5</v>
      </c>
      <c r="C9" s="50">
        <v>0</v>
      </c>
      <c r="D9" s="51">
        <v>0</v>
      </c>
      <c r="E9" s="52">
        <f t="shared" si="0"/>
        <v>0</v>
      </c>
      <c r="F9" s="50">
        <v>0</v>
      </c>
      <c r="G9" s="53">
        <v>0</v>
      </c>
      <c r="H9" s="52">
        <f t="shared" si="1"/>
        <v>0</v>
      </c>
      <c r="I9" s="50">
        <v>0</v>
      </c>
      <c r="J9" s="54">
        <v>0</v>
      </c>
      <c r="K9" s="55">
        <f t="shared" si="2"/>
        <v>0</v>
      </c>
      <c r="L9" s="50">
        <v>0</v>
      </c>
      <c r="M9" s="56">
        <v>0</v>
      </c>
      <c r="N9" s="55">
        <f t="shared" si="3"/>
        <v>0</v>
      </c>
    </row>
    <row r="10" spans="1:14">
      <c r="A10" s="48"/>
      <c r="B10" s="49" t="s">
        <v>6</v>
      </c>
      <c r="C10" s="50">
        <v>0</v>
      </c>
      <c r="D10" s="51">
        <v>0</v>
      </c>
      <c r="E10" s="52">
        <f t="shared" si="0"/>
        <v>0</v>
      </c>
      <c r="F10" s="50">
        <v>0.03</v>
      </c>
      <c r="G10" s="53">
        <v>3.0315753000000001E-2</v>
      </c>
      <c r="H10" s="52">
        <f t="shared" si="1"/>
        <v>-3.1575300000000195E-4</v>
      </c>
      <c r="I10" s="50">
        <v>0</v>
      </c>
      <c r="J10" s="54">
        <v>0</v>
      </c>
      <c r="K10" s="55">
        <f t="shared" si="2"/>
        <v>0</v>
      </c>
      <c r="L10" s="50">
        <v>1</v>
      </c>
      <c r="M10" s="56">
        <v>1</v>
      </c>
      <c r="N10" s="55">
        <f t="shared" si="3"/>
        <v>0</v>
      </c>
    </row>
    <row r="11" spans="1:14">
      <c r="A11" s="48"/>
      <c r="B11" s="49" t="s">
        <v>25</v>
      </c>
      <c r="C11" s="50">
        <v>0</v>
      </c>
      <c r="D11" s="51">
        <v>0</v>
      </c>
      <c r="E11" s="52">
        <f t="shared" si="0"/>
        <v>0</v>
      </c>
      <c r="F11" s="50">
        <v>1.34</v>
      </c>
      <c r="G11" s="53">
        <v>1.343449637</v>
      </c>
      <c r="H11" s="52">
        <f t="shared" si="1"/>
        <v>-3.4496369999998944E-3</v>
      </c>
      <c r="I11" s="50">
        <v>0</v>
      </c>
      <c r="J11" s="54">
        <v>0</v>
      </c>
      <c r="K11" s="55">
        <f t="shared" si="2"/>
        <v>0</v>
      </c>
      <c r="L11" s="50">
        <v>17</v>
      </c>
      <c r="M11" s="56">
        <v>17</v>
      </c>
      <c r="N11" s="55">
        <f t="shared" si="3"/>
        <v>0</v>
      </c>
    </row>
    <row r="12" spans="1:14" s="43" customFormat="1" ht="15">
      <c r="A12" s="44"/>
      <c r="B12" s="57"/>
      <c r="C12" s="58">
        <f>C7+C8+C9+C10+C11</f>
        <v>38.54</v>
      </c>
      <c r="D12" s="59">
        <f>D7+D8+D9+D10+D11</f>
        <v>38.542192872000008</v>
      </c>
      <c r="E12" s="60">
        <f t="shared" si="0"/>
        <v>-2.1928720000090607E-3</v>
      </c>
      <c r="F12" s="58">
        <f>F7+F8+F9+F10+F11</f>
        <v>68.710000000000008</v>
      </c>
      <c r="G12" s="59">
        <f>G7+G8+G9+G10+G11</f>
        <v>68.715027672000005</v>
      </c>
      <c r="H12" s="60">
        <f t="shared" si="1"/>
        <v>-5.0276719999970965E-3</v>
      </c>
      <c r="I12" s="58">
        <f>I7+I8+I9+I10+I11</f>
        <v>18474</v>
      </c>
      <c r="J12" s="61">
        <f>J7+J8+J9+J10+J11</f>
        <v>18474</v>
      </c>
      <c r="K12" s="62">
        <f t="shared" si="2"/>
        <v>0</v>
      </c>
      <c r="L12" s="58">
        <f>L7+L8+L9+L10+L11</f>
        <v>31593</v>
      </c>
      <c r="M12" s="61">
        <f>M7+M8+M9+M10+M11</f>
        <v>31593</v>
      </c>
      <c r="N12" s="62">
        <f t="shared" si="3"/>
        <v>0</v>
      </c>
    </row>
    <row r="13" spans="1:14">
      <c r="A13" s="48"/>
      <c r="B13" s="49"/>
      <c r="C13" s="50"/>
      <c r="D13" s="51"/>
      <c r="E13" s="52"/>
      <c r="F13" s="50"/>
      <c r="G13" s="53"/>
      <c r="H13" s="52"/>
      <c r="I13" s="50"/>
      <c r="J13" s="54"/>
      <c r="K13" s="55"/>
      <c r="L13" s="50"/>
      <c r="M13" s="56"/>
      <c r="N13" s="55"/>
    </row>
    <row r="14" spans="1:14" s="43" customFormat="1" ht="15">
      <c r="A14" s="44">
        <v>2</v>
      </c>
      <c r="B14" s="45" t="s">
        <v>30</v>
      </c>
      <c r="C14" s="50"/>
      <c r="D14" s="46"/>
      <c r="E14" s="63"/>
      <c r="F14" s="50"/>
      <c r="G14" s="46"/>
      <c r="H14" s="63"/>
      <c r="I14" s="50"/>
      <c r="J14" s="46"/>
      <c r="K14" s="64"/>
      <c r="L14" s="50"/>
      <c r="M14" s="46"/>
      <c r="N14" s="64"/>
    </row>
    <row r="15" spans="1:14">
      <c r="A15" s="48"/>
      <c r="B15" s="49" t="s">
        <v>3</v>
      </c>
      <c r="C15" s="50">
        <v>4.09</v>
      </c>
      <c r="D15" s="51">
        <v>4.0887079999999996</v>
      </c>
      <c r="E15" s="52">
        <f>C15-D15</f>
        <v>1.2920000000002929E-3</v>
      </c>
      <c r="F15" s="50">
        <v>3.6</v>
      </c>
      <c r="G15" s="53">
        <v>3.6012961000000003</v>
      </c>
      <c r="H15" s="52">
        <f>F15-G15</f>
        <v>-1.2961000000002443E-3</v>
      </c>
      <c r="I15" s="50">
        <v>659</v>
      </c>
      <c r="J15" s="54">
        <v>659</v>
      </c>
      <c r="K15" s="55">
        <f>I15-J15</f>
        <v>0</v>
      </c>
      <c r="L15" s="50">
        <v>2060</v>
      </c>
      <c r="M15" s="56">
        <v>2060</v>
      </c>
      <c r="N15" s="55">
        <f>L15-M15</f>
        <v>0</v>
      </c>
    </row>
    <row r="16" spans="1:14">
      <c r="A16" s="48"/>
      <c r="B16" s="49" t="s">
        <v>4</v>
      </c>
      <c r="C16" s="50">
        <v>63.99</v>
      </c>
      <c r="D16" s="51">
        <v>63.985609500000002</v>
      </c>
      <c r="E16" s="52">
        <f t="shared" ref="E16:E20" si="4">C16-D16</f>
        <v>4.3904999999995198E-3</v>
      </c>
      <c r="F16" s="50">
        <v>84.79</v>
      </c>
      <c r="G16" s="65">
        <v>84.786888200000007</v>
      </c>
      <c r="H16" s="52">
        <f t="shared" ref="H16:H20" si="5">F16-G16</f>
        <v>3.1117999999992207E-3</v>
      </c>
      <c r="I16" s="50">
        <v>11691</v>
      </c>
      <c r="J16" s="54">
        <v>11691</v>
      </c>
      <c r="K16" s="55">
        <f t="shared" ref="K16:K20" si="6">I16-J16</f>
        <v>0</v>
      </c>
      <c r="L16" s="50">
        <v>14437</v>
      </c>
      <c r="M16" s="66">
        <v>14437</v>
      </c>
      <c r="N16" s="55">
        <f t="shared" ref="N16:N20" si="7">L16-M16</f>
        <v>0</v>
      </c>
    </row>
    <row r="17" spans="1:14">
      <c r="A17" s="48"/>
      <c r="B17" s="49" t="s">
        <v>5</v>
      </c>
      <c r="C17" s="50">
        <v>0.08</v>
      </c>
      <c r="D17" s="51">
        <v>8.4438539000000007E-2</v>
      </c>
      <c r="E17" s="52">
        <f t="shared" si="4"/>
        <v>-4.4385390000000052E-3</v>
      </c>
      <c r="F17" s="50">
        <v>7.75</v>
      </c>
      <c r="G17" s="53">
        <v>7.7461793944177115</v>
      </c>
      <c r="H17" s="52">
        <f t="shared" si="5"/>
        <v>3.8206055822884721E-3</v>
      </c>
      <c r="I17" s="50">
        <v>1</v>
      </c>
      <c r="J17" s="54">
        <v>1</v>
      </c>
      <c r="K17" s="55">
        <f t="shared" si="6"/>
        <v>0</v>
      </c>
      <c r="L17" s="50">
        <v>3</v>
      </c>
      <c r="M17" s="56">
        <v>3</v>
      </c>
      <c r="N17" s="55">
        <f t="shared" si="7"/>
        <v>0</v>
      </c>
    </row>
    <row r="18" spans="1:14">
      <c r="A18" s="48"/>
      <c r="B18" s="49" t="s">
        <v>6</v>
      </c>
      <c r="C18" s="50">
        <v>0.82</v>
      </c>
      <c r="D18" s="51">
        <v>32.530486606359204</v>
      </c>
      <c r="E18" s="52">
        <f t="shared" si="4"/>
        <v>-31.710486606359204</v>
      </c>
      <c r="F18" s="50">
        <v>1.05</v>
      </c>
      <c r="G18" s="53">
        <v>1.0502897</v>
      </c>
      <c r="H18" s="52">
        <f t="shared" si="5"/>
        <v>-2.8969999999994833E-4</v>
      </c>
      <c r="I18" s="50">
        <v>0</v>
      </c>
      <c r="J18" s="54">
        <v>14</v>
      </c>
      <c r="K18" s="55">
        <f t="shared" si="6"/>
        <v>-14</v>
      </c>
      <c r="L18" s="50">
        <v>0</v>
      </c>
      <c r="M18" s="56">
        <v>0</v>
      </c>
      <c r="N18" s="55">
        <f t="shared" si="7"/>
        <v>0</v>
      </c>
    </row>
    <row r="19" spans="1:14">
      <c r="A19" s="48"/>
      <c r="B19" s="49" t="s">
        <v>25</v>
      </c>
      <c r="C19" s="50">
        <v>31.71</v>
      </c>
      <c r="D19" s="51">
        <v>0</v>
      </c>
      <c r="E19" s="52">
        <f t="shared" si="4"/>
        <v>31.71</v>
      </c>
      <c r="F19" s="50">
        <v>70.930000000000007</v>
      </c>
      <c r="G19" s="53">
        <v>70.925250946002777</v>
      </c>
      <c r="H19" s="52">
        <f t="shared" si="5"/>
        <v>4.7490539972301349E-3</v>
      </c>
      <c r="I19" s="50">
        <v>14</v>
      </c>
      <c r="J19" s="54">
        <v>0</v>
      </c>
      <c r="K19" s="55">
        <f t="shared" si="6"/>
        <v>14</v>
      </c>
      <c r="L19" s="50">
        <v>64</v>
      </c>
      <c r="M19" s="56">
        <v>64</v>
      </c>
      <c r="N19" s="55">
        <f t="shared" si="7"/>
        <v>0</v>
      </c>
    </row>
    <row r="20" spans="1:14" s="43" customFormat="1" ht="15">
      <c r="A20" s="44"/>
      <c r="B20" s="57"/>
      <c r="C20" s="58">
        <f>C15+C16+C17+C18+C19</f>
        <v>100.69</v>
      </c>
      <c r="D20" s="59">
        <f>D15+D16+D17+D18+D19</f>
        <v>100.68924264535922</v>
      </c>
      <c r="E20" s="60">
        <f t="shared" si="4"/>
        <v>7.5735464078263703E-4</v>
      </c>
      <c r="F20" s="58">
        <f>F15+F16+F17+F18+F19</f>
        <v>168.12</v>
      </c>
      <c r="G20" s="59">
        <f>G15+G16+G17+G18+G19</f>
        <v>168.10990434042048</v>
      </c>
      <c r="H20" s="60">
        <f t="shared" si="5"/>
        <v>1.0095659579519634E-2</v>
      </c>
      <c r="I20" s="58">
        <f>I15+I16+I17+I18+I19</f>
        <v>12365</v>
      </c>
      <c r="J20" s="61">
        <f>J15+J16+J17+J18+J19</f>
        <v>12365</v>
      </c>
      <c r="K20" s="62">
        <f t="shared" si="6"/>
        <v>0</v>
      </c>
      <c r="L20" s="58">
        <f>L15+L16+L17+L18+L19</f>
        <v>16564</v>
      </c>
      <c r="M20" s="61">
        <f>M15+M16+M17+M18+M19</f>
        <v>16564</v>
      </c>
      <c r="N20" s="62">
        <f t="shared" si="7"/>
        <v>0</v>
      </c>
    </row>
    <row r="21" spans="1:14">
      <c r="A21" s="48"/>
      <c r="B21" s="49"/>
      <c r="C21" s="50"/>
      <c r="D21" s="51"/>
      <c r="E21" s="52"/>
      <c r="F21" s="50"/>
      <c r="G21" s="53"/>
      <c r="H21" s="52"/>
      <c r="I21" s="50"/>
      <c r="J21" s="54"/>
      <c r="K21" s="55"/>
      <c r="L21" s="50"/>
      <c r="M21" s="56"/>
      <c r="N21" s="55"/>
    </row>
    <row r="22" spans="1:14" s="43" customFormat="1" ht="15">
      <c r="A22" s="44">
        <v>3</v>
      </c>
      <c r="B22" s="45" t="s">
        <v>31</v>
      </c>
      <c r="C22" s="50"/>
      <c r="D22" s="46"/>
      <c r="E22" s="63"/>
      <c r="F22" s="50"/>
      <c r="G22" s="46"/>
      <c r="H22" s="63"/>
      <c r="I22" s="50"/>
      <c r="J22" s="46"/>
      <c r="K22" s="64"/>
      <c r="L22" s="50"/>
      <c r="M22" s="46"/>
      <c r="N22" s="64"/>
    </row>
    <row r="23" spans="1:14">
      <c r="A23" s="48"/>
      <c r="B23" s="49" t="s">
        <v>3</v>
      </c>
      <c r="C23" s="50">
        <v>34.090000000000003</v>
      </c>
      <c r="D23" s="51">
        <v>34.091961140999999</v>
      </c>
      <c r="E23" s="52">
        <f>C23-D23</f>
        <v>-1.9611409999953366E-3</v>
      </c>
      <c r="F23" s="50">
        <v>40.049999999999997</v>
      </c>
      <c r="G23" s="53">
        <v>40.051792933199998</v>
      </c>
      <c r="H23" s="52">
        <f>F23-G23</f>
        <v>-1.7929332000008458E-3</v>
      </c>
      <c r="I23" s="50">
        <v>1601</v>
      </c>
      <c r="J23" s="54">
        <v>1601</v>
      </c>
      <c r="K23" s="55">
        <f>I23-J23</f>
        <v>0</v>
      </c>
      <c r="L23" s="50">
        <v>1538</v>
      </c>
      <c r="M23" s="56">
        <v>1538</v>
      </c>
      <c r="N23" s="55">
        <f>L23-M23</f>
        <v>0</v>
      </c>
    </row>
    <row r="24" spans="1:14">
      <c r="A24" s="48"/>
      <c r="B24" s="49" t="s">
        <v>4</v>
      </c>
      <c r="C24" s="50">
        <v>496.82</v>
      </c>
      <c r="D24" s="67">
        <v>496.81770463719818</v>
      </c>
      <c r="E24" s="52">
        <f t="shared" ref="E24:E28" si="8">C24-D24</f>
        <v>2.2953628018171912E-3</v>
      </c>
      <c r="F24" s="50">
        <v>769.95</v>
      </c>
      <c r="G24" s="53">
        <v>769.95044207314697</v>
      </c>
      <c r="H24" s="52">
        <f t="shared" ref="H24:H28" si="9">F24-G24</f>
        <v>-4.4207314692812361E-4</v>
      </c>
      <c r="I24" s="50">
        <v>141189</v>
      </c>
      <c r="J24" s="68">
        <v>141189</v>
      </c>
      <c r="K24" s="55">
        <f t="shared" ref="K24:K28" si="10">I24-J24</f>
        <v>0</v>
      </c>
      <c r="L24" s="50">
        <v>181317</v>
      </c>
      <c r="M24" s="56">
        <v>181317</v>
      </c>
      <c r="N24" s="55">
        <f t="shared" ref="N24:N28" si="11">L24-M24</f>
        <v>0</v>
      </c>
    </row>
    <row r="25" spans="1:14">
      <c r="A25" s="48"/>
      <c r="B25" s="49" t="s">
        <v>5</v>
      </c>
      <c r="C25" s="50">
        <v>772.84</v>
      </c>
      <c r="D25" s="51">
        <v>772.83987356099999</v>
      </c>
      <c r="E25" s="52">
        <f t="shared" si="8"/>
        <v>1.2643900004150055E-4</v>
      </c>
      <c r="F25" s="50">
        <v>1565.16</v>
      </c>
      <c r="G25" s="53">
        <v>1565.1588795795499</v>
      </c>
      <c r="H25" s="52">
        <f t="shared" si="9"/>
        <v>1.1204204502064385E-3</v>
      </c>
      <c r="I25" s="50">
        <v>35</v>
      </c>
      <c r="J25" s="54">
        <v>35</v>
      </c>
      <c r="K25" s="55">
        <f t="shared" si="10"/>
        <v>0</v>
      </c>
      <c r="L25" s="50">
        <v>57</v>
      </c>
      <c r="M25" s="56">
        <v>57</v>
      </c>
      <c r="N25" s="55">
        <f t="shared" si="11"/>
        <v>0</v>
      </c>
    </row>
    <row r="26" spans="1:14">
      <c r="A26" s="48"/>
      <c r="B26" s="49" t="s">
        <v>6</v>
      </c>
      <c r="C26" s="50">
        <v>295.07</v>
      </c>
      <c r="D26" s="51">
        <v>527.22265483410308</v>
      </c>
      <c r="E26" s="52">
        <f t="shared" si="8"/>
        <v>-232.15265483410309</v>
      </c>
      <c r="F26" s="50">
        <v>2.78</v>
      </c>
      <c r="G26" s="65">
        <v>2.7842274230000807</v>
      </c>
      <c r="H26" s="52">
        <f t="shared" si="9"/>
        <v>-4.2274230000809432E-3</v>
      </c>
      <c r="I26" s="50">
        <v>0</v>
      </c>
      <c r="J26" s="54">
        <v>87</v>
      </c>
      <c r="K26" s="55">
        <f t="shared" si="10"/>
        <v>-87</v>
      </c>
      <c r="L26" s="50">
        <v>6</v>
      </c>
      <c r="M26" s="66">
        <v>6</v>
      </c>
      <c r="N26" s="55">
        <f t="shared" si="11"/>
        <v>0</v>
      </c>
    </row>
    <row r="27" spans="1:14">
      <c r="A27" s="48"/>
      <c r="B27" s="49" t="s">
        <v>25</v>
      </c>
      <c r="C27" s="50">
        <v>232.15</v>
      </c>
      <c r="D27" s="51">
        <v>0</v>
      </c>
      <c r="E27" s="52">
        <f t="shared" si="8"/>
        <v>232.15</v>
      </c>
      <c r="F27" s="50">
        <v>230</v>
      </c>
      <c r="G27" s="53">
        <v>229.99580761624972</v>
      </c>
      <c r="H27" s="52">
        <f t="shared" si="9"/>
        <v>4.1923837502793049E-3</v>
      </c>
      <c r="I27" s="50">
        <v>87</v>
      </c>
      <c r="J27" s="54">
        <v>0</v>
      </c>
      <c r="K27" s="55">
        <f t="shared" si="10"/>
        <v>87</v>
      </c>
      <c r="L27" s="50">
        <v>39</v>
      </c>
      <c r="M27" s="56">
        <v>39</v>
      </c>
      <c r="N27" s="55">
        <f t="shared" si="11"/>
        <v>0</v>
      </c>
    </row>
    <row r="28" spans="1:14" s="43" customFormat="1" ht="15">
      <c r="A28" s="44"/>
      <c r="B28" s="57"/>
      <c r="C28" s="58">
        <f>C23+C24+C25+C26+C27</f>
        <v>1830.97</v>
      </c>
      <c r="D28" s="59">
        <f>D23+D24+D25+D26+D27</f>
        <v>1830.9721941733014</v>
      </c>
      <c r="E28" s="60">
        <f t="shared" si="8"/>
        <v>-2.1941733014045894E-3</v>
      </c>
      <c r="F28" s="58">
        <f>F23+F24+F25+F26+F27</f>
        <v>2607.94</v>
      </c>
      <c r="G28" s="59">
        <f>G23+G24+G25+G26+G27</f>
        <v>2607.9411496251469</v>
      </c>
      <c r="H28" s="60">
        <f t="shared" si="9"/>
        <v>-1.1496251468088303E-3</v>
      </c>
      <c r="I28" s="58">
        <f>I23+I24+I25+I26+I27</f>
        <v>142912</v>
      </c>
      <c r="J28" s="61">
        <f>J23+J24+J25+J26+J27</f>
        <v>142912</v>
      </c>
      <c r="K28" s="62">
        <f t="shared" si="10"/>
        <v>0</v>
      </c>
      <c r="L28" s="58">
        <f>L23+L24+L25+L26+L27</f>
        <v>182957</v>
      </c>
      <c r="M28" s="61">
        <f>M23+M24+M25+M26+M27</f>
        <v>182957</v>
      </c>
      <c r="N28" s="62">
        <f t="shared" si="11"/>
        <v>0</v>
      </c>
    </row>
    <row r="29" spans="1:14">
      <c r="A29" s="48"/>
      <c r="B29" s="49"/>
      <c r="C29" s="50"/>
      <c r="D29" s="51"/>
      <c r="E29" s="52"/>
      <c r="F29" s="50"/>
      <c r="G29" s="53"/>
      <c r="H29" s="52"/>
      <c r="I29" s="50"/>
      <c r="J29" s="54"/>
      <c r="K29" s="55"/>
      <c r="L29" s="50"/>
      <c r="M29" s="56"/>
      <c r="N29" s="55"/>
    </row>
    <row r="30" spans="1:14" s="43" customFormat="1" ht="15">
      <c r="A30" s="44">
        <v>4</v>
      </c>
      <c r="B30" s="45" t="s">
        <v>14</v>
      </c>
      <c r="C30" s="50"/>
      <c r="D30" s="46"/>
      <c r="E30" s="63"/>
      <c r="F30" s="50"/>
      <c r="G30" s="46"/>
      <c r="H30" s="63"/>
      <c r="I30" s="50"/>
      <c r="J30" s="46"/>
      <c r="K30" s="64"/>
      <c r="L30" s="50"/>
      <c r="M30" s="46"/>
      <c r="N30" s="64"/>
    </row>
    <row r="31" spans="1:14">
      <c r="A31" s="48"/>
      <c r="B31" s="49" t="s">
        <v>3</v>
      </c>
      <c r="C31" s="50">
        <v>6.28</v>
      </c>
      <c r="D31" s="51">
        <v>6.2799569550000003</v>
      </c>
      <c r="E31" s="52">
        <f>C31-D31</f>
        <v>4.3044999999963807E-5</v>
      </c>
      <c r="F31" s="50">
        <v>5.7</v>
      </c>
      <c r="G31" s="53">
        <v>5.701022085</v>
      </c>
      <c r="H31" s="52">
        <f>F31-G31</f>
        <v>-1.0220849999997839E-3</v>
      </c>
      <c r="I31" s="50">
        <v>141</v>
      </c>
      <c r="J31" s="54">
        <v>141</v>
      </c>
      <c r="K31" s="55">
        <f>I31-J31</f>
        <v>0</v>
      </c>
      <c r="L31" s="50">
        <v>139</v>
      </c>
      <c r="M31" s="56">
        <v>139</v>
      </c>
      <c r="N31" s="55">
        <f>L31-M31</f>
        <v>0</v>
      </c>
    </row>
    <row r="32" spans="1:14">
      <c r="A32" s="48"/>
      <c r="B32" s="49" t="s">
        <v>4</v>
      </c>
      <c r="C32" s="50">
        <v>221.71</v>
      </c>
      <c r="D32" s="51">
        <v>221.70827241164798</v>
      </c>
      <c r="E32" s="52">
        <f t="shared" ref="E32:E36" si="12">C32-D32</f>
        <v>1.7275883520255775E-3</v>
      </c>
      <c r="F32" s="50">
        <v>216.01</v>
      </c>
      <c r="G32" s="53">
        <v>216.00590906700549</v>
      </c>
      <c r="H32" s="52">
        <f t="shared" ref="H32:H36" si="13">F32-G32</f>
        <v>4.0909329945009176E-3</v>
      </c>
      <c r="I32" s="50">
        <v>57116</v>
      </c>
      <c r="J32" s="54">
        <v>57116</v>
      </c>
      <c r="K32" s="55">
        <f t="shared" ref="K32:K36" si="14">I32-J32</f>
        <v>0</v>
      </c>
      <c r="L32" s="50">
        <v>56189</v>
      </c>
      <c r="M32" s="56">
        <v>56189</v>
      </c>
      <c r="N32" s="55">
        <f t="shared" ref="N32:N36" si="15">L32-M32</f>
        <v>0</v>
      </c>
    </row>
    <row r="33" spans="1:14">
      <c r="A33" s="48"/>
      <c r="B33" s="49" t="s">
        <v>5</v>
      </c>
      <c r="C33" s="50">
        <v>146.1</v>
      </c>
      <c r="D33" s="51">
        <v>146.10067447599988</v>
      </c>
      <c r="E33" s="52">
        <f t="shared" si="12"/>
        <v>-6.7447599988668117E-4</v>
      </c>
      <c r="F33" s="50">
        <v>150.65</v>
      </c>
      <c r="G33" s="53">
        <v>150.64587784899993</v>
      </c>
      <c r="H33" s="52">
        <f t="shared" si="13"/>
        <v>4.1221510000752914E-3</v>
      </c>
      <c r="I33" s="50">
        <v>1</v>
      </c>
      <c r="J33" s="54">
        <v>1</v>
      </c>
      <c r="K33" s="55">
        <f t="shared" si="14"/>
        <v>0</v>
      </c>
      <c r="L33" s="50">
        <v>1</v>
      </c>
      <c r="M33" s="56">
        <v>1</v>
      </c>
      <c r="N33" s="55">
        <f t="shared" si="15"/>
        <v>0</v>
      </c>
    </row>
    <row r="34" spans="1:14">
      <c r="A34" s="48"/>
      <c r="B34" s="49" t="s">
        <v>6</v>
      </c>
      <c r="C34" s="50">
        <v>0.05</v>
      </c>
      <c r="D34" s="51">
        <v>4.7783999999999993E-2</v>
      </c>
      <c r="E34" s="52">
        <f t="shared" si="12"/>
        <v>2.2160000000000096E-3</v>
      </c>
      <c r="F34" s="50">
        <v>0</v>
      </c>
      <c r="G34" s="53">
        <v>0</v>
      </c>
      <c r="H34" s="52">
        <f t="shared" si="13"/>
        <v>0</v>
      </c>
      <c r="I34" s="50">
        <v>1</v>
      </c>
      <c r="J34" s="54">
        <v>1</v>
      </c>
      <c r="K34" s="55">
        <f t="shared" si="14"/>
        <v>0</v>
      </c>
      <c r="L34" s="50">
        <v>0</v>
      </c>
      <c r="M34" s="56">
        <v>0</v>
      </c>
      <c r="N34" s="55">
        <f t="shared" si="15"/>
        <v>0</v>
      </c>
    </row>
    <row r="35" spans="1:14" ht="17.25" customHeight="1">
      <c r="A35" s="48"/>
      <c r="B35" s="49" t="s">
        <v>25</v>
      </c>
      <c r="C35" s="50">
        <v>0</v>
      </c>
      <c r="D35" s="51">
        <v>0</v>
      </c>
      <c r="E35" s="52">
        <f t="shared" si="12"/>
        <v>0</v>
      </c>
      <c r="F35" s="50">
        <v>0</v>
      </c>
      <c r="G35" s="53">
        <v>0</v>
      </c>
      <c r="H35" s="52">
        <f t="shared" si="13"/>
        <v>0</v>
      </c>
      <c r="I35" s="50">
        <v>0</v>
      </c>
      <c r="J35" s="54">
        <v>0</v>
      </c>
      <c r="K35" s="55">
        <f t="shared" si="14"/>
        <v>0</v>
      </c>
      <c r="L35" s="50">
        <v>0</v>
      </c>
      <c r="M35" s="56">
        <v>0</v>
      </c>
      <c r="N35" s="55">
        <f t="shared" si="15"/>
        <v>0</v>
      </c>
    </row>
    <row r="36" spans="1:14" s="43" customFormat="1" ht="17.25" customHeight="1">
      <c r="A36" s="44"/>
      <c r="B36" s="57"/>
      <c r="C36" s="58">
        <f>C31+C32+C33+C34+C35</f>
        <v>374.14000000000004</v>
      </c>
      <c r="D36" s="59">
        <f>D31+D32+D33+D34+D35</f>
        <v>374.1366878426478</v>
      </c>
      <c r="E36" s="60">
        <f t="shared" si="12"/>
        <v>3.3121573522407743E-3</v>
      </c>
      <c r="F36" s="58">
        <f>F31+F32+F33+F34+F35</f>
        <v>372.36</v>
      </c>
      <c r="G36" s="59">
        <f>G31+G32+G33+G34+G35</f>
        <v>372.35280900100543</v>
      </c>
      <c r="H36" s="60">
        <f t="shared" si="13"/>
        <v>7.1909989945879715E-3</v>
      </c>
      <c r="I36" s="58">
        <f>I31+I32+I33+I34+I35</f>
        <v>57259</v>
      </c>
      <c r="J36" s="61">
        <f>J31+J32+J33+J34+J35</f>
        <v>57259</v>
      </c>
      <c r="K36" s="62">
        <f t="shared" si="14"/>
        <v>0</v>
      </c>
      <c r="L36" s="58">
        <f>L31+L32+L33+L34+L35</f>
        <v>56329</v>
      </c>
      <c r="M36" s="61">
        <f>M31+M32+M33+M34+M35</f>
        <v>56329</v>
      </c>
      <c r="N36" s="62">
        <f t="shared" si="15"/>
        <v>0</v>
      </c>
    </row>
    <row r="37" spans="1:14" ht="17.25" customHeight="1">
      <c r="A37" s="48"/>
      <c r="B37" s="49"/>
      <c r="C37" s="50"/>
      <c r="D37" s="51"/>
      <c r="E37" s="52"/>
      <c r="F37" s="50"/>
      <c r="G37" s="53"/>
      <c r="H37" s="52"/>
      <c r="I37" s="50"/>
      <c r="J37" s="54"/>
      <c r="K37" s="55"/>
      <c r="L37" s="50"/>
      <c r="M37" s="56"/>
      <c r="N37" s="55"/>
    </row>
    <row r="38" spans="1:14" s="43" customFormat="1" ht="15">
      <c r="A38" s="44">
        <v>5</v>
      </c>
      <c r="B38" s="45" t="s">
        <v>32</v>
      </c>
      <c r="C38" s="50"/>
      <c r="D38" s="46"/>
      <c r="E38" s="63"/>
      <c r="F38" s="50"/>
      <c r="G38" s="46"/>
      <c r="H38" s="63"/>
      <c r="I38" s="50"/>
      <c r="J38" s="46"/>
      <c r="K38" s="64"/>
      <c r="L38" s="50"/>
      <c r="M38" s="46"/>
      <c r="N38" s="64"/>
    </row>
    <row r="39" spans="1:14">
      <c r="A39" s="48"/>
      <c r="B39" s="49" t="s">
        <v>3</v>
      </c>
      <c r="C39" s="50">
        <v>23.86</v>
      </c>
      <c r="D39" s="67">
        <v>23.864256499910798</v>
      </c>
      <c r="E39" s="52">
        <f>C39-D39</f>
        <v>-4.2564999107987944E-3</v>
      </c>
      <c r="F39" s="50">
        <v>42.84</v>
      </c>
      <c r="G39" s="53">
        <v>42.842520819593304</v>
      </c>
      <c r="H39" s="52">
        <f>F39-G39</f>
        <v>-2.5208195933004163E-3</v>
      </c>
      <c r="I39" s="50">
        <v>621</v>
      </c>
      <c r="J39" s="68">
        <v>621</v>
      </c>
      <c r="K39" s="55">
        <f>I39-J39</f>
        <v>0</v>
      </c>
      <c r="L39" s="50">
        <v>628</v>
      </c>
      <c r="M39" s="56">
        <v>628</v>
      </c>
      <c r="N39" s="55">
        <f>L39-M39</f>
        <v>0</v>
      </c>
    </row>
    <row r="40" spans="1:14">
      <c r="A40" s="48"/>
      <c r="B40" s="49" t="s">
        <v>4</v>
      </c>
      <c r="C40" s="50">
        <v>390.59</v>
      </c>
      <c r="D40" s="51">
        <v>390.5855830678621</v>
      </c>
      <c r="E40" s="52">
        <f t="shared" ref="E40:E44" si="16">C40-D40</f>
        <v>4.4169321378717541E-3</v>
      </c>
      <c r="F40" s="50">
        <v>483.14</v>
      </c>
      <c r="G40" s="53">
        <v>483.14187835799851</v>
      </c>
      <c r="H40" s="52">
        <f t="shared" ref="H40:H44" si="17">F40-G40</f>
        <v>-1.8783579985210963E-3</v>
      </c>
      <c r="I40" s="50">
        <v>154973</v>
      </c>
      <c r="J40" s="54">
        <v>154973</v>
      </c>
      <c r="K40" s="55">
        <f t="shared" ref="K40:K44" si="18">I40-J40</f>
        <v>0</v>
      </c>
      <c r="L40" s="50">
        <v>146793</v>
      </c>
      <c r="M40" s="56">
        <v>146793</v>
      </c>
      <c r="N40" s="55">
        <f t="shared" ref="N40:N44" si="19">L40-M40</f>
        <v>0</v>
      </c>
    </row>
    <row r="41" spans="1:14">
      <c r="A41" s="48"/>
      <c r="B41" s="49" t="s">
        <v>5</v>
      </c>
      <c r="C41" s="50">
        <v>12.04</v>
      </c>
      <c r="D41" s="51">
        <v>12.038073339000007</v>
      </c>
      <c r="E41" s="52">
        <f t="shared" si="16"/>
        <v>1.926660999991725E-3</v>
      </c>
      <c r="F41" s="50">
        <v>832.47</v>
      </c>
      <c r="G41" s="53">
        <v>832.47380228299937</v>
      </c>
      <c r="H41" s="52">
        <f t="shared" si="17"/>
        <v>-3.8022829993451523E-3</v>
      </c>
      <c r="I41" s="50">
        <v>2</v>
      </c>
      <c r="J41" s="54">
        <v>2</v>
      </c>
      <c r="K41" s="55">
        <f t="shared" si="18"/>
        <v>0</v>
      </c>
      <c r="L41" s="50">
        <v>32</v>
      </c>
      <c r="M41" s="56">
        <v>32</v>
      </c>
      <c r="N41" s="55">
        <f t="shared" si="19"/>
        <v>0</v>
      </c>
    </row>
    <row r="42" spans="1:14">
      <c r="A42" s="48"/>
      <c r="B42" s="49" t="s">
        <v>6</v>
      </c>
      <c r="C42" s="50">
        <v>1038.51</v>
      </c>
      <c r="D42" s="67">
        <v>1085.9656684659999</v>
      </c>
      <c r="E42" s="52">
        <f t="shared" si="16"/>
        <v>-47.455668465999906</v>
      </c>
      <c r="F42" s="50">
        <v>65.680000000000007</v>
      </c>
      <c r="G42" s="53">
        <v>65.675931051999996</v>
      </c>
      <c r="H42" s="52">
        <f t="shared" si="17"/>
        <v>4.0689480000111189E-3</v>
      </c>
      <c r="I42" s="50">
        <v>45</v>
      </c>
      <c r="J42" s="68">
        <v>305</v>
      </c>
      <c r="K42" s="55">
        <f t="shared" si="18"/>
        <v>-260</v>
      </c>
      <c r="L42" s="50">
        <v>8</v>
      </c>
      <c r="M42" s="56">
        <v>8</v>
      </c>
      <c r="N42" s="55">
        <f t="shared" si="19"/>
        <v>0</v>
      </c>
    </row>
    <row r="43" spans="1:14">
      <c r="A43" s="48"/>
      <c r="B43" s="49" t="s">
        <v>25</v>
      </c>
      <c r="C43" s="50">
        <v>47.45</v>
      </c>
      <c r="D43" s="67">
        <v>0</v>
      </c>
      <c r="E43" s="52">
        <f t="shared" si="16"/>
        <v>47.45</v>
      </c>
      <c r="F43" s="50">
        <v>52.68</v>
      </c>
      <c r="G43" s="53">
        <v>52.675157271645702</v>
      </c>
      <c r="H43" s="52">
        <f t="shared" si="17"/>
        <v>4.8427283542977761E-3</v>
      </c>
      <c r="I43" s="50">
        <v>260</v>
      </c>
      <c r="J43" s="68">
        <v>0</v>
      </c>
      <c r="K43" s="55">
        <f t="shared" si="18"/>
        <v>260</v>
      </c>
      <c r="L43" s="50">
        <v>486</v>
      </c>
      <c r="M43" s="56">
        <v>486</v>
      </c>
      <c r="N43" s="55">
        <f t="shared" si="19"/>
        <v>0</v>
      </c>
    </row>
    <row r="44" spans="1:14" s="43" customFormat="1" ht="15">
      <c r="A44" s="44"/>
      <c r="B44" s="57"/>
      <c r="C44" s="58">
        <f>C39+C40+C41+C42+C43</f>
        <v>1512.45</v>
      </c>
      <c r="D44" s="59">
        <f>D39+D40+D41+D42+D43</f>
        <v>1512.4535813727728</v>
      </c>
      <c r="E44" s="60">
        <f t="shared" si="16"/>
        <v>-3.5813727727145306E-3</v>
      </c>
      <c r="F44" s="58">
        <f>F39+F40+F41+F42+F43</f>
        <v>1476.8100000000002</v>
      </c>
      <c r="G44" s="59">
        <f>G39+G40+G41+G42+G43</f>
        <v>1476.8092897842369</v>
      </c>
      <c r="H44" s="60">
        <f t="shared" si="17"/>
        <v>7.102157633198658E-4</v>
      </c>
      <c r="I44" s="58">
        <f>I39+I40+I41+I42+I43</f>
        <v>155901</v>
      </c>
      <c r="J44" s="61">
        <f>J39+J40+J41+J42+J43</f>
        <v>155901</v>
      </c>
      <c r="K44" s="62">
        <f t="shared" si="18"/>
        <v>0</v>
      </c>
      <c r="L44" s="58">
        <f>L39+L40+L41+L42+L43</f>
        <v>147947</v>
      </c>
      <c r="M44" s="61">
        <f>M39+M40+M41+M42+M43</f>
        <v>147947</v>
      </c>
      <c r="N44" s="62">
        <f t="shared" si="19"/>
        <v>0</v>
      </c>
    </row>
    <row r="45" spans="1:14">
      <c r="A45" s="48"/>
      <c r="B45" s="49"/>
      <c r="C45" s="50"/>
      <c r="D45" s="67"/>
      <c r="E45" s="69"/>
      <c r="F45" s="50"/>
      <c r="G45" s="53"/>
      <c r="H45" s="69"/>
      <c r="I45" s="50"/>
      <c r="J45" s="68"/>
      <c r="K45" s="70"/>
      <c r="L45" s="50"/>
      <c r="M45" s="56"/>
      <c r="N45" s="70"/>
    </row>
    <row r="46" spans="1:14" s="43" customFormat="1" ht="15">
      <c r="A46" s="44">
        <v>6</v>
      </c>
      <c r="B46" s="45" t="s">
        <v>18</v>
      </c>
      <c r="C46" s="50"/>
      <c r="D46" s="46"/>
      <c r="E46" s="63"/>
      <c r="F46" s="50"/>
      <c r="G46" s="46"/>
      <c r="H46" s="63"/>
      <c r="I46" s="50"/>
      <c r="J46" s="46"/>
      <c r="K46" s="64"/>
      <c r="L46" s="50"/>
      <c r="M46" s="46"/>
      <c r="N46" s="64"/>
    </row>
    <row r="47" spans="1:14">
      <c r="A47" s="48"/>
      <c r="B47" s="49" t="s">
        <v>3</v>
      </c>
      <c r="C47" s="50">
        <v>13.81</v>
      </c>
      <c r="D47" s="51">
        <v>13.812173556999996</v>
      </c>
      <c r="E47" s="52">
        <f>C47-D47</f>
        <v>-2.1735569999954407E-3</v>
      </c>
      <c r="F47" s="50">
        <v>8.9499999999999993</v>
      </c>
      <c r="G47" s="53">
        <v>8.9504538259999986</v>
      </c>
      <c r="H47" s="52">
        <f>F47-G47</f>
        <v>-4.5382599999932438E-4</v>
      </c>
      <c r="I47" s="50">
        <v>104</v>
      </c>
      <c r="J47" s="54">
        <v>104</v>
      </c>
      <c r="K47" s="55">
        <f>I47-J47</f>
        <v>0</v>
      </c>
      <c r="L47" s="50">
        <v>203</v>
      </c>
      <c r="M47" s="56">
        <v>203</v>
      </c>
      <c r="N47" s="55">
        <f>L47-M47</f>
        <v>0</v>
      </c>
    </row>
    <row r="48" spans="1:14">
      <c r="A48" s="48"/>
      <c r="B48" s="49" t="s">
        <v>4</v>
      </c>
      <c r="C48" s="50">
        <v>259.36</v>
      </c>
      <c r="D48" s="51">
        <v>259.36089985799555</v>
      </c>
      <c r="E48" s="52">
        <f t="shared" ref="E48:E52" si="20">C48-D48</f>
        <v>-8.9985799553460311E-4</v>
      </c>
      <c r="F48" s="50">
        <v>446.71</v>
      </c>
      <c r="G48" s="65">
        <v>446.7149951219937</v>
      </c>
      <c r="H48" s="52">
        <f t="shared" ref="H48:H52" si="21">F48-G48</f>
        <v>-4.9951219937156566E-3</v>
      </c>
      <c r="I48" s="50">
        <v>44559</v>
      </c>
      <c r="J48" s="54">
        <v>44559</v>
      </c>
      <c r="K48" s="55">
        <f t="shared" ref="K48:K52" si="22">I48-J48</f>
        <v>0</v>
      </c>
      <c r="L48" s="50">
        <v>60240</v>
      </c>
      <c r="M48" s="66">
        <v>60240</v>
      </c>
      <c r="N48" s="55">
        <f t="shared" ref="N48:N52" si="23">L48-M48</f>
        <v>0</v>
      </c>
    </row>
    <row r="49" spans="1:14" ht="14.25" customHeight="1">
      <c r="A49" s="48"/>
      <c r="B49" s="49" t="s">
        <v>5</v>
      </c>
      <c r="C49" s="50">
        <v>236.44</v>
      </c>
      <c r="D49" s="67">
        <v>236.69140735000002</v>
      </c>
      <c r="E49" s="52">
        <f t="shared" si="20"/>
        <v>-0.25140735000002223</v>
      </c>
      <c r="F49" s="50">
        <v>242.16</v>
      </c>
      <c r="G49" s="71">
        <v>242.16045490889832</v>
      </c>
      <c r="H49" s="52">
        <f t="shared" si="21"/>
        <v>-4.5490889831967252E-4</v>
      </c>
      <c r="I49" s="50">
        <v>0</v>
      </c>
      <c r="J49" s="68">
        <v>16</v>
      </c>
      <c r="K49" s="55">
        <f t="shared" si="22"/>
        <v>-16</v>
      </c>
      <c r="L49" s="50">
        <v>7</v>
      </c>
      <c r="M49" s="72">
        <v>7</v>
      </c>
      <c r="N49" s="55">
        <f t="shared" si="23"/>
        <v>0</v>
      </c>
    </row>
    <row r="50" spans="1:14">
      <c r="A50" s="48"/>
      <c r="B50" s="49" t="s">
        <v>6</v>
      </c>
      <c r="C50" s="50">
        <v>2.06</v>
      </c>
      <c r="D50" s="67">
        <v>2.0641899390000003</v>
      </c>
      <c r="E50" s="52">
        <f t="shared" si="20"/>
        <v>-4.1899390000001979E-3</v>
      </c>
      <c r="F50" s="50">
        <v>2.8</v>
      </c>
      <c r="G50" s="53">
        <v>2.8009206522542378</v>
      </c>
      <c r="H50" s="52">
        <f t="shared" si="21"/>
        <v>-9.206522542379858E-4</v>
      </c>
      <c r="I50" s="50">
        <v>0</v>
      </c>
      <c r="J50" s="68">
        <v>0</v>
      </c>
      <c r="K50" s="55">
        <f t="shared" si="22"/>
        <v>0</v>
      </c>
      <c r="L50" s="50">
        <v>3</v>
      </c>
      <c r="M50" s="56">
        <v>3</v>
      </c>
      <c r="N50" s="55">
        <f t="shared" si="23"/>
        <v>0</v>
      </c>
    </row>
    <row r="51" spans="1:14">
      <c r="A51" s="48"/>
      <c r="B51" s="49" t="s">
        <v>25</v>
      </c>
      <c r="C51" s="50">
        <v>0.27</v>
      </c>
      <c r="D51" s="67">
        <v>0</v>
      </c>
      <c r="E51" s="52">
        <f t="shared" si="20"/>
        <v>0.27</v>
      </c>
      <c r="F51" s="50">
        <v>37.229999999999997</v>
      </c>
      <c r="G51" s="53">
        <v>37.231922632</v>
      </c>
      <c r="H51" s="52">
        <f t="shared" si="21"/>
        <v>-1.9226320000029773E-3</v>
      </c>
      <c r="I51" s="50">
        <v>16</v>
      </c>
      <c r="J51" s="68">
        <v>0</v>
      </c>
      <c r="K51" s="55">
        <f t="shared" si="22"/>
        <v>16</v>
      </c>
      <c r="L51" s="50">
        <v>9</v>
      </c>
      <c r="M51" s="56">
        <v>9</v>
      </c>
      <c r="N51" s="55">
        <f t="shared" si="23"/>
        <v>0</v>
      </c>
    </row>
    <row r="52" spans="1:14" s="43" customFormat="1" ht="15">
      <c r="A52" s="44"/>
      <c r="B52" s="57"/>
      <c r="C52" s="58">
        <f>C47+C48+C49+C50+C51</f>
        <v>511.94</v>
      </c>
      <c r="D52" s="59">
        <f>D47+D48+D49+D50+D51</f>
        <v>511.92867070399558</v>
      </c>
      <c r="E52" s="60">
        <f t="shared" si="20"/>
        <v>1.132929600441912E-2</v>
      </c>
      <c r="F52" s="58">
        <f>F47+F48+F49+F50+F51</f>
        <v>737.84999999999991</v>
      </c>
      <c r="G52" s="59">
        <f>G47+G48+G49+G50+G51</f>
        <v>737.85874714114618</v>
      </c>
      <c r="H52" s="60">
        <f t="shared" si="21"/>
        <v>-8.747141146272952E-3</v>
      </c>
      <c r="I52" s="58">
        <f>I47+I48+I49+I50+I51</f>
        <v>44679</v>
      </c>
      <c r="J52" s="61">
        <f>J47+J48+J49+J50+J51</f>
        <v>44679</v>
      </c>
      <c r="K52" s="62">
        <f t="shared" si="22"/>
        <v>0</v>
      </c>
      <c r="L52" s="58">
        <f>L47+L48+L49+L50+L51</f>
        <v>60462</v>
      </c>
      <c r="M52" s="61">
        <f>M47+M48+M49+M50+M51</f>
        <v>60462</v>
      </c>
      <c r="N52" s="62">
        <f t="shared" si="23"/>
        <v>0</v>
      </c>
    </row>
    <row r="53" spans="1:14">
      <c r="A53" s="48"/>
      <c r="B53" s="49"/>
      <c r="C53" s="50"/>
      <c r="D53" s="67"/>
      <c r="E53" s="69"/>
      <c r="F53" s="50"/>
      <c r="G53" s="53"/>
      <c r="H53" s="69"/>
      <c r="I53" s="50"/>
      <c r="J53" s="68"/>
      <c r="K53" s="70"/>
      <c r="L53" s="50"/>
      <c r="M53" s="56"/>
      <c r="N53" s="70"/>
    </row>
    <row r="54" spans="1:14" s="43" customFormat="1" ht="15">
      <c r="A54" s="44">
        <v>7</v>
      </c>
      <c r="B54" s="45" t="s">
        <v>33</v>
      </c>
      <c r="C54" s="50"/>
      <c r="D54" s="46"/>
      <c r="E54" s="63"/>
      <c r="F54" s="50"/>
      <c r="G54" s="46"/>
      <c r="H54" s="63"/>
      <c r="I54" s="50"/>
      <c r="J54" s="46"/>
      <c r="K54" s="64"/>
      <c r="L54" s="50"/>
      <c r="M54" s="46"/>
      <c r="N54" s="64"/>
    </row>
    <row r="55" spans="1:14">
      <c r="A55" s="48"/>
      <c r="B55" s="49" t="s">
        <v>3</v>
      </c>
      <c r="C55" s="50">
        <v>22.05</v>
      </c>
      <c r="D55" s="67">
        <v>22.052132099999998</v>
      </c>
      <c r="E55" s="52">
        <f>C55-D55</f>
        <v>-2.1320999999971946E-3</v>
      </c>
      <c r="F55" s="50">
        <v>21.99</v>
      </c>
      <c r="G55" s="71">
        <v>21.994518399999997</v>
      </c>
      <c r="H55" s="52">
        <f>F55-G55</f>
        <v>-4.5183999999984792E-3</v>
      </c>
      <c r="I55" s="50">
        <v>2094</v>
      </c>
      <c r="J55" s="68">
        <v>2094</v>
      </c>
      <c r="K55" s="55">
        <f>I55-J55</f>
        <v>0</v>
      </c>
      <c r="L55" s="50">
        <v>4684</v>
      </c>
      <c r="M55" s="72">
        <v>4684</v>
      </c>
      <c r="N55" s="55">
        <f>L55-M55</f>
        <v>0</v>
      </c>
    </row>
    <row r="56" spans="1:14">
      <c r="A56" s="48"/>
      <c r="B56" s="49" t="s">
        <v>4</v>
      </c>
      <c r="C56" s="50">
        <v>93.67</v>
      </c>
      <c r="D56" s="67">
        <v>93.670940286999993</v>
      </c>
      <c r="E56" s="52">
        <f t="shared" ref="E56:E60" si="24">C56-D56</f>
        <v>-9.4028699999171295E-4</v>
      </c>
      <c r="F56" s="50">
        <v>172.71</v>
      </c>
      <c r="G56" s="71">
        <v>172.71187394100002</v>
      </c>
      <c r="H56" s="52">
        <f t="shared" ref="H56:H60" si="25">F56-G56</f>
        <v>-1.8739410000137013E-3</v>
      </c>
      <c r="I56" s="50">
        <v>34099</v>
      </c>
      <c r="J56" s="68">
        <v>34099</v>
      </c>
      <c r="K56" s="55">
        <f t="shared" ref="K56:K60" si="26">I56-J56</f>
        <v>0</v>
      </c>
      <c r="L56" s="50">
        <v>46850</v>
      </c>
      <c r="M56" s="72">
        <v>46850</v>
      </c>
      <c r="N56" s="55">
        <f t="shared" ref="N56:N60" si="27">L56-M56</f>
        <v>0</v>
      </c>
    </row>
    <row r="57" spans="1:14">
      <c r="A57" s="48"/>
      <c r="B57" s="49" t="s">
        <v>5</v>
      </c>
      <c r="C57" s="50">
        <v>311.14999999999998</v>
      </c>
      <c r="D57" s="73">
        <v>387.01466527181691</v>
      </c>
      <c r="E57" s="52">
        <f t="shared" si="24"/>
        <v>-75.864665271816932</v>
      </c>
      <c r="F57" s="50">
        <v>508.39</v>
      </c>
      <c r="G57" s="71">
        <v>508.39284823018897</v>
      </c>
      <c r="H57" s="52">
        <f t="shared" si="25"/>
        <v>-2.8482301889880546E-3</v>
      </c>
      <c r="I57" s="50">
        <v>12</v>
      </c>
      <c r="J57" s="74">
        <v>320</v>
      </c>
      <c r="K57" s="55">
        <f t="shared" si="26"/>
        <v>-308</v>
      </c>
      <c r="L57" s="50">
        <v>14</v>
      </c>
      <c r="M57" s="72">
        <v>14</v>
      </c>
      <c r="N57" s="55">
        <f t="shared" si="27"/>
        <v>0</v>
      </c>
    </row>
    <row r="58" spans="1:14">
      <c r="A58" s="48"/>
      <c r="B58" s="49" t="s">
        <v>6</v>
      </c>
      <c r="C58" s="50">
        <v>0</v>
      </c>
      <c r="D58" s="51">
        <v>0</v>
      </c>
      <c r="E58" s="52">
        <f t="shared" si="24"/>
        <v>0</v>
      </c>
      <c r="F58" s="50">
        <v>0</v>
      </c>
      <c r="G58" s="65">
        <v>0</v>
      </c>
      <c r="H58" s="52">
        <f t="shared" si="25"/>
        <v>0</v>
      </c>
      <c r="I58" s="50">
        <v>0</v>
      </c>
      <c r="J58" s="54">
        <v>0</v>
      </c>
      <c r="K58" s="55">
        <f t="shared" si="26"/>
        <v>0</v>
      </c>
      <c r="L58" s="50">
        <v>0</v>
      </c>
      <c r="M58" s="66">
        <v>0</v>
      </c>
      <c r="N58" s="55">
        <f t="shared" si="27"/>
        <v>0</v>
      </c>
    </row>
    <row r="59" spans="1:14">
      <c r="A59" s="48"/>
      <c r="B59" s="49" t="s">
        <v>25</v>
      </c>
      <c r="C59" s="50">
        <v>75.87</v>
      </c>
      <c r="D59" s="51">
        <v>0</v>
      </c>
      <c r="E59" s="52">
        <f t="shared" si="24"/>
        <v>75.87</v>
      </c>
      <c r="F59" s="50">
        <v>164.57</v>
      </c>
      <c r="G59" s="53">
        <v>164.57301198342503</v>
      </c>
      <c r="H59" s="52">
        <f t="shared" si="25"/>
        <v>-3.0119834250399435E-3</v>
      </c>
      <c r="I59" s="50">
        <v>308</v>
      </c>
      <c r="J59" s="54">
        <v>0</v>
      </c>
      <c r="K59" s="55">
        <f t="shared" si="26"/>
        <v>308</v>
      </c>
      <c r="L59" s="50">
        <v>766</v>
      </c>
      <c r="M59" s="56">
        <v>766</v>
      </c>
      <c r="N59" s="55">
        <f t="shared" si="27"/>
        <v>0</v>
      </c>
    </row>
    <row r="60" spans="1:14" s="43" customFormat="1" ht="15">
      <c r="A60" s="44"/>
      <c r="B60" s="57"/>
      <c r="C60" s="58">
        <f>C55+C56+C57+C58+C59</f>
        <v>502.74</v>
      </c>
      <c r="D60" s="59">
        <f>D55+D56+D57+D58+D59</f>
        <v>502.73773765881691</v>
      </c>
      <c r="E60" s="60">
        <f t="shared" si="24"/>
        <v>2.2623411830977602E-3</v>
      </c>
      <c r="F60" s="58">
        <f>F55+F56+F57+F58+F59</f>
        <v>867.66000000000008</v>
      </c>
      <c r="G60" s="59">
        <f>G55+G56+G57+G58+G59</f>
        <v>867.67225255461403</v>
      </c>
      <c r="H60" s="60">
        <f t="shared" si="25"/>
        <v>-1.2252554613951361E-2</v>
      </c>
      <c r="I60" s="58">
        <f>I55+I56+I57+I58+I59</f>
        <v>36513</v>
      </c>
      <c r="J60" s="61">
        <f>J55+J56+J57+J58+J59</f>
        <v>36513</v>
      </c>
      <c r="K60" s="62">
        <f t="shared" si="26"/>
        <v>0</v>
      </c>
      <c r="L60" s="58">
        <f>L55+L56+L57+L58+L59</f>
        <v>52314</v>
      </c>
      <c r="M60" s="61">
        <f>M55+M56+M57+M58+M59</f>
        <v>52314</v>
      </c>
      <c r="N60" s="62">
        <f t="shared" si="27"/>
        <v>0</v>
      </c>
    </row>
    <row r="61" spans="1:14">
      <c r="A61" s="48"/>
      <c r="B61" s="49"/>
      <c r="C61" s="50"/>
      <c r="D61" s="51"/>
      <c r="E61" s="52"/>
      <c r="F61" s="50"/>
      <c r="G61" s="53"/>
      <c r="H61" s="52"/>
      <c r="I61" s="50"/>
      <c r="J61" s="54"/>
      <c r="K61" s="55"/>
      <c r="L61" s="50"/>
      <c r="M61" s="56"/>
      <c r="N61" s="55"/>
    </row>
    <row r="62" spans="1:14" s="43" customFormat="1" ht="15">
      <c r="A62" s="44">
        <v>8</v>
      </c>
      <c r="B62" s="45" t="s">
        <v>34</v>
      </c>
      <c r="C62" s="50"/>
      <c r="D62" s="46"/>
      <c r="E62" s="63"/>
      <c r="F62" s="50"/>
      <c r="G62" s="46"/>
      <c r="H62" s="63"/>
      <c r="I62" s="50"/>
      <c r="J62" s="46"/>
      <c r="K62" s="64"/>
      <c r="L62" s="50"/>
      <c r="M62" s="46"/>
      <c r="N62" s="64"/>
    </row>
    <row r="63" spans="1:14">
      <c r="A63" s="48"/>
      <c r="B63" s="49" t="s">
        <v>3</v>
      </c>
      <c r="C63" s="50">
        <v>7.52</v>
      </c>
      <c r="D63" s="75">
        <v>7.518472721000002</v>
      </c>
      <c r="E63" s="52">
        <f>C63-D63</f>
        <v>1.5272789999976055E-3</v>
      </c>
      <c r="F63" s="50">
        <v>9.09</v>
      </c>
      <c r="G63" s="53">
        <v>9.0917452440000019</v>
      </c>
      <c r="H63" s="52">
        <f>F63-G63</f>
        <v>-1.7452440000020886E-3</v>
      </c>
      <c r="I63" s="50">
        <v>233</v>
      </c>
      <c r="J63" s="76">
        <v>233</v>
      </c>
      <c r="K63" s="55">
        <f>I63-J63</f>
        <v>0</v>
      </c>
      <c r="L63" s="50">
        <v>711</v>
      </c>
      <c r="M63" s="56">
        <v>711</v>
      </c>
      <c r="N63" s="55">
        <f>L63-M63</f>
        <v>0</v>
      </c>
    </row>
    <row r="64" spans="1:14">
      <c r="A64" s="48"/>
      <c r="B64" s="49" t="s">
        <v>4</v>
      </c>
      <c r="C64" s="50">
        <v>65.78</v>
      </c>
      <c r="D64" s="75">
        <v>65.784743035000673</v>
      </c>
      <c r="E64" s="52">
        <f t="shared" ref="E64:E68" si="28">C64-D64</f>
        <v>-4.7430350006720801E-3</v>
      </c>
      <c r="F64" s="50">
        <v>94.31</v>
      </c>
      <c r="G64" s="71">
        <v>94.310013575999761</v>
      </c>
      <c r="H64" s="52">
        <f t="shared" ref="H64:H68" si="29">F64-G64</f>
        <v>-1.3575999759041224E-5</v>
      </c>
      <c r="I64" s="50">
        <v>19158</v>
      </c>
      <c r="J64" s="76">
        <v>19158</v>
      </c>
      <c r="K64" s="55">
        <f t="shared" ref="K64:K68" si="30">I64-J64</f>
        <v>0</v>
      </c>
      <c r="L64" s="50">
        <v>26795</v>
      </c>
      <c r="M64" s="72">
        <v>26795</v>
      </c>
      <c r="N64" s="55">
        <f t="shared" ref="N64:N68" si="31">L64-M64</f>
        <v>0</v>
      </c>
    </row>
    <row r="65" spans="1:14">
      <c r="A65" s="48"/>
      <c r="B65" s="49" t="s">
        <v>5</v>
      </c>
      <c r="C65" s="50">
        <v>10.48</v>
      </c>
      <c r="D65" s="75">
        <v>10.475672536999998</v>
      </c>
      <c r="E65" s="52">
        <f t="shared" si="28"/>
        <v>4.3274630000027514E-3</v>
      </c>
      <c r="F65" s="50">
        <v>18.670000000000002</v>
      </c>
      <c r="G65" s="71">
        <v>18.667444265</v>
      </c>
      <c r="H65" s="52">
        <f t="shared" si="29"/>
        <v>2.5557350000013912E-3</v>
      </c>
      <c r="I65" s="50">
        <v>0</v>
      </c>
      <c r="J65" s="76">
        <v>0</v>
      </c>
      <c r="K65" s="55">
        <f t="shared" si="30"/>
        <v>0</v>
      </c>
      <c r="L65" s="50">
        <v>0</v>
      </c>
      <c r="M65" s="72">
        <v>0</v>
      </c>
      <c r="N65" s="55">
        <f t="shared" si="31"/>
        <v>0</v>
      </c>
    </row>
    <row r="66" spans="1:14">
      <c r="A66" s="48"/>
      <c r="B66" s="49" t="s">
        <v>6</v>
      </c>
      <c r="C66" s="50">
        <v>0.98</v>
      </c>
      <c r="D66" s="51">
        <v>20.45227277699454</v>
      </c>
      <c r="E66" s="52">
        <f t="shared" si="28"/>
        <v>-19.47227277699454</v>
      </c>
      <c r="F66" s="50">
        <v>9.68</v>
      </c>
      <c r="G66" s="71">
        <v>9.6828967000000006</v>
      </c>
      <c r="H66" s="52">
        <f t="shared" si="29"/>
        <v>-2.8967000000008625E-3</v>
      </c>
      <c r="I66" s="50">
        <v>3</v>
      </c>
      <c r="J66" s="54">
        <v>63</v>
      </c>
      <c r="K66" s="55">
        <f t="shared" si="30"/>
        <v>-60</v>
      </c>
      <c r="L66" s="50">
        <v>9</v>
      </c>
      <c r="M66" s="72">
        <v>9</v>
      </c>
      <c r="N66" s="55">
        <f t="shared" si="31"/>
        <v>0</v>
      </c>
    </row>
    <row r="67" spans="1:14">
      <c r="A67" s="48"/>
      <c r="B67" s="49" t="s">
        <v>25</v>
      </c>
      <c r="C67" s="50">
        <v>19.47</v>
      </c>
      <c r="D67" s="51">
        <v>0</v>
      </c>
      <c r="E67" s="52">
        <f t="shared" si="28"/>
        <v>19.47</v>
      </c>
      <c r="F67" s="50">
        <v>12.94</v>
      </c>
      <c r="G67" s="71">
        <v>12.936288601479458</v>
      </c>
      <c r="H67" s="52">
        <f t="shared" si="29"/>
        <v>3.7113985205419198E-3</v>
      </c>
      <c r="I67" s="50">
        <v>60</v>
      </c>
      <c r="J67" s="54">
        <v>0</v>
      </c>
      <c r="K67" s="55">
        <f t="shared" si="30"/>
        <v>60</v>
      </c>
      <c r="L67" s="50">
        <v>36</v>
      </c>
      <c r="M67" s="72">
        <v>36</v>
      </c>
      <c r="N67" s="55">
        <f t="shared" si="31"/>
        <v>0</v>
      </c>
    </row>
    <row r="68" spans="1:14" s="43" customFormat="1" ht="15">
      <c r="A68" s="44"/>
      <c r="B68" s="57"/>
      <c r="C68" s="58">
        <f>C63+C64+C65+C66+C67</f>
        <v>104.23</v>
      </c>
      <c r="D68" s="59">
        <f>D63+D64+D65+D66+D67</f>
        <v>104.23116106999521</v>
      </c>
      <c r="E68" s="60">
        <f t="shared" si="28"/>
        <v>-1.1610699952058212E-3</v>
      </c>
      <c r="F68" s="58">
        <f>F63+F64+F65+F66+F67</f>
        <v>144.69</v>
      </c>
      <c r="G68" s="59">
        <f>G63+G64+G65+G66+G67</f>
        <v>144.6883883864792</v>
      </c>
      <c r="H68" s="60">
        <f t="shared" si="29"/>
        <v>1.6116135207937532E-3</v>
      </c>
      <c r="I68" s="58">
        <f>I63+I64+I65+I66+I67</f>
        <v>19454</v>
      </c>
      <c r="J68" s="61">
        <f>J63+J64+J65+J66+J67</f>
        <v>19454</v>
      </c>
      <c r="K68" s="62">
        <f t="shared" si="30"/>
        <v>0</v>
      </c>
      <c r="L68" s="58">
        <f>L63+L64+L65+L66+L67</f>
        <v>27551</v>
      </c>
      <c r="M68" s="61">
        <f>M63+M64+M65+M66+M67</f>
        <v>27551</v>
      </c>
      <c r="N68" s="62">
        <f t="shared" si="31"/>
        <v>0</v>
      </c>
    </row>
    <row r="69" spans="1:14">
      <c r="A69" s="48"/>
      <c r="B69" s="49"/>
      <c r="C69" s="50"/>
      <c r="D69" s="51"/>
      <c r="E69" s="52"/>
      <c r="F69" s="50"/>
      <c r="G69" s="71"/>
      <c r="H69" s="52"/>
      <c r="I69" s="50"/>
      <c r="J69" s="54"/>
      <c r="K69" s="55"/>
      <c r="L69" s="50"/>
      <c r="M69" s="72"/>
      <c r="N69" s="55"/>
    </row>
    <row r="70" spans="1:14" s="77" customFormat="1" ht="15">
      <c r="A70" s="44">
        <v>9</v>
      </c>
      <c r="B70" s="45" t="s">
        <v>20</v>
      </c>
      <c r="C70" s="50"/>
      <c r="D70" s="46"/>
      <c r="E70" s="63"/>
      <c r="F70" s="50"/>
      <c r="G70" s="46"/>
      <c r="H70" s="63"/>
      <c r="I70" s="50"/>
      <c r="J70" s="46"/>
      <c r="K70" s="64"/>
      <c r="L70" s="50"/>
      <c r="M70" s="46"/>
      <c r="N70" s="64"/>
    </row>
    <row r="71" spans="1:14" s="80" customFormat="1">
      <c r="A71" s="48"/>
      <c r="B71" s="49" t="s">
        <v>3</v>
      </c>
      <c r="C71" s="50">
        <v>206.98</v>
      </c>
      <c r="D71" s="78">
        <v>206.97788038000002</v>
      </c>
      <c r="E71" s="52">
        <f>C71-D71</f>
        <v>2.1196199999735654E-3</v>
      </c>
      <c r="F71" s="50">
        <v>19.079999999999998</v>
      </c>
      <c r="G71" s="71">
        <v>19.077341993999998</v>
      </c>
      <c r="H71" s="52">
        <f>F71-G71</f>
        <v>2.6580060000007677E-3</v>
      </c>
      <c r="I71" s="50">
        <v>285</v>
      </c>
      <c r="J71" s="79">
        <v>285</v>
      </c>
      <c r="K71" s="55">
        <f>I71-J71</f>
        <v>0</v>
      </c>
      <c r="L71" s="50">
        <v>292</v>
      </c>
      <c r="M71" s="72">
        <v>292</v>
      </c>
      <c r="N71" s="55">
        <f>L71-M71</f>
        <v>0</v>
      </c>
    </row>
    <row r="72" spans="1:14" s="80" customFormat="1">
      <c r="A72" s="48"/>
      <c r="B72" s="49" t="s">
        <v>4</v>
      </c>
      <c r="C72" s="50">
        <v>324.88</v>
      </c>
      <c r="D72" s="78">
        <v>324.88155582899998</v>
      </c>
      <c r="E72" s="52">
        <f t="shared" ref="E72:E76" si="32">C72-D72</f>
        <v>-1.5558289999830777E-3</v>
      </c>
      <c r="F72" s="50">
        <v>319.63</v>
      </c>
      <c r="G72" s="71">
        <v>319.62536685800001</v>
      </c>
      <c r="H72" s="52">
        <f t="shared" ref="H72:H76" si="33">F72-G72</f>
        <v>4.6331419999887657E-3</v>
      </c>
      <c r="I72" s="50">
        <v>104069</v>
      </c>
      <c r="J72" s="79">
        <v>104069</v>
      </c>
      <c r="K72" s="55">
        <f t="shared" ref="K72:K76" si="34">I72-J72</f>
        <v>0</v>
      </c>
      <c r="L72" s="50">
        <v>111867</v>
      </c>
      <c r="M72" s="72">
        <v>111867</v>
      </c>
      <c r="N72" s="55">
        <f t="shared" ref="N72:N76" si="35">L72-M72</f>
        <v>0</v>
      </c>
    </row>
    <row r="73" spans="1:14" s="80" customFormat="1">
      <c r="A73" s="48"/>
      <c r="B73" s="49" t="s">
        <v>5</v>
      </c>
      <c r="C73" s="50">
        <v>0</v>
      </c>
      <c r="D73" s="78">
        <v>0</v>
      </c>
      <c r="E73" s="52">
        <f t="shared" si="32"/>
        <v>0</v>
      </c>
      <c r="F73" s="50">
        <v>0.25</v>
      </c>
      <c r="G73" s="53">
        <v>0.24548562999999998</v>
      </c>
      <c r="H73" s="52">
        <f t="shared" si="33"/>
        <v>4.5143700000000175E-3</v>
      </c>
      <c r="I73" s="50">
        <v>0</v>
      </c>
      <c r="J73" s="79">
        <v>0</v>
      </c>
      <c r="K73" s="55">
        <f t="shared" si="34"/>
        <v>0</v>
      </c>
      <c r="L73" s="50">
        <v>0</v>
      </c>
      <c r="M73" s="56">
        <v>0</v>
      </c>
      <c r="N73" s="55">
        <f t="shared" si="35"/>
        <v>0</v>
      </c>
    </row>
    <row r="74" spans="1:14" s="80" customFormat="1">
      <c r="A74" s="48"/>
      <c r="B74" s="49" t="s">
        <v>6</v>
      </c>
      <c r="C74" s="50">
        <v>17.07</v>
      </c>
      <c r="D74" s="78">
        <v>31.029780949587433</v>
      </c>
      <c r="E74" s="52">
        <f t="shared" si="32"/>
        <v>-13.959780949587433</v>
      </c>
      <c r="F74" s="50">
        <v>44.92</v>
      </c>
      <c r="G74" s="81">
        <v>44.924589502345299</v>
      </c>
      <c r="H74" s="52">
        <f t="shared" si="33"/>
        <v>-4.5895023452970918E-3</v>
      </c>
      <c r="I74" s="50">
        <v>154</v>
      </c>
      <c r="J74" s="79">
        <v>154</v>
      </c>
      <c r="K74" s="55">
        <f t="shared" si="34"/>
        <v>0</v>
      </c>
      <c r="L74" s="50">
        <v>144</v>
      </c>
      <c r="M74" s="82">
        <v>144</v>
      </c>
      <c r="N74" s="55">
        <f t="shared" si="35"/>
        <v>0</v>
      </c>
    </row>
    <row r="75" spans="1:14" s="80" customFormat="1">
      <c r="A75" s="48"/>
      <c r="B75" s="49" t="s">
        <v>25</v>
      </c>
      <c r="C75" s="50">
        <v>13.96</v>
      </c>
      <c r="D75" s="78">
        <v>0</v>
      </c>
      <c r="E75" s="52">
        <f t="shared" si="32"/>
        <v>13.96</v>
      </c>
      <c r="F75" s="50">
        <v>17.84</v>
      </c>
      <c r="G75" s="53">
        <v>17.843249590678486</v>
      </c>
      <c r="H75" s="52">
        <f t="shared" si="33"/>
        <v>-3.2495906784859585E-3</v>
      </c>
      <c r="I75" s="50">
        <v>0</v>
      </c>
      <c r="J75" s="79">
        <v>0</v>
      </c>
      <c r="K75" s="55">
        <f t="shared" si="34"/>
        <v>0</v>
      </c>
      <c r="L75" s="50">
        <v>0</v>
      </c>
      <c r="M75" s="56">
        <v>0</v>
      </c>
      <c r="N75" s="55">
        <f t="shared" si="35"/>
        <v>0</v>
      </c>
    </row>
    <row r="76" spans="1:14" s="77" customFormat="1" ht="15">
      <c r="A76" s="44"/>
      <c r="B76" s="57"/>
      <c r="C76" s="58">
        <f>C71+C72+C73+C74+C75</f>
        <v>562.8900000000001</v>
      </c>
      <c r="D76" s="59">
        <f>D71+D72+D73+D74+D75</f>
        <v>562.88921715858748</v>
      </c>
      <c r="E76" s="60">
        <f t="shared" si="32"/>
        <v>7.8284141261519835E-4</v>
      </c>
      <c r="F76" s="58">
        <f>F71+F72+F73+F74+F75</f>
        <v>401.71999999999997</v>
      </c>
      <c r="G76" s="59">
        <f>G71+G72+G73+G74+G75</f>
        <v>401.71603357502386</v>
      </c>
      <c r="H76" s="60">
        <f t="shared" si="33"/>
        <v>3.9664249761131032E-3</v>
      </c>
      <c r="I76" s="58">
        <f>I71+I72+I73+I74+I75</f>
        <v>104508</v>
      </c>
      <c r="J76" s="61">
        <f>J71+J72+J73+J74+J75</f>
        <v>104508</v>
      </c>
      <c r="K76" s="62">
        <f t="shared" si="34"/>
        <v>0</v>
      </c>
      <c r="L76" s="58">
        <f>L71+L72+L73+L74+L75</f>
        <v>112303</v>
      </c>
      <c r="M76" s="61">
        <f>M71+M72+M73+M74+M75</f>
        <v>112303</v>
      </c>
      <c r="N76" s="62">
        <f t="shared" si="35"/>
        <v>0</v>
      </c>
    </row>
    <row r="77" spans="1:14" s="80" customFormat="1">
      <c r="A77" s="48"/>
      <c r="B77" s="49"/>
      <c r="C77" s="50"/>
      <c r="D77" s="78"/>
      <c r="E77" s="83"/>
      <c r="F77" s="50"/>
      <c r="G77" s="53"/>
      <c r="H77" s="83"/>
      <c r="I77" s="50"/>
      <c r="J77" s="79"/>
      <c r="K77" s="84"/>
      <c r="L77" s="50"/>
      <c r="M77" s="56"/>
      <c r="N77" s="84"/>
    </row>
    <row r="78" spans="1:14" s="87" customFormat="1" ht="15">
      <c r="A78" s="85">
        <v>10</v>
      </c>
      <c r="B78" s="86" t="s">
        <v>17</v>
      </c>
      <c r="C78" s="50"/>
      <c r="D78" s="46"/>
      <c r="E78" s="63"/>
      <c r="F78" s="50"/>
      <c r="G78" s="46"/>
      <c r="H78" s="63"/>
      <c r="I78" s="50"/>
      <c r="J78" s="46"/>
      <c r="K78" s="64"/>
      <c r="L78" s="50"/>
      <c r="M78" s="46"/>
      <c r="N78" s="64"/>
    </row>
    <row r="79" spans="1:14">
      <c r="A79" s="48"/>
      <c r="B79" s="49" t="s">
        <v>3</v>
      </c>
      <c r="C79" s="50">
        <v>4.7699999999999996</v>
      </c>
      <c r="D79" s="51">
        <v>4.7733895420000003</v>
      </c>
      <c r="E79" s="52">
        <f>C79-D79</f>
        <v>-3.3895420000007448E-3</v>
      </c>
      <c r="F79" s="50">
        <v>4.78</v>
      </c>
      <c r="G79" s="53">
        <v>4.7809544640000006</v>
      </c>
      <c r="H79" s="52">
        <f>F79-G79</f>
        <v>-9.5446400000032128E-4</v>
      </c>
      <c r="I79" s="50">
        <v>912</v>
      </c>
      <c r="J79" s="54">
        <v>912</v>
      </c>
      <c r="K79" s="55">
        <f>I79-J79</f>
        <v>0</v>
      </c>
      <c r="L79" s="50">
        <v>611</v>
      </c>
      <c r="M79" s="56">
        <v>611</v>
      </c>
      <c r="N79" s="55">
        <f>L79-M79</f>
        <v>0</v>
      </c>
    </row>
    <row r="80" spans="1:14">
      <c r="A80" s="48"/>
      <c r="B80" s="49" t="s">
        <v>4</v>
      </c>
      <c r="C80" s="50">
        <v>70.06</v>
      </c>
      <c r="D80" s="51">
        <v>70.061342417000006</v>
      </c>
      <c r="E80" s="52">
        <f t="shared" ref="E80:E84" si="36">C80-D80</f>
        <v>-1.3424170000035929E-3</v>
      </c>
      <c r="F80" s="50">
        <v>121.12</v>
      </c>
      <c r="G80" s="65">
        <v>121.12481629899997</v>
      </c>
      <c r="H80" s="52">
        <f t="shared" ref="H80:H84" si="37">F80-G80</f>
        <v>-4.8162989999696038E-3</v>
      </c>
      <c r="I80" s="50">
        <v>19987</v>
      </c>
      <c r="J80" s="54">
        <v>19987</v>
      </c>
      <c r="K80" s="55">
        <f t="shared" ref="K80:K84" si="38">I80-J80</f>
        <v>0</v>
      </c>
      <c r="L80" s="50">
        <v>42313</v>
      </c>
      <c r="M80" s="66">
        <v>42313</v>
      </c>
      <c r="N80" s="55">
        <f t="shared" ref="N80:N84" si="39">L80-M80</f>
        <v>0</v>
      </c>
    </row>
    <row r="81" spans="1:14">
      <c r="A81" s="48"/>
      <c r="B81" s="49" t="s">
        <v>5</v>
      </c>
      <c r="C81" s="50">
        <v>12.41</v>
      </c>
      <c r="D81" s="51">
        <v>12.408772627463257</v>
      </c>
      <c r="E81" s="52">
        <f t="shared" si="36"/>
        <v>1.2273725367428767E-3</v>
      </c>
      <c r="F81" s="50">
        <v>29.59</v>
      </c>
      <c r="G81" s="53">
        <v>29.586573885000004</v>
      </c>
      <c r="H81" s="52">
        <f t="shared" si="37"/>
        <v>3.4261149999963436E-3</v>
      </c>
      <c r="I81" s="50">
        <v>4</v>
      </c>
      <c r="J81" s="54">
        <v>4</v>
      </c>
      <c r="K81" s="55">
        <f t="shared" si="38"/>
        <v>0</v>
      </c>
      <c r="L81" s="50">
        <v>12</v>
      </c>
      <c r="M81" s="56">
        <v>12</v>
      </c>
      <c r="N81" s="55">
        <f t="shared" si="39"/>
        <v>0</v>
      </c>
    </row>
    <row r="82" spans="1:14">
      <c r="A82" s="48"/>
      <c r="B82" s="49" t="s">
        <v>6</v>
      </c>
      <c r="C82" s="50">
        <v>0</v>
      </c>
      <c r="D82" s="51">
        <v>119.25290899999999</v>
      </c>
      <c r="E82" s="52">
        <f t="shared" si="36"/>
        <v>-119.25290899999999</v>
      </c>
      <c r="F82" s="50">
        <v>0</v>
      </c>
      <c r="G82" s="53">
        <v>0</v>
      </c>
      <c r="H82" s="52">
        <f t="shared" si="37"/>
        <v>0</v>
      </c>
      <c r="I82" s="50">
        <v>0</v>
      </c>
      <c r="J82" s="54">
        <v>53</v>
      </c>
      <c r="K82" s="55">
        <f t="shared" si="38"/>
        <v>-53</v>
      </c>
      <c r="L82" s="50">
        <v>0</v>
      </c>
      <c r="M82" s="56">
        <v>0</v>
      </c>
      <c r="N82" s="55">
        <f t="shared" si="39"/>
        <v>0</v>
      </c>
    </row>
    <row r="83" spans="1:14">
      <c r="A83" s="48"/>
      <c r="B83" s="49" t="s">
        <v>25</v>
      </c>
      <c r="C83" s="50">
        <v>119.25</v>
      </c>
      <c r="D83" s="51">
        <v>0</v>
      </c>
      <c r="E83" s="52">
        <f t="shared" si="36"/>
        <v>119.25</v>
      </c>
      <c r="F83" s="50">
        <v>154.76</v>
      </c>
      <c r="G83" s="53">
        <v>154.75764679399998</v>
      </c>
      <c r="H83" s="52">
        <f t="shared" si="37"/>
        <v>2.3532060000093225E-3</v>
      </c>
      <c r="I83" s="50">
        <v>53</v>
      </c>
      <c r="J83" s="54">
        <v>0</v>
      </c>
      <c r="K83" s="55">
        <f t="shared" si="38"/>
        <v>53</v>
      </c>
      <c r="L83" s="50">
        <v>47</v>
      </c>
      <c r="M83" s="56">
        <v>47</v>
      </c>
      <c r="N83" s="55">
        <f t="shared" si="39"/>
        <v>0</v>
      </c>
    </row>
    <row r="84" spans="1:14" s="43" customFormat="1" ht="15">
      <c r="A84" s="44"/>
      <c r="B84" s="57"/>
      <c r="C84" s="58">
        <f>C79+C80+C81+C82+C83</f>
        <v>206.49</v>
      </c>
      <c r="D84" s="59">
        <f>D79+D80+D81+D82+D83</f>
        <v>206.49641358646326</v>
      </c>
      <c r="E84" s="60">
        <f t="shared" si="36"/>
        <v>-6.4135864632532957E-3</v>
      </c>
      <c r="F84" s="58">
        <f>F79+F80+F81+F82+F83</f>
        <v>310.25</v>
      </c>
      <c r="G84" s="59">
        <f>G79+G80+G81+G82+G83</f>
        <v>310.24999144199995</v>
      </c>
      <c r="H84" s="60">
        <f t="shared" si="37"/>
        <v>8.5580000472873508E-6</v>
      </c>
      <c r="I84" s="58">
        <f>I79+I80+I81+I82+I83</f>
        <v>20956</v>
      </c>
      <c r="J84" s="61">
        <f>J79+J80+J81+J82+J83</f>
        <v>20956</v>
      </c>
      <c r="K84" s="62">
        <f t="shared" si="38"/>
        <v>0</v>
      </c>
      <c r="L84" s="58">
        <f>L79+L80+L81+L82+L83</f>
        <v>42983</v>
      </c>
      <c r="M84" s="61">
        <f>M79+M80+M81+M82+M83</f>
        <v>42983</v>
      </c>
      <c r="N84" s="62">
        <f t="shared" si="39"/>
        <v>0</v>
      </c>
    </row>
    <row r="85" spans="1:14">
      <c r="A85" s="48"/>
      <c r="B85" s="49"/>
      <c r="C85" s="50"/>
      <c r="D85" s="51"/>
      <c r="E85" s="52"/>
      <c r="F85" s="50"/>
      <c r="G85" s="53"/>
      <c r="H85" s="52"/>
      <c r="I85" s="50"/>
      <c r="J85" s="54"/>
      <c r="K85" s="55"/>
      <c r="L85" s="50"/>
      <c r="M85" s="56"/>
      <c r="N85" s="55"/>
    </row>
    <row r="86" spans="1:14" s="43" customFormat="1" ht="15">
      <c r="A86" s="44">
        <v>11</v>
      </c>
      <c r="B86" s="45" t="s">
        <v>35</v>
      </c>
      <c r="C86" s="50"/>
      <c r="D86" s="46"/>
      <c r="E86" s="63"/>
      <c r="F86" s="50"/>
      <c r="G86" s="46"/>
      <c r="H86" s="63"/>
      <c r="I86" s="50"/>
      <c r="J86" s="46"/>
      <c r="K86" s="64"/>
      <c r="L86" s="50"/>
      <c r="M86" s="46"/>
      <c r="N86" s="64"/>
    </row>
    <row r="87" spans="1:14">
      <c r="A87" s="48"/>
      <c r="B87" s="49" t="s">
        <v>3</v>
      </c>
      <c r="C87" s="50">
        <v>354.86</v>
      </c>
      <c r="D87" s="51">
        <v>354.86217454400003</v>
      </c>
      <c r="E87" s="52">
        <f>C87-D87</f>
        <v>-2.1745440000131566E-3</v>
      </c>
      <c r="F87" s="50">
        <v>460.55</v>
      </c>
      <c r="G87" s="53">
        <v>460.55016136099999</v>
      </c>
      <c r="H87" s="52">
        <f>F87-G87</f>
        <v>-1.6136099998220743E-4</v>
      </c>
      <c r="I87" s="50">
        <v>143084</v>
      </c>
      <c r="J87" s="54">
        <v>143084</v>
      </c>
      <c r="K87" s="55">
        <f>I87-J87</f>
        <v>0</v>
      </c>
      <c r="L87" s="50">
        <v>12880</v>
      </c>
      <c r="M87" s="56">
        <v>12880</v>
      </c>
      <c r="N87" s="55">
        <f>L87-M87</f>
        <v>0</v>
      </c>
    </row>
    <row r="88" spans="1:14">
      <c r="A88" s="48"/>
      <c r="B88" s="49" t="s">
        <v>4</v>
      </c>
      <c r="C88" s="50">
        <v>1737.58</v>
      </c>
      <c r="D88" s="51">
        <v>1737.5802345660004</v>
      </c>
      <c r="E88" s="52">
        <f t="shared" ref="E88:E92" si="40">C88-D88</f>
        <v>-2.3456600047211396E-4</v>
      </c>
      <c r="F88" s="50">
        <v>2452.89</v>
      </c>
      <c r="G88" s="53">
        <v>2452.8906054909999</v>
      </c>
      <c r="H88" s="52">
        <f t="shared" ref="H88:H92" si="41">F88-G88</f>
        <v>-6.0549099998752354E-4</v>
      </c>
      <c r="I88" s="50">
        <v>447547</v>
      </c>
      <c r="J88" s="54">
        <v>447547</v>
      </c>
      <c r="K88" s="55">
        <f t="shared" ref="K88:K92" si="42">I88-J88</f>
        <v>0</v>
      </c>
      <c r="L88" s="50">
        <v>580030</v>
      </c>
      <c r="M88" s="56">
        <v>580030</v>
      </c>
      <c r="N88" s="55">
        <f t="shared" ref="N88:N92" si="43">L88-M88</f>
        <v>0</v>
      </c>
    </row>
    <row r="89" spans="1:14">
      <c r="A89" s="48"/>
      <c r="B89" s="49" t="s">
        <v>5</v>
      </c>
      <c r="C89" s="50">
        <v>2497.3000000000002</v>
      </c>
      <c r="D89" s="51">
        <v>2591.0174751081272</v>
      </c>
      <c r="E89" s="52">
        <f t="shared" si="40"/>
        <v>-93.717475108127019</v>
      </c>
      <c r="F89" s="50">
        <v>3108.84</v>
      </c>
      <c r="G89" s="53">
        <v>3108.8398551835044</v>
      </c>
      <c r="H89" s="52">
        <f t="shared" si="41"/>
        <v>1.4481649577646749E-4</v>
      </c>
      <c r="I89" s="50">
        <v>65</v>
      </c>
      <c r="J89" s="54">
        <v>454</v>
      </c>
      <c r="K89" s="55">
        <f t="shared" si="42"/>
        <v>-389</v>
      </c>
      <c r="L89" s="50">
        <v>115</v>
      </c>
      <c r="M89" s="56">
        <v>115</v>
      </c>
      <c r="N89" s="55">
        <f t="shared" si="43"/>
        <v>0</v>
      </c>
    </row>
    <row r="90" spans="1:14">
      <c r="A90" s="48"/>
      <c r="B90" s="49" t="s">
        <v>6</v>
      </c>
      <c r="C90" s="50">
        <v>0</v>
      </c>
      <c r="D90" s="51">
        <v>0</v>
      </c>
      <c r="E90" s="52">
        <f t="shared" si="40"/>
        <v>0</v>
      </c>
      <c r="F90" s="50">
        <v>0</v>
      </c>
      <c r="G90" s="65">
        <v>0</v>
      </c>
      <c r="H90" s="52">
        <f t="shared" si="41"/>
        <v>0</v>
      </c>
      <c r="I90" s="50">
        <v>0</v>
      </c>
      <c r="J90" s="54">
        <v>0</v>
      </c>
      <c r="K90" s="55">
        <f t="shared" si="42"/>
        <v>0</v>
      </c>
      <c r="L90" s="50">
        <v>0</v>
      </c>
      <c r="M90" s="66">
        <v>0</v>
      </c>
      <c r="N90" s="55">
        <f t="shared" si="43"/>
        <v>0</v>
      </c>
    </row>
    <row r="91" spans="1:14">
      <c r="A91" s="48"/>
      <c r="B91" s="49" t="s">
        <v>25</v>
      </c>
      <c r="C91" s="50">
        <v>43.13</v>
      </c>
      <c r="D91" s="51">
        <v>0</v>
      </c>
      <c r="E91" s="52">
        <f t="shared" si="40"/>
        <v>43.13</v>
      </c>
      <c r="F91" s="50">
        <v>66.08</v>
      </c>
      <c r="G91" s="71">
        <v>66.08233399300056</v>
      </c>
      <c r="H91" s="52">
        <f t="shared" si="41"/>
        <v>-2.3339930005619181E-3</v>
      </c>
      <c r="I91" s="50">
        <v>148</v>
      </c>
      <c r="J91" s="54">
        <v>0</v>
      </c>
      <c r="K91" s="55">
        <f t="shared" si="42"/>
        <v>148</v>
      </c>
      <c r="L91" s="50">
        <v>242</v>
      </c>
      <c r="M91" s="72">
        <v>242</v>
      </c>
      <c r="N91" s="55">
        <f t="shared" si="43"/>
        <v>0</v>
      </c>
    </row>
    <row r="92" spans="1:14" s="43" customFormat="1" ht="15">
      <c r="A92" s="44"/>
      <c r="B92" s="57"/>
      <c r="C92" s="58">
        <f>C87+C88+C89+C90+C91</f>
        <v>4632.87</v>
      </c>
      <c r="D92" s="59">
        <f>D87+D88+D89+D90+D91</f>
        <v>4683.4598842181276</v>
      </c>
      <c r="E92" s="60">
        <f t="shared" si="40"/>
        <v>-50.589884218127736</v>
      </c>
      <c r="F92" s="58">
        <f>F87+F88+F89+F90+F91</f>
        <v>6088.3600000000006</v>
      </c>
      <c r="G92" s="59">
        <f>G87+G88+G89+G90+G91</f>
        <v>6088.3629560285044</v>
      </c>
      <c r="H92" s="60">
        <f t="shared" si="41"/>
        <v>-2.956028503831476E-3</v>
      </c>
      <c r="I92" s="58">
        <f>I87+I88+I89+I90+I91</f>
        <v>590844</v>
      </c>
      <c r="J92" s="61">
        <f>J87+J88+J89+J90+J91</f>
        <v>591085</v>
      </c>
      <c r="K92" s="62">
        <f t="shared" si="42"/>
        <v>-241</v>
      </c>
      <c r="L92" s="58">
        <f>L87+L88+L89+L90+L91</f>
        <v>593267</v>
      </c>
      <c r="M92" s="61">
        <f>M87+M88+M89+M90+M91</f>
        <v>593267</v>
      </c>
      <c r="N92" s="62">
        <f t="shared" si="43"/>
        <v>0</v>
      </c>
    </row>
    <row r="93" spans="1:14">
      <c r="A93" s="48"/>
      <c r="B93" s="49"/>
      <c r="C93" s="50"/>
      <c r="D93" s="51"/>
      <c r="E93" s="52"/>
      <c r="F93" s="50"/>
      <c r="G93" s="71"/>
      <c r="H93" s="52"/>
      <c r="I93" s="50"/>
      <c r="J93" s="54"/>
      <c r="K93" s="55"/>
      <c r="L93" s="50"/>
      <c r="M93" s="72"/>
      <c r="N93" s="55"/>
    </row>
    <row r="94" spans="1:14" s="43" customFormat="1" ht="15">
      <c r="A94" s="44">
        <v>12</v>
      </c>
      <c r="B94" s="45" t="s">
        <v>36</v>
      </c>
      <c r="C94" s="50"/>
      <c r="D94" s="46"/>
      <c r="E94" s="63"/>
      <c r="F94" s="50"/>
      <c r="G94" s="46"/>
      <c r="H94" s="63"/>
      <c r="I94" s="50"/>
      <c r="J94" s="46"/>
      <c r="K94" s="64"/>
      <c r="L94" s="50"/>
      <c r="M94" s="46"/>
      <c r="N94" s="64"/>
    </row>
    <row r="95" spans="1:14">
      <c r="A95" s="48"/>
      <c r="B95" s="49" t="s">
        <v>3</v>
      </c>
      <c r="C95" s="50">
        <v>384.13</v>
      </c>
      <c r="D95" s="67">
        <v>384.12598602500003</v>
      </c>
      <c r="E95" s="52">
        <f>C95-D95</f>
        <v>4.0139749999639207E-3</v>
      </c>
      <c r="F95" s="50">
        <v>573.04999999999995</v>
      </c>
      <c r="G95" s="53">
        <v>573.0538607200001</v>
      </c>
      <c r="H95" s="52">
        <f>F95-G95</f>
        <v>-3.8607200001479214E-3</v>
      </c>
      <c r="I95" s="50">
        <v>21858</v>
      </c>
      <c r="J95" s="68">
        <v>21858</v>
      </c>
      <c r="K95" s="55">
        <f>I95-J95</f>
        <v>0</v>
      </c>
      <c r="L95" s="50">
        <v>27331</v>
      </c>
      <c r="M95" s="56">
        <v>27331</v>
      </c>
      <c r="N95" s="55">
        <f>L95-M95</f>
        <v>0</v>
      </c>
    </row>
    <row r="96" spans="1:14">
      <c r="A96" s="48"/>
      <c r="B96" s="49" t="s">
        <v>4</v>
      </c>
      <c r="C96" s="50">
        <v>3497.99</v>
      </c>
      <c r="D96" s="67">
        <v>3497.9884767220001</v>
      </c>
      <c r="E96" s="52">
        <f t="shared" ref="E96:E100" si="44">C96-D96</f>
        <v>1.523277999694983E-3</v>
      </c>
      <c r="F96" s="50">
        <v>4621.8999999999996</v>
      </c>
      <c r="G96" s="71">
        <v>4621.9000924100001</v>
      </c>
      <c r="H96" s="52">
        <f t="shared" ref="H96:H100" si="45">F96-G96</f>
        <v>-9.2410000434028916E-5</v>
      </c>
      <c r="I96" s="50">
        <v>383302</v>
      </c>
      <c r="J96" s="68">
        <v>383302</v>
      </c>
      <c r="K96" s="55">
        <f t="shared" ref="K96:K100" si="46">I96-J96</f>
        <v>0</v>
      </c>
      <c r="L96" s="50">
        <v>489781</v>
      </c>
      <c r="M96" s="72">
        <v>489781</v>
      </c>
      <c r="N96" s="55">
        <f t="shared" ref="N96:N100" si="47">L96-M96</f>
        <v>0</v>
      </c>
    </row>
    <row r="97" spans="1:14">
      <c r="A97" s="48"/>
      <c r="B97" s="49" t="s">
        <v>5</v>
      </c>
      <c r="C97" s="50">
        <v>81.27</v>
      </c>
      <c r="D97" s="51">
        <v>593.17569314900004</v>
      </c>
      <c r="E97" s="52">
        <f t="shared" si="44"/>
        <v>-511.90569314900006</v>
      </c>
      <c r="F97" s="50">
        <v>99.4</v>
      </c>
      <c r="G97" s="71">
        <v>99.4038319</v>
      </c>
      <c r="H97" s="52">
        <f t="shared" si="45"/>
        <v>-3.8318999999944481E-3</v>
      </c>
      <c r="I97" s="50">
        <v>72</v>
      </c>
      <c r="J97" s="54">
        <v>476</v>
      </c>
      <c r="K97" s="55">
        <f t="shared" si="46"/>
        <v>-404</v>
      </c>
      <c r="L97" s="50">
        <v>28</v>
      </c>
      <c r="M97" s="72">
        <v>28</v>
      </c>
      <c r="N97" s="55">
        <f t="shared" si="47"/>
        <v>0</v>
      </c>
    </row>
    <row r="98" spans="1:14">
      <c r="A98" s="48"/>
      <c r="B98" s="49" t="s">
        <v>6</v>
      </c>
      <c r="C98" s="50">
        <v>0</v>
      </c>
      <c r="D98" s="51">
        <v>0</v>
      </c>
      <c r="E98" s="52">
        <f t="shared" si="44"/>
        <v>0</v>
      </c>
      <c r="F98" s="50">
        <v>0</v>
      </c>
      <c r="G98" s="71">
        <v>0</v>
      </c>
      <c r="H98" s="52">
        <f t="shared" si="45"/>
        <v>0</v>
      </c>
      <c r="I98" s="50">
        <v>0</v>
      </c>
      <c r="J98" s="54">
        <v>0</v>
      </c>
      <c r="K98" s="55">
        <f t="shared" si="46"/>
        <v>0</v>
      </c>
      <c r="L98" s="50">
        <v>0</v>
      </c>
      <c r="M98" s="72">
        <v>0</v>
      </c>
      <c r="N98" s="55">
        <f t="shared" si="47"/>
        <v>0</v>
      </c>
    </row>
    <row r="99" spans="1:14">
      <c r="A99" s="48"/>
      <c r="B99" s="49" t="s">
        <v>25</v>
      </c>
      <c r="C99" s="50">
        <v>452.99</v>
      </c>
      <c r="D99" s="51">
        <v>0</v>
      </c>
      <c r="E99" s="52">
        <f t="shared" si="44"/>
        <v>452.99</v>
      </c>
      <c r="F99" s="50">
        <v>403.12</v>
      </c>
      <c r="G99" s="71">
        <v>403.11610801999996</v>
      </c>
      <c r="H99" s="52">
        <f t="shared" si="45"/>
        <v>3.8919800000485338E-3</v>
      </c>
      <c r="I99" s="50">
        <v>268</v>
      </c>
      <c r="J99" s="54">
        <v>0</v>
      </c>
      <c r="K99" s="55">
        <f t="shared" si="46"/>
        <v>268</v>
      </c>
      <c r="L99" s="50">
        <v>248</v>
      </c>
      <c r="M99" s="72">
        <v>248</v>
      </c>
      <c r="N99" s="55">
        <f t="shared" si="47"/>
        <v>0</v>
      </c>
    </row>
    <row r="100" spans="1:14" s="43" customFormat="1" ht="15">
      <c r="A100" s="44"/>
      <c r="B100" s="57"/>
      <c r="C100" s="58">
        <f>C95+C96+C97+C98+C99</f>
        <v>4416.38</v>
      </c>
      <c r="D100" s="59">
        <f>D95+D96+D97+D98+D99</f>
        <v>4475.2901558960002</v>
      </c>
      <c r="E100" s="60">
        <f t="shared" si="44"/>
        <v>-58.910155896000106</v>
      </c>
      <c r="F100" s="58">
        <f>F95+F96+F97+F98+F99</f>
        <v>5697.4699999999993</v>
      </c>
      <c r="G100" s="59">
        <f>G95+G96+G97+G98+G99</f>
        <v>5697.4738930499998</v>
      </c>
      <c r="H100" s="60">
        <f t="shared" si="45"/>
        <v>-3.8930500004425994E-3</v>
      </c>
      <c r="I100" s="58">
        <f>I95+I96+I97+I98+I99</f>
        <v>405500</v>
      </c>
      <c r="J100" s="61">
        <f>J95+J96+J97+J98+J99</f>
        <v>405636</v>
      </c>
      <c r="K100" s="62">
        <f t="shared" si="46"/>
        <v>-136</v>
      </c>
      <c r="L100" s="58">
        <f>L95+L96+L97+L98+L99</f>
        <v>517388</v>
      </c>
      <c r="M100" s="61">
        <f>M95+M96+M97+M98+M99</f>
        <v>517388</v>
      </c>
      <c r="N100" s="62">
        <f t="shared" si="47"/>
        <v>0</v>
      </c>
    </row>
    <row r="101" spans="1:14">
      <c r="A101" s="48"/>
      <c r="B101" s="49"/>
      <c r="C101" s="50"/>
      <c r="D101" s="51"/>
      <c r="E101" s="52"/>
      <c r="F101" s="50"/>
      <c r="G101" s="71"/>
      <c r="H101" s="52"/>
      <c r="I101" s="50"/>
      <c r="J101" s="54"/>
      <c r="K101" s="55"/>
      <c r="L101" s="50"/>
      <c r="M101" s="72"/>
      <c r="N101" s="55"/>
    </row>
    <row r="102" spans="1:14" s="43" customFormat="1" ht="15">
      <c r="A102" s="44">
        <v>13</v>
      </c>
      <c r="B102" s="45" t="s">
        <v>37</v>
      </c>
      <c r="C102" s="50"/>
      <c r="D102" s="46"/>
      <c r="E102" s="63"/>
      <c r="F102" s="50"/>
      <c r="G102" s="46"/>
      <c r="H102" s="63"/>
      <c r="I102" s="50"/>
      <c r="J102" s="46"/>
      <c r="K102" s="64"/>
      <c r="L102" s="50"/>
      <c r="M102" s="46"/>
      <c r="N102" s="64"/>
    </row>
    <row r="103" spans="1:14" s="80" customFormat="1">
      <c r="A103" s="48"/>
      <c r="B103" s="49" t="s">
        <v>3</v>
      </c>
      <c r="C103" s="50">
        <v>100.33</v>
      </c>
      <c r="D103" s="51">
        <v>100.32954607400001</v>
      </c>
      <c r="E103" s="52">
        <f>C103-D103</f>
        <v>4.5392599999161121E-4</v>
      </c>
      <c r="F103" s="50">
        <v>185.23</v>
      </c>
      <c r="G103" s="53">
        <v>185.22701860000004</v>
      </c>
      <c r="H103" s="52">
        <f>F103-G103</f>
        <v>2.9813999999532825E-3</v>
      </c>
      <c r="I103" s="50">
        <v>6119</v>
      </c>
      <c r="J103" s="54">
        <v>6119</v>
      </c>
      <c r="K103" s="55">
        <f>I103-J103</f>
        <v>0</v>
      </c>
      <c r="L103" s="50">
        <v>8812</v>
      </c>
      <c r="M103" s="56">
        <v>8812</v>
      </c>
      <c r="N103" s="55">
        <f>L103-M103</f>
        <v>0</v>
      </c>
    </row>
    <row r="104" spans="1:14">
      <c r="A104" s="48"/>
      <c r="B104" s="49" t="s">
        <v>4</v>
      </c>
      <c r="C104" s="50">
        <v>187.22</v>
      </c>
      <c r="D104" s="51">
        <v>187.220644953</v>
      </c>
      <c r="E104" s="52">
        <f t="shared" ref="E104:E108" si="48">C104-D104</f>
        <v>-6.4495300000544376E-4</v>
      </c>
      <c r="F104" s="50">
        <v>238.99</v>
      </c>
      <c r="G104" s="53">
        <v>238.99207381299999</v>
      </c>
      <c r="H104" s="52">
        <f t="shared" ref="H104:H108" si="49">F104-G104</f>
        <v>-2.0738129999813282E-3</v>
      </c>
      <c r="I104" s="50">
        <v>56017</v>
      </c>
      <c r="J104" s="54">
        <v>56017</v>
      </c>
      <c r="K104" s="55">
        <f t="shared" ref="K104:K108" si="50">I104-J104</f>
        <v>0</v>
      </c>
      <c r="L104" s="50">
        <v>59396</v>
      </c>
      <c r="M104" s="56">
        <v>59396</v>
      </c>
      <c r="N104" s="55">
        <f t="shared" ref="N104:N108" si="51">L104-M104</f>
        <v>0</v>
      </c>
    </row>
    <row r="105" spans="1:14">
      <c r="A105" s="48"/>
      <c r="B105" s="49" t="s">
        <v>5</v>
      </c>
      <c r="C105" s="50">
        <v>105.05</v>
      </c>
      <c r="D105" s="51">
        <v>105.049770604</v>
      </c>
      <c r="E105" s="52">
        <f t="shared" si="48"/>
        <v>2.2939599999460825E-4</v>
      </c>
      <c r="F105" s="50">
        <v>56.2</v>
      </c>
      <c r="G105" s="53">
        <v>56.199980695000015</v>
      </c>
      <c r="H105" s="52">
        <f t="shared" si="49"/>
        <v>1.9304999987923566E-5</v>
      </c>
      <c r="I105" s="50">
        <v>40</v>
      </c>
      <c r="J105" s="54">
        <v>40</v>
      </c>
      <c r="K105" s="55">
        <f t="shared" si="50"/>
        <v>0</v>
      </c>
      <c r="L105" s="50">
        <v>15</v>
      </c>
      <c r="M105" s="56">
        <v>15</v>
      </c>
      <c r="N105" s="55">
        <f t="shared" si="51"/>
        <v>0</v>
      </c>
    </row>
    <row r="106" spans="1:14">
      <c r="A106" s="48"/>
      <c r="B106" s="49" t="s">
        <v>6</v>
      </c>
      <c r="C106" s="50">
        <v>2.52</v>
      </c>
      <c r="D106" s="75">
        <v>2.5174278702499997</v>
      </c>
      <c r="E106" s="52">
        <f t="shared" si="48"/>
        <v>2.5721297500003182E-3</v>
      </c>
      <c r="F106" s="50">
        <v>0.71</v>
      </c>
      <c r="G106" s="53">
        <v>0.71089040580001395</v>
      </c>
      <c r="H106" s="52">
        <f t="shared" si="49"/>
        <v>-8.9040580001398251E-4</v>
      </c>
      <c r="I106" s="50">
        <v>0</v>
      </c>
      <c r="J106" s="76">
        <v>0</v>
      </c>
      <c r="K106" s="55">
        <f t="shared" si="50"/>
        <v>0</v>
      </c>
      <c r="L106" s="50">
        <v>0</v>
      </c>
      <c r="M106" s="56">
        <v>0</v>
      </c>
      <c r="N106" s="55">
        <f t="shared" si="51"/>
        <v>0</v>
      </c>
    </row>
    <row r="107" spans="1:14">
      <c r="A107" s="48"/>
      <c r="B107" s="49" t="s">
        <v>25</v>
      </c>
      <c r="C107" s="50">
        <v>0</v>
      </c>
      <c r="D107" s="75">
        <v>0</v>
      </c>
      <c r="E107" s="52">
        <f t="shared" si="48"/>
        <v>0</v>
      </c>
      <c r="F107" s="50">
        <v>0</v>
      </c>
      <c r="G107" s="53">
        <v>0</v>
      </c>
      <c r="H107" s="52">
        <f t="shared" si="49"/>
        <v>0</v>
      </c>
      <c r="I107" s="50">
        <v>0</v>
      </c>
      <c r="J107" s="76">
        <v>0</v>
      </c>
      <c r="K107" s="55">
        <f t="shared" si="50"/>
        <v>0</v>
      </c>
      <c r="L107" s="50">
        <v>0</v>
      </c>
      <c r="M107" s="56">
        <v>0</v>
      </c>
      <c r="N107" s="55">
        <f t="shared" si="51"/>
        <v>0</v>
      </c>
    </row>
    <row r="108" spans="1:14" s="43" customFormat="1" ht="15">
      <c r="A108" s="44"/>
      <c r="B108" s="57"/>
      <c r="C108" s="58">
        <f>C103+C104+C105+C106+C107</f>
        <v>395.12</v>
      </c>
      <c r="D108" s="59">
        <f>D103+D104+D105+D106+D107</f>
        <v>395.11738950124999</v>
      </c>
      <c r="E108" s="60">
        <f t="shared" si="48"/>
        <v>2.6104987500161769E-3</v>
      </c>
      <c r="F108" s="58">
        <f>F103+F104+F105+F106+F107</f>
        <v>481.13</v>
      </c>
      <c r="G108" s="59">
        <f>G103+G104+G105+G106+G107</f>
        <v>481.12996351380002</v>
      </c>
      <c r="H108" s="60">
        <f t="shared" si="49"/>
        <v>3.6486199974206102E-5</v>
      </c>
      <c r="I108" s="58">
        <f>I103+I104+I105+I106+I107</f>
        <v>62176</v>
      </c>
      <c r="J108" s="61">
        <f>J103+J104+J105+J106+J107</f>
        <v>62176</v>
      </c>
      <c r="K108" s="62">
        <f t="shared" si="50"/>
        <v>0</v>
      </c>
      <c r="L108" s="58">
        <f>L103+L104+L105+L106+L107</f>
        <v>68223</v>
      </c>
      <c r="M108" s="61">
        <f>M103+M104+M105+M106+M107</f>
        <v>68223</v>
      </c>
      <c r="N108" s="62">
        <f t="shared" si="51"/>
        <v>0</v>
      </c>
    </row>
    <row r="109" spans="1:14">
      <c r="A109" s="48"/>
      <c r="B109" s="49"/>
      <c r="C109" s="50"/>
      <c r="D109" s="75"/>
      <c r="E109" s="88"/>
      <c r="F109" s="50"/>
      <c r="G109" s="53"/>
      <c r="H109" s="88"/>
      <c r="I109" s="50"/>
      <c r="J109" s="76"/>
      <c r="K109" s="89"/>
      <c r="L109" s="50"/>
      <c r="M109" s="56"/>
      <c r="N109" s="89"/>
    </row>
    <row r="110" spans="1:14" s="43" customFormat="1" ht="15">
      <c r="A110" s="44">
        <v>14</v>
      </c>
      <c r="B110" s="45" t="s">
        <v>38</v>
      </c>
      <c r="C110" s="50"/>
      <c r="D110" s="46"/>
      <c r="E110" s="63"/>
      <c r="F110" s="50"/>
      <c r="G110" s="46"/>
      <c r="H110" s="63"/>
      <c r="I110" s="50"/>
      <c r="J110" s="46"/>
      <c r="K110" s="64"/>
      <c r="L110" s="50"/>
      <c r="M110" s="46"/>
      <c r="N110" s="64"/>
    </row>
    <row r="111" spans="1:14">
      <c r="A111" s="48"/>
      <c r="B111" s="49" t="s">
        <v>3</v>
      </c>
      <c r="C111" s="50">
        <v>7.03</v>
      </c>
      <c r="D111" s="51">
        <v>7.0273832999999994</v>
      </c>
      <c r="E111" s="52">
        <f>C111-D111</f>
        <v>2.6167000000008045E-3</v>
      </c>
      <c r="F111" s="50">
        <v>15.36</v>
      </c>
      <c r="G111" s="53">
        <v>15.358291199999998</v>
      </c>
      <c r="H111" s="52">
        <f>F111-G111</f>
        <v>1.708800000001176E-3</v>
      </c>
      <c r="I111" s="50">
        <v>281</v>
      </c>
      <c r="J111" s="54">
        <v>281</v>
      </c>
      <c r="K111" s="55">
        <f>I111-J111</f>
        <v>0</v>
      </c>
      <c r="L111" s="50">
        <v>2707</v>
      </c>
      <c r="M111" s="56">
        <v>2707</v>
      </c>
      <c r="N111" s="55">
        <f>L111-M111</f>
        <v>0</v>
      </c>
    </row>
    <row r="112" spans="1:14">
      <c r="A112" s="48"/>
      <c r="B112" s="49" t="s">
        <v>4</v>
      </c>
      <c r="C112" s="50">
        <v>169.38</v>
      </c>
      <c r="D112" s="51">
        <v>169.37747939999997</v>
      </c>
      <c r="E112" s="52">
        <f t="shared" ref="E112:E116" si="52">C112-D112</f>
        <v>2.520600000025297E-3</v>
      </c>
      <c r="F112" s="50">
        <v>313.99</v>
      </c>
      <c r="G112" s="65">
        <v>313.99123909999997</v>
      </c>
      <c r="H112" s="52">
        <f t="shared" ref="H112:H116" si="53">F112-G112</f>
        <v>-1.2390999999638552E-3</v>
      </c>
      <c r="I112" s="50">
        <v>63939</v>
      </c>
      <c r="J112" s="54">
        <v>63939</v>
      </c>
      <c r="K112" s="55">
        <f t="shared" ref="K112:K116" si="54">I112-J112</f>
        <v>0</v>
      </c>
      <c r="L112" s="50">
        <v>86393</v>
      </c>
      <c r="M112" s="66">
        <v>86393</v>
      </c>
      <c r="N112" s="55">
        <f t="shared" ref="N112:N116" si="55">L112-M112</f>
        <v>0</v>
      </c>
    </row>
    <row r="113" spans="1:14">
      <c r="A113" s="48"/>
      <c r="B113" s="49" t="s">
        <v>5</v>
      </c>
      <c r="C113" s="50">
        <v>830.24</v>
      </c>
      <c r="D113" s="51">
        <v>890.96426506599994</v>
      </c>
      <c r="E113" s="52">
        <f t="shared" si="52"/>
        <v>-60.72426506599993</v>
      </c>
      <c r="F113" s="50">
        <v>358.55</v>
      </c>
      <c r="G113" s="53">
        <v>358.55211075800565</v>
      </c>
      <c r="H113" s="52">
        <f t="shared" si="53"/>
        <v>-2.1107580056423103E-3</v>
      </c>
      <c r="I113" s="50">
        <v>28</v>
      </c>
      <c r="J113" s="54">
        <v>28</v>
      </c>
      <c r="K113" s="55">
        <f t="shared" si="54"/>
        <v>0</v>
      </c>
      <c r="L113" s="50">
        <v>55</v>
      </c>
      <c r="M113" s="56">
        <v>55</v>
      </c>
      <c r="N113" s="55">
        <f t="shared" si="55"/>
        <v>0</v>
      </c>
    </row>
    <row r="114" spans="1:14">
      <c r="A114" s="48"/>
      <c r="B114" s="49" t="s">
        <v>6</v>
      </c>
      <c r="C114" s="50">
        <v>0</v>
      </c>
      <c r="D114" s="51">
        <v>0</v>
      </c>
      <c r="E114" s="52">
        <f t="shared" si="52"/>
        <v>0</v>
      </c>
      <c r="F114" s="50">
        <v>0</v>
      </c>
      <c r="G114" s="53">
        <v>0</v>
      </c>
      <c r="H114" s="52">
        <f t="shared" si="53"/>
        <v>0</v>
      </c>
      <c r="I114" s="50">
        <v>0</v>
      </c>
      <c r="J114" s="54">
        <v>0</v>
      </c>
      <c r="K114" s="55">
        <f t="shared" si="54"/>
        <v>0</v>
      </c>
      <c r="L114" s="50">
        <v>0</v>
      </c>
      <c r="M114" s="56">
        <v>0</v>
      </c>
      <c r="N114" s="55">
        <f t="shared" si="55"/>
        <v>0</v>
      </c>
    </row>
    <row r="115" spans="1:14">
      <c r="A115" s="48"/>
      <c r="B115" s="49" t="s">
        <v>25</v>
      </c>
      <c r="C115" s="50">
        <v>7.28</v>
      </c>
      <c r="D115" s="51">
        <v>0</v>
      </c>
      <c r="E115" s="52">
        <f t="shared" si="52"/>
        <v>7.28</v>
      </c>
      <c r="F115" s="50">
        <v>0.61</v>
      </c>
      <c r="G115" s="53">
        <v>0.61152399999999996</v>
      </c>
      <c r="H115" s="52">
        <f t="shared" si="53"/>
        <v>-1.5239999999999698E-3</v>
      </c>
      <c r="I115" s="50">
        <v>0</v>
      </c>
      <c r="J115" s="54">
        <v>0</v>
      </c>
      <c r="K115" s="55">
        <f t="shared" si="54"/>
        <v>0</v>
      </c>
      <c r="L115" s="50">
        <v>0</v>
      </c>
      <c r="M115" s="56">
        <v>0</v>
      </c>
      <c r="N115" s="55">
        <f t="shared" si="55"/>
        <v>0</v>
      </c>
    </row>
    <row r="116" spans="1:14" s="43" customFormat="1" ht="15">
      <c r="A116" s="44"/>
      <c r="B116" s="57"/>
      <c r="C116" s="58">
        <f>C111+C112+C113+C114+C115</f>
        <v>1013.93</v>
      </c>
      <c r="D116" s="59">
        <f>D111+D112+D113+D114+D115</f>
        <v>1067.369127766</v>
      </c>
      <c r="E116" s="60">
        <f t="shared" si="52"/>
        <v>-53.43912776600007</v>
      </c>
      <c r="F116" s="58">
        <f>F111+F112+F113+F114+F115</f>
        <v>688.5100000000001</v>
      </c>
      <c r="G116" s="59">
        <f>G111+G112+G113+G114+G115</f>
        <v>688.51316505800571</v>
      </c>
      <c r="H116" s="60">
        <f t="shared" si="53"/>
        <v>-3.1650580056066246E-3</v>
      </c>
      <c r="I116" s="58">
        <f>I111+I112+I113+I114+I115</f>
        <v>64248</v>
      </c>
      <c r="J116" s="61">
        <f>J111+J112+J113+J114+J115</f>
        <v>64248</v>
      </c>
      <c r="K116" s="62">
        <f t="shared" si="54"/>
        <v>0</v>
      </c>
      <c r="L116" s="58">
        <f>L111+L112+L113+L114+L115</f>
        <v>89155</v>
      </c>
      <c r="M116" s="61">
        <f>M111+M112+M113+M114+M115</f>
        <v>89155</v>
      </c>
      <c r="N116" s="62">
        <f t="shared" si="55"/>
        <v>0</v>
      </c>
    </row>
    <row r="117" spans="1:14">
      <c r="A117" s="48"/>
      <c r="B117" s="49"/>
      <c r="C117" s="50"/>
      <c r="D117" s="51"/>
      <c r="E117" s="52"/>
      <c r="F117" s="50"/>
      <c r="G117" s="53"/>
      <c r="H117" s="52"/>
      <c r="I117" s="50"/>
      <c r="J117" s="54"/>
      <c r="K117" s="55"/>
      <c r="L117" s="50"/>
      <c r="M117" s="56"/>
      <c r="N117" s="55"/>
    </row>
    <row r="118" spans="1:14" s="43" customFormat="1" ht="15">
      <c r="A118" s="44">
        <v>15</v>
      </c>
      <c r="B118" s="45" t="s">
        <v>39</v>
      </c>
      <c r="C118" s="50"/>
      <c r="D118" s="46"/>
      <c r="E118" s="63"/>
      <c r="F118" s="50"/>
      <c r="G118" s="46"/>
      <c r="H118" s="63"/>
      <c r="I118" s="50"/>
      <c r="J118" s="46"/>
      <c r="K118" s="64"/>
      <c r="L118" s="50"/>
      <c r="M118" s="46"/>
      <c r="N118" s="64"/>
    </row>
    <row r="119" spans="1:14">
      <c r="A119" s="48"/>
      <c r="B119" s="49" t="s">
        <v>3</v>
      </c>
      <c r="C119" s="50">
        <v>87.47</v>
      </c>
      <c r="D119" s="51">
        <v>87.469529199999997</v>
      </c>
      <c r="E119" s="52">
        <f>C119-D119</f>
        <v>4.7080000000221389E-4</v>
      </c>
      <c r="F119" s="50">
        <v>164.47</v>
      </c>
      <c r="G119" s="53">
        <v>164.46785739999999</v>
      </c>
      <c r="H119" s="52">
        <f>F119-G119</f>
        <v>2.1426000000133172E-3</v>
      </c>
      <c r="I119" s="50">
        <v>17412</v>
      </c>
      <c r="J119" s="54">
        <v>17412</v>
      </c>
      <c r="K119" s="55">
        <f>I119-J119</f>
        <v>0</v>
      </c>
      <c r="L119" s="50">
        <v>29859</v>
      </c>
      <c r="M119" s="56">
        <v>29859</v>
      </c>
      <c r="N119" s="55">
        <f>L119-M119</f>
        <v>0</v>
      </c>
    </row>
    <row r="120" spans="1:14">
      <c r="A120" s="48"/>
      <c r="B120" s="49" t="s">
        <v>4</v>
      </c>
      <c r="C120" s="50">
        <v>484.28</v>
      </c>
      <c r="D120" s="51">
        <v>484.27659299999982</v>
      </c>
      <c r="E120" s="52">
        <f t="shared" ref="E120:E124" si="56">C120-D120</f>
        <v>3.4070000001520384E-3</v>
      </c>
      <c r="F120" s="50">
        <v>669.65</v>
      </c>
      <c r="G120" s="53">
        <v>669.65478569999311</v>
      </c>
      <c r="H120" s="52">
        <f t="shared" ref="H120:H124" si="57">F120-G120</f>
        <v>-4.7856999931354949E-3</v>
      </c>
      <c r="I120" s="50">
        <v>113088</v>
      </c>
      <c r="J120" s="54">
        <v>113085</v>
      </c>
      <c r="K120" s="55">
        <f t="shared" ref="K120:K124" si="58">I120-J120</f>
        <v>3</v>
      </c>
      <c r="L120" s="50">
        <v>133748</v>
      </c>
      <c r="M120" s="56">
        <v>133748</v>
      </c>
      <c r="N120" s="55">
        <f t="shared" ref="N120:N124" si="59">L120-M120</f>
        <v>0</v>
      </c>
    </row>
    <row r="121" spans="1:14">
      <c r="A121" s="48"/>
      <c r="B121" s="49" t="s">
        <v>5</v>
      </c>
      <c r="C121" s="50">
        <v>377.17</v>
      </c>
      <c r="D121" s="51">
        <v>377.16567917417336</v>
      </c>
      <c r="E121" s="52">
        <f t="shared" si="56"/>
        <v>4.3208258266531629E-3</v>
      </c>
      <c r="F121" s="50">
        <v>389.95</v>
      </c>
      <c r="G121" s="53">
        <v>389.95129053200219</v>
      </c>
      <c r="H121" s="52">
        <f t="shared" si="57"/>
        <v>-1.2905320022014166E-3</v>
      </c>
      <c r="I121" s="50">
        <v>52</v>
      </c>
      <c r="J121" s="54">
        <v>52</v>
      </c>
      <c r="K121" s="55">
        <f t="shared" si="58"/>
        <v>0</v>
      </c>
      <c r="L121" s="50">
        <v>82</v>
      </c>
      <c r="M121" s="56">
        <v>82</v>
      </c>
      <c r="N121" s="55">
        <f t="shared" si="59"/>
        <v>0</v>
      </c>
    </row>
    <row r="122" spans="1:14" s="90" customFormat="1">
      <c r="A122" s="48"/>
      <c r="B122" s="49" t="s">
        <v>6</v>
      </c>
      <c r="C122" s="50">
        <v>1.07</v>
      </c>
      <c r="D122" s="51">
        <v>482.00532321428182</v>
      </c>
      <c r="E122" s="52">
        <f t="shared" si="56"/>
        <v>-480.93532321428182</v>
      </c>
      <c r="F122" s="50">
        <v>13.23</v>
      </c>
      <c r="G122" s="65">
        <v>13.229677782999994</v>
      </c>
      <c r="H122" s="52">
        <f t="shared" si="57"/>
        <v>3.2221700000611975E-4</v>
      </c>
      <c r="I122" s="50">
        <v>22</v>
      </c>
      <c r="J122" s="54">
        <v>664</v>
      </c>
      <c r="K122" s="55">
        <f t="shared" si="58"/>
        <v>-642</v>
      </c>
      <c r="L122" s="50">
        <v>35</v>
      </c>
      <c r="M122" s="66">
        <v>35</v>
      </c>
      <c r="N122" s="55">
        <f t="shared" si="59"/>
        <v>0</v>
      </c>
    </row>
    <row r="123" spans="1:14" s="90" customFormat="1">
      <c r="A123" s="48"/>
      <c r="B123" s="49" t="s">
        <v>25</v>
      </c>
      <c r="C123" s="50">
        <v>368.62</v>
      </c>
      <c r="D123" s="51">
        <v>0</v>
      </c>
      <c r="E123" s="52">
        <f t="shared" si="56"/>
        <v>368.62</v>
      </c>
      <c r="F123" s="50">
        <v>362.96</v>
      </c>
      <c r="G123" s="71">
        <v>362.956250399</v>
      </c>
      <c r="H123" s="52">
        <f t="shared" si="57"/>
        <v>3.7496009999813396E-3</v>
      </c>
      <c r="I123" s="50">
        <v>75</v>
      </c>
      <c r="J123" s="54">
        <v>0</v>
      </c>
      <c r="K123" s="55">
        <f t="shared" si="58"/>
        <v>75</v>
      </c>
      <c r="L123" s="50">
        <v>326</v>
      </c>
      <c r="M123" s="72">
        <v>326</v>
      </c>
      <c r="N123" s="55">
        <f t="shared" si="59"/>
        <v>0</v>
      </c>
    </row>
    <row r="124" spans="1:14" s="91" customFormat="1" ht="15">
      <c r="A124" s="44"/>
      <c r="B124" s="57"/>
      <c r="C124" s="58">
        <f>C119+C120+C121+C122+C123</f>
        <v>1318.6100000000001</v>
      </c>
      <c r="D124" s="59">
        <f>D119+D120+D121+D122+D123</f>
        <v>1430.917124588455</v>
      </c>
      <c r="E124" s="60">
        <f t="shared" si="56"/>
        <v>-112.30712458845483</v>
      </c>
      <c r="F124" s="58">
        <f>F119+F120+F121+F122+F123</f>
        <v>1600.26</v>
      </c>
      <c r="G124" s="59">
        <f>G119+G120+G121+G122+G123</f>
        <v>1600.2598618139953</v>
      </c>
      <c r="H124" s="60">
        <f t="shared" si="57"/>
        <v>1.3818600473314291E-4</v>
      </c>
      <c r="I124" s="58">
        <f>I119+I120+I121+I122+I123</f>
        <v>130649</v>
      </c>
      <c r="J124" s="61">
        <f>J119+J120+J121+J122+J123</f>
        <v>131213</v>
      </c>
      <c r="K124" s="62">
        <f t="shared" si="58"/>
        <v>-564</v>
      </c>
      <c r="L124" s="58">
        <f>L119+L120+L121+L122+L123</f>
        <v>164050</v>
      </c>
      <c r="M124" s="61">
        <f>M119+M120+M121+M122+M123</f>
        <v>164050</v>
      </c>
      <c r="N124" s="62">
        <f t="shared" si="59"/>
        <v>0</v>
      </c>
    </row>
    <row r="125" spans="1:14" s="90" customFormat="1">
      <c r="A125" s="48"/>
      <c r="B125" s="49"/>
      <c r="C125" s="50"/>
      <c r="D125" s="51"/>
      <c r="E125" s="52"/>
      <c r="F125" s="50"/>
      <c r="G125" s="71"/>
      <c r="H125" s="52"/>
      <c r="I125" s="50"/>
      <c r="J125" s="54"/>
      <c r="K125" s="55"/>
      <c r="L125" s="50"/>
      <c r="M125" s="72"/>
      <c r="N125" s="55"/>
    </row>
    <row r="126" spans="1:14" s="91" customFormat="1" ht="15">
      <c r="A126" s="44">
        <v>16</v>
      </c>
      <c r="B126" s="45" t="s">
        <v>19</v>
      </c>
      <c r="C126" s="50"/>
      <c r="D126" s="46"/>
      <c r="E126" s="63"/>
      <c r="F126" s="50"/>
      <c r="G126" s="46"/>
      <c r="H126" s="63"/>
      <c r="I126" s="50"/>
      <c r="J126" s="46"/>
      <c r="K126" s="64"/>
      <c r="L126" s="50"/>
      <c r="M126" s="46"/>
      <c r="N126" s="64"/>
    </row>
    <row r="127" spans="1:14" s="90" customFormat="1">
      <c r="A127" s="48"/>
      <c r="B127" s="49" t="s">
        <v>3</v>
      </c>
      <c r="C127" s="50">
        <v>401.07</v>
      </c>
      <c r="D127" s="51">
        <v>401.07473431499966</v>
      </c>
      <c r="E127" s="52">
        <f>C127-D127</f>
        <v>-4.7343149996663669E-3</v>
      </c>
      <c r="F127" s="50">
        <v>466.77</v>
      </c>
      <c r="G127" s="53">
        <v>466.76961128699821</v>
      </c>
      <c r="H127" s="52">
        <f>F127-G127</f>
        <v>3.8871300176879231E-4</v>
      </c>
      <c r="I127" s="50">
        <v>419</v>
      </c>
      <c r="J127" s="54">
        <v>419</v>
      </c>
      <c r="K127" s="55">
        <f>I127-J127</f>
        <v>0</v>
      </c>
      <c r="L127" s="50">
        <v>442</v>
      </c>
      <c r="M127" s="56">
        <v>442</v>
      </c>
      <c r="N127" s="55">
        <f>L127-M127</f>
        <v>0</v>
      </c>
    </row>
    <row r="128" spans="1:14" s="90" customFormat="1">
      <c r="A128" s="48"/>
      <c r="B128" s="49" t="s">
        <v>4</v>
      </c>
      <c r="C128" s="50">
        <v>1243.06</v>
      </c>
      <c r="D128" s="51">
        <v>1243.0577952499998</v>
      </c>
      <c r="E128" s="52">
        <f t="shared" ref="E128:E132" si="60">C128-D128</f>
        <v>2.204750000146305E-3</v>
      </c>
      <c r="F128" s="50">
        <v>1474.65</v>
      </c>
      <c r="G128" s="53">
        <v>1474.6519825950018</v>
      </c>
      <c r="H128" s="52">
        <f t="shared" ref="H128:H132" si="61">F128-G128</f>
        <v>-1.9825950016638672E-3</v>
      </c>
      <c r="I128" s="50">
        <v>250104</v>
      </c>
      <c r="J128" s="54">
        <v>250104</v>
      </c>
      <c r="K128" s="55">
        <f t="shared" ref="K128:K132" si="62">I128-J128</f>
        <v>0</v>
      </c>
      <c r="L128" s="50">
        <v>291204</v>
      </c>
      <c r="M128" s="56">
        <v>291204</v>
      </c>
      <c r="N128" s="55">
        <f t="shared" ref="N128:N132" si="63">L128-M128</f>
        <v>0</v>
      </c>
    </row>
    <row r="129" spans="1:14" s="90" customFormat="1">
      <c r="A129" s="48"/>
      <c r="B129" s="49" t="s">
        <v>5</v>
      </c>
      <c r="C129" s="50">
        <v>173.74</v>
      </c>
      <c r="D129" s="51">
        <v>173.74242021900002</v>
      </c>
      <c r="E129" s="52">
        <f t="shared" si="60"/>
        <v>-2.4202190000153223E-3</v>
      </c>
      <c r="F129" s="50">
        <v>175.8</v>
      </c>
      <c r="G129" s="53">
        <v>175.79761869199999</v>
      </c>
      <c r="H129" s="52">
        <f t="shared" si="61"/>
        <v>2.3813080000252285E-3</v>
      </c>
      <c r="I129" s="50">
        <v>33</v>
      </c>
      <c r="J129" s="54">
        <v>33</v>
      </c>
      <c r="K129" s="55">
        <f t="shared" si="62"/>
        <v>0</v>
      </c>
      <c r="L129" s="50">
        <v>45</v>
      </c>
      <c r="M129" s="56">
        <v>45</v>
      </c>
      <c r="N129" s="55">
        <f t="shared" si="63"/>
        <v>0</v>
      </c>
    </row>
    <row r="130" spans="1:14" s="90" customFormat="1">
      <c r="A130" s="48"/>
      <c r="B130" s="49" t="s">
        <v>6</v>
      </c>
      <c r="C130" s="50">
        <v>0</v>
      </c>
      <c r="D130" s="51">
        <v>48.827270977999987</v>
      </c>
      <c r="E130" s="52">
        <f t="shared" si="60"/>
        <v>-48.827270977999987</v>
      </c>
      <c r="F130" s="50">
        <v>0</v>
      </c>
      <c r="G130" s="53">
        <v>0</v>
      </c>
      <c r="H130" s="52">
        <f t="shared" si="61"/>
        <v>0</v>
      </c>
      <c r="I130" s="50">
        <v>0</v>
      </c>
      <c r="J130" s="54">
        <v>338</v>
      </c>
      <c r="K130" s="55">
        <f t="shared" si="62"/>
        <v>-338</v>
      </c>
      <c r="L130" s="50">
        <v>0</v>
      </c>
      <c r="M130" s="56">
        <v>0</v>
      </c>
      <c r="N130" s="55">
        <f t="shared" si="63"/>
        <v>0</v>
      </c>
    </row>
    <row r="131" spans="1:14" s="90" customFormat="1">
      <c r="A131" s="48"/>
      <c r="B131" s="49" t="s">
        <v>25</v>
      </c>
      <c r="C131" s="50">
        <v>48.83</v>
      </c>
      <c r="D131" s="51">
        <v>0</v>
      </c>
      <c r="E131" s="52">
        <f t="shared" si="60"/>
        <v>48.83</v>
      </c>
      <c r="F131" s="50">
        <v>31.55</v>
      </c>
      <c r="G131" s="53">
        <v>31.545535529000002</v>
      </c>
      <c r="H131" s="52">
        <f t="shared" si="61"/>
        <v>4.4644709999985821E-3</v>
      </c>
      <c r="I131" s="50">
        <v>338</v>
      </c>
      <c r="J131" s="54">
        <v>0</v>
      </c>
      <c r="K131" s="55">
        <f t="shared" si="62"/>
        <v>338</v>
      </c>
      <c r="L131" s="50">
        <v>289</v>
      </c>
      <c r="M131" s="56">
        <v>289</v>
      </c>
      <c r="N131" s="55">
        <f t="shared" si="63"/>
        <v>0</v>
      </c>
    </row>
    <row r="132" spans="1:14" s="91" customFormat="1" ht="15">
      <c r="A132" s="44"/>
      <c r="B132" s="57"/>
      <c r="C132" s="58">
        <f>C127+C128+C129+C130+C131</f>
        <v>1866.6999999999998</v>
      </c>
      <c r="D132" s="59">
        <f>D127+D128+D129+D130+D131</f>
        <v>1866.7022207619993</v>
      </c>
      <c r="E132" s="60">
        <f t="shared" si="60"/>
        <v>-2.2207619995242567E-3</v>
      </c>
      <c r="F132" s="58">
        <f>F127+F128+F129+F130+F131</f>
        <v>2148.7700000000004</v>
      </c>
      <c r="G132" s="59">
        <f>G127+G128+G129+G130+G131</f>
        <v>2148.7647481029999</v>
      </c>
      <c r="H132" s="60">
        <f t="shared" si="61"/>
        <v>5.2518970005621668E-3</v>
      </c>
      <c r="I132" s="58">
        <f>I127+I128+I129+I130+I131</f>
        <v>250894</v>
      </c>
      <c r="J132" s="61">
        <f>J127+J128+J129+J130+J131</f>
        <v>250894</v>
      </c>
      <c r="K132" s="62">
        <f t="shared" si="62"/>
        <v>0</v>
      </c>
      <c r="L132" s="58">
        <f>L127+L128+L129+L130+L131</f>
        <v>291980</v>
      </c>
      <c r="M132" s="61">
        <f>M127+M128+M129+M130+M131</f>
        <v>291980</v>
      </c>
      <c r="N132" s="62">
        <f t="shared" si="63"/>
        <v>0</v>
      </c>
    </row>
    <row r="133" spans="1:14" s="90" customFormat="1">
      <c r="A133" s="48"/>
      <c r="B133" s="49"/>
      <c r="C133" s="50"/>
      <c r="D133" s="51"/>
      <c r="E133" s="52"/>
      <c r="F133" s="50"/>
      <c r="G133" s="53"/>
      <c r="H133" s="52"/>
      <c r="I133" s="50"/>
      <c r="J133" s="54"/>
      <c r="K133" s="55"/>
      <c r="L133" s="50"/>
      <c r="M133" s="56"/>
      <c r="N133" s="55"/>
    </row>
    <row r="134" spans="1:14" s="91" customFormat="1" ht="15">
      <c r="A134" s="44">
        <v>17</v>
      </c>
      <c r="B134" s="45" t="s">
        <v>21</v>
      </c>
      <c r="C134" s="50"/>
      <c r="D134" s="46"/>
      <c r="E134" s="63"/>
      <c r="F134" s="50"/>
      <c r="G134" s="46"/>
      <c r="H134" s="63"/>
      <c r="I134" s="50"/>
      <c r="J134" s="46"/>
      <c r="K134" s="64"/>
      <c r="L134" s="50"/>
      <c r="M134" s="46"/>
      <c r="N134" s="64"/>
    </row>
    <row r="135" spans="1:14" s="90" customFormat="1">
      <c r="A135" s="48"/>
      <c r="B135" s="49" t="s">
        <v>3</v>
      </c>
      <c r="C135" s="50">
        <v>10.27</v>
      </c>
      <c r="D135" s="51">
        <v>10.26544537</v>
      </c>
      <c r="E135" s="52">
        <f>C135-D135</f>
        <v>4.5546299999994488E-3</v>
      </c>
      <c r="F135" s="50">
        <v>24.91</v>
      </c>
      <c r="G135" s="53">
        <v>24.913108349999998</v>
      </c>
      <c r="H135" s="52">
        <f>F135-G135</f>
        <v>-3.1083499999979836E-3</v>
      </c>
      <c r="I135" s="50">
        <v>240</v>
      </c>
      <c r="J135" s="54">
        <v>240</v>
      </c>
      <c r="K135" s="55">
        <f>I135-J135</f>
        <v>0</v>
      </c>
      <c r="L135" s="50">
        <v>555</v>
      </c>
      <c r="M135" s="56">
        <v>555</v>
      </c>
      <c r="N135" s="55">
        <f>L135-M135</f>
        <v>0</v>
      </c>
    </row>
    <row r="136" spans="1:14" s="90" customFormat="1">
      <c r="A136" s="48"/>
      <c r="B136" s="49" t="s">
        <v>4</v>
      </c>
      <c r="C136" s="50">
        <v>522.42999999999995</v>
      </c>
      <c r="D136" s="51">
        <v>522.43078929599994</v>
      </c>
      <c r="E136" s="52">
        <f t="shared" ref="E136:E140" si="64">C136-D136</f>
        <v>-7.892959999935556E-4</v>
      </c>
      <c r="F136" s="50">
        <v>644.84</v>
      </c>
      <c r="G136" s="53">
        <v>644.84141017099989</v>
      </c>
      <c r="H136" s="52">
        <f t="shared" ref="H136:H140" si="65">F136-G136</f>
        <v>-1.4101709998612932E-3</v>
      </c>
      <c r="I136" s="50">
        <v>120787</v>
      </c>
      <c r="J136" s="54">
        <v>120787</v>
      </c>
      <c r="K136" s="55">
        <f t="shared" ref="K136:K140" si="66">I136-J136</f>
        <v>0</v>
      </c>
      <c r="L136" s="50">
        <v>126219</v>
      </c>
      <c r="M136" s="56">
        <v>126219</v>
      </c>
      <c r="N136" s="55">
        <f t="shared" ref="N136:N140" si="67">L136-M136</f>
        <v>0</v>
      </c>
    </row>
    <row r="137" spans="1:14" s="90" customFormat="1">
      <c r="A137" s="48"/>
      <c r="B137" s="49" t="s">
        <v>5</v>
      </c>
      <c r="C137" s="50">
        <v>29.16</v>
      </c>
      <c r="D137" s="51">
        <v>29.155052188999999</v>
      </c>
      <c r="E137" s="52">
        <f t="shared" si="64"/>
        <v>4.9478110000009679E-3</v>
      </c>
      <c r="F137" s="50">
        <v>71.709999999999994</v>
      </c>
      <c r="G137" s="53">
        <v>71.705951900000002</v>
      </c>
      <c r="H137" s="52">
        <f t="shared" si="65"/>
        <v>4.0480999999914502E-3</v>
      </c>
      <c r="I137" s="50">
        <v>0</v>
      </c>
      <c r="J137" s="54">
        <v>0</v>
      </c>
      <c r="K137" s="55">
        <f t="shared" si="66"/>
        <v>0</v>
      </c>
      <c r="L137" s="50">
        <v>0</v>
      </c>
      <c r="M137" s="56">
        <v>0</v>
      </c>
      <c r="N137" s="55">
        <f t="shared" si="67"/>
        <v>0</v>
      </c>
    </row>
    <row r="138" spans="1:14" s="90" customFormat="1">
      <c r="A138" s="48"/>
      <c r="B138" s="49" t="s">
        <v>6</v>
      </c>
      <c r="C138" s="50">
        <v>3.28</v>
      </c>
      <c r="D138" s="51">
        <v>38.052826603</v>
      </c>
      <c r="E138" s="52">
        <f t="shared" si="64"/>
        <v>-34.772826602999999</v>
      </c>
      <c r="F138" s="50">
        <v>1.71</v>
      </c>
      <c r="G138" s="53">
        <v>1.7067108739999997</v>
      </c>
      <c r="H138" s="52">
        <f t="shared" si="65"/>
        <v>3.2891260000003086E-3</v>
      </c>
      <c r="I138" s="50">
        <v>120</v>
      </c>
      <c r="J138" s="54">
        <v>120</v>
      </c>
      <c r="K138" s="55">
        <f t="shared" si="66"/>
        <v>0</v>
      </c>
      <c r="L138" s="50">
        <v>81</v>
      </c>
      <c r="M138" s="56">
        <v>81</v>
      </c>
      <c r="N138" s="55">
        <f t="shared" si="67"/>
        <v>0</v>
      </c>
    </row>
    <row r="139" spans="1:14" s="90" customFormat="1">
      <c r="A139" s="48"/>
      <c r="B139" s="49" t="s">
        <v>25</v>
      </c>
      <c r="C139" s="50">
        <v>34.78</v>
      </c>
      <c r="D139" s="51">
        <v>0</v>
      </c>
      <c r="E139" s="52">
        <f t="shared" si="64"/>
        <v>34.78</v>
      </c>
      <c r="F139" s="50">
        <v>19.78</v>
      </c>
      <c r="G139" s="53">
        <v>19.776672927</v>
      </c>
      <c r="H139" s="52">
        <f t="shared" si="65"/>
        <v>3.327073000001235E-3</v>
      </c>
      <c r="I139" s="50">
        <v>0</v>
      </c>
      <c r="J139" s="54">
        <v>0</v>
      </c>
      <c r="K139" s="55">
        <f t="shared" si="66"/>
        <v>0</v>
      </c>
      <c r="L139" s="50">
        <v>0</v>
      </c>
      <c r="M139" s="56">
        <v>0</v>
      </c>
      <c r="N139" s="55">
        <f t="shared" si="67"/>
        <v>0</v>
      </c>
    </row>
    <row r="140" spans="1:14" s="91" customFormat="1" ht="15">
      <c r="A140" s="44"/>
      <c r="B140" s="57"/>
      <c r="C140" s="58">
        <f>C135+C136+C137+C138+C139</f>
        <v>599.91999999999985</v>
      </c>
      <c r="D140" s="59">
        <f>D135+D136+D137+D138+D139</f>
        <v>599.90411345799987</v>
      </c>
      <c r="E140" s="60">
        <f t="shared" si="64"/>
        <v>1.5886541999975634E-2</v>
      </c>
      <c r="F140" s="58">
        <f>F135+F136+F137+F138+F139</f>
        <v>762.95</v>
      </c>
      <c r="G140" s="59">
        <f>G135+G136+G137+G138+G139</f>
        <v>762.94385422199991</v>
      </c>
      <c r="H140" s="60">
        <f t="shared" si="65"/>
        <v>6.1457780001319406E-3</v>
      </c>
      <c r="I140" s="58">
        <f>I135+I136+I137+I138+I139</f>
        <v>121147</v>
      </c>
      <c r="J140" s="61">
        <f>J135+J136+J137+J138+J139</f>
        <v>121147</v>
      </c>
      <c r="K140" s="62">
        <f t="shared" si="66"/>
        <v>0</v>
      </c>
      <c r="L140" s="58">
        <f>L135+L136+L137+L138+L139</f>
        <v>126855</v>
      </c>
      <c r="M140" s="61">
        <f>M135+M136+M137+M138+M139</f>
        <v>126855</v>
      </c>
      <c r="N140" s="62">
        <f t="shared" si="67"/>
        <v>0</v>
      </c>
    </row>
    <row r="141" spans="1:14" s="90" customFormat="1">
      <c r="A141" s="48"/>
      <c r="B141" s="49"/>
      <c r="C141" s="50"/>
      <c r="D141" s="51"/>
      <c r="E141" s="52"/>
      <c r="F141" s="50"/>
      <c r="G141" s="53"/>
      <c r="H141" s="52"/>
      <c r="I141" s="50"/>
      <c r="J141" s="54"/>
      <c r="K141" s="55"/>
      <c r="L141" s="50"/>
      <c r="M141" s="56"/>
      <c r="N141" s="55"/>
    </row>
    <row r="142" spans="1:14" s="91" customFormat="1" ht="15">
      <c r="A142" s="44">
        <v>18</v>
      </c>
      <c r="B142" s="45" t="s">
        <v>40</v>
      </c>
      <c r="C142" s="50"/>
      <c r="D142" s="46"/>
      <c r="E142" s="63"/>
      <c r="F142" s="50"/>
      <c r="G142" s="46"/>
      <c r="H142" s="63"/>
      <c r="I142" s="50"/>
      <c r="J142" s="46"/>
      <c r="K142" s="64"/>
      <c r="L142" s="50"/>
      <c r="M142" s="46"/>
      <c r="N142" s="64"/>
    </row>
    <row r="143" spans="1:14" s="92" customFormat="1" ht="14.25" customHeight="1">
      <c r="A143" s="48"/>
      <c r="B143" s="49" t="s">
        <v>3</v>
      </c>
      <c r="C143" s="50">
        <v>15.13</v>
      </c>
      <c r="D143" s="51">
        <v>15.1291859</v>
      </c>
      <c r="E143" s="52">
        <f>C143-D143</f>
        <v>8.1410000000126104E-4</v>
      </c>
      <c r="F143" s="50">
        <v>12.08</v>
      </c>
      <c r="G143" s="53">
        <v>12.078252995</v>
      </c>
      <c r="H143" s="52">
        <f>F143-G143</f>
        <v>1.7470050000003567E-3</v>
      </c>
      <c r="I143" s="50">
        <v>642</v>
      </c>
      <c r="J143" s="54">
        <v>642</v>
      </c>
      <c r="K143" s="55">
        <f>I143-J143</f>
        <v>0</v>
      </c>
      <c r="L143" s="50">
        <v>546</v>
      </c>
      <c r="M143" s="56">
        <v>546</v>
      </c>
      <c r="N143" s="55">
        <f>L143-M143</f>
        <v>0</v>
      </c>
    </row>
    <row r="144" spans="1:14" s="90" customFormat="1">
      <c r="A144" s="48"/>
      <c r="B144" s="49" t="s">
        <v>4</v>
      </c>
      <c r="C144" s="50">
        <v>371.89</v>
      </c>
      <c r="D144" s="51">
        <v>371.88720895500001</v>
      </c>
      <c r="E144" s="52">
        <f t="shared" ref="E144:E148" si="68">C144-D144</f>
        <v>2.7910449999808407E-3</v>
      </c>
      <c r="F144" s="50">
        <v>390.9</v>
      </c>
      <c r="G144" s="65">
        <v>390.89979542400005</v>
      </c>
      <c r="H144" s="52">
        <f t="shared" ref="H144:H148" si="69">F144-G144</f>
        <v>2.045759999305119E-4</v>
      </c>
      <c r="I144" s="50">
        <v>158221</v>
      </c>
      <c r="J144" s="54">
        <v>158221</v>
      </c>
      <c r="K144" s="55">
        <f t="shared" ref="K144:K148" si="70">I144-J144</f>
        <v>0</v>
      </c>
      <c r="L144" s="50">
        <v>125811</v>
      </c>
      <c r="M144" s="66">
        <v>125811</v>
      </c>
      <c r="N144" s="55">
        <f t="shared" ref="N144:N148" si="71">L144-M144</f>
        <v>0</v>
      </c>
    </row>
    <row r="145" spans="1:14" s="90" customFormat="1">
      <c r="A145" s="48"/>
      <c r="B145" s="49" t="s">
        <v>5</v>
      </c>
      <c r="C145" s="50">
        <v>12.81</v>
      </c>
      <c r="D145" s="51">
        <v>53.834943136870706</v>
      </c>
      <c r="E145" s="52">
        <f t="shared" si="68"/>
        <v>-41.024943136870704</v>
      </c>
      <c r="F145" s="50">
        <v>17.899999999999999</v>
      </c>
      <c r="G145" s="53">
        <v>17.901928994608696</v>
      </c>
      <c r="H145" s="52">
        <f t="shared" si="69"/>
        <v>-1.9289946086971099E-3</v>
      </c>
      <c r="I145" s="50">
        <v>0</v>
      </c>
      <c r="J145" s="54">
        <v>96</v>
      </c>
      <c r="K145" s="55">
        <f t="shared" si="70"/>
        <v>-96</v>
      </c>
      <c r="L145" s="50">
        <v>2</v>
      </c>
      <c r="M145" s="56">
        <v>2</v>
      </c>
      <c r="N145" s="55">
        <f t="shared" si="71"/>
        <v>0</v>
      </c>
    </row>
    <row r="146" spans="1:14" s="90" customFormat="1">
      <c r="A146" s="48"/>
      <c r="B146" s="49" t="s">
        <v>6</v>
      </c>
      <c r="C146" s="50">
        <v>204.53</v>
      </c>
      <c r="D146" s="51">
        <v>204.52759419806017</v>
      </c>
      <c r="E146" s="52">
        <f t="shared" si="68"/>
        <v>2.4058019398296437E-3</v>
      </c>
      <c r="F146" s="50">
        <v>65.48</v>
      </c>
      <c r="G146" s="53">
        <v>65.484804443270008</v>
      </c>
      <c r="H146" s="52">
        <f t="shared" si="69"/>
        <v>-4.8044432700038442E-3</v>
      </c>
      <c r="I146" s="50">
        <v>26</v>
      </c>
      <c r="J146" s="54">
        <v>26</v>
      </c>
      <c r="K146" s="55">
        <f t="shared" si="70"/>
        <v>0</v>
      </c>
      <c r="L146" s="50">
        <v>24</v>
      </c>
      <c r="M146" s="56">
        <v>24</v>
      </c>
      <c r="N146" s="55">
        <f t="shared" si="71"/>
        <v>0</v>
      </c>
    </row>
    <row r="147" spans="1:14" s="90" customFormat="1">
      <c r="A147" s="48"/>
      <c r="B147" s="49" t="s">
        <v>25</v>
      </c>
      <c r="C147" s="50">
        <v>41.02</v>
      </c>
      <c r="D147" s="51">
        <v>0</v>
      </c>
      <c r="E147" s="52">
        <f t="shared" si="68"/>
        <v>41.02</v>
      </c>
      <c r="F147" s="50">
        <v>15.26</v>
      </c>
      <c r="G147" s="53">
        <v>15.262284471999999</v>
      </c>
      <c r="H147" s="52">
        <f t="shared" si="69"/>
        <v>-2.2844719999994823E-3</v>
      </c>
      <c r="I147" s="50">
        <v>96</v>
      </c>
      <c r="J147" s="54">
        <v>0</v>
      </c>
      <c r="K147" s="55">
        <f t="shared" si="70"/>
        <v>96</v>
      </c>
      <c r="L147" s="50">
        <v>58</v>
      </c>
      <c r="M147" s="56">
        <v>58</v>
      </c>
      <c r="N147" s="55">
        <f t="shared" si="71"/>
        <v>0</v>
      </c>
    </row>
    <row r="148" spans="1:14" s="91" customFormat="1" ht="15">
      <c r="A148" s="44"/>
      <c r="B148" s="57"/>
      <c r="C148" s="58">
        <f>C143+C144+C145+C146+C147</f>
        <v>645.38</v>
      </c>
      <c r="D148" s="59">
        <f>D143+D144+D145+D146+D147</f>
        <v>645.37893218993088</v>
      </c>
      <c r="E148" s="60">
        <f t="shared" si="68"/>
        <v>1.0678100691166037E-3</v>
      </c>
      <c r="F148" s="58">
        <f>F143+F144+F145+F146+F147</f>
        <v>501.61999999999995</v>
      </c>
      <c r="G148" s="59">
        <f>G143+G144+G145+G146+G147</f>
        <v>501.6270663288787</v>
      </c>
      <c r="H148" s="60">
        <f t="shared" si="69"/>
        <v>-7.0663288787500278E-3</v>
      </c>
      <c r="I148" s="58">
        <f>I143+I144+I145+I146+I147</f>
        <v>158985</v>
      </c>
      <c r="J148" s="61">
        <f>J143+J144+J145+J146+J147</f>
        <v>158985</v>
      </c>
      <c r="K148" s="62">
        <f t="shared" si="70"/>
        <v>0</v>
      </c>
      <c r="L148" s="58">
        <f>L143+L144+L145+L146+L147</f>
        <v>126441</v>
      </c>
      <c r="M148" s="61">
        <f>M143+M144+M145+M146+M147</f>
        <v>126441</v>
      </c>
      <c r="N148" s="62">
        <f t="shared" si="71"/>
        <v>0</v>
      </c>
    </row>
    <row r="149" spans="1:14" s="90" customFormat="1">
      <c r="A149" s="48"/>
      <c r="B149" s="49"/>
      <c r="C149" s="50"/>
      <c r="D149" s="51"/>
      <c r="E149" s="52"/>
      <c r="F149" s="50"/>
      <c r="G149" s="53"/>
      <c r="H149" s="52"/>
      <c r="I149" s="50"/>
      <c r="J149" s="54"/>
      <c r="K149" s="55"/>
      <c r="L149" s="50"/>
      <c r="M149" s="56"/>
      <c r="N149" s="55"/>
    </row>
    <row r="150" spans="1:14" s="91" customFormat="1" ht="15">
      <c r="A150" s="44">
        <v>19</v>
      </c>
      <c r="B150" s="45" t="s">
        <v>12</v>
      </c>
      <c r="C150" s="50"/>
      <c r="D150" s="46"/>
      <c r="E150" s="63"/>
      <c r="F150" s="50"/>
      <c r="G150" s="46"/>
      <c r="H150" s="63"/>
      <c r="I150" s="50"/>
      <c r="J150" s="46"/>
      <c r="K150" s="64"/>
      <c r="L150" s="50"/>
      <c r="M150" s="46"/>
      <c r="N150" s="64"/>
    </row>
    <row r="151" spans="1:14" s="90" customFormat="1">
      <c r="A151" s="48"/>
      <c r="B151" s="49" t="s">
        <v>3</v>
      </c>
      <c r="C151" s="50">
        <v>9.68</v>
      </c>
      <c r="D151" s="51">
        <v>9.6802297999999993</v>
      </c>
      <c r="E151" s="52">
        <f>C151-D151</f>
        <v>-2.2979999999961365E-4</v>
      </c>
      <c r="F151" s="50">
        <v>1.98</v>
      </c>
      <c r="G151" s="53">
        <v>1.9033826999999999</v>
      </c>
      <c r="H151" s="52">
        <f>F151-G151</f>
        <v>7.661730000000011E-2</v>
      </c>
      <c r="I151" s="50">
        <v>2014</v>
      </c>
      <c r="J151" s="54">
        <v>2014</v>
      </c>
      <c r="K151" s="55">
        <f>I151-J151</f>
        <v>0</v>
      </c>
      <c r="L151" s="50">
        <v>374</v>
      </c>
      <c r="M151" s="56">
        <v>366</v>
      </c>
      <c r="N151" s="55">
        <f>L151-M151</f>
        <v>8</v>
      </c>
    </row>
    <row r="152" spans="1:14" s="90" customFormat="1">
      <c r="A152" s="48"/>
      <c r="B152" s="49" t="s">
        <v>4</v>
      </c>
      <c r="C152" s="50">
        <v>5.81</v>
      </c>
      <c r="D152" s="51">
        <v>5.8050126999999998</v>
      </c>
      <c r="E152" s="52">
        <f t="shared" ref="E152:E156" si="72">C152-D152</f>
        <v>4.9872999999998058E-3</v>
      </c>
      <c r="F152" s="50">
        <v>1.37</v>
      </c>
      <c r="G152" s="53">
        <v>2.0175369999999999</v>
      </c>
      <c r="H152" s="52">
        <f t="shared" ref="H152:H156" si="73">F152-G152</f>
        <v>-0.64753699999999981</v>
      </c>
      <c r="I152" s="50">
        <v>5307</v>
      </c>
      <c r="J152" s="54">
        <v>5307</v>
      </c>
      <c r="K152" s="55">
        <f t="shared" ref="K152:K156" si="74">I152-J152</f>
        <v>0</v>
      </c>
      <c r="L152" s="50">
        <v>1261</v>
      </c>
      <c r="M152" s="56">
        <v>1256</v>
      </c>
      <c r="N152" s="55">
        <f t="shared" ref="N152:N156" si="75">L152-M152</f>
        <v>5</v>
      </c>
    </row>
    <row r="153" spans="1:14" s="90" customFormat="1">
      <c r="A153" s="48"/>
      <c r="B153" s="49" t="s">
        <v>5</v>
      </c>
      <c r="C153" s="50">
        <v>0</v>
      </c>
      <c r="D153" s="51">
        <v>0</v>
      </c>
      <c r="E153" s="52">
        <f t="shared" si="72"/>
        <v>0</v>
      </c>
      <c r="F153" s="50">
        <v>0</v>
      </c>
      <c r="G153" s="53">
        <v>0</v>
      </c>
      <c r="H153" s="52">
        <f t="shared" si="73"/>
        <v>0</v>
      </c>
      <c r="I153" s="50">
        <v>0</v>
      </c>
      <c r="J153" s="54">
        <v>0</v>
      </c>
      <c r="K153" s="55">
        <f t="shared" si="74"/>
        <v>0</v>
      </c>
      <c r="L153" s="50">
        <v>0</v>
      </c>
      <c r="M153" s="56">
        <v>0</v>
      </c>
      <c r="N153" s="55">
        <f t="shared" si="75"/>
        <v>0</v>
      </c>
    </row>
    <row r="154" spans="1:14" s="90" customFormat="1">
      <c r="A154" s="48"/>
      <c r="B154" s="49" t="s">
        <v>6</v>
      </c>
      <c r="C154" s="50">
        <v>0</v>
      </c>
      <c r="D154" s="75">
        <v>0</v>
      </c>
      <c r="E154" s="52">
        <f t="shared" si="72"/>
        <v>0</v>
      </c>
      <c r="F154" s="50">
        <v>0</v>
      </c>
      <c r="G154" s="65">
        <v>0</v>
      </c>
      <c r="H154" s="52">
        <f t="shared" si="73"/>
        <v>0</v>
      </c>
      <c r="I154" s="50">
        <v>0</v>
      </c>
      <c r="J154" s="76">
        <v>0</v>
      </c>
      <c r="K154" s="55">
        <f t="shared" si="74"/>
        <v>0</v>
      </c>
      <c r="L154" s="50">
        <v>0</v>
      </c>
      <c r="M154" s="66">
        <v>0</v>
      </c>
      <c r="N154" s="55">
        <f t="shared" si="75"/>
        <v>0</v>
      </c>
    </row>
    <row r="155" spans="1:14" s="90" customFormat="1">
      <c r="A155" s="48"/>
      <c r="B155" s="49" t="s">
        <v>25</v>
      </c>
      <c r="C155" s="50">
        <v>0</v>
      </c>
      <c r="D155" s="75">
        <v>0</v>
      </c>
      <c r="E155" s="52">
        <f t="shared" si="72"/>
        <v>0</v>
      </c>
      <c r="F155" s="50">
        <v>0</v>
      </c>
      <c r="G155" s="53">
        <v>0</v>
      </c>
      <c r="H155" s="52">
        <f t="shared" si="73"/>
        <v>0</v>
      </c>
      <c r="I155" s="50">
        <v>0</v>
      </c>
      <c r="J155" s="76">
        <v>0</v>
      </c>
      <c r="K155" s="55">
        <f t="shared" si="74"/>
        <v>0</v>
      </c>
      <c r="L155" s="50">
        <v>0</v>
      </c>
      <c r="M155" s="56">
        <v>0</v>
      </c>
      <c r="N155" s="55">
        <f t="shared" si="75"/>
        <v>0</v>
      </c>
    </row>
    <row r="156" spans="1:14" s="91" customFormat="1" ht="15">
      <c r="A156" s="44"/>
      <c r="B156" s="57"/>
      <c r="C156" s="58">
        <f>C151+C152+C153+C154+C155</f>
        <v>15.489999999999998</v>
      </c>
      <c r="D156" s="59">
        <f>D151+D152+D153+D154+D155</f>
        <v>15.485242499999998</v>
      </c>
      <c r="E156" s="60">
        <f t="shared" si="72"/>
        <v>4.7575000000001921E-3</v>
      </c>
      <c r="F156" s="58">
        <f>F151+F152+F153+F154+F155</f>
        <v>3.35</v>
      </c>
      <c r="G156" s="59">
        <f>G151+G152+G153+G154+G155</f>
        <v>3.9209196999999998</v>
      </c>
      <c r="H156" s="60">
        <f t="shared" si="73"/>
        <v>-0.5709196999999997</v>
      </c>
      <c r="I156" s="58">
        <f>I151+I152+I153+I154+I155</f>
        <v>7321</v>
      </c>
      <c r="J156" s="61">
        <f>J151+J152+J153+J154+J155</f>
        <v>7321</v>
      </c>
      <c r="K156" s="62">
        <f t="shared" si="74"/>
        <v>0</v>
      </c>
      <c r="L156" s="58">
        <f>L151+L152+L153+L154+L155</f>
        <v>1635</v>
      </c>
      <c r="M156" s="61">
        <f>M151+M152+M153+M154+M155</f>
        <v>1622</v>
      </c>
      <c r="N156" s="62">
        <f t="shared" si="75"/>
        <v>13</v>
      </c>
    </row>
    <row r="157" spans="1:14" s="90" customFormat="1">
      <c r="A157" s="48"/>
      <c r="B157" s="49"/>
      <c r="C157" s="50"/>
      <c r="D157" s="75"/>
      <c r="E157" s="88"/>
      <c r="F157" s="50"/>
      <c r="G157" s="53"/>
      <c r="H157" s="88"/>
      <c r="I157" s="50"/>
      <c r="J157" s="76"/>
      <c r="K157" s="89"/>
      <c r="L157" s="50"/>
      <c r="M157" s="56"/>
      <c r="N157" s="89"/>
    </row>
    <row r="158" spans="1:14" s="91" customFormat="1" ht="15">
      <c r="A158" s="93">
        <v>20</v>
      </c>
      <c r="B158" s="45" t="s">
        <v>7</v>
      </c>
      <c r="C158" s="50"/>
      <c r="D158" s="46"/>
      <c r="E158" s="63"/>
      <c r="F158" s="50"/>
      <c r="G158" s="46"/>
      <c r="H158" s="63"/>
      <c r="I158" s="50"/>
      <c r="J158" s="46"/>
      <c r="K158" s="64"/>
      <c r="L158" s="50"/>
      <c r="M158" s="46"/>
      <c r="N158" s="64"/>
    </row>
    <row r="159" spans="1:14" s="90" customFormat="1">
      <c r="A159" s="94"/>
      <c r="B159" s="49" t="s">
        <v>3</v>
      </c>
      <c r="C159" s="50">
        <v>345.32</v>
      </c>
      <c r="D159" s="51">
        <v>345.32051944199992</v>
      </c>
      <c r="E159" s="52">
        <f>C159-D159</f>
        <v>-5.1944199992703943E-4</v>
      </c>
      <c r="F159" s="50">
        <v>405.49</v>
      </c>
      <c r="G159" s="53">
        <v>405.49003768999978</v>
      </c>
      <c r="H159" s="52">
        <f>F159-G159</f>
        <v>-3.7689999771828298E-5</v>
      </c>
      <c r="I159" s="50">
        <v>15427</v>
      </c>
      <c r="J159" s="54">
        <v>15427</v>
      </c>
      <c r="K159" s="55">
        <f>I159-J159</f>
        <v>0</v>
      </c>
      <c r="L159" s="50">
        <v>13048</v>
      </c>
      <c r="M159" s="56">
        <v>13048</v>
      </c>
      <c r="N159" s="55">
        <f>L159-M159</f>
        <v>0</v>
      </c>
    </row>
    <row r="160" spans="1:14" s="90" customFormat="1">
      <c r="A160" s="94"/>
      <c r="B160" s="49" t="s">
        <v>4</v>
      </c>
      <c r="C160" s="50">
        <v>2914.3</v>
      </c>
      <c r="D160" s="51">
        <v>2914.3009764762996</v>
      </c>
      <c r="E160" s="52">
        <f t="shared" ref="E160:E164" si="76">C160-D160</f>
        <v>-9.7647629945640801E-4</v>
      </c>
      <c r="F160" s="50">
        <v>4268.45</v>
      </c>
      <c r="G160" s="53">
        <v>4268.4488657079955</v>
      </c>
      <c r="H160" s="52">
        <f t="shared" ref="H160:H164" si="77">F160-G160</f>
        <v>1.1342920042807236E-3</v>
      </c>
      <c r="I160" s="50">
        <v>700587</v>
      </c>
      <c r="J160" s="54">
        <v>700587</v>
      </c>
      <c r="K160" s="55">
        <f t="shared" ref="K160:K164" si="78">I160-J160</f>
        <v>0</v>
      </c>
      <c r="L160" s="50">
        <v>801622</v>
      </c>
      <c r="M160" s="56">
        <v>801622</v>
      </c>
      <c r="N160" s="55">
        <f t="shared" ref="N160:N164" si="79">L160-M160</f>
        <v>0</v>
      </c>
    </row>
    <row r="161" spans="1:14" s="90" customFormat="1">
      <c r="A161" s="94"/>
      <c r="B161" s="49" t="s">
        <v>5</v>
      </c>
      <c r="C161" s="50">
        <v>2551.42</v>
      </c>
      <c r="D161" s="51">
        <v>2551.4182310599999</v>
      </c>
      <c r="E161" s="52">
        <f t="shared" si="76"/>
        <v>1.7689400001472677E-3</v>
      </c>
      <c r="F161" s="50">
        <v>983.69</v>
      </c>
      <c r="G161" s="53">
        <v>983.68971058299996</v>
      </c>
      <c r="H161" s="52">
        <f t="shared" si="77"/>
        <v>2.894170000899976E-4</v>
      </c>
      <c r="I161" s="50">
        <v>43</v>
      </c>
      <c r="J161" s="54">
        <v>43</v>
      </c>
      <c r="K161" s="55">
        <f t="shared" si="78"/>
        <v>0</v>
      </c>
      <c r="L161" s="50">
        <v>72</v>
      </c>
      <c r="M161" s="56">
        <v>72</v>
      </c>
      <c r="N161" s="55">
        <f t="shared" si="79"/>
        <v>0</v>
      </c>
    </row>
    <row r="162" spans="1:14" s="90" customFormat="1">
      <c r="A162" s="94"/>
      <c r="B162" s="49" t="s">
        <v>6</v>
      </c>
      <c r="C162" s="50">
        <v>112.05</v>
      </c>
      <c r="D162" s="51">
        <v>162.10198360700008</v>
      </c>
      <c r="E162" s="52">
        <f t="shared" si="76"/>
        <v>-50.051983607000082</v>
      </c>
      <c r="F162" s="50">
        <v>129.05000000000001</v>
      </c>
      <c r="G162" s="53">
        <v>129.05113867899991</v>
      </c>
      <c r="H162" s="52">
        <f t="shared" si="77"/>
        <v>-1.1386789998937275E-3</v>
      </c>
      <c r="I162" s="50">
        <v>2</v>
      </c>
      <c r="J162" s="54">
        <v>362</v>
      </c>
      <c r="K162" s="55">
        <f t="shared" si="78"/>
        <v>-360</v>
      </c>
      <c r="L162" s="50">
        <v>10</v>
      </c>
      <c r="M162" s="56">
        <v>10</v>
      </c>
      <c r="N162" s="55">
        <f t="shared" si="79"/>
        <v>0</v>
      </c>
    </row>
    <row r="163" spans="1:14" s="90" customFormat="1">
      <c r="A163" s="94"/>
      <c r="B163" s="49" t="s">
        <v>25</v>
      </c>
      <c r="C163" s="50">
        <v>54.06</v>
      </c>
      <c r="D163" s="51">
        <v>0</v>
      </c>
      <c r="E163" s="52">
        <f t="shared" si="76"/>
        <v>54.06</v>
      </c>
      <c r="F163" s="50">
        <v>131.24</v>
      </c>
      <c r="G163" s="53">
        <v>131.23660943699988</v>
      </c>
      <c r="H163" s="52">
        <f t="shared" si="77"/>
        <v>3.3905630001243026E-3</v>
      </c>
      <c r="I163" s="50">
        <v>360</v>
      </c>
      <c r="J163" s="54">
        <v>0</v>
      </c>
      <c r="K163" s="55">
        <f t="shared" si="78"/>
        <v>360</v>
      </c>
      <c r="L163" s="50">
        <v>766</v>
      </c>
      <c r="M163" s="56">
        <v>766</v>
      </c>
      <c r="N163" s="55">
        <f t="shared" si="79"/>
        <v>0</v>
      </c>
    </row>
    <row r="164" spans="1:14" s="91" customFormat="1" ht="15">
      <c r="A164" s="93"/>
      <c r="B164" s="57"/>
      <c r="C164" s="58">
        <f>C159+C160+C161+C162+C163</f>
        <v>5977.1500000000015</v>
      </c>
      <c r="D164" s="59">
        <f>D159+D160+D161+D162+D163</f>
        <v>5973.1417105852988</v>
      </c>
      <c r="E164" s="60">
        <f t="shared" si="76"/>
        <v>4.0082894147026309</v>
      </c>
      <c r="F164" s="58">
        <f>F159+F160+F161+F162+F163</f>
        <v>5917.9199999999992</v>
      </c>
      <c r="G164" s="59">
        <f>G159+G160+G161+G162+G163</f>
        <v>5917.9163620969948</v>
      </c>
      <c r="H164" s="60">
        <f t="shared" si="77"/>
        <v>3.637903004346299E-3</v>
      </c>
      <c r="I164" s="58">
        <f>I159+I160+I161+I162+I163</f>
        <v>716419</v>
      </c>
      <c r="J164" s="61">
        <f>J159+J160+J161+J162+J163</f>
        <v>716419</v>
      </c>
      <c r="K164" s="62">
        <f t="shared" si="78"/>
        <v>0</v>
      </c>
      <c r="L164" s="58">
        <f>L159+L160+L161+L162+L163</f>
        <v>815518</v>
      </c>
      <c r="M164" s="61">
        <f>M159+M160+M161+M162+M163</f>
        <v>815518</v>
      </c>
      <c r="N164" s="62">
        <f t="shared" si="79"/>
        <v>0</v>
      </c>
    </row>
    <row r="165" spans="1:14" s="90" customFormat="1">
      <c r="A165" s="94"/>
      <c r="B165" s="49"/>
      <c r="C165" s="50"/>
      <c r="D165" s="51"/>
      <c r="E165" s="52"/>
      <c r="F165" s="50"/>
      <c r="G165" s="53"/>
      <c r="H165" s="52"/>
      <c r="I165" s="50"/>
      <c r="J165" s="54"/>
      <c r="K165" s="55"/>
      <c r="L165" s="50"/>
      <c r="M165" s="56"/>
      <c r="N165" s="55"/>
    </row>
    <row r="166" spans="1:14" s="91" customFormat="1" ht="15">
      <c r="A166" s="93">
        <v>21</v>
      </c>
      <c r="B166" s="45" t="s">
        <v>13</v>
      </c>
      <c r="C166" s="50"/>
      <c r="D166" s="46"/>
      <c r="E166" s="63"/>
      <c r="F166" s="50"/>
      <c r="G166" s="46"/>
      <c r="H166" s="63"/>
      <c r="I166" s="50"/>
      <c r="J166" s="46"/>
      <c r="K166" s="64"/>
      <c r="L166" s="50"/>
      <c r="M166" s="46"/>
      <c r="N166" s="64"/>
    </row>
    <row r="167" spans="1:14" s="90" customFormat="1">
      <c r="A167" s="94"/>
      <c r="B167" s="49" t="s">
        <v>3</v>
      </c>
      <c r="C167" s="50">
        <v>30.23</v>
      </c>
      <c r="D167" s="51">
        <v>30.234900000000003</v>
      </c>
      <c r="E167" s="52">
        <f>C167-D167</f>
        <v>-4.900000000002791E-3</v>
      </c>
      <c r="F167" s="50">
        <v>26.57</v>
      </c>
      <c r="G167" s="53">
        <v>26.567700000000006</v>
      </c>
      <c r="H167" s="52">
        <f>F167-G167</f>
        <v>2.2999999999946397E-3</v>
      </c>
      <c r="I167" s="50">
        <v>2119</v>
      </c>
      <c r="J167" s="54">
        <v>2119</v>
      </c>
      <c r="K167" s="55">
        <f>I167-J167</f>
        <v>0</v>
      </c>
      <c r="L167" s="50">
        <v>1515</v>
      </c>
      <c r="M167" s="56">
        <v>1515</v>
      </c>
      <c r="N167" s="55">
        <f>L167-M167</f>
        <v>0</v>
      </c>
    </row>
    <row r="168" spans="1:14" s="90" customFormat="1">
      <c r="A168" s="94"/>
      <c r="B168" s="49" t="s">
        <v>4</v>
      </c>
      <c r="C168" s="50">
        <v>207.52</v>
      </c>
      <c r="D168" s="51">
        <v>207.5188</v>
      </c>
      <c r="E168" s="52">
        <f t="shared" ref="E168:E172" si="80">C168-D168</f>
        <v>1.2000000000114142E-3</v>
      </c>
      <c r="F168" s="50">
        <v>231.45</v>
      </c>
      <c r="G168" s="53">
        <v>231.44840000000005</v>
      </c>
      <c r="H168" s="52">
        <f t="shared" ref="H168:H172" si="81">F168-G168</f>
        <v>1.5999999999394277E-3</v>
      </c>
      <c r="I168" s="50">
        <v>113158</v>
      </c>
      <c r="J168" s="54">
        <v>113158</v>
      </c>
      <c r="K168" s="55">
        <f t="shared" ref="K168:K172" si="82">I168-J168</f>
        <v>0</v>
      </c>
      <c r="L168" s="50">
        <v>131001</v>
      </c>
      <c r="M168" s="56">
        <v>131001</v>
      </c>
      <c r="N168" s="55">
        <f t="shared" ref="N168:N172" si="83">L168-M168</f>
        <v>0</v>
      </c>
    </row>
    <row r="169" spans="1:14" s="90" customFormat="1" ht="14.25" customHeight="1">
      <c r="A169" s="94"/>
      <c r="B169" s="49" t="s">
        <v>5</v>
      </c>
      <c r="C169" s="50">
        <v>123.66</v>
      </c>
      <c r="D169" s="51">
        <v>123.65800638106805</v>
      </c>
      <c r="E169" s="52">
        <f t="shared" si="80"/>
        <v>1.9936189319480491E-3</v>
      </c>
      <c r="F169" s="50">
        <v>158.91999999999999</v>
      </c>
      <c r="G169" s="53">
        <v>158.91820137725421</v>
      </c>
      <c r="H169" s="52">
        <f t="shared" si="81"/>
        <v>1.798622745781131E-3</v>
      </c>
      <c r="I169" s="50">
        <v>5</v>
      </c>
      <c r="J169" s="54">
        <v>5</v>
      </c>
      <c r="K169" s="55">
        <f t="shared" si="82"/>
        <v>0</v>
      </c>
      <c r="L169" s="50">
        <v>9</v>
      </c>
      <c r="M169" s="56">
        <v>9</v>
      </c>
      <c r="N169" s="55">
        <f t="shared" si="83"/>
        <v>0</v>
      </c>
    </row>
    <row r="170" spans="1:14" s="80" customFormat="1">
      <c r="A170" s="94"/>
      <c r="B170" s="49" t="s">
        <v>6</v>
      </c>
      <c r="C170" s="50">
        <v>0</v>
      </c>
      <c r="D170" s="51">
        <v>74.981241828066061</v>
      </c>
      <c r="E170" s="52">
        <f t="shared" si="80"/>
        <v>-74.981241828066061</v>
      </c>
      <c r="F170" s="50">
        <v>0</v>
      </c>
      <c r="G170" s="53">
        <v>0</v>
      </c>
      <c r="H170" s="52">
        <f t="shared" si="81"/>
        <v>0</v>
      </c>
      <c r="I170" s="50">
        <v>0</v>
      </c>
      <c r="J170" s="54">
        <v>100</v>
      </c>
      <c r="K170" s="55">
        <f t="shared" si="82"/>
        <v>-100</v>
      </c>
      <c r="L170" s="50">
        <v>0</v>
      </c>
      <c r="M170" s="56">
        <v>0</v>
      </c>
      <c r="N170" s="55">
        <f t="shared" si="83"/>
        <v>0</v>
      </c>
    </row>
    <row r="171" spans="1:14" s="80" customFormat="1">
      <c r="A171" s="94"/>
      <c r="B171" s="49" t="s">
        <v>25</v>
      </c>
      <c r="C171" s="50">
        <v>74.98</v>
      </c>
      <c r="D171" s="51">
        <v>0</v>
      </c>
      <c r="E171" s="52">
        <f t="shared" si="80"/>
        <v>74.98</v>
      </c>
      <c r="F171" s="50">
        <v>48.62</v>
      </c>
      <c r="G171" s="53">
        <v>48.622910183138401</v>
      </c>
      <c r="H171" s="52">
        <f t="shared" si="81"/>
        <v>-2.9101831384039656E-3</v>
      </c>
      <c r="I171" s="50">
        <v>100</v>
      </c>
      <c r="J171" s="54">
        <v>0</v>
      </c>
      <c r="K171" s="55">
        <f t="shared" si="82"/>
        <v>100</v>
      </c>
      <c r="L171" s="50">
        <v>97</v>
      </c>
      <c r="M171" s="56">
        <v>97</v>
      </c>
      <c r="N171" s="55">
        <f t="shared" si="83"/>
        <v>0</v>
      </c>
    </row>
    <row r="172" spans="1:14" s="77" customFormat="1" ht="15">
      <c r="A172" s="93"/>
      <c r="B172" s="57"/>
      <c r="C172" s="58">
        <f>C167+C168+C169+C170+C171</f>
        <v>436.39</v>
      </c>
      <c r="D172" s="59">
        <f>D167+D168+D169+D170+D171</f>
        <v>436.39294820913409</v>
      </c>
      <c r="E172" s="60">
        <f t="shared" si="80"/>
        <v>-2.9482091341037631E-3</v>
      </c>
      <c r="F172" s="58">
        <f>F167+F168+F169+F170+F171</f>
        <v>465.55999999999995</v>
      </c>
      <c r="G172" s="59">
        <f>G167+G168+G169+G170+G171</f>
        <v>465.55721156039266</v>
      </c>
      <c r="H172" s="60">
        <f t="shared" si="81"/>
        <v>2.7884396072863638E-3</v>
      </c>
      <c r="I172" s="58">
        <f>I167+I168+I169+I170+I171</f>
        <v>115382</v>
      </c>
      <c r="J172" s="61">
        <f>J167+J168+J169+J170+J171</f>
        <v>115382</v>
      </c>
      <c r="K172" s="62">
        <f t="shared" si="82"/>
        <v>0</v>
      </c>
      <c r="L172" s="58">
        <f>L167+L168+L169+L170+L171</f>
        <v>132622</v>
      </c>
      <c r="M172" s="61">
        <f>M167+M168+M169+M170+M171</f>
        <v>132622</v>
      </c>
      <c r="N172" s="62">
        <f t="shared" si="83"/>
        <v>0</v>
      </c>
    </row>
    <row r="173" spans="1:14" s="80" customFormat="1">
      <c r="A173" s="94"/>
      <c r="B173" s="49"/>
      <c r="C173" s="50"/>
      <c r="D173" s="51"/>
      <c r="E173" s="52"/>
      <c r="F173" s="50"/>
      <c r="G173" s="53"/>
      <c r="H173" s="52"/>
      <c r="I173" s="50"/>
      <c r="J173" s="54"/>
      <c r="K173" s="55"/>
      <c r="L173" s="50"/>
      <c r="M173" s="56"/>
      <c r="N173" s="55"/>
    </row>
    <row r="174" spans="1:14" s="77" customFormat="1" ht="15">
      <c r="A174" s="93">
        <v>22</v>
      </c>
      <c r="B174" s="45" t="s">
        <v>41</v>
      </c>
      <c r="C174" s="50"/>
      <c r="D174" s="46"/>
      <c r="E174" s="63"/>
      <c r="F174" s="50"/>
      <c r="G174" s="46"/>
      <c r="H174" s="63"/>
      <c r="I174" s="50"/>
      <c r="J174" s="46"/>
      <c r="K174" s="64"/>
      <c r="L174" s="50"/>
      <c r="M174" s="46"/>
      <c r="N174" s="64"/>
    </row>
    <row r="175" spans="1:14" s="80" customFormat="1">
      <c r="A175" s="94"/>
      <c r="B175" s="49" t="s">
        <v>3</v>
      </c>
      <c r="C175" s="50">
        <v>26.72</v>
      </c>
      <c r="D175" s="51">
        <v>26.723076822999996</v>
      </c>
      <c r="E175" s="52">
        <f>C175-D175</f>
        <v>-3.0768229999971197E-3</v>
      </c>
      <c r="F175" s="50">
        <v>51.61</v>
      </c>
      <c r="G175" s="53">
        <v>51.605756590000013</v>
      </c>
      <c r="H175" s="52">
        <f>F175-G175</f>
        <v>4.2434099999866248E-3</v>
      </c>
      <c r="I175" s="50">
        <v>837</v>
      </c>
      <c r="J175" s="54">
        <v>837</v>
      </c>
      <c r="K175" s="55">
        <f>I175-J175</f>
        <v>0</v>
      </c>
      <c r="L175" s="50">
        <v>1330</v>
      </c>
      <c r="M175" s="56">
        <v>1330</v>
      </c>
      <c r="N175" s="55">
        <f>L175-M175</f>
        <v>0</v>
      </c>
    </row>
    <row r="176" spans="1:14" s="80" customFormat="1">
      <c r="A176" s="94"/>
      <c r="B176" s="49" t="s">
        <v>4</v>
      </c>
      <c r="C176" s="50">
        <v>251.89</v>
      </c>
      <c r="D176" s="51">
        <v>251.88701532199997</v>
      </c>
      <c r="E176" s="52">
        <f t="shared" ref="E176:E180" si="84">C176-D176</f>
        <v>2.9846780000184481E-3</v>
      </c>
      <c r="F176" s="50">
        <v>302.13</v>
      </c>
      <c r="G176" s="65">
        <v>302.12530738299995</v>
      </c>
      <c r="H176" s="52">
        <f t="shared" ref="H176:H180" si="85">F176-G176</f>
        <v>4.6926170000460843E-3</v>
      </c>
      <c r="I176" s="50">
        <v>58896</v>
      </c>
      <c r="J176" s="54">
        <v>58896</v>
      </c>
      <c r="K176" s="55">
        <f t="shared" ref="K176:K180" si="86">I176-J176</f>
        <v>0</v>
      </c>
      <c r="L176" s="50">
        <v>66416</v>
      </c>
      <c r="M176" s="66">
        <v>66416</v>
      </c>
      <c r="N176" s="55">
        <f t="shared" ref="N176:N180" si="87">L176-M176</f>
        <v>0</v>
      </c>
    </row>
    <row r="177" spans="1:14">
      <c r="A177" s="94"/>
      <c r="B177" s="49" t="s">
        <v>5</v>
      </c>
      <c r="C177" s="50">
        <v>13.39</v>
      </c>
      <c r="D177" s="51">
        <v>13.390915575000003</v>
      </c>
      <c r="E177" s="52">
        <f t="shared" si="84"/>
        <v>-9.1557500000227776E-4</v>
      </c>
      <c r="F177" s="50">
        <v>17.649999999999999</v>
      </c>
      <c r="G177" s="53">
        <v>17.652885600000001</v>
      </c>
      <c r="H177" s="52">
        <f t="shared" si="85"/>
        <v>-2.8856000000025972E-3</v>
      </c>
      <c r="I177" s="50">
        <v>1</v>
      </c>
      <c r="J177" s="54">
        <v>1</v>
      </c>
      <c r="K177" s="55">
        <f t="shared" si="86"/>
        <v>0</v>
      </c>
      <c r="L177" s="50">
        <v>0</v>
      </c>
      <c r="M177" s="56">
        <v>0</v>
      </c>
      <c r="N177" s="55">
        <f t="shared" si="87"/>
        <v>0</v>
      </c>
    </row>
    <row r="178" spans="1:14">
      <c r="A178" s="94"/>
      <c r="B178" s="49" t="s">
        <v>6</v>
      </c>
      <c r="C178" s="50">
        <v>2.33</v>
      </c>
      <c r="D178" s="51">
        <v>7.2879493210005037</v>
      </c>
      <c r="E178" s="52">
        <f t="shared" si="84"/>
        <v>-4.9579493210005037</v>
      </c>
      <c r="F178" s="50">
        <v>0.92</v>
      </c>
      <c r="G178" s="53">
        <v>0.92258253200000018</v>
      </c>
      <c r="H178" s="52">
        <f t="shared" si="85"/>
        <v>-2.5825320000001373E-3</v>
      </c>
      <c r="I178" s="50">
        <v>0</v>
      </c>
      <c r="J178" s="54">
        <v>7</v>
      </c>
      <c r="K178" s="55">
        <f t="shared" si="86"/>
        <v>-7</v>
      </c>
      <c r="L178" s="50">
        <v>0</v>
      </c>
      <c r="M178" s="56">
        <v>0</v>
      </c>
      <c r="N178" s="55">
        <f t="shared" si="87"/>
        <v>0</v>
      </c>
    </row>
    <row r="179" spans="1:14">
      <c r="A179" s="94"/>
      <c r="B179" s="49" t="s">
        <v>25</v>
      </c>
      <c r="C179" s="50">
        <v>4.96</v>
      </c>
      <c r="D179" s="51">
        <v>0</v>
      </c>
      <c r="E179" s="52">
        <f t="shared" si="84"/>
        <v>4.96</v>
      </c>
      <c r="F179" s="50">
        <v>9.9700000000000006</v>
      </c>
      <c r="G179" s="53">
        <v>9.9679008840001178</v>
      </c>
      <c r="H179" s="52">
        <f t="shared" si="85"/>
        <v>2.0991159998828834E-3</v>
      </c>
      <c r="I179" s="50">
        <v>7</v>
      </c>
      <c r="J179" s="54">
        <v>0</v>
      </c>
      <c r="K179" s="55">
        <f t="shared" si="86"/>
        <v>7</v>
      </c>
      <c r="L179" s="50">
        <v>7</v>
      </c>
      <c r="M179" s="56">
        <v>7</v>
      </c>
      <c r="N179" s="55">
        <f t="shared" si="87"/>
        <v>0</v>
      </c>
    </row>
    <row r="180" spans="1:14" s="43" customFormat="1" ht="15">
      <c r="A180" s="93"/>
      <c r="B180" s="57"/>
      <c r="C180" s="58">
        <f>C175+C176+C177+C178+C179</f>
        <v>299.28999999999996</v>
      </c>
      <c r="D180" s="59">
        <f>D175+D176+D177+D178+D179</f>
        <v>299.28895704100046</v>
      </c>
      <c r="E180" s="60">
        <f t="shared" si="84"/>
        <v>1.0429589995055721E-3</v>
      </c>
      <c r="F180" s="58">
        <f>F175+F176+F177+F178+F179</f>
        <v>382.28000000000003</v>
      </c>
      <c r="G180" s="59">
        <f>G175+G176+G177+G178+G179</f>
        <v>382.27443298900005</v>
      </c>
      <c r="H180" s="60">
        <f t="shared" si="85"/>
        <v>5.567010999982358E-3</v>
      </c>
      <c r="I180" s="58">
        <f>I175+I176+I177+I178+I179</f>
        <v>59741</v>
      </c>
      <c r="J180" s="61">
        <f>J175+J176+J177+J178+J179</f>
        <v>59741</v>
      </c>
      <c r="K180" s="62">
        <f t="shared" si="86"/>
        <v>0</v>
      </c>
      <c r="L180" s="58">
        <f>L175+L176+L177+L178+L179</f>
        <v>67753</v>
      </c>
      <c r="M180" s="61">
        <f>M175+M176+M177+M178+M179</f>
        <v>67753</v>
      </c>
      <c r="N180" s="62">
        <f t="shared" si="87"/>
        <v>0</v>
      </c>
    </row>
    <row r="181" spans="1:14">
      <c r="A181" s="94"/>
      <c r="B181" s="49"/>
      <c r="C181" s="50"/>
      <c r="D181" s="51"/>
      <c r="E181" s="52"/>
      <c r="F181" s="50"/>
      <c r="G181" s="53"/>
      <c r="H181" s="52"/>
      <c r="I181" s="50"/>
      <c r="J181" s="54"/>
      <c r="K181" s="55"/>
      <c r="L181" s="50"/>
      <c r="M181" s="56"/>
      <c r="N181" s="55"/>
    </row>
    <row r="182" spans="1:14" s="43" customFormat="1" ht="15">
      <c r="A182" s="93">
        <v>23</v>
      </c>
      <c r="B182" s="45" t="s">
        <v>42</v>
      </c>
      <c r="C182" s="50"/>
      <c r="D182" s="46"/>
      <c r="E182" s="63"/>
      <c r="F182" s="50"/>
      <c r="G182" s="46"/>
      <c r="H182" s="63"/>
      <c r="I182" s="50"/>
      <c r="J182" s="46"/>
      <c r="K182" s="64"/>
      <c r="L182" s="50"/>
      <c r="M182" s="46"/>
      <c r="N182" s="64"/>
    </row>
    <row r="183" spans="1:14" ht="15" customHeight="1">
      <c r="A183" s="94"/>
      <c r="B183" s="49" t="s">
        <v>3</v>
      </c>
      <c r="C183" s="50">
        <v>2.6</v>
      </c>
      <c r="D183" s="51">
        <v>2.6010642000000002</v>
      </c>
      <c r="E183" s="52">
        <f>C183-D183</f>
        <v>-1.0642000000000706E-3</v>
      </c>
      <c r="F183" s="50">
        <v>2.52</v>
      </c>
      <c r="G183" s="53">
        <v>2.5243091999999998</v>
      </c>
      <c r="H183" s="52">
        <f>F183-G183</f>
        <v>-4.309199999999791E-3</v>
      </c>
      <c r="I183" s="50">
        <v>86</v>
      </c>
      <c r="J183" s="54">
        <v>86</v>
      </c>
      <c r="K183" s="55">
        <f>I183-J183</f>
        <v>0</v>
      </c>
      <c r="L183" s="50">
        <v>84</v>
      </c>
      <c r="M183" s="56">
        <v>84</v>
      </c>
      <c r="N183" s="55">
        <f>L183-M183</f>
        <v>0</v>
      </c>
    </row>
    <row r="184" spans="1:14" s="80" customFormat="1">
      <c r="A184" s="94"/>
      <c r="B184" s="49" t="s">
        <v>4</v>
      </c>
      <c r="C184" s="50">
        <v>459.37</v>
      </c>
      <c r="D184" s="51">
        <v>459.37112795116957</v>
      </c>
      <c r="E184" s="52">
        <f t="shared" ref="E184:E188" si="88">C184-D184</f>
        <v>-1.127951169564767E-3</v>
      </c>
      <c r="F184" s="50">
        <v>663.83</v>
      </c>
      <c r="G184" s="53">
        <v>663.83247687499988</v>
      </c>
      <c r="H184" s="52">
        <f t="shared" ref="H184:H188" si="89">F184-G184</f>
        <v>-2.4768749998429485E-3</v>
      </c>
      <c r="I184" s="50">
        <v>86636</v>
      </c>
      <c r="J184" s="54">
        <v>86636</v>
      </c>
      <c r="K184" s="55">
        <f t="shared" ref="K184:K188" si="90">I184-J184</f>
        <v>0</v>
      </c>
      <c r="L184" s="50">
        <v>103772</v>
      </c>
      <c r="M184" s="56">
        <v>103772</v>
      </c>
      <c r="N184" s="55">
        <f t="shared" ref="N184:N188" si="91">L184-M184</f>
        <v>0</v>
      </c>
    </row>
    <row r="185" spans="1:14" s="80" customFormat="1">
      <c r="A185" s="94"/>
      <c r="B185" s="49" t="s">
        <v>5</v>
      </c>
      <c r="C185" s="50">
        <v>0.12</v>
      </c>
      <c r="D185" s="51">
        <v>0.11702687299999996</v>
      </c>
      <c r="E185" s="52">
        <f t="shared" si="88"/>
        <v>2.9731270000000337E-3</v>
      </c>
      <c r="F185" s="50">
        <v>0</v>
      </c>
      <c r="G185" s="53">
        <v>1.4611259999999992E-3</v>
      </c>
      <c r="H185" s="52">
        <f t="shared" si="89"/>
        <v>-1.4611259999999992E-3</v>
      </c>
      <c r="I185" s="50">
        <v>0</v>
      </c>
      <c r="J185" s="54">
        <v>0</v>
      </c>
      <c r="K185" s="55">
        <f t="shared" si="90"/>
        <v>0</v>
      </c>
      <c r="L185" s="50">
        <v>0</v>
      </c>
      <c r="M185" s="56">
        <v>0</v>
      </c>
      <c r="N185" s="55">
        <f t="shared" si="91"/>
        <v>0</v>
      </c>
    </row>
    <row r="186" spans="1:14" s="80" customFormat="1">
      <c r="A186" s="94"/>
      <c r="B186" s="49" t="s">
        <v>6</v>
      </c>
      <c r="C186" s="50">
        <v>44.28</v>
      </c>
      <c r="D186" s="51">
        <v>45.898050184000006</v>
      </c>
      <c r="E186" s="52">
        <f t="shared" si="88"/>
        <v>-1.6180501840000048</v>
      </c>
      <c r="F186" s="50">
        <v>60.8</v>
      </c>
      <c r="G186" s="65">
        <v>60.803352126</v>
      </c>
      <c r="H186" s="52">
        <f t="shared" si="89"/>
        <v>-3.3521260000028974E-3</v>
      </c>
      <c r="I186" s="50">
        <v>55</v>
      </c>
      <c r="J186" s="54">
        <v>70</v>
      </c>
      <c r="K186" s="55">
        <f t="shared" si="90"/>
        <v>-15</v>
      </c>
      <c r="L186" s="50">
        <v>54</v>
      </c>
      <c r="M186" s="66">
        <v>54</v>
      </c>
      <c r="N186" s="55">
        <f t="shared" si="91"/>
        <v>0</v>
      </c>
    </row>
    <row r="187" spans="1:14" s="80" customFormat="1">
      <c r="A187" s="94"/>
      <c r="B187" s="49" t="s">
        <v>25</v>
      </c>
      <c r="C187" s="50">
        <v>1.62</v>
      </c>
      <c r="D187" s="51">
        <v>0</v>
      </c>
      <c r="E187" s="52">
        <f t="shared" si="88"/>
        <v>1.62</v>
      </c>
      <c r="F187" s="50">
        <v>0.31</v>
      </c>
      <c r="G187" s="53">
        <v>0.31474826900000002</v>
      </c>
      <c r="H187" s="52">
        <f t="shared" si="89"/>
        <v>-4.7482690000000272E-3</v>
      </c>
      <c r="I187" s="50">
        <v>15</v>
      </c>
      <c r="J187" s="54">
        <v>0</v>
      </c>
      <c r="K187" s="55">
        <f t="shared" si="90"/>
        <v>15</v>
      </c>
      <c r="L187" s="50">
        <v>7</v>
      </c>
      <c r="M187" s="56">
        <v>7</v>
      </c>
      <c r="N187" s="55">
        <f t="shared" si="91"/>
        <v>0</v>
      </c>
    </row>
    <row r="188" spans="1:14" s="77" customFormat="1" ht="15">
      <c r="A188" s="93"/>
      <c r="B188" s="57"/>
      <c r="C188" s="58">
        <f>C183+C184+C185+C186+C187</f>
        <v>507.99</v>
      </c>
      <c r="D188" s="59">
        <f>D183+D184+D185+D186+D187</f>
        <v>507.98726920816955</v>
      </c>
      <c r="E188" s="60">
        <f t="shared" si="88"/>
        <v>2.7307918304586565E-3</v>
      </c>
      <c r="F188" s="58">
        <f>F183+F184+F185+F186+F187</f>
        <v>727.45999999999992</v>
      </c>
      <c r="G188" s="59">
        <f>G183+G184+G185+G186+G187</f>
        <v>727.47634759599987</v>
      </c>
      <c r="H188" s="60">
        <f t="shared" si="89"/>
        <v>-1.6347595999945952E-2</v>
      </c>
      <c r="I188" s="58">
        <f>I183+I184+I185+I186+I187</f>
        <v>86792</v>
      </c>
      <c r="J188" s="61">
        <f>J183+J184+J185+J186+J187</f>
        <v>86792</v>
      </c>
      <c r="K188" s="62">
        <f t="shared" si="90"/>
        <v>0</v>
      </c>
      <c r="L188" s="58">
        <f>L183+L184+L185+L186+L187</f>
        <v>103917</v>
      </c>
      <c r="M188" s="61">
        <f>M183+M184+M185+M186+M187</f>
        <v>103917</v>
      </c>
      <c r="N188" s="62">
        <f t="shared" si="91"/>
        <v>0</v>
      </c>
    </row>
    <row r="189" spans="1:14" s="80" customFormat="1">
      <c r="A189" s="94"/>
      <c r="B189" s="49"/>
      <c r="C189" s="50"/>
      <c r="D189" s="51"/>
      <c r="E189" s="52"/>
      <c r="F189" s="50"/>
      <c r="G189" s="53"/>
      <c r="H189" s="52"/>
      <c r="I189" s="50"/>
      <c r="J189" s="54"/>
      <c r="K189" s="55"/>
      <c r="L189" s="50"/>
      <c r="M189" s="56"/>
      <c r="N189" s="55"/>
    </row>
    <row r="190" spans="1:14" s="77" customFormat="1" ht="15">
      <c r="A190" s="57"/>
      <c r="B190" s="45" t="s">
        <v>10</v>
      </c>
      <c r="C190" s="50"/>
      <c r="D190" s="46"/>
      <c r="E190" s="63"/>
      <c r="F190" s="50"/>
      <c r="G190" s="46"/>
      <c r="H190" s="63"/>
      <c r="I190" s="50"/>
      <c r="J190" s="46"/>
      <c r="K190" s="64"/>
      <c r="L190" s="50"/>
      <c r="M190" s="46"/>
      <c r="N190" s="64"/>
    </row>
    <row r="191" spans="1:14">
      <c r="A191" s="49"/>
      <c r="B191" s="49" t="s">
        <v>3</v>
      </c>
      <c r="C191" s="95">
        <f>C7+C15+C23+C31+C39+C47+C55+C63+C71+C79+C87+C95+C103+C111+C119+C127+C135+C143+C151+C159+C167+C175+C183</f>
        <v>2099.4699999999993</v>
      </c>
      <c r="D191" s="95">
        <f>D7+D15+D23+D31+D39+D47+D55+D63+D71+D79+D87+D95+D103+D111+D119+D127+D135+D143+D151+D159+D167+D175+D183</f>
        <v>2099.482296857911</v>
      </c>
      <c r="E191" s="52">
        <f>C191-D191</f>
        <v>-1.2296857911678671E-2</v>
      </c>
      <c r="F191" s="95">
        <f>F7+F15+F23+F31+F39+F47+F55+F63+F71+F79+F87+F95+F103+F111+F119+F127+F135+F143+F151+F159+F167+F175+F183</f>
        <v>2548.0100000000007</v>
      </c>
      <c r="G191" s="95">
        <f>G7+G15+G23+G31+G39+G47+G55+G63+G71+G79+G87+G95+G103+G111+G119+G127+G135+G143+G151+G159+G167+G175+G183</f>
        <v>2547.9452350367915</v>
      </c>
      <c r="H191" s="52">
        <f>F191-G191</f>
        <v>6.4764963209199777E-2</v>
      </c>
      <c r="I191" s="96">
        <f>I7+I15+I23+I31+I39+I47+I55+I63+I71+I79+I87+I95+I103+I111+I119+I127+I135+I143+I151+I159+I167+I175+I183</f>
        <v>218649</v>
      </c>
      <c r="J191" s="96">
        <f>J7+J15+J23+J31+J39+J47+J55+J63+J71+J79+J87+J95+J103+J111+J119+J127+J135+J143+J151+J159+J167+J175+J183</f>
        <v>218649</v>
      </c>
      <c r="K191" s="55">
        <f>I191-J191</f>
        <v>0</v>
      </c>
      <c r="L191" s="96">
        <f>L7+L15+L23+L31+L39+L47+L55+L63+L71+L79+L87+L95+L103+L111+L119+L127+L135+L143+L151+L159+L167+L175+L183</f>
        <v>111816</v>
      </c>
      <c r="M191" s="96">
        <f>M7+M15+M23+M31+M39+M47+M55+M63+M71+M79+M87+M95+M103+M111+M119+M127+M135+M143+M151+M159+M167+M175+M183</f>
        <v>111808</v>
      </c>
      <c r="N191" s="55">
        <f>L191-M191</f>
        <v>8</v>
      </c>
    </row>
    <row r="192" spans="1:14">
      <c r="A192" s="49"/>
      <c r="B192" s="49" t="s">
        <v>4</v>
      </c>
      <c r="C192" s="95">
        <f t="shared" ref="C192:D192" si="92">C8+C16+C24+C32+C40+C48+C56+C64+C72+C80+C88+C96+C104+C112+C120+C128+C136+C144+C152+C160+C168+C176+C184</f>
        <v>14076.94</v>
      </c>
      <c r="D192" s="95">
        <f t="shared" si="92"/>
        <v>14076.921407537175</v>
      </c>
      <c r="E192" s="52">
        <f t="shared" ref="E192:E196" si="93">C192-D192</f>
        <v>1.8592462825836265E-2</v>
      </c>
      <c r="F192" s="95">
        <f t="shared" ref="F192:G192" si="94">F8+F16+F24+F32+F40+F48+F56+F64+F72+F80+F88+F96+F104+F112+F120+F128+F136+F144+F152+F160+F168+F176+F184</f>
        <v>19049.410000000003</v>
      </c>
      <c r="G192" s="95">
        <f t="shared" si="94"/>
        <v>19050.063776368137</v>
      </c>
      <c r="H192" s="52">
        <f t="shared" ref="H192:H196" si="95">F192-G192</f>
        <v>-0.65377636813354911</v>
      </c>
      <c r="I192" s="96">
        <f t="shared" ref="I192:J192" si="96">I8+I16+I24+I32+I40+I48+I56+I64+I72+I80+I88+I96+I104+I112+I120+I128+I136+I144+I152+I160+I168+I176+I184</f>
        <v>3161443</v>
      </c>
      <c r="J192" s="96">
        <f t="shared" si="96"/>
        <v>3161440</v>
      </c>
      <c r="K192" s="55">
        <f t="shared" ref="K192:K196" si="97">I192-J192</f>
        <v>3</v>
      </c>
      <c r="L192" s="96">
        <f t="shared" ref="L192:M192" si="98">L8+L16+L24+L32+L40+L48+L56+L64+L72+L80+L88+L96+L104+L112+L120+L128+L136+L144+L152+L160+L168+L176+L184</f>
        <v>3713563</v>
      </c>
      <c r="M192" s="96">
        <f t="shared" si="98"/>
        <v>3713558</v>
      </c>
      <c r="N192" s="55">
        <f t="shared" ref="N192:N196" si="99">L192-M192</f>
        <v>5</v>
      </c>
    </row>
    <row r="193" spans="1:14">
      <c r="A193" s="49"/>
      <c r="B193" s="49" t="s">
        <v>5</v>
      </c>
      <c r="C193" s="95">
        <f t="shared" ref="C193:D193" si="100">C9+C17+C25+C33+C41+C49+C57+C65+C73+C81+C89+C97+C105+C113+C121+C129+C137+C145+C153+C161+C169+C177+C185</f>
        <v>8296.8700000000008</v>
      </c>
      <c r="D193" s="95">
        <f t="shared" si="100"/>
        <v>9080.3430562365211</v>
      </c>
      <c r="E193" s="52">
        <f t="shared" si="93"/>
        <v>-783.47305623652028</v>
      </c>
      <c r="F193" s="95">
        <f t="shared" ref="F193:G193" si="101">F9+F17+F25+F33+F41+F49+F57+F65+F73+F81+F89+F97+F105+F113+F121+F129+F137+F145+F153+F161+F169+F177+F185</f>
        <v>8793.6999999999989</v>
      </c>
      <c r="G193" s="95">
        <f t="shared" si="101"/>
        <v>8793.692373366428</v>
      </c>
      <c r="H193" s="52">
        <f t="shared" si="95"/>
        <v>7.6266335709078703E-3</v>
      </c>
      <c r="I193" s="96">
        <f t="shared" ref="I193:J193" si="102">I9+I17+I25+I33+I41+I49+I57+I65+I73+I81+I89+I97+I105+I113+I121+I129+I137+I145+I153+I161+I169+I177+I185</f>
        <v>394</v>
      </c>
      <c r="J193" s="96">
        <f t="shared" si="102"/>
        <v>1607</v>
      </c>
      <c r="K193" s="55">
        <f t="shared" si="97"/>
        <v>-1213</v>
      </c>
      <c r="L193" s="96">
        <f t="shared" ref="L193:M193" si="103">L9+L17+L25+L33+L41+L49+L57+L65+L73+L81+L89+L97+L105+L113+L121+L129+L137+L145+L153+L161+L169+L177+L185</f>
        <v>549</v>
      </c>
      <c r="M193" s="96">
        <f t="shared" si="103"/>
        <v>549</v>
      </c>
      <c r="N193" s="55">
        <f t="shared" si="99"/>
        <v>0</v>
      </c>
    </row>
    <row r="194" spans="1:14">
      <c r="A194" s="49"/>
      <c r="B194" s="49" t="s">
        <v>6</v>
      </c>
      <c r="C194" s="95">
        <f t="shared" ref="C194:D194" si="104">C10+C18+C26+C34+C42+C50+C58+C66+C74+C82+C90+C98+C106+C114+C122+C130+C138+C146+C154+C162+C170+C178+C186</f>
        <v>1724.6199999999997</v>
      </c>
      <c r="D194" s="95">
        <f t="shared" si="104"/>
        <v>2884.7654143757031</v>
      </c>
      <c r="E194" s="52">
        <f t="shared" si="93"/>
        <v>-1160.1454143757035</v>
      </c>
      <c r="F194" s="95">
        <f t="shared" ref="F194:G194" si="105">F10+F18+F26+F34+F42+F50+F58+F66+F74+F82+F90+F98+F106+F114+F122+F130+F138+F146+F154+F162+F170+F178+F186</f>
        <v>398.84000000000003</v>
      </c>
      <c r="G194" s="95">
        <f t="shared" si="105"/>
        <v>398.85832762566952</v>
      </c>
      <c r="H194" s="52">
        <f t="shared" si="95"/>
        <v>-1.8327625669485315E-2</v>
      </c>
      <c r="I194" s="96">
        <f t="shared" ref="I194:J194" si="106">I10+I18+I26+I34+I42+I50+I58+I66+I74+I82+I90+I98+I106+I114+I122+I130+I138+I146+I154+I162+I170+I178+I186</f>
        <v>428</v>
      </c>
      <c r="J194" s="96">
        <f t="shared" si="106"/>
        <v>2364</v>
      </c>
      <c r="K194" s="55">
        <f t="shared" si="97"/>
        <v>-1936</v>
      </c>
      <c r="L194" s="96">
        <f t="shared" ref="L194:M194" si="107">L10+L18+L26+L34+L42+L50+L58+L66+L74+L82+L90+L98+L106+L114+L122+L130+L138+L146+L154+L162+L170+L178+L186</f>
        <v>375</v>
      </c>
      <c r="M194" s="96">
        <f t="shared" si="107"/>
        <v>375</v>
      </c>
      <c r="N194" s="55">
        <f t="shared" si="99"/>
        <v>0</v>
      </c>
    </row>
    <row r="195" spans="1:14">
      <c r="A195" s="49"/>
      <c r="B195" s="49" t="s">
        <v>25</v>
      </c>
      <c r="C195" s="95">
        <f t="shared" ref="C195:D195" si="108">C11+C19+C27+C35+C43+C51+C59+C67+C75+C83+C91+C99+C107+C115+C123+C131+C139+C147+C155+C163+C171+C179+C187</f>
        <v>1672.3999999999999</v>
      </c>
      <c r="D195" s="95">
        <f t="shared" si="108"/>
        <v>0</v>
      </c>
      <c r="E195" s="52">
        <f t="shared" si="93"/>
        <v>1672.3999999999999</v>
      </c>
      <c r="F195" s="95">
        <f t="shared" ref="F195:G195" si="109">F11+F19+F27+F35+F43+F51+F59+F67+F75+F83+F91+F99+F107+F115+F123+F131+F139+F147+F155+F163+F171+F179+F187</f>
        <v>1831.79</v>
      </c>
      <c r="G195" s="95">
        <f t="shared" si="109"/>
        <v>1831.7746631856198</v>
      </c>
      <c r="H195" s="52">
        <f t="shared" si="95"/>
        <v>1.5336814380134456E-2</v>
      </c>
      <c r="I195" s="96">
        <f t="shared" ref="I195:J195" si="110">I11+I19+I27+I35+I43+I51+I59+I67+I75+I83+I91+I99+I107+I115+I123+I131+I139+I147+I155+I163+I171+I179+I187</f>
        <v>2205</v>
      </c>
      <c r="J195" s="96">
        <f t="shared" si="110"/>
        <v>0</v>
      </c>
      <c r="K195" s="55">
        <f t="shared" si="97"/>
        <v>2205</v>
      </c>
      <c r="L195" s="96">
        <f t="shared" ref="L195:M195" si="111">L11+L19+L27+L35+L43+L51+L59+L67+L75+L83+L91+L99+L107+L115+L123+L131+L139+L147+L155+L163+L171+L179+L187</f>
        <v>3504</v>
      </c>
      <c r="M195" s="96">
        <f t="shared" si="111"/>
        <v>3504</v>
      </c>
      <c r="N195" s="55">
        <f t="shared" si="99"/>
        <v>0</v>
      </c>
    </row>
    <row r="196" spans="1:14" s="43" customFormat="1" ht="15">
      <c r="A196" s="57"/>
      <c r="B196" s="57"/>
      <c r="C196" s="58">
        <f>C191+C192+C193+C194+C195</f>
        <v>27870.3</v>
      </c>
      <c r="D196" s="59">
        <f>D191+D192+D193+D194+D195</f>
        <v>28141.512175007309</v>
      </c>
      <c r="E196" s="60">
        <f t="shared" si="93"/>
        <v>-271.21217500730927</v>
      </c>
      <c r="F196" s="58">
        <f>F191+F192+F193+F194+F195</f>
        <v>32621.750000000004</v>
      </c>
      <c r="G196" s="59">
        <f>G191+G192+G193+G194+G195</f>
        <v>32622.334375582643</v>
      </c>
      <c r="H196" s="60">
        <f t="shared" si="95"/>
        <v>-0.58437558263904066</v>
      </c>
      <c r="I196" s="58">
        <f>I191+I192+I193+I194+I195</f>
        <v>3383119</v>
      </c>
      <c r="J196" s="61">
        <f>J191+J192+J193+J194+J195</f>
        <v>3384060</v>
      </c>
      <c r="K196" s="62">
        <f t="shared" si="97"/>
        <v>-941</v>
      </c>
      <c r="L196" s="58">
        <f>L191+L192+L193+L194+L195</f>
        <v>3829807</v>
      </c>
      <c r="M196" s="61">
        <f>M191+M192+M193+M194+M195</f>
        <v>3829794</v>
      </c>
      <c r="N196" s="62">
        <f t="shared" si="99"/>
        <v>13</v>
      </c>
    </row>
    <row r="197" spans="1:14">
      <c r="A197" s="49"/>
      <c r="B197" s="49"/>
      <c r="C197" s="50"/>
      <c r="D197" s="75"/>
      <c r="E197" s="88"/>
      <c r="F197" s="50"/>
      <c r="G197" s="53"/>
      <c r="H197" s="88"/>
      <c r="I197" s="50"/>
      <c r="J197" s="76"/>
      <c r="K197" s="89"/>
      <c r="L197" s="50"/>
      <c r="M197" s="56"/>
      <c r="N197" s="89"/>
    </row>
    <row r="198" spans="1:14" s="43" customFormat="1" ht="15">
      <c r="A198" s="44">
        <v>24</v>
      </c>
      <c r="B198" s="45" t="s">
        <v>1</v>
      </c>
      <c r="C198" s="50"/>
      <c r="D198" s="46"/>
      <c r="E198" s="63"/>
      <c r="F198" s="50"/>
      <c r="G198" s="46"/>
      <c r="H198" s="63"/>
      <c r="I198" s="50"/>
      <c r="J198" s="46"/>
      <c r="K198" s="64"/>
      <c r="L198" s="50"/>
      <c r="M198" s="46"/>
      <c r="N198" s="64"/>
    </row>
    <row r="199" spans="1:14">
      <c r="A199" s="49"/>
      <c r="B199" s="49" t="s">
        <v>3</v>
      </c>
      <c r="C199" s="50">
        <v>17254.310000000001</v>
      </c>
      <c r="D199" s="51">
        <v>17254.310500000003</v>
      </c>
      <c r="E199" s="52">
        <f>C199-D199</f>
        <v>-5.0000000192085281E-4</v>
      </c>
      <c r="F199" s="50">
        <v>19679.86</v>
      </c>
      <c r="G199" s="53">
        <v>19679.857604500001</v>
      </c>
      <c r="H199" s="52">
        <f>F199-G199</f>
        <v>2.3954999996931292E-3</v>
      </c>
      <c r="I199" s="50">
        <v>778671</v>
      </c>
      <c r="J199" s="76">
        <v>778671</v>
      </c>
      <c r="K199" s="55">
        <f>I199-J199</f>
        <v>0</v>
      </c>
      <c r="L199" s="50">
        <v>779922</v>
      </c>
      <c r="M199" s="56">
        <v>779922</v>
      </c>
      <c r="N199" s="55">
        <f>L199-M199</f>
        <v>0</v>
      </c>
    </row>
    <row r="200" spans="1:14">
      <c r="A200" s="49"/>
      <c r="B200" s="49" t="s">
        <v>4</v>
      </c>
      <c r="C200" s="50">
        <v>11841.89</v>
      </c>
      <c r="D200" s="51">
        <v>11841.886499999999</v>
      </c>
      <c r="E200" s="52">
        <f t="shared" ref="E200:E204" si="112">C200-D200</f>
        <v>3.5000000007130438E-3</v>
      </c>
      <c r="F200" s="50">
        <v>13830.67</v>
      </c>
      <c r="G200" s="53">
        <v>13830.665476499998</v>
      </c>
      <c r="H200" s="52">
        <f t="shared" ref="H200:H204" si="113">F200-G200</f>
        <v>4.5235000015964033E-3</v>
      </c>
      <c r="I200" s="50">
        <v>9619908</v>
      </c>
      <c r="J200" s="76">
        <v>9619908</v>
      </c>
      <c r="K200" s="55">
        <f t="shared" ref="K200:K204" si="114">I200-J200</f>
        <v>0</v>
      </c>
      <c r="L200" s="50">
        <v>10441497</v>
      </c>
      <c r="M200" s="56">
        <v>10441497</v>
      </c>
      <c r="N200" s="55">
        <f t="shared" ref="N200:N204" si="115">L200-M200</f>
        <v>0</v>
      </c>
    </row>
    <row r="201" spans="1:14">
      <c r="A201" s="49"/>
      <c r="B201" s="49" t="s">
        <v>5</v>
      </c>
      <c r="C201" s="50">
        <v>43158.07</v>
      </c>
      <c r="D201" s="51">
        <v>43158.069747804999</v>
      </c>
      <c r="E201" s="52">
        <f t="shared" si="112"/>
        <v>2.5219500093953684E-4</v>
      </c>
      <c r="F201" s="50">
        <v>54772.01</v>
      </c>
      <c r="G201" s="53">
        <v>54772.006939040999</v>
      </c>
      <c r="H201" s="52">
        <f t="shared" si="113"/>
        <v>3.0609590030508116E-3</v>
      </c>
      <c r="I201" s="50">
        <v>413</v>
      </c>
      <c r="J201" s="76">
        <v>413</v>
      </c>
      <c r="K201" s="55">
        <f t="shared" si="114"/>
        <v>0</v>
      </c>
      <c r="L201" s="50">
        <v>457</v>
      </c>
      <c r="M201" s="56">
        <v>457</v>
      </c>
      <c r="N201" s="55">
        <f t="shared" si="115"/>
        <v>0</v>
      </c>
    </row>
    <row r="202" spans="1:14">
      <c r="A202" s="49"/>
      <c r="B202" s="49" t="s">
        <v>6</v>
      </c>
      <c r="C202" s="50">
        <v>2699.45</v>
      </c>
      <c r="D202" s="51">
        <v>3008.8186554510003</v>
      </c>
      <c r="E202" s="52">
        <f t="shared" si="112"/>
        <v>-309.36865545100045</v>
      </c>
      <c r="F202" s="50">
        <v>1509.21</v>
      </c>
      <c r="G202" s="53">
        <v>1509.2056919190002</v>
      </c>
      <c r="H202" s="52">
        <f t="shared" si="113"/>
        <v>4.3080809998627956E-3</v>
      </c>
      <c r="I202" s="50">
        <v>1839</v>
      </c>
      <c r="J202" s="76">
        <v>16210</v>
      </c>
      <c r="K202" s="55">
        <f t="shared" si="114"/>
        <v>-14371</v>
      </c>
      <c r="L202" s="50">
        <v>2045</v>
      </c>
      <c r="M202" s="56">
        <v>2045</v>
      </c>
      <c r="N202" s="55">
        <f t="shared" si="115"/>
        <v>0</v>
      </c>
    </row>
    <row r="203" spans="1:14">
      <c r="A203" s="49"/>
      <c r="B203" s="49" t="s">
        <v>25</v>
      </c>
      <c r="C203" s="50">
        <v>309.37</v>
      </c>
      <c r="D203" s="51">
        <v>0</v>
      </c>
      <c r="E203" s="52">
        <f t="shared" si="112"/>
        <v>309.37</v>
      </c>
      <c r="F203" s="50">
        <v>522.52</v>
      </c>
      <c r="G203" s="53">
        <v>522.51923333599996</v>
      </c>
      <c r="H203" s="52">
        <f t="shared" si="113"/>
        <v>7.6666400002523005E-4</v>
      </c>
      <c r="I203" s="50">
        <v>14371</v>
      </c>
      <c r="J203" s="76">
        <v>0</v>
      </c>
      <c r="K203" s="55">
        <f t="shared" si="114"/>
        <v>14371</v>
      </c>
      <c r="L203" s="50">
        <v>14008</v>
      </c>
      <c r="M203" s="56">
        <v>14008</v>
      </c>
      <c r="N203" s="55">
        <f t="shared" si="115"/>
        <v>0</v>
      </c>
    </row>
    <row r="204" spans="1:14" s="43" customFormat="1" ht="15">
      <c r="A204" s="57"/>
      <c r="B204" s="57"/>
      <c r="C204" s="58">
        <f>C199+C200+C201+C202+C203</f>
        <v>75263.09</v>
      </c>
      <c r="D204" s="59">
        <f>D199+D200+D201+D202+D203</f>
        <v>75263.085403256002</v>
      </c>
      <c r="E204" s="60">
        <f t="shared" si="112"/>
        <v>4.5967439946252853E-3</v>
      </c>
      <c r="F204" s="58">
        <f>F199+F200+F201+F202+F203</f>
        <v>90314.270000000019</v>
      </c>
      <c r="G204" s="59">
        <f>G199+G200+G201+G202+G203</f>
        <v>90314.254945296008</v>
      </c>
      <c r="H204" s="60">
        <f t="shared" si="113"/>
        <v>1.5054704010253772E-2</v>
      </c>
      <c r="I204" s="58">
        <f>I199+I200+I201+I202+I203</f>
        <v>10415202</v>
      </c>
      <c r="J204" s="61">
        <f>J199+J200+J201+J202+J203</f>
        <v>10415202</v>
      </c>
      <c r="K204" s="62">
        <f t="shared" si="114"/>
        <v>0</v>
      </c>
      <c r="L204" s="58">
        <f>L199+L200+L201+L202+L203</f>
        <v>11237929</v>
      </c>
      <c r="M204" s="61">
        <f>M199+M200+M201+M202+M203</f>
        <v>11237929</v>
      </c>
      <c r="N204" s="62">
        <f t="shared" si="115"/>
        <v>0</v>
      </c>
    </row>
    <row r="205" spans="1:14">
      <c r="A205" s="49"/>
      <c r="B205" s="49"/>
      <c r="C205" s="50"/>
      <c r="D205" s="51"/>
      <c r="E205" s="52"/>
      <c r="F205" s="50"/>
      <c r="G205" s="53"/>
      <c r="H205" s="52"/>
      <c r="I205" s="50"/>
      <c r="J205" s="76"/>
      <c r="K205" s="55"/>
      <c r="L205" s="50"/>
      <c r="M205" s="56"/>
      <c r="N205" s="55"/>
    </row>
    <row r="206" spans="1:14" s="43" customFormat="1" ht="15">
      <c r="A206" s="57"/>
      <c r="B206" s="45" t="s">
        <v>11</v>
      </c>
      <c r="C206" s="58"/>
      <c r="D206" s="46"/>
      <c r="E206" s="63"/>
      <c r="F206" s="58"/>
      <c r="G206" s="46"/>
      <c r="H206" s="63"/>
      <c r="I206" s="58"/>
      <c r="J206" s="46"/>
      <c r="K206" s="64"/>
      <c r="L206" s="58"/>
      <c r="M206" s="46"/>
      <c r="N206" s="64"/>
    </row>
    <row r="207" spans="1:14">
      <c r="A207" s="49"/>
      <c r="B207" s="49" t="s">
        <v>3</v>
      </c>
      <c r="C207" s="75">
        <f>C191+C199</f>
        <v>19353.78</v>
      </c>
      <c r="D207" s="75">
        <f>D191+D199</f>
        <v>19353.792796857913</v>
      </c>
      <c r="E207" s="52">
        <f>C207-D207</f>
        <v>-1.2796857914509019E-2</v>
      </c>
      <c r="F207" s="75">
        <f>F191+F199</f>
        <v>22227.870000000003</v>
      </c>
      <c r="G207" s="75">
        <f>G191+G199</f>
        <v>22227.802839536791</v>
      </c>
      <c r="H207" s="52">
        <f>F207-G207</f>
        <v>6.7160463211621391E-2</v>
      </c>
      <c r="I207" s="76">
        <f>I191+I199</f>
        <v>997320</v>
      </c>
      <c r="J207" s="76">
        <f>J191+J199</f>
        <v>997320</v>
      </c>
      <c r="K207" s="55">
        <f>I207-J207</f>
        <v>0</v>
      </c>
      <c r="L207" s="76">
        <f>L191+L199</f>
        <v>891738</v>
      </c>
      <c r="M207" s="76">
        <f>M191+M199</f>
        <v>891730</v>
      </c>
      <c r="N207" s="55">
        <f>L207-M207</f>
        <v>8</v>
      </c>
    </row>
    <row r="208" spans="1:14">
      <c r="A208" s="49"/>
      <c r="B208" s="49" t="s">
        <v>4</v>
      </c>
      <c r="C208" s="75">
        <f t="shared" ref="C208:D208" si="116">C192+C200</f>
        <v>25918.83</v>
      </c>
      <c r="D208" s="75">
        <f t="shared" si="116"/>
        <v>25918.807907537172</v>
      </c>
      <c r="E208" s="52">
        <f t="shared" ref="E208:E212" si="117">C208-D208</f>
        <v>2.2092462830187287E-2</v>
      </c>
      <c r="F208" s="75">
        <f t="shared" ref="F208:G208" si="118">F192+F200</f>
        <v>32880.080000000002</v>
      </c>
      <c r="G208" s="75">
        <f t="shared" si="118"/>
        <v>32880.729252868136</v>
      </c>
      <c r="H208" s="52">
        <f t="shared" ref="H208:H212" si="119">F208-G208</f>
        <v>-0.6492528681337717</v>
      </c>
      <c r="I208" s="76">
        <f t="shared" ref="I208:J208" si="120">I192+I200</f>
        <v>12781351</v>
      </c>
      <c r="J208" s="76">
        <f t="shared" si="120"/>
        <v>12781348</v>
      </c>
      <c r="K208" s="55">
        <f t="shared" ref="K208:K212" si="121">I208-J208</f>
        <v>3</v>
      </c>
      <c r="L208" s="76">
        <f t="shared" ref="L208:M208" si="122">L192+L200</f>
        <v>14155060</v>
      </c>
      <c r="M208" s="76">
        <f t="shared" si="122"/>
        <v>14155055</v>
      </c>
      <c r="N208" s="55">
        <f t="shared" ref="N208:N212" si="123">L208-M208</f>
        <v>5</v>
      </c>
    </row>
    <row r="209" spans="1:14">
      <c r="A209" s="49"/>
      <c r="B209" s="49" t="s">
        <v>5</v>
      </c>
      <c r="C209" s="75">
        <f t="shared" ref="C209:D209" si="124">C193+C201</f>
        <v>51454.94</v>
      </c>
      <c r="D209" s="75">
        <f t="shared" si="124"/>
        <v>52238.412804041523</v>
      </c>
      <c r="E209" s="52">
        <f t="shared" si="117"/>
        <v>-783.47280404152116</v>
      </c>
      <c r="F209" s="75">
        <f t="shared" ref="F209:G209" si="125">F193+F201</f>
        <v>63565.71</v>
      </c>
      <c r="G209" s="75">
        <f t="shared" si="125"/>
        <v>63565.699312407429</v>
      </c>
      <c r="H209" s="52">
        <f t="shared" si="119"/>
        <v>1.0687592570320703E-2</v>
      </c>
      <c r="I209" s="76">
        <f t="shared" ref="I209:J209" si="126">I193+I201</f>
        <v>807</v>
      </c>
      <c r="J209" s="76">
        <f t="shared" si="126"/>
        <v>2020</v>
      </c>
      <c r="K209" s="55">
        <f t="shared" si="121"/>
        <v>-1213</v>
      </c>
      <c r="L209" s="76">
        <f t="shared" ref="L209:M209" si="127">L193+L201</f>
        <v>1006</v>
      </c>
      <c r="M209" s="76">
        <f t="shared" si="127"/>
        <v>1006</v>
      </c>
      <c r="N209" s="55">
        <f t="shared" si="123"/>
        <v>0</v>
      </c>
    </row>
    <row r="210" spans="1:14">
      <c r="A210" s="49"/>
      <c r="B210" s="49" t="s">
        <v>6</v>
      </c>
      <c r="C210" s="75">
        <f t="shared" ref="C210:D210" si="128">C194+C202</f>
        <v>4424.07</v>
      </c>
      <c r="D210" s="75">
        <f t="shared" si="128"/>
        <v>5893.5840698267039</v>
      </c>
      <c r="E210" s="52">
        <f t="shared" si="117"/>
        <v>-1469.5140698267041</v>
      </c>
      <c r="F210" s="75">
        <f t="shared" ref="F210:G210" si="129">F194+F202</f>
        <v>1908.0500000000002</v>
      </c>
      <c r="G210" s="75">
        <f t="shared" si="129"/>
        <v>1908.0640195446697</v>
      </c>
      <c r="H210" s="52">
        <f t="shared" si="119"/>
        <v>-1.4019544669508832E-2</v>
      </c>
      <c r="I210" s="76">
        <f t="shared" ref="I210:J210" si="130">I194+I202</f>
        <v>2267</v>
      </c>
      <c r="J210" s="76">
        <f t="shared" si="130"/>
        <v>18574</v>
      </c>
      <c r="K210" s="55">
        <f t="shared" si="121"/>
        <v>-16307</v>
      </c>
      <c r="L210" s="76">
        <f t="shared" ref="L210:M210" si="131">L194+L202</f>
        <v>2420</v>
      </c>
      <c r="M210" s="76">
        <f t="shared" si="131"/>
        <v>2420</v>
      </c>
      <c r="N210" s="55">
        <f t="shared" si="123"/>
        <v>0</v>
      </c>
    </row>
    <row r="211" spans="1:14">
      <c r="A211" s="49"/>
      <c r="B211" s="49" t="s">
        <v>25</v>
      </c>
      <c r="C211" s="75">
        <f t="shared" ref="C211:D211" si="132">C195+C203</f>
        <v>1981.77</v>
      </c>
      <c r="D211" s="75">
        <f t="shared" si="132"/>
        <v>0</v>
      </c>
      <c r="E211" s="52">
        <f t="shared" si="117"/>
        <v>1981.77</v>
      </c>
      <c r="F211" s="75">
        <f t="shared" ref="F211:G211" si="133">F195+F203</f>
        <v>2354.31</v>
      </c>
      <c r="G211" s="75">
        <f t="shared" si="133"/>
        <v>2354.2938965216199</v>
      </c>
      <c r="H211" s="52">
        <f t="shared" si="119"/>
        <v>1.6103478380045999E-2</v>
      </c>
      <c r="I211" s="76">
        <f t="shared" ref="I211:J211" si="134">I195+I203</f>
        <v>16576</v>
      </c>
      <c r="J211" s="76">
        <f t="shared" si="134"/>
        <v>0</v>
      </c>
      <c r="K211" s="55">
        <f t="shared" si="121"/>
        <v>16576</v>
      </c>
      <c r="L211" s="76">
        <f t="shared" ref="L211:M211" si="135">L195+L203</f>
        <v>17512</v>
      </c>
      <c r="M211" s="76">
        <f t="shared" si="135"/>
        <v>17512</v>
      </c>
      <c r="N211" s="55">
        <f t="shared" si="123"/>
        <v>0</v>
      </c>
    </row>
    <row r="212" spans="1:14" s="43" customFormat="1" ht="15">
      <c r="A212" s="57"/>
      <c r="B212" s="57"/>
      <c r="C212" s="58">
        <f>C207+C208+C209+C210+C211</f>
        <v>103133.39</v>
      </c>
      <c r="D212" s="59">
        <f>D207+D208+D209+D210+D211</f>
        <v>103404.5975782633</v>
      </c>
      <c r="E212" s="60">
        <f t="shared" si="117"/>
        <v>-271.20757826330373</v>
      </c>
      <c r="F212" s="58">
        <f>F207+F208+F209+F210+F211</f>
        <v>122936.02</v>
      </c>
      <c r="G212" s="59">
        <f>G207+G208+G209+G210+G211</f>
        <v>122936.58932087866</v>
      </c>
      <c r="H212" s="60">
        <f t="shared" si="119"/>
        <v>-0.56932087865425274</v>
      </c>
      <c r="I212" s="58">
        <f>I207+I208+I209+I210+I211</f>
        <v>13798321</v>
      </c>
      <c r="J212" s="61">
        <f>J207+J208+J209+J210+J211</f>
        <v>13799262</v>
      </c>
      <c r="K212" s="62">
        <f t="shared" si="121"/>
        <v>-941</v>
      </c>
      <c r="L212" s="58">
        <f>L207+L208+L209+L210+L211</f>
        <v>15067736</v>
      </c>
      <c r="M212" s="61">
        <f>M207+M208+M209+M210+M211</f>
        <v>15067723</v>
      </c>
      <c r="N212" s="62">
        <f t="shared" si="123"/>
        <v>13</v>
      </c>
    </row>
    <row r="213" spans="1:14">
      <c r="A213" s="49"/>
      <c r="B213" s="49"/>
      <c r="C213" s="41"/>
      <c r="D213" s="53"/>
      <c r="E213" s="53"/>
      <c r="F213" s="41"/>
      <c r="G213" s="53"/>
      <c r="H213" s="53"/>
      <c r="I213" s="41"/>
      <c r="J213" s="56"/>
      <c r="K213" s="56"/>
      <c r="L213" s="41"/>
      <c r="M213" s="56"/>
      <c r="N213" s="41"/>
    </row>
    <row r="214" spans="1:14">
      <c r="A214" s="97"/>
      <c r="B214" s="97"/>
      <c r="C214" s="90"/>
      <c r="D214" s="98"/>
      <c r="E214" s="98"/>
      <c r="F214" s="90"/>
      <c r="G214" s="98"/>
      <c r="H214" s="98"/>
      <c r="I214" s="90"/>
      <c r="J214" s="99"/>
      <c r="K214" s="99"/>
      <c r="L214" s="90"/>
      <c r="M214" s="99"/>
    </row>
    <row r="215" spans="1:14">
      <c r="A215" s="100" t="s">
        <v>24</v>
      </c>
      <c r="M215" s="80"/>
    </row>
    <row r="216" spans="1:14">
      <c r="A216" s="100" t="s">
        <v>16</v>
      </c>
    </row>
  </sheetData>
  <mergeCells count="10">
    <mergeCell ref="N4:N5"/>
    <mergeCell ref="A1:M1"/>
    <mergeCell ref="A3:A5"/>
    <mergeCell ref="B3:B5"/>
    <mergeCell ref="C3:G3"/>
    <mergeCell ref="I3:M3"/>
    <mergeCell ref="J2:M2"/>
    <mergeCell ref="E4:E5"/>
    <mergeCell ref="H4:H5"/>
    <mergeCell ref="K4:K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6"/>
  <sheetViews>
    <sheetView tabSelected="1" topLeftCell="A19" zoomScaleNormal="100" zoomScaleSheetLayoutView="70" workbookViewId="0">
      <selection activeCell="H29" sqref="H29"/>
    </sheetView>
  </sheetViews>
  <sheetFormatPr defaultRowHeight="12.75"/>
  <cols>
    <col min="1" max="1" width="6.42578125" style="24" customWidth="1"/>
    <col min="2" max="2" width="30" style="24" customWidth="1"/>
    <col min="3" max="23" width="11.7109375" style="24" customWidth="1"/>
    <col min="24" max="25" width="14.7109375" style="24" customWidth="1"/>
    <col min="26" max="26" width="11.7109375" style="24" customWidth="1"/>
    <col min="27" max="28" width="12.7109375" style="24" customWidth="1"/>
    <col min="29" max="30" width="11.7109375" style="24" customWidth="1"/>
    <col min="31" max="31" width="9.140625" style="24"/>
    <col min="32" max="32" width="9.5703125" style="24" bestFit="1" customWidth="1"/>
    <col min="33" max="33" width="10.5703125" style="24" bestFit="1" customWidth="1"/>
    <col min="34" max="16384" width="9.140625" style="24"/>
  </cols>
  <sheetData>
    <row r="1" spans="1:30" ht="15">
      <c r="A1" s="31"/>
      <c r="B1" s="135" t="s">
        <v>62</v>
      </c>
      <c r="C1" s="135"/>
      <c r="D1" s="135"/>
      <c r="E1" s="135"/>
      <c r="F1" s="135"/>
      <c r="G1" s="135"/>
      <c r="H1" s="135"/>
      <c r="I1" s="135"/>
      <c r="J1" s="112"/>
      <c r="K1" s="112"/>
      <c r="L1" s="112"/>
      <c r="M1" s="112"/>
      <c r="N1" s="112"/>
      <c r="O1" s="106"/>
      <c r="P1" s="106"/>
      <c r="Q1" s="106"/>
      <c r="R1" s="132" t="s">
        <v>56</v>
      </c>
      <c r="S1" s="132"/>
      <c r="T1" s="132"/>
      <c r="U1" s="132"/>
      <c r="V1" s="132"/>
      <c r="W1" s="132"/>
      <c r="Y1" s="132" t="s">
        <v>56</v>
      </c>
      <c r="Z1" s="132"/>
      <c r="AA1" s="132"/>
      <c r="AB1" s="132"/>
      <c r="AC1" s="132"/>
      <c r="AD1" s="132"/>
    </row>
    <row r="2" spans="1:30" ht="41.25" customHeight="1">
      <c r="A2" s="133" t="s">
        <v>2</v>
      </c>
      <c r="B2" s="133" t="s">
        <v>0</v>
      </c>
      <c r="C2" s="133" t="s">
        <v>15</v>
      </c>
      <c r="D2" s="133"/>
      <c r="E2" s="133"/>
      <c r="F2" s="133"/>
      <c r="G2" s="133"/>
      <c r="H2" s="133"/>
      <c r="I2" s="133"/>
      <c r="J2" s="133" t="s">
        <v>8</v>
      </c>
      <c r="K2" s="133"/>
      <c r="L2" s="133"/>
      <c r="M2" s="133"/>
      <c r="N2" s="133"/>
      <c r="O2" s="133"/>
      <c r="P2" s="133"/>
      <c r="Q2" s="134" t="s">
        <v>9</v>
      </c>
      <c r="R2" s="134"/>
      <c r="S2" s="134"/>
      <c r="T2" s="134"/>
      <c r="U2" s="134"/>
      <c r="V2" s="134"/>
      <c r="W2" s="134"/>
      <c r="X2" s="134" t="s">
        <v>55</v>
      </c>
      <c r="Y2" s="134"/>
      <c r="Z2" s="134"/>
      <c r="AA2" s="134"/>
      <c r="AB2" s="134"/>
      <c r="AC2" s="134"/>
      <c r="AD2" s="134"/>
    </row>
    <row r="3" spans="1:30" s="25" customFormat="1" ht="39.75" customHeight="1">
      <c r="A3" s="133"/>
      <c r="B3" s="133"/>
      <c r="C3" s="117" t="s">
        <v>59</v>
      </c>
      <c r="D3" s="117" t="s">
        <v>63</v>
      </c>
      <c r="E3" s="107" t="s">
        <v>23</v>
      </c>
      <c r="F3" s="103" t="s">
        <v>60</v>
      </c>
      <c r="G3" s="103" t="s">
        <v>64</v>
      </c>
      <c r="H3" s="107" t="s">
        <v>23</v>
      </c>
      <c r="I3" s="107" t="s">
        <v>54</v>
      </c>
      <c r="J3" s="117" t="s">
        <v>59</v>
      </c>
      <c r="K3" s="117" t="s">
        <v>63</v>
      </c>
      <c r="L3" s="107" t="s">
        <v>23</v>
      </c>
      <c r="M3" s="103" t="s">
        <v>60</v>
      </c>
      <c r="N3" s="103" t="s">
        <v>64</v>
      </c>
      <c r="O3" s="107" t="s">
        <v>23</v>
      </c>
      <c r="P3" s="107" t="s">
        <v>54</v>
      </c>
      <c r="Q3" s="117" t="s">
        <v>59</v>
      </c>
      <c r="R3" s="117" t="s">
        <v>63</v>
      </c>
      <c r="S3" s="107" t="s">
        <v>23</v>
      </c>
      <c r="T3" s="103" t="s">
        <v>60</v>
      </c>
      <c r="U3" s="103" t="s">
        <v>64</v>
      </c>
      <c r="V3" s="107" t="s">
        <v>23</v>
      </c>
      <c r="W3" s="107" t="s">
        <v>54</v>
      </c>
      <c r="X3" s="117" t="s">
        <v>59</v>
      </c>
      <c r="Y3" s="117" t="s">
        <v>63</v>
      </c>
      <c r="Z3" s="107" t="s">
        <v>23</v>
      </c>
      <c r="AA3" s="103" t="s">
        <v>60</v>
      </c>
      <c r="AB3" s="103" t="s">
        <v>64</v>
      </c>
      <c r="AC3" s="107" t="s">
        <v>23</v>
      </c>
      <c r="AD3" s="107" t="s">
        <v>54</v>
      </c>
    </row>
    <row r="4" spans="1:30" s="25" customFormat="1" ht="15">
      <c r="A4" s="17">
        <v>1</v>
      </c>
      <c r="B4" s="6" t="s">
        <v>46</v>
      </c>
      <c r="C4" s="12">
        <f>C5+C6+C7+C8+C9</f>
        <v>212.45624016563758</v>
      </c>
      <c r="D4" s="12">
        <f>D5+D6+D7+D8+D9</f>
        <v>504.03510512993432</v>
      </c>
      <c r="E4" s="108">
        <f t="shared" ref="E4:E9" si="0">((D4-C4)/C4)*100</f>
        <v>137.24184553815536</v>
      </c>
      <c r="F4" s="12">
        <f>F5+F6+F7+F8+F9</f>
        <v>510.08673693550202</v>
      </c>
      <c r="G4" s="12">
        <f>G5+G6+G7+G8+G9</f>
        <v>916.47705256200436</v>
      </c>
      <c r="H4" s="108">
        <f t="shared" ref="H4:H9" si="1">((G4-F4)/F4)*100</f>
        <v>79.670825802688611</v>
      </c>
      <c r="I4" s="109">
        <f>(G4/G$179)*100</f>
        <v>1.8576446004118456</v>
      </c>
      <c r="J4" s="23">
        <f>J5+J6+J7+J8+J9</f>
        <v>24889</v>
      </c>
      <c r="K4" s="23">
        <f>K5+K6+K7+K8+K9</f>
        <v>27024</v>
      </c>
      <c r="L4" s="108">
        <f t="shared" ref="L4:L9" si="2">((K4-J4)/J4)*100</f>
        <v>8.5780867049700671</v>
      </c>
      <c r="M4" s="23">
        <f>M5+M6+M7+M8+M9</f>
        <v>50868</v>
      </c>
      <c r="N4" s="23">
        <f>N5+N6+N7+N8+N9</f>
        <v>52579</v>
      </c>
      <c r="O4" s="108">
        <f t="shared" ref="O4:O9" si="3">((N4-M4)/M4)*100</f>
        <v>3.3636077691279387</v>
      </c>
      <c r="P4" s="109">
        <f>(N4/N$179)*100</f>
        <v>1.6930323855756564</v>
      </c>
      <c r="Q4" s="23">
        <f>Q5+Q6+Q7+Q8+Q9</f>
        <v>235059</v>
      </c>
      <c r="R4" s="23">
        <f>R5+R6+R7+R8+R9</f>
        <v>77260</v>
      </c>
      <c r="S4" s="108">
        <f t="shared" ref="S4:S9" si="4">((R4-Q4)/Q4)*100</f>
        <v>-67.131656307565336</v>
      </c>
      <c r="T4" s="23">
        <f>T5+T6+T7+T8+T9</f>
        <v>709155</v>
      </c>
      <c r="U4" s="23">
        <f>U5+U6+U7+U8+U9</f>
        <v>243995</v>
      </c>
      <c r="V4" s="108">
        <f t="shared" ref="V4:V9" si="5">((U4-T4)/T4)*100</f>
        <v>-65.593558530927652</v>
      </c>
      <c r="W4" s="109">
        <f>(U4/U$179)*100</f>
        <v>1.191413715562311</v>
      </c>
      <c r="X4" s="12">
        <f>X5+X6+X7+X8+X9</f>
        <v>17046.648871988</v>
      </c>
      <c r="Y4" s="12">
        <f>Y5+Y6+Y7+Y8+Y9</f>
        <v>23593.821660263999</v>
      </c>
      <c r="Z4" s="108">
        <f t="shared" ref="Z4:Z9" si="6">((Y4-X4)/X4)*100</f>
        <v>38.407389261326763</v>
      </c>
      <c r="AA4" s="12">
        <f>AA5+AA6+AA7+AA8+AA9</f>
        <v>46793.986413049999</v>
      </c>
      <c r="AB4" s="12">
        <f>AB5+AB6+AB7+AB8+AB9</f>
        <v>55710.279232407003</v>
      </c>
      <c r="AC4" s="108">
        <f t="shared" ref="AC4:AC9" si="7">((AB4-AA4)/AA4)*100</f>
        <v>19.05435613168963</v>
      </c>
      <c r="AD4" s="109">
        <f>(AB4/AB$179)*100</f>
        <v>6.3666463183056692</v>
      </c>
    </row>
    <row r="5" spans="1:30">
      <c r="A5" s="5"/>
      <c r="B5" s="8" t="s">
        <v>3</v>
      </c>
      <c r="C5" s="113">
        <v>9.7524398532756091</v>
      </c>
      <c r="D5" s="113">
        <v>9.7341511530000009</v>
      </c>
      <c r="E5" s="110">
        <f t="shared" si="0"/>
        <v>-0.18752948544938236</v>
      </c>
      <c r="F5" s="113">
        <v>31.046303713275634</v>
      </c>
      <c r="G5" s="113">
        <v>20.886364392999997</v>
      </c>
      <c r="H5" s="110">
        <f t="shared" si="1"/>
        <v>-32.725117341202747</v>
      </c>
      <c r="I5" s="111">
        <f>(G5/G$180)*100</f>
        <v>0.36963262931724739</v>
      </c>
      <c r="J5" s="114">
        <v>272</v>
      </c>
      <c r="K5" s="114">
        <v>217</v>
      </c>
      <c r="L5" s="110">
        <f t="shared" si="2"/>
        <v>-20.22058823529412</v>
      </c>
      <c r="M5" s="114">
        <v>988</v>
      </c>
      <c r="N5" s="114">
        <v>410</v>
      </c>
      <c r="O5" s="110">
        <f t="shared" si="3"/>
        <v>-58.502024291497975</v>
      </c>
      <c r="P5" s="111">
        <f>(N5/N$180)*100</f>
        <v>0.28004125485803272</v>
      </c>
      <c r="Q5" s="114">
        <v>0</v>
      </c>
      <c r="R5" s="114">
        <v>0</v>
      </c>
      <c r="S5" s="118" t="s">
        <v>61</v>
      </c>
      <c r="T5" s="114">
        <v>0</v>
      </c>
      <c r="U5" s="114">
        <v>0</v>
      </c>
      <c r="V5" s="118" t="s">
        <v>61</v>
      </c>
      <c r="W5" s="118" t="s">
        <v>61</v>
      </c>
      <c r="X5" s="113">
        <v>19.837518768999999</v>
      </c>
      <c r="Y5" s="113">
        <v>17.371087237000001</v>
      </c>
      <c r="Z5" s="110">
        <f t="shared" si="6"/>
        <v>-12.43316546147031</v>
      </c>
      <c r="AA5" s="113">
        <v>64.609476931000017</v>
      </c>
      <c r="AB5" s="113">
        <v>33.249624090000012</v>
      </c>
      <c r="AC5" s="110">
        <f t="shared" si="7"/>
        <v>-48.537543299554805</v>
      </c>
      <c r="AD5" s="111">
        <f>(AB5/AB$180)*100</f>
        <v>0.5889234597107823</v>
      </c>
    </row>
    <row r="6" spans="1:30">
      <c r="A6" s="5"/>
      <c r="B6" s="8" t="s">
        <v>4</v>
      </c>
      <c r="C6" s="113">
        <v>138.083901355362</v>
      </c>
      <c r="D6" s="113">
        <v>159.84134550193431</v>
      </c>
      <c r="E6" s="110">
        <f t="shared" si="0"/>
        <v>15.756684112349232</v>
      </c>
      <c r="F6" s="113">
        <v>291.32262166122644</v>
      </c>
      <c r="G6" s="113">
        <v>307.03062290100428</v>
      </c>
      <c r="H6" s="110">
        <f t="shared" si="1"/>
        <v>5.3919606895630583</v>
      </c>
      <c r="I6" s="111">
        <f>(G6/G$181)*100</f>
        <v>3.0640883291458221</v>
      </c>
      <c r="J6" s="114">
        <v>24571</v>
      </c>
      <c r="K6" s="114">
        <v>26746</v>
      </c>
      <c r="L6" s="110">
        <f t="shared" si="2"/>
        <v>8.851898579626388</v>
      </c>
      <c r="M6" s="114">
        <v>49701</v>
      </c>
      <c r="N6" s="114">
        <v>52034</v>
      </c>
      <c r="O6" s="110">
        <f t="shared" si="3"/>
        <v>4.6940705418402038</v>
      </c>
      <c r="P6" s="111">
        <f>(N6/N$181)*100</f>
        <v>1.7611116996450633</v>
      </c>
      <c r="Q6" s="114">
        <v>0</v>
      </c>
      <c r="R6" s="114">
        <v>0</v>
      </c>
      <c r="S6" s="118" t="s">
        <v>61</v>
      </c>
      <c r="T6" s="114">
        <v>0</v>
      </c>
      <c r="U6" s="114">
        <v>0</v>
      </c>
      <c r="V6" s="118" t="s">
        <v>61</v>
      </c>
      <c r="W6" s="118" t="s">
        <v>61</v>
      </c>
      <c r="X6" s="113">
        <v>4666.756169319</v>
      </c>
      <c r="Y6" s="113">
        <v>4546.84093235</v>
      </c>
      <c r="Z6" s="110">
        <f t="shared" si="6"/>
        <v>-2.5695629387574961</v>
      </c>
      <c r="AA6" s="113">
        <v>10106.250860319</v>
      </c>
      <c r="AB6" s="113">
        <v>9268.2643606559977</v>
      </c>
      <c r="AC6" s="110">
        <f t="shared" si="7"/>
        <v>-8.291764287716795</v>
      </c>
      <c r="AD6" s="111">
        <f>(AB6/AB$181)*100</f>
        <v>2.5163408483947691</v>
      </c>
    </row>
    <row r="7" spans="1:30">
      <c r="A7" s="5"/>
      <c r="B7" s="8" t="s">
        <v>5</v>
      </c>
      <c r="C7" s="113">
        <v>57.497900635999997</v>
      </c>
      <c r="D7" s="113">
        <v>324.58437406999997</v>
      </c>
      <c r="E7" s="110">
        <f t="shared" si="0"/>
        <v>464.51517443190704</v>
      </c>
      <c r="F7" s="113">
        <v>169.11895795799995</v>
      </c>
      <c r="G7" s="113">
        <v>560.54948838899998</v>
      </c>
      <c r="H7" s="110">
        <f t="shared" si="1"/>
        <v>231.45278043175401</v>
      </c>
      <c r="I7" s="111">
        <f>(G7/G$182)*100</f>
        <v>1.8630941757118986</v>
      </c>
      <c r="J7" s="114">
        <v>7</v>
      </c>
      <c r="K7" s="114">
        <v>7</v>
      </c>
      <c r="L7" s="110">
        <f t="shared" si="2"/>
        <v>0</v>
      </c>
      <c r="M7" s="114">
        <v>15</v>
      </c>
      <c r="N7" s="114">
        <v>11</v>
      </c>
      <c r="O7" s="110">
        <f t="shared" si="3"/>
        <v>-26.666666666666668</v>
      </c>
      <c r="P7" s="111">
        <f>(N7/N$182)*100</f>
        <v>5.913978494623656</v>
      </c>
      <c r="Q7" s="114">
        <v>123123</v>
      </c>
      <c r="R7" s="114">
        <v>15818</v>
      </c>
      <c r="S7" s="110">
        <f t="shared" si="4"/>
        <v>-87.152684713660321</v>
      </c>
      <c r="T7" s="114">
        <v>389038</v>
      </c>
      <c r="U7" s="114">
        <v>27181</v>
      </c>
      <c r="V7" s="110">
        <f t="shared" si="5"/>
        <v>-93.013278908487081</v>
      </c>
      <c r="W7" s="111">
        <f>(U7/U$182)*100</f>
        <v>0.37706811058925893</v>
      </c>
      <c r="X7" s="113">
        <v>793.94978209999988</v>
      </c>
      <c r="Y7" s="113">
        <v>324.50136039999995</v>
      </c>
      <c r="Z7" s="110">
        <f t="shared" si="6"/>
        <v>-59.128226026878835</v>
      </c>
      <c r="AA7" s="113">
        <v>1884.7993603999996</v>
      </c>
      <c r="AB7" s="113">
        <v>583.37112589999992</v>
      </c>
      <c r="AC7" s="110">
        <f t="shared" si="7"/>
        <v>-69.048635193923531</v>
      </c>
      <c r="AD7" s="111">
        <f>(AB7/AB$182)*100</f>
        <v>0.68433887117651748</v>
      </c>
    </row>
    <row r="8" spans="1:30">
      <c r="A8" s="5"/>
      <c r="B8" s="8" t="s">
        <v>6</v>
      </c>
      <c r="C8" s="113">
        <v>0.37175943300000003</v>
      </c>
      <c r="D8" s="113">
        <v>0.90905464100000022</v>
      </c>
      <c r="E8" s="110">
        <f t="shared" si="0"/>
        <v>144.5276596384308</v>
      </c>
      <c r="F8" s="113">
        <v>1.2060018610000001</v>
      </c>
      <c r="G8" s="113">
        <v>4.8116141979999991</v>
      </c>
      <c r="H8" s="110">
        <f t="shared" si="1"/>
        <v>298.97236924744675</v>
      </c>
      <c r="I8" s="111">
        <f>(G8/G$183)*100</f>
        <v>0.1894069604414548</v>
      </c>
      <c r="J8" s="114">
        <v>0</v>
      </c>
      <c r="K8" s="114">
        <v>0</v>
      </c>
      <c r="L8" s="118" t="s">
        <v>61</v>
      </c>
      <c r="M8" s="114">
        <v>0</v>
      </c>
      <c r="N8" s="114">
        <v>0</v>
      </c>
      <c r="O8" s="118" t="s">
        <v>61</v>
      </c>
      <c r="P8" s="111">
        <f>(N8/N$183)*100</f>
        <v>0</v>
      </c>
      <c r="Q8" s="114">
        <v>0</v>
      </c>
      <c r="R8" s="114">
        <v>0</v>
      </c>
      <c r="S8" s="118" t="s">
        <v>61</v>
      </c>
      <c r="T8" s="114">
        <v>0</v>
      </c>
      <c r="U8" s="114">
        <v>0</v>
      </c>
      <c r="V8" s="118" t="s">
        <v>61</v>
      </c>
      <c r="W8" s="111">
        <f>(U8/U$183)*100</f>
        <v>0</v>
      </c>
      <c r="X8" s="113">
        <v>0</v>
      </c>
      <c r="Y8" s="113">
        <v>0</v>
      </c>
      <c r="Z8" s="118" t="s">
        <v>61</v>
      </c>
      <c r="AA8" s="113">
        <v>0</v>
      </c>
      <c r="AB8" s="113">
        <v>0</v>
      </c>
      <c r="AC8" s="118" t="s">
        <v>61</v>
      </c>
      <c r="AD8" s="111">
        <f>(AB8/AB$183)*100</f>
        <v>0</v>
      </c>
    </row>
    <row r="9" spans="1:30">
      <c r="A9" s="5"/>
      <c r="B9" s="26" t="s">
        <v>25</v>
      </c>
      <c r="C9" s="113">
        <v>6.7502388879999957</v>
      </c>
      <c r="D9" s="113">
        <v>8.9661797639999996</v>
      </c>
      <c r="E9" s="110">
        <f t="shared" si="0"/>
        <v>32.827591923292019</v>
      </c>
      <c r="F9" s="113">
        <v>17.392851741999984</v>
      </c>
      <c r="G9" s="113">
        <v>23.198962680999983</v>
      </c>
      <c r="H9" s="110">
        <f t="shared" si="1"/>
        <v>33.382167715369498</v>
      </c>
      <c r="I9" s="111">
        <f>(G9/G$184)*100</f>
        <v>2.2367069707439127</v>
      </c>
      <c r="J9" s="114">
        <v>39</v>
      </c>
      <c r="K9" s="114">
        <v>54</v>
      </c>
      <c r="L9" s="110">
        <f t="shared" si="2"/>
        <v>38.461538461538467</v>
      </c>
      <c r="M9" s="114">
        <v>164</v>
      </c>
      <c r="N9" s="114">
        <v>124</v>
      </c>
      <c r="O9" s="110">
        <f t="shared" si="3"/>
        <v>-24.390243902439025</v>
      </c>
      <c r="P9" s="111">
        <f>(N9/N$184)*100</f>
        <v>3.4482758620689653</v>
      </c>
      <c r="Q9" s="114">
        <v>111936</v>
      </c>
      <c r="R9" s="114">
        <v>61442</v>
      </c>
      <c r="S9" s="110">
        <f t="shared" si="4"/>
        <v>-45.109705546026305</v>
      </c>
      <c r="T9" s="114">
        <v>320117</v>
      </c>
      <c r="U9" s="114">
        <v>216814</v>
      </c>
      <c r="V9" s="110">
        <f t="shared" si="5"/>
        <v>-32.270388639153808</v>
      </c>
      <c r="W9" s="111">
        <f>(U9/U$184)*100</f>
        <v>1.7074976119809449</v>
      </c>
      <c r="X9" s="113">
        <v>11566.1054018</v>
      </c>
      <c r="Y9" s="113">
        <v>18705.108280277</v>
      </c>
      <c r="Z9" s="110">
        <f t="shared" si="6"/>
        <v>61.723481072254259</v>
      </c>
      <c r="AA9" s="113">
        <v>34738.326715399999</v>
      </c>
      <c r="AB9" s="113">
        <v>45825.394121761004</v>
      </c>
      <c r="AC9" s="110">
        <f t="shared" si="7"/>
        <v>31.915951212025274</v>
      </c>
      <c r="AD9" s="111">
        <f>(AB9/AB$184)*100</f>
        <v>12.042093718095053</v>
      </c>
    </row>
    <row r="10" spans="1:30">
      <c r="A10" s="5"/>
      <c r="B10" s="26"/>
      <c r="C10" s="113"/>
      <c r="D10" s="113"/>
      <c r="E10" s="110"/>
      <c r="F10" s="113"/>
      <c r="G10" s="113"/>
      <c r="H10" s="110"/>
      <c r="I10" s="111"/>
      <c r="J10" s="114"/>
      <c r="K10" s="114"/>
      <c r="L10" s="110"/>
      <c r="M10" s="114"/>
      <c r="N10" s="114"/>
      <c r="O10" s="110"/>
      <c r="P10" s="111"/>
      <c r="Q10" s="114"/>
      <c r="R10" s="114"/>
      <c r="S10" s="110"/>
      <c r="T10" s="114"/>
      <c r="U10" s="114"/>
      <c r="V10" s="110"/>
      <c r="W10" s="111"/>
      <c r="X10" s="113"/>
      <c r="Y10" s="113"/>
      <c r="Z10" s="110"/>
      <c r="AA10" s="113"/>
      <c r="AB10" s="113"/>
      <c r="AC10" s="110"/>
      <c r="AD10" s="111"/>
    </row>
    <row r="11" spans="1:30" s="25" customFormat="1" ht="15">
      <c r="A11" s="17">
        <v>2</v>
      </c>
      <c r="B11" s="6" t="s">
        <v>22</v>
      </c>
      <c r="C11" s="12">
        <f>C12+C13+C14+C15+C16</f>
        <v>7.0268406739999998</v>
      </c>
      <c r="D11" s="12">
        <f>D12+D13+D14+D15+D16</f>
        <v>4.7934802680000006</v>
      </c>
      <c r="E11" s="108">
        <f t="shared" ref="E11:E16" si="8">((D11-C11)/C11)*100</f>
        <v>-31.783279422623767</v>
      </c>
      <c r="F11" s="12">
        <f>F12+F13+F14+F15+F16</f>
        <v>22.463275330000002</v>
      </c>
      <c r="G11" s="12">
        <f>G12+G13+G14+G15+G16</f>
        <v>13.11631122</v>
      </c>
      <c r="H11" s="108">
        <f t="shared" ref="H11:H16" si="9">((G11-F11)/F11)*100</f>
        <v>-41.609978832948762</v>
      </c>
      <c r="I11" s="109">
        <f>(G11/G$179)*100</f>
        <v>2.658598450123863E-2</v>
      </c>
      <c r="J11" s="23">
        <f>J12+J13+J14+J15+J16</f>
        <v>1981</v>
      </c>
      <c r="K11" s="23">
        <f>K12+K13+K14+K15+K16</f>
        <v>1592</v>
      </c>
      <c r="L11" s="108">
        <f t="shared" ref="L11:L16" si="10">((K11-J11)/J11)*100</f>
        <v>-19.636547198384655</v>
      </c>
      <c r="M11" s="23">
        <f>M12+M13+M14+M15+M16</f>
        <v>5799</v>
      </c>
      <c r="N11" s="23">
        <f>N12+N13+N14+N15+N16</f>
        <v>3475</v>
      </c>
      <c r="O11" s="108">
        <f t="shared" ref="O11:O16" si="11">((N11-M11)/M11)*100</f>
        <v>-40.075875150888088</v>
      </c>
      <c r="P11" s="109">
        <f>(N11/N$179)*100</f>
        <v>0.11189424560899611</v>
      </c>
      <c r="Q11" s="23">
        <f>Q12+Q13+Q14+Q15+Q16</f>
        <v>4877</v>
      </c>
      <c r="R11" s="23">
        <f>R12+R13+R14+R15+R16</f>
        <v>11258</v>
      </c>
      <c r="S11" s="108">
        <f t="shared" ref="S11:S16" si="12">((R11-Q11)/Q11)*100</f>
        <v>130.83863030551569</v>
      </c>
      <c r="T11" s="23">
        <f>T12+T13+T14+T15+T16</f>
        <v>26665</v>
      </c>
      <c r="U11" s="23">
        <f>U12+U13+U14+U15+U16</f>
        <v>40041</v>
      </c>
      <c r="V11" s="108">
        <f t="shared" ref="V11:V16" si="13">((U11-T11)/T11)*100</f>
        <v>50.163135195949749</v>
      </c>
      <c r="W11" s="109">
        <f>(U11/U$179)*100</f>
        <v>0.19551792694452955</v>
      </c>
      <c r="X11" s="12">
        <f>X12+X13+X14+X15+X16</f>
        <v>1644.4070918</v>
      </c>
      <c r="Y11" s="12">
        <f>Y12+Y13+Y14+Y15+Y16</f>
        <v>3378.7393128000003</v>
      </c>
      <c r="Z11" s="108">
        <f t="shared" ref="Z11:Z16" si="14">((Y11-X11)/X11)*100</f>
        <v>105.46854423387136</v>
      </c>
      <c r="AA11" s="12">
        <f>AA12+AA13+AA14+AA15+AA16</f>
        <v>9054.1095602000005</v>
      </c>
      <c r="AB11" s="12">
        <f>AB12+AB13+AB14+AB15+AB16</f>
        <v>7946.052512100001</v>
      </c>
      <c r="AC11" s="108">
        <f t="shared" ref="AC11:AC16" si="15">((AB11-AA11)/AA11)*100</f>
        <v>-12.238166997346596</v>
      </c>
      <c r="AD11" s="109">
        <f>(AB11/AB$179)*100</f>
        <v>0.90808566512796518</v>
      </c>
    </row>
    <row r="12" spans="1:30">
      <c r="A12" s="5"/>
      <c r="B12" s="8" t="s">
        <v>3</v>
      </c>
      <c r="C12" s="16">
        <v>0.68044369999999998</v>
      </c>
      <c r="D12" s="16">
        <v>3.0401026000000001E-2</v>
      </c>
      <c r="E12" s="110">
        <f t="shared" si="8"/>
        <v>-95.532176137423264</v>
      </c>
      <c r="F12" s="16">
        <v>1.0002179</v>
      </c>
      <c r="G12" s="16">
        <v>0.10523112599999999</v>
      </c>
      <c r="H12" s="110">
        <f t="shared" si="9"/>
        <v>-89.479179886702681</v>
      </c>
      <c r="I12" s="111">
        <f>(G12/G$180)*100</f>
        <v>1.8623086841494884E-3</v>
      </c>
      <c r="J12" s="105">
        <v>7</v>
      </c>
      <c r="K12" s="105">
        <v>1</v>
      </c>
      <c r="L12" s="110">
        <f t="shared" si="10"/>
        <v>-85.714285714285708</v>
      </c>
      <c r="M12" s="105">
        <v>18</v>
      </c>
      <c r="N12" s="105">
        <v>7</v>
      </c>
      <c r="O12" s="110">
        <f t="shared" si="11"/>
        <v>-61.111111111111114</v>
      </c>
      <c r="P12" s="111">
        <f>(N12/N$180)*100</f>
        <v>4.7811921561127539E-3</v>
      </c>
      <c r="Q12" s="105">
        <v>0</v>
      </c>
      <c r="R12" s="105">
        <v>0</v>
      </c>
      <c r="S12" s="118" t="s">
        <v>61</v>
      </c>
      <c r="T12" s="105">
        <v>0</v>
      </c>
      <c r="U12" s="105">
        <v>0</v>
      </c>
      <c r="V12" s="118" t="s">
        <v>61</v>
      </c>
      <c r="W12" s="118" t="s">
        <v>61</v>
      </c>
      <c r="X12" s="16">
        <v>10.3</v>
      </c>
      <c r="Y12" s="16">
        <v>0.25</v>
      </c>
      <c r="Z12" s="110">
        <f t="shared" si="14"/>
        <v>-97.572815533980588</v>
      </c>
      <c r="AA12" s="16">
        <v>11.148064999999999</v>
      </c>
      <c r="AB12" s="16">
        <v>4.0999999999999996</v>
      </c>
      <c r="AC12" s="110">
        <f t="shared" si="15"/>
        <v>-63.222317056816593</v>
      </c>
      <c r="AD12" s="111">
        <f>(AB12/AB$180)*100</f>
        <v>7.2619954387406316E-2</v>
      </c>
    </row>
    <row r="13" spans="1:30">
      <c r="A13" s="5"/>
      <c r="B13" s="8" t="s">
        <v>4</v>
      </c>
      <c r="C13" s="16">
        <v>6.0249775190000001</v>
      </c>
      <c r="D13" s="16">
        <v>3.7434275020000003</v>
      </c>
      <c r="E13" s="110">
        <f t="shared" si="8"/>
        <v>-37.868191371752729</v>
      </c>
      <c r="F13" s="16">
        <v>17.434016781</v>
      </c>
      <c r="G13" s="16">
        <v>8.9890028770000008</v>
      </c>
      <c r="H13" s="110">
        <f t="shared" si="9"/>
        <v>-48.43986334350425</v>
      </c>
      <c r="I13" s="111">
        <f>(G13/G$181)*100</f>
        <v>8.9707985952119915E-2</v>
      </c>
      <c r="J13" s="105">
        <v>1969</v>
      </c>
      <c r="K13" s="105">
        <v>1583</v>
      </c>
      <c r="L13" s="110">
        <f t="shared" si="10"/>
        <v>-19.603859827323515</v>
      </c>
      <c r="M13" s="105">
        <v>5744</v>
      </c>
      <c r="N13" s="105">
        <v>3452</v>
      </c>
      <c r="O13" s="110">
        <f t="shared" si="11"/>
        <v>-39.902506963788305</v>
      </c>
      <c r="P13" s="111">
        <f>(N13/N$181)*100</f>
        <v>0.11683433115222273</v>
      </c>
      <c r="Q13" s="105">
        <v>0</v>
      </c>
      <c r="R13" s="105">
        <v>0</v>
      </c>
      <c r="S13" s="118" t="s">
        <v>61</v>
      </c>
      <c r="T13" s="105">
        <v>0</v>
      </c>
      <c r="U13" s="105">
        <v>0</v>
      </c>
      <c r="V13" s="118" t="s">
        <v>61</v>
      </c>
      <c r="W13" s="118" t="s">
        <v>61</v>
      </c>
      <c r="X13" s="16">
        <v>1234.8420346</v>
      </c>
      <c r="Y13" s="16">
        <v>1087.0528908000001</v>
      </c>
      <c r="Z13" s="110">
        <f t="shared" si="14"/>
        <v>-11.968263118599859</v>
      </c>
      <c r="AA13" s="16">
        <v>3776.4993610000001</v>
      </c>
      <c r="AB13" s="16">
        <v>2211.6429779999999</v>
      </c>
      <c r="AC13" s="110">
        <f t="shared" si="15"/>
        <v>-41.436691322135779</v>
      </c>
      <c r="AD13" s="111">
        <f>(AB13/AB$181)*100</f>
        <v>0.60046275667658566</v>
      </c>
    </row>
    <row r="14" spans="1:30">
      <c r="A14" s="5"/>
      <c r="B14" s="8" t="s">
        <v>5</v>
      </c>
      <c r="C14" s="16">
        <v>0</v>
      </c>
      <c r="D14" s="16">
        <v>0</v>
      </c>
      <c r="E14" s="118" t="s">
        <v>61</v>
      </c>
      <c r="F14" s="16">
        <v>0</v>
      </c>
      <c r="G14" s="16">
        <v>0</v>
      </c>
      <c r="H14" s="118" t="s">
        <v>61</v>
      </c>
      <c r="I14" s="111">
        <f>(G14/G$182)*100</f>
        <v>0</v>
      </c>
      <c r="J14" s="105">
        <v>0</v>
      </c>
      <c r="K14" s="105">
        <v>0</v>
      </c>
      <c r="L14" s="118" t="s">
        <v>61</v>
      </c>
      <c r="M14" s="105">
        <v>0</v>
      </c>
      <c r="N14" s="105">
        <v>0</v>
      </c>
      <c r="O14" s="118" t="s">
        <v>61</v>
      </c>
      <c r="P14" s="111">
        <f>(N14/N$182)*100</f>
        <v>0</v>
      </c>
      <c r="Q14" s="105">
        <v>0</v>
      </c>
      <c r="R14" s="105">
        <v>0</v>
      </c>
      <c r="S14" s="118" t="s">
        <v>61</v>
      </c>
      <c r="T14" s="105">
        <v>0</v>
      </c>
      <c r="U14" s="105">
        <v>0</v>
      </c>
      <c r="V14" s="118" t="s">
        <v>61</v>
      </c>
      <c r="W14" s="111">
        <f>(U14/U$182)*100</f>
        <v>0</v>
      </c>
      <c r="X14" s="16">
        <v>0</v>
      </c>
      <c r="Y14" s="16">
        <v>0</v>
      </c>
      <c r="Z14" s="118" t="s">
        <v>61</v>
      </c>
      <c r="AA14" s="16">
        <v>0</v>
      </c>
      <c r="AB14" s="16">
        <v>0</v>
      </c>
      <c r="AC14" s="118" t="s">
        <v>61</v>
      </c>
      <c r="AD14" s="111">
        <f>(AB14/AB$182)*100</f>
        <v>0</v>
      </c>
    </row>
    <row r="15" spans="1:30">
      <c r="A15" s="5"/>
      <c r="B15" s="8" t="s">
        <v>6</v>
      </c>
      <c r="C15" s="16">
        <v>0</v>
      </c>
      <c r="D15" s="16">
        <v>0</v>
      </c>
      <c r="E15" s="118" t="s">
        <v>61</v>
      </c>
      <c r="F15" s="16">
        <v>0</v>
      </c>
      <c r="G15" s="16">
        <v>0</v>
      </c>
      <c r="H15" s="118" t="s">
        <v>61</v>
      </c>
      <c r="I15" s="111">
        <f>(G15/G$183)*100</f>
        <v>0</v>
      </c>
      <c r="J15" s="105">
        <v>0</v>
      </c>
      <c r="K15" s="105">
        <v>0</v>
      </c>
      <c r="L15" s="118" t="s">
        <v>61</v>
      </c>
      <c r="M15" s="105">
        <v>0</v>
      </c>
      <c r="N15" s="105">
        <v>0</v>
      </c>
      <c r="O15" s="118" t="s">
        <v>61</v>
      </c>
      <c r="P15" s="111">
        <f>(N15/N$183)*100</f>
        <v>0</v>
      </c>
      <c r="Q15" s="105">
        <v>0</v>
      </c>
      <c r="R15" s="105">
        <v>0</v>
      </c>
      <c r="S15" s="118" t="s">
        <v>61</v>
      </c>
      <c r="T15" s="105">
        <v>0</v>
      </c>
      <c r="U15" s="105">
        <v>0</v>
      </c>
      <c r="V15" s="118" t="s">
        <v>61</v>
      </c>
      <c r="W15" s="111">
        <f>(U15/U$183)*100</f>
        <v>0</v>
      </c>
      <c r="X15" s="16">
        <v>0</v>
      </c>
      <c r="Y15" s="16">
        <v>0</v>
      </c>
      <c r="Z15" s="118" t="s">
        <v>61</v>
      </c>
      <c r="AA15" s="16">
        <v>0</v>
      </c>
      <c r="AB15" s="16">
        <v>0</v>
      </c>
      <c r="AC15" s="118" t="s">
        <v>61</v>
      </c>
      <c r="AD15" s="111">
        <f>(AB15/AB$183)*100</f>
        <v>0</v>
      </c>
    </row>
    <row r="16" spans="1:30">
      <c r="A16" s="5"/>
      <c r="B16" s="26" t="s">
        <v>25</v>
      </c>
      <c r="C16" s="16">
        <v>0.32141945500000041</v>
      </c>
      <c r="D16" s="16">
        <v>1.0196517400000003</v>
      </c>
      <c r="E16" s="110">
        <f t="shared" si="8"/>
        <v>217.23398323850648</v>
      </c>
      <c r="F16" s="16">
        <v>4.0290406490000006</v>
      </c>
      <c r="G16" s="16">
        <v>4.0220772169999996</v>
      </c>
      <c r="H16" s="110">
        <f t="shared" si="9"/>
        <v>-0.17283101876197859</v>
      </c>
      <c r="I16" s="111">
        <f>(G16/G$184)*100</f>
        <v>0.38778493124186519</v>
      </c>
      <c r="J16" s="105">
        <v>5</v>
      </c>
      <c r="K16" s="105">
        <v>8</v>
      </c>
      <c r="L16" s="110">
        <f t="shared" si="10"/>
        <v>60</v>
      </c>
      <c r="M16" s="105">
        <v>37</v>
      </c>
      <c r="N16" s="105">
        <v>16</v>
      </c>
      <c r="O16" s="110">
        <f t="shared" si="11"/>
        <v>-56.756756756756758</v>
      </c>
      <c r="P16" s="111">
        <f>(N16/N$184)*100</f>
        <v>0.44493882091212456</v>
      </c>
      <c r="Q16" s="105">
        <v>4877</v>
      </c>
      <c r="R16" s="105">
        <v>11258</v>
      </c>
      <c r="S16" s="110">
        <f t="shared" si="12"/>
        <v>130.83863030551569</v>
      </c>
      <c r="T16" s="105">
        <v>26665</v>
      </c>
      <c r="U16" s="105">
        <v>40041</v>
      </c>
      <c r="V16" s="110">
        <f t="shared" si="13"/>
        <v>50.163135195949749</v>
      </c>
      <c r="W16" s="111">
        <f>(U16/U$184)*100</f>
        <v>0.31533900892621797</v>
      </c>
      <c r="X16" s="16">
        <v>399.2650572</v>
      </c>
      <c r="Y16" s="16">
        <v>2291.4364220000002</v>
      </c>
      <c r="Z16" s="110">
        <f t="shared" si="14"/>
        <v>473.91358965134111</v>
      </c>
      <c r="AA16" s="16">
        <v>5266.4621342</v>
      </c>
      <c r="AB16" s="16">
        <v>5730.3095341000007</v>
      </c>
      <c r="AC16" s="110">
        <f t="shared" si="15"/>
        <v>8.8075711565039327</v>
      </c>
      <c r="AD16" s="111">
        <f>(AB16/AB$184)*100</f>
        <v>1.5058228252216512</v>
      </c>
    </row>
    <row r="17" spans="1:30">
      <c r="A17" s="5"/>
      <c r="B17" s="26"/>
      <c r="C17" s="16"/>
      <c r="D17" s="16"/>
      <c r="E17" s="110"/>
      <c r="F17" s="16"/>
      <c r="G17" s="16"/>
      <c r="H17" s="110"/>
      <c r="I17" s="111"/>
      <c r="J17" s="105"/>
      <c r="K17" s="105"/>
      <c r="L17" s="110"/>
      <c r="M17" s="105"/>
      <c r="N17" s="105"/>
      <c r="O17" s="110"/>
      <c r="P17" s="111"/>
      <c r="Q17" s="105"/>
      <c r="R17" s="105"/>
      <c r="S17" s="110"/>
      <c r="T17" s="105"/>
      <c r="U17" s="105"/>
      <c r="V17" s="110"/>
      <c r="W17" s="111"/>
      <c r="X17" s="16"/>
      <c r="Y17" s="16"/>
      <c r="Z17" s="110"/>
      <c r="AA17" s="16"/>
      <c r="AB17" s="16"/>
      <c r="AC17" s="110"/>
      <c r="AD17" s="111"/>
    </row>
    <row r="18" spans="1:30" s="25" customFormat="1" ht="15">
      <c r="A18" s="17">
        <v>3</v>
      </c>
      <c r="B18" s="6" t="s">
        <v>30</v>
      </c>
      <c r="C18" s="12">
        <f>C19+C20+C21+C22+C23</f>
        <v>25.427123519527857</v>
      </c>
      <c r="D18" s="12">
        <f>D19+D20+D21+D22+D23</f>
        <v>16.29123248261574</v>
      </c>
      <c r="E18" s="108">
        <f t="shared" ref="E18:E23" si="16">((D18-C18)/C18)*100</f>
        <v>-35.929707227385812</v>
      </c>
      <c r="F18" s="12">
        <f>F19+F20+F21+F22+F23</f>
        <v>41.904825242774265</v>
      </c>
      <c r="G18" s="12">
        <f>G19+G20+G21+G22+G23</f>
        <v>47.209714322251727</v>
      </c>
      <c r="H18" s="108">
        <f t="shared" ref="H18:H23" si="17">((G18-F18)/F18)*100</f>
        <v>12.659375259874626</v>
      </c>
      <c r="I18" s="109">
        <f>(G18/G$179)*100</f>
        <v>9.5691289435513083E-2</v>
      </c>
      <c r="J18" s="23">
        <f>J19+J20+J21+J22+J23</f>
        <v>1506</v>
      </c>
      <c r="K18" s="23">
        <f>K19+K20+K21+K22+K23</f>
        <v>1900</v>
      </c>
      <c r="L18" s="108">
        <f t="shared" ref="L18:L23" si="18">((K18-J18)/J18)*100</f>
        <v>26.162018592297475</v>
      </c>
      <c r="M18" s="23">
        <f>M19+M20+M21+M22+M23</f>
        <v>3703</v>
      </c>
      <c r="N18" s="23">
        <f>N19+N20+N21+N22+N23</f>
        <v>4588</v>
      </c>
      <c r="O18" s="108">
        <f t="shared" ref="O18:O23" si="19">((N18-M18)/M18)*100</f>
        <v>23.899540912773425</v>
      </c>
      <c r="P18" s="109">
        <f>(N18/N$179)*100</f>
        <v>0.14773260398678392</v>
      </c>
      <c r="Q18" s="23">
        <f>Q19+Q20+Q21+Q22+Q23</f>
        <v>47486</v>
      </c>
      <c r="R18" s="23">
        <f>R19+R20+R21+R22+R23</f>
        <v>22244</v>
      </c>
      <c r="S18" s="108">
        <f t="shared" ref="S18:S23" si="20">((R18-Q18)/Q18)*100</f>
        <v>-53.156719875331682</v>
      </c>
      <c r="T18" s="23">
        <f>T19+T20+T21+T22+T23</f>
        <v>102481</v>
      </c>
      <c r="U18" s="23">
        <f>U19+U20+U21+U22+U23</f>
        <v>200743</v>
      </c>
      <c r="V18" s="108">
        <f t="shared" ref="V18:V23" si="21">((U18-T18)/T18)*100</f>
        <v>95.88313931362886</v>
      </c>
      <c r="W18" s="109">
        <f>(U18/U$179)*100</f>
        <v>0.98021665814104797</v>
      </c>
      <c r="X18" s="12">
        <f>X19+X20+X21+X22+X23</f>
        <v>1667.0357798038126</v>
      </c>
      <c r="Y18" s="12">
        <f>Y19+Y20+Y21+Y22+Y23</f>
        <v>1523.7053279671377</v>
      </c>
      <c r="Z18" s="108">
        <f t="shared" ref="Z18:Z23" si="22">((Y18-X18)/X18)*100</f>
        <v>-8.5979229464134797</v>
      </c>
      <c r="AA18" s="12">
        <f>AA19+AA20+AA21+AA22+AA23</f>
        <v>1641.0995789145045</v>
      </c>
      <c r="AB18" s="12">
        <f>AB19+AB20+AB21+AB22+AB23</f>
        <v>7746.3826730246737</v>
      </c>
      <c r="AC18" s="108">
        <f t="shared" ref="AC18:AC23" si="23">((AB18-AA18)/AA18)*100</f>
        <v>372.02392667411885</v>
      </c>
      <c r="AD18" s="109">
        <f>(AB18/AB$179)*100</f>
        <v>0.88526712493500681</v>
      </c>
    </row>
    <row r="19" spans="1:30">
      <c r="A19" s="5"/>
      <c r="B19" s="8" t="s">
        <v>3</v>
      </c>
      <c r="C19" s="16">
        <v>0.95736140000000003</v>
      </c>
      <c r="D19" s="16">
        <v>1.6389104999999997</v>
      </c>
      <c r="E19" s="110">
        <f t="shared" si="16"/>
        <v>71.190367608303376</v>
      </c>
      <c r="F19" s="16">
        <v>2.8809023000000002</v>
      </c>
      <c r="G19" s="16">
        <v>2.9753122000000003</v>
      </c>
      <c r="H19" s="110">
        <f t="shared" si="17"/>
        <v>3.2770948185226563</v>
      </c>
      <c r="I19" s="111">
        <f>(G19/G$180)*100</f>
        <v>5.2655045695471504E-2</v>
      </c>
      <c r="J19" s="105">
        <v>16</v>
      </c>
      <c r="K19" s="105">
        <v>27</v>
      </c>
      <c r="L19" s="110">
        <f t="shared" si="18"/>
        <v>68.75</v>
      </c>
      <c r="M19" s="105">
        <v>54</v>
      </c>
      <c r="N19" s="105">
        <v>59</v>
      </c>
      <c r="O19" s="110">
        <f t="shared" si="19"/>
        <v>9.2592592592592595</v>
      </c>
      <c r="P19" s="111">
        <f>(N19/N$180)*100</f>
        <v>4.0298619601521785E-2</v>
      </c>
      <c r="Q19" s="105">
        <v>0</v>
      </c>
      <c r="R19" s="105">
        <v>0</v>
      </c>
      <c r="S19" s="118" t="s">
        <v>61</v>
      </c>
      <c r="T19" s="105">
        <v>0</v>
      </c>
      <c r="U19" s="105">
        <v>0</v>
      </c>
      <c r="V19" s="118" t="s">
        <v>61</v>
      </c>
      <c r="W19" s="118" t="s">
        <v>61</v>
      </c>
      <c r="X19" s="16">
        <v>0.55297799999999997</v>
      </c>
      <c r="Y19" s="16">
        <v>0.58039499999999999</v>
      </c>
      <c r="Z19" s="110">
        <f t="shared" si="22"/>
        <v>4.9580634310949128</v>
      </c>
      <c r="AA19" s="16">
        <v>0.59283829999999993</v>
      </c>
      <c r="AB19" s="16">
        <v>0.74060370000000009</v>
      </c>
      <c r="AC19" s="110">
        <f t="shared" si="23"/>
        <v>24.92507653436024</v>
      </c>
      <c r="AD19" s="111">
        <f>(AB19/AB$180)*100</f>
        <v>1.3117709003205941E-2</v>
      </c>
    </row>
    <row r="20" spans="1:30">
      <c r="A20" s="5"/>
      <c r="B20" s="8" t="s">
        <v>4</v>
      </c>
      <c r="C20" s="16">
        <v>8.0813690999999999</v>
      </c>
      <c r="D20" s="16">
        <v>9.3515051000000007</v>
      </c>
      <c r="E20" s="110">
        <f t="shared" si="16"/>
        <v>15.716841840573782</v>
      </c>
      <c r="F20" s="16">
        <v>19.846824799999997</v>
      </c>
      <c r="G20" s="16">
        <v>27.2956018</v>
      </c>
      <c r="H20" s="110">
        <f t="shared" si="17"/>
        <v>37.531328436980026</v>
      </c>
      <c r="I20" s="111">
        <f>(G20/G$181)*100</f>
        <v>0.272403234967733</v>
      </c>
      <c r="J20" s="105">
        <v>1485</v>
      </c>
      <c r="K20" s="105">
        <v>1856</v>
      </c>
      <c r="L20" s="110">
        <f t="shared" si="18"/>
        <v>24.983164983164983</v>
      </c>
      <c r="M20" s="105">
        <v>3640</v>
      </c>
      <c r="N20" s="105">
        <v>4482</v>
      </c>
      <c r="O20" s="110">
        <f t="shared" si="19"/>
        <v>23.131868131868131</v>
      </c>
      <c r="P20" s="111">
        <f>(N20/N$181)*100</f>
        <v>0.1516950962410957</v>
      </c>
      <c r="Q20" s="105">
        <v>0</v>
      </c>
      <c r="R20" s="105">
        <v>0</v>
      </c>
      <c r="S20" s="118" t="s">
        <v>61</v>
      </c>
      <c r="T20" s="105">
        <v>0</v>
      </c>
      <c r="U20" s="105">
        <v>0</v>
      </c>
      <c r="V20" s="118" t="s">
        <v>61</v>
      </c>
      <c r="W20" s="118" t="s">
        <v>61</v>
      </c>
      <c r="X20" s="16">
        <v>225.66066699999996</v>
      </c>
      <c r="Y20" s="16">
        <v>183.88532410000005</v>
      </c>
      <c r="Z20" s="110">
        <f t="shared" si="22"/>
        <v>-18.512460968663149</v>
      </c>
      <c r="AA20" s="16">
        <v>614.11047589999998</v>
      </c>
      <c r="AB20" s="16">
        <v>529.99610890000008</v>
      </c>
      <c r="AC20" s="110">
        <f t="shared" si="23"/>
        <v>-13.696943840068418</v>
      </c>
      <c r="AD20" s="111">
        <f>(AB20/AB$181)*100</f>
        <v>0.14389434811297919</v>
      </c>
    </row>
    <row r="21" spans="1:30">
      <c r="A21" s="5"/>
      <c r="B21" s="8" t="s">
        <v>5</v>
      </c>
      <c r="C21" s="16">
        <v>0.27670890672947462</v>
      </c>
      <c r="D21" s="16">
        <v>1.5262048583810677E-2</v>
      </c>
      <c r="E21" s="110">
        <f t="shared" si="16"/>
        <v>-94.484438985286559</v>
      </c>
      <c r="F21" s="16">
        <v>0.68152709702640901</v>
      </c>
      <c r="G21" s="16">
        <v>0.42334253361282798</v>
      </c>
      <c r="H21" s="110">
        <f t="shared" si="17"/>
        <v>-37.883242579799649</v>
      </c>
      <c r="I21" s="111">
        <f>(G21/G$182)*100</f>
        <v>1.4070604380925454E-3</v>
      </c>
      <c r="J21" s="105">
        <v>0</v>
      </c>
      <c r="K21" s="105">
        <v>0</v>
      </c>
      <c r="L21" s="118" t="s">
        <v>61</v>
      </c>
      <c r="M21" s="105">
        <v>0</v>
      </c>
      <c r="N21" s="105">
        <v>0</v>
      </c>
      <c r="O21" s="118" t="s">
        <v>61</v>
      </c>
      <c r="P21" s="111">
        <f>(N21/N$182)*100</f>
        <v>0</v>
      </c>
      <c r="Q21" s="105">
        <v>333</v>
      </c>
      <c r="R21" s="105">
        <v>24</v>
      </c>
      <c r="S21" s="110">
        <f t="shared" si="20"/>
        <v>-92.792792792792795</v>
      </c>
      <c r="T21" s="105">
        <v>959</v>
      </c>
      <c r="U21" s="105">
        <v>2856</v>
      </c>
      <c r="V21" s="110">
        <f t="shared" si="21"/>
        <v>197.81021897810217</v>
      </c>
      <c r="W21" s="111">
        <f>(U21/U$182)*100</f>
        <v>3.9619827226478915E-2</v>
      </c>
      <c r="X21" s="16">
        <v>6.1622177000000002</v>
      </c>
      <c r="Y21" s="16">
        <v>0.25643920000000003</v>
      </c>
      <c r="Z21" s="110">
        <f t="shared" si="22"/>
        <v>-95.83852417288017</v>
      </c>
      <c r="AA21" s="16">
        <v>12.4453744</v>
      </c>
      <c r="AB21" s="16">
        <v>22.6222943</v>
      </c>
      <c r="AC21" s="110">
        <f t="shared" si="23"/>
        <v>81.772709867209784</v>
      </c>
      <c r="AD21" s="111">
        <f>(AB21/AB$182)*100</f>
        <v>2.6537678430349217E-2</v>
      </c>
    </row>
    <row r="22" spans="1:30">
      <c r="A22" s="5"/>
      <c r="B22" s="8" t="s">
        <v>6</v>
      </c>
      <c r="C22" s="16">
        <v>0.14770030000000001</v>
      </c>
      <c r="D22" s="16">
        <v>7.1051400000000001E-2</v>
      </c>
      <c r="E22" s="110">
        <f t="shared" si="16"/>
        <v>-51.894884438284826</v>
      </c>
      <c r="F22" s="16">
        <v>0.28292149999999999</v>
      </c>
      <c r="G22" s="16">
        <v>0.24012509999999998</v>
      </c>
      <c r="H22" s="110">
        <f t="shared" si="17"/>
        <v>-15.126598720846602</v>
      </c>
      <c r="I22" s="111">
        <f>(G22/G$183)*100</f>
        <v>9.4524131497502866E-3</v>
      </c>
      <c r="J22" s="105">
        <v>0</v>
      </c>
      <c r="K22" s="105">
        <v>0</v>
      </c>
      <c r="L22" s="118" t="s">
        <v>61</v>
      </c>
      <c r="M22" s="105">
        <v>0</v>
      </c>
      <c r="N22" s="105">
        <v>0</v>
      </c>
      <c r="O22" s="118" t="s">
        <v>61</v>
      </c>
      <c r="P22" s="111">
        <f>(N22/N$183)*100</f>
        <v>0</v>
      </c>
      <c r="Q22" s="105">
        <v>0</v>
      </c>
      <c r="R22" s="105">
        <v>0</v>
      </c>
      <c r="S22" s="118" t="s">
        <v>61</v>
      </c>
      <c r="T22" s="105">
        <v>0</v>
      </c>
      <c r="U22" s="105">
        <v>0</v>
      </c>
      <c r="V22" s="118" t="s">
        <v>61</v>
      </c>
      <c r="W22" s="111">
        <f>(U22/U$183)*100</f>
        <v>0</v>
      </c>
      <c r="X22" s="16">
        <v>-1.55E-2</v>
      </c>
      <c r="Y22" s="16">
        <v>-0.16899999999999998</v>
      </c>
      <c r="Z22" s="110">
        <f t="shared" si="22"/>
        <v>990.322580645161</v>
      </c>
      <c r="AA22" s="16">
        <v>-0.12399999999999999</v>
      </c>
      <c r="AB22" s="16">
        <v>-0.21149999999999999</v>
      </c>
      <c r="AC22" s="110">
        <f t="shared" si="23"/>
        <v>70.56451612903227</v>
      </c>
      <c r="AD22" s="111">
        <f>(AB22/AB$183)*100</f>
        <v>-5.9957330832615611E-4</v>
      </c>
    </row>
    <row r="23" spans="1:30">
      <c r="A23" s="5"/>
      <c r="B23" s="26" t="s">
        <v>25</v>
      </c>
      <c r="C23" s="16">
        <v>15.963983812798382</v>
      </c>
      <c r="D23" s="16">
        <v>5.2145034340319283</v>
      </c>
      <c r="E23" s="110">
        <f t="shared" si="16"/>
        <v>-67.33582609967668</v>
      </c>
      <c r="F23" s="16">
        <v>18.212649545747862</v>
      </c>
      <c r="G23" s="16">
        <v>16.275332688638894</v>
      </c>
      <c r="H23" s="110">
        <f t="shared" si="17"/>
        <v>-10.637204939581547</v>
      </c>
      <c r="I23" s="111">
        <f>(G23/G$184)*100</f>
        <v>1.5691714572078328</v>
      </c>
      <c r="J23" s="105">
        <v>5</v>
      </c>
      <c r="K23" s="105">
        <v>17</v>
      </c>
      <c r="L23" s="110">
        <f t="shared" si="18"/>
        <v>240</v>
      </c>
      <c r="M23" s="105">
        <v>9</v>
      </c>
      <c r="N23" s="105">
        <v>47</v>
      </c>
      <c r="O23" s="110">
        <f t="shared" si="19"/>
        <v>422.22222222222223</v>
      </c>
      <c r="P23" s="111">
        <f>(N23/N$184)*100</f>
        <v>1.3070077864293661</v>
      </c>
      <c r="Q23" s="105">
        <v>47153</v>
      </c>
      <c r="R23" s="105">
        <v>22220</v>
      </c>
      <c r="S23" s="110">
        <f t="shared" si="20"/>
        <v>-52.876805293406569</v>
      </c>
      <c r="T23" s="105">
        <v>101522</v>
      </c>
      <c r="U23" s="105">
        <v>197887</v>
      </c>
      <c r="V23" s="110">
        <f t="shared" si="21"/>
        <v>94.920312838596573</v>
      </c>
      <c r="W23" s="111">
        <f>(U23/U$184)*100</f>
        <v>1.5584398606274192</v>
      </c>
      <c r="X23" s="16">
        <v>1434.6754171038126</v>
      </c>
      <c r="Y23" s="16">
        <v>1339.1521696671377</v>
      </c>
      <c r="Z23" s="110">
        <f t="shared" si="22"/>
        <v>-6.6581783097328167</v>
      </c>
      <c r="AA23" s="16">
        <v>1014.0748903145045</v>
      </c>
      <c r="AB23" s="16">
        <v>7193.2351661246739</v>
      </c>
      <c r="AC23" s="110">
        <f t="shared" si="23"/>
        <v>609.33963899784248</v>
      </c>
      <c r="AD23" s="111">
        <f>(AB23/AB$184)*100</f>
        <v>1.8902535082755905</v>
      </c>
    </row>
    <row r="24" spans="1:30">
      <c r="A24" s="5"/>
      <c r="B24" s="26"/>
      <c r="C24" s="16"/>
      <c r="D24" s="16"/>
      <c r="E24" s="110"/>
      <c r="F24" s="16"/>
      <c r="G24" s="16"/>
      <c r="H24" s="110"/>
      <c r="I24" s="111"/>
      <c r="J24" s="105"/>
      <c r="K24" s="105"/>
      <c r="L24" s="110"/>
      <c r="M24" s="105"/>
      <c r="N24" s="105"/>
      <c r="O24" s="110"/>
      <c r="P24" s="111"/>
      <c r="Q24" s="105"/>
      <c r="R24" s="105"/>
      <c r="S24" s="110"/>
      <c r="T24" s="105"/>
      <c r="U24" s="105"/>
      <c r="V24" s="110"/>
      <c r="W24" s="111"/>
      <c r="X24" s="16"/>
      <c r="Y24" s="16"/>
      <c r="Z24" s="110"/>
      <c r="AA24" s="16"/>
      <c r="AB24" s="16"/>
      <c r="AC24" s="110"/>
      <c r="AD24" s="111"/>
    </row>
    <row r="25" spans="1:30" s="25" customFormat="1" ht="15">
      <c r="A25" s="17">
        <v>4</v>
      </c>
      <c r="B25" s="6" t="s">
        <v>31</v>
      </c>
      <c r="C25" s="12">
        <f>C26+C27+C28+C29+C30</f>
        <v>468.50752697872173</v>
      </c>
      <c r="D25" s="12">
        <f>D26+D27+D28+D29+D30</f>
        <v>251.94541949510912</v>
      </c>
      <c r="E25" s="108">
        <f t="shared" ref="E25:E30" si="24">((D25-C25)/C25)*100</f>
        <v>-46.223826729137748</v>
      </c>
      <c r="F25" s="12">
        <f>F26+F27+F28+F29+F30</f>
        <v>1013.7484692690612</v>
      </c>
      <c r="G25" s="12">
        <f>G26+G27+G28+G29+G30</f>
        <v>741.61575921232884</v>
      </c>
      <c r="H25" s="108">
        <f t="shared" ref="H25:H30" si="25">((G25-F25)/F25)*100</f>
        <v>-26.84420428796771</v>
      </c>
      <c r="I25" s="109">
        <f>(G25/G$179)*100</f>
        <v>1.5032111353250805</v>
      </c>
      <c r="J25" s="23">
        <f>J26+J27+J28+J29+J30</f>
        <v>23295</v>
      </c>
      <c r="K25" s="23">
        <f>K26+K27+K28+K29+K30</f>
        <v>47226</v>
      </c>
      <c r="L25" s="108">
        <f t="shared" ref="L25:L30" si="26">((K25-J25)/J25)*100</f>
        <v>102.730199613651</v>
      </c>
      <c r="M25" s="23">
        <f>M26+M27+M28+M29+M30</f>
        <v>58740</v>
      </c>
      <c r="N25" s="23">
        <f>N26+N27+N28+N29+N30</f>
        <v>90378</v>
      </c>
      <c r="O25" s="108">
        <f t="shared" ref="O25:O30" si="27">((N25-M25)/M25)*100</f>
        <v>53.86108273748723</v>
      </c>
      <c r="P25" s="109">
        <f>(N25/N$179)*100</f>
        <v>2.9101519797553528</v>
      </c>
      <c r="Q25" s="23">
        <f>Q26+Q27+Q28+Q29+Q30</f>
        <v>3320146</v>
      </c>
      <c r="R25" s="23">
        <f>R26+R27+R28+R29+R30</f>
        <v>705787</v>
      </c>
      <c r="S25" s="108">
        <f t="shared" ref="S25:S30" si="28">((R25-Q25)/Q25)*100</f>
        <v>-78.74229024868184</v>
      </c>
      <c r="T25" s="23">
        <f>T26+T27+T28+T29+T30</f>
        <v>7468504</v>
      </c>
      <c r="U25" s="23">
        <f>U26+U27+U28+U29+U30</f>
        <v>1657857</v>
      </c>
      <c r="V25" s="108">
        <f t="shared" ref="V25:V30" si="29">((U25-T25)/T25)*100</f>
        <v>-77.802020324284499</v>
      </c>
      <c r="W25" s="109">
        <f>(U25/U$179)*100</f>
        <v>8.095221493231362</v>
      </c>
      <c r="X25" s="12">
        <f>X26+X27+X28+X29+X30</f>
        <v>23995.399156810323</v>
      </c>
      <c r="Y25" s="12">
        <f>Y26+Y27+Y28+Y29+Y30</f>
        <v>22470.770395880256</v>
      </c>
      <c r="Z25" s="108">
        <f t="shared" ref="Z25:Z30" si="30">((Y25-X25)/X25)*100</f>
        <v>-6.3538378793642618</v>
      </c>
      <c r="AA25" s="12">
        <f>AA26+AA27+AA28+AA29+AA30</f>
        <v>56319.956789289106</v>
      </c>
      <c r="AB25" s="12">
        <f>AB26+AB27+AB28+AB29+AB30</f>
        <v>49882.954797993763</v>
      </c>
      <c r="AC25" s="108">
        <f t="shared" ref="AC25:AC30" si="31">((AB25-AA25)/AA25)*100</f>
        <v>-11.429344691044806</v>
      </c>
      <c r="AD25" s="109">
        <f>(AB25/AB$179)*100</f>
        <v>5.700691773343558</v>
      </c>
    </row>
    <row r="26" spans="1:30">
      <c r="A26" s="5"/>
      <c r="B26" s="8" t="s">
        <v>3</v>
      </c>
      <c r="C26" s="16">
        <v>5.7423764159355031</v>
      </c>
      <c r="D26" s="16">
        <v>10.986110451439991</v>
      </c>
      <c r="E26" s="110">
        <f t="shared" si="24"/>
        <v>91.316445591284349</v>
      </c>
      <c r="F26" s="16">
        <v>15.535274094137513</v>
      </c>
      <c r="G26" s="16">
        <v>15.441752795879975</v>
      </c>
      <c r="H26" s="110">
        <f t="shared" si="25"/>
        <v>-0.60199322967098734</v>
      </c>
      <c r="I26" s="111">
        <f>(G26/G$180)*100</f>
        <v>0.27327760733318501</v>
      </c>
      <c r="J26" s="105">
        <v>50</v>
      </c>
      <c r="K26" s="105">
        <v>95</v>
      </c>
      <c r="L26" s="110">
        <f t="shared" si="26"/>
        <v>90</v>
      </c>
      <c r="M26" s="105">
        <v>148</v>
      </c>
      <c r="N26" s="105">
        <v>188</v>
      </c>
      <c r="O26" s="110">
        <f t="shared" si="27"/>
        <v>27.027027027027028</v>
      </c>
      <c r="P26" s="111">
        <f>(N26/N$180)*100</f>
        <v>0.12840916076417111</v>
      </c>
      <c r="Q26" s="105">
        <v>0</v>
      </c>
      <c r="R26" s="105">
        <v>0</v>
      </c>
      <c r="S26" s="118" t="s">
        <v>61</v>
      </c>
      <c r="T26" s="105">
        <v>0</v>
      </c>
      <c r="U26" s="105">
        <v>0</v>
      </c>
      <c r="V26" s="118" t="s">
        <v>61</v>
      </c>
      <c r="W26" s="118" t="s">
        <v>61</v>
      </c>
      <c r="X26" s="16">
        <v>2.6904404999999998</v>
      </c>
      <c r="Y26" s="16">
        <v>40.805631011000003</v>
      </c>
      <c r="Z26" s="110">
        <f t="shared" si="30"/>
        <v>1416.6895908309441</v>
      </c>
      <c r="AA26" s="16">
        <v>14.142352900000001</v>
      </c>
      <c r="AB26" s="16">
        <v>52.109672522000004</v>
      </c>
      <c r="AC26" s="110">
        <f t="shared" si="31"/>
        <v>268.4653670465259</v>
      </c>
      <c r="AD26" s="111">
        <f>(AB26/AB$180)*100</f>
        <v>0.92297610772934646</v>
      </c>
    </row>
    <row r="27" spans="1:30">
      <c r="A27" s="5"/>
      <c r="B27" s="8" t="s">
        <v>4</v>
      </c>
      <c r="C27" s="16">
        <v>141.0962205157862</v>
      </c>
      <c r="D27" s="16">
        <v>159.90685601866912</v>
      </c>
      <c r="E27" s="110">
        <f t="shared" si="24"/>
        <v>13.331778437522596</v>
      </c>
      <c r="F27" s="16">
        <v>330.42181384765701</v>
      </c>
      <c r="G27" s="16">
        <v>328.8150647904489</v>
      </c>
      <c r="H27" s="110">
        <f t="shared" si="25"/>
        <v>-0.48627208915114395</v>
      </c>
      <c r="I27" s="111">
        <f>(G27/G$181)*100</f>
        <v>3.2814915755051426</v>
      </c>
      <c r="J27" s="105">
        <v>23240</v>
      </c>
      <c r="K27" s="105">
        <v>47127</v>
      </c>
      <c r="L27" s="110">
        <f t="shared" si="26"/>
        <v>102.78399311531841</v>
      </c>
      <c r="M27" s="105">
        <v>58570</v>
      </c>
      <c r="N27" s="105">
        <v>90173</v>
      </c>
      <c r="O27" s="110">
        <f t="shared" si="27"/>
        <v>53.95765750384156</v>
      </c>
      <c r="P27" s="111">
        <f>(N27/N$181)*100</f>
        <v>3.051941524620331</v>
      </c>
      <c r="Q27" s="105">
        <v>0</v>
      </c>
      <c r="R27" s="105">
        <v>0</v>
      </c>
      <c r="S27" s="118" t="s">
        <v>61</v>
      </c>
      <c r="T27" s="105">
        <v>0</v>
      </c>
      <c r="U27" s="105">
        <v>0</v>
      </c>
      <c r="V27" s="118" t="s">
        <v>61</v>
      </c>
      <c r="W27" s="118" t="s">
        <v>61</v>
      </c>
      <c r="X27" s="16">
        <v>1991.0031180139997</v>
      </c>
      <c r="Y27" s="16">
        <v>15732.469277953254</v>
      </c>
      <c r="Z27" s="110">
        <f t="shared" si="30"/>
        <v>690.17803315376989</v>
      </c>
      <c r="AA27" s="16">
        <v>5063.1683514750002</v>
      </c>
      <c r="AB27" s="16">
        <v>26832.992011827755</v>
      </c>
      <c r="AC27" s="110">
        <f t="shared" si="31"/>
        <v>429.96444418070314</v>
      </c>
      <c r="AD27" s="111">
        <f>(AB27/AB$181)*100</f>
        <v>7.2851778128643767</v>
      </c>
    </row>
    <row r="28" spans="1:30">
      <c r="A28" s="5"/>
      <c r="B28" s="8" t="s">
        <v>5</v>
      </c>
      <c r="C28" s="16">
        <v>313.52136326700008</v>
      </c>
      <c r="D28" s="16">
        <v>74.166340892000008</v>
      </c>
      <c r="E28" s="110">
        <f t="shared" si="24"/>
        <v>-76.34408701239326</v>
      </c>
      <c r="F28" s="16">
        <v>620.17577125526668</v>
      </c>
      <c r="G28" s="16">
        <v>364.59449401400002</v>
      </c>
      <c r="H28" s="110">
        <f t="shared" si="25"/>
        <v>-41.211103220617183</v>
      </c>
      <c r="I28" s="111">
        <f>(G28/G$182)*100</f>
        <v>1.2118000147432477</v>
      </c>
      <c r="J28" s="105">
        <v>3</v>
      </c>
      <c r="K28" s="105">
        <v>3</v>
      </c>
      <c r="L28" s="110">
        <f t="shared" si="26"/>
        <v>0</v>
      </c>
      <c r="M28" s="105">
        <v>13</v>
      </c>
      <c r="N28" s="105">
        <v>10</v>
      </c>
      <c r="O28" s="110">
        <f t="shared" si="27"/>
        <v>-23.076923076923077</v>
      </c>
      <c r="P28" s="111">
        <f>(N28/N$182)*100</f>
        <v>5.376344086021505</v>
      </c>
      <c r="Q28" s="105">
        <v>3129242</v>
      </c>
      <c r="R28" s="105">
        <v>342835</v>
      </c>
      <c r="S28" s="110">
        <f t="shared" si="28"/>
        <v>-89.044151906436127</v>
      </c>
      <c r="T28" s="105">
        <v>6755470</v>
      </c>
      <c r="U28" s="105">
        <v>889299</v>
      </c>
      <c r="V28" s="110">
        <f t="shared" si="29"/>
        <v>-86.835867822668149</v>
      </c>
      <c r="W28" s="111">
        <f>(U28/U$182)*100</f>
        <v>12.33679017250717</v>
      </c>
      <c r="X28" s="16">
        <v>18998.010710799997</v>
      </c>
      <c r="Y28" s="16">
        <v>2582.2037927000001</v>
      </c>
      <c r="Z28" s="110">
        <f t="shared" si="30"/>
        <v>-86.408030651166698</v>
      </c>
      <c r="AA28" s="16">
        <v>38271.384223274996</v>
      </c>
      <c r="AB28" s="16">
        <v>6043.923164400001</v>
      </c>
      <c r="AC28" s="110">
        <f t="shared" si="31"/>
        <v>-84.207722592055205</v>
      </c>
      <c r="AD28" s="111">
        <f>(AB28/AB$182)*100</f>
        <v>7.0899833265181194</v>
      </c>
    </row>
    <row r="29" spans="1:30">
      <c r="A29" s="5"/>
      <c r="B29" s="8" t="s">
        <v>6</v>
      </c>
      <c r="C29" s="16">
        <v>0</v>
      </c>
      <c r="D29" s="16">
        <v>0</v>
      </c>
      <c r="E29" s="118" t="s">
        <v>61</v>
      </c>
      <c r="F29" s="16">
        <v>-3.0860000000000002E-6</v>
      </c>
      <c r="G29" s="16">
        <v>1.0486560000000002E-3</v>
      </c>
      <c r="H29" s="118" t="s">
        <v>61</v>
      </c>
      <c r="I29" s="111">
        <f>(G29/G$183)*100</f>
        <v>4.127985689111443E-5</v>
      </c>
      <c r="J29" s="105">
        <v>0</v>
      </c>
      <c r="K29" s="105">
        <v>0</v>
      </c>
      <c r="L29" s="118" t="s">
        <v>61</v>
      </c>
      <c r="M29" s="105">
        <v>0</v>
      </c>
      <c r="N29" s="105">
        <v>0</v>
      </c>
      <c r="O29" s="118" t="s">
        <v>61</v>
      </c>
      <c r="P29" s="111">
        <f>(N29/N$183)*100</f>
        <v>0</v>
      </c>
      <c r="Q29" s="105">
        <v>0</v>
      </c>
      <c r="R29" s="105">
        <v>0</v>
      </c>
      <c r="S29" s="118" t="s">
        <v>61</v>
      </c>
      <c r="T29" s="105">
        <v>0</v>
      </c>
      <c r="U29" s="105">
        <v>0</v>
      </c>
      <c r="V29" s="118" t="s">
        <v>61</v>
      </c>
      <c r="W29" s="111">
        <f>(U29/U$183)*100</f>
        <v>0</v>
      </c>
      <c r="X29" s="16">
        <v>0</v>
      </c>
      <c r="Y29" s="16">
        <v>0</v>
      </c>
      <c r="Z29" s="118" t="s">
        <v>61</v>
      </c>
      <c r="AA29" s="16">
        <v>0</v>
      </c>
      <c r="AB29" s="16">
        <v>0</v>
      </c>
      <c r="AC29" s="118" t="s">
        <v>61</v>
      </c>
      <c r="AD29" s="111">
        <f>(AB29/AB$183)*100</f>
        <v>0</v>
      </c>
    </row>
    <row r="30" spans="1:30">
      <c r="A30" s="5"/>
      <c r="B30" s="26" t="s">
        <v>25</v>
      </c>
      <c r="C30" s="16">
        <v>8.1475667799999982</v>
      </c>
      <c r="D30" s="16">
        <v>6.8861121330000001</v>
      </c>
      <c r="E30" s="110">
        <f t="shared" si="24"/>
        <v>-15.482593528371158</v>
      </c>
      <c r="F30" s="16">
        <v>47.615613157999952</v>
      </c>
      <c r="G30" s="16">
        <v>32.763398956000003</v>
      </c>
      <c r="H30" s="110">
        <f t="shared" si="25"/>
        <v>-31.191899498840353</v>
      </c>
      <c r="I30" s="111">
        <f>(G30/G$184)*100</f>
        <v>3.1588534296909452</v>
      </c>
      <c r="J30" s="105">
        <v>2</v>
      </c>
      <c r="K30" s="105">
        <v>1</v>
      </c>
      <c r="L30" s="110">
        <f t="shared" si="26"/>
        <v>-50</v>
      </c>
      <c r="M30" s="105">
        <v>9</v>
      </c>
      <c r="N30" s="105">
        <v>7</v>
      </c>
      <c r="O30" s="110">
        <f t="shared" si="27"/>
        <v>-22.222222222222221</v>
      </c>
      <c r="P30" s="111">
        <f>(N30/N$184)*100</f>
        <v>0.19466073414905449</v>
      </c>
      <c r="Q30" s="105">
        <v>190904</v>
      </c>
      <c r="R30" s="105">
        <v>362952</v>
      </c>
      <c r="S30" s="110">
        <f t="shared" si="28"/>
        <v>90.12278422662699</v>
      </c>
      <c r="T30" s="105">
        <v>713034</v>
      </c>
      <c r="U30" s="105">
        <v>768558</v>
      </c>
      <c r="V30" s="110">
        <f t="shared" si="29"/>
        <v>7.7870059492254224</v>
      </c>
      <c r="W30" s="111">
        <f>(U30/U$184)*100</f>
        <v>6.052703929030649</v>
      </c>
      <c r="X30" s="16">
        <v>3003.6948874963277</v>
      </c>
      <c r="Y30" s="16">
        <v>4115.2916942160009</v>
      </c>
      <c r="Z30" s="110">
        <f t="shared" si="30"/>
        <v>37.007647193028433</v>
      </c>
      <c r="AA30" s="16">
        <v>12971.261861639114</v>
      </c>
      <c r="AB30" s="16">
        <v>16953.929949244</v>
      </c>
      <c r="AC30" s="110">
        <f t="shared" si="31"/>
        <v>30.703782947926832</v>
      </c>
      <c r="AD30" s="111">
        <f>(AB30/AB$184)*100</f>
        <v>4.4551894697587633</v>
      </c>
    </row>
    <row r="31" spans="1:30">
      <c r="A31" s="5"/>
      <c r="B31" s="26"/>
      <c r="C31" s="16"/>
      <c r="D31" s="16"/>
      <c r="E31" s="110"/>
      <c r="F31" s="16"/>
      <c r="G31" s="16"/>
      <c r="H31" s="110"/>
      <c r="I31" s="111"/>
      <c r="J31" s="105"/>
      <c r="K31" s="105"/>
      <c r="L31" s="110"/>
      <c r="M31" s="105"/>
      <c r="N31" s="105"/>
      <c r="O31" s="110"/>
      <c r="P31" s="111"/>
      <c r="Q31" s="105"/>
      <c r="R31" s="105"/>
      <c r="S31" s="110"/>
      <c r="T31" s="105"/>
      <c r="U31" s="105"/>
      <c r="V31" s="110"/>
      <c r="W31" s="111"/>
      <c r="X31" s="16"/>
      <c r="Y31" s="16"/>
      <c r="Z31" s="110"/>
      <c r="AA31" s="16"/>
      <c r="AB31" s="16"/>
      <c r="AC31" s="110"/>
      <c r="AD31" s="111"/>
    </row>
    <row r="32" spans="1:30" s="25" customFormat="1" ht="15">
      <c r="A32" s="17">
        <v>5</v>
      </c>
      <c r="B32" s="6" t="s">
        <v>14</v>
      </c>
      <c r="C32" s="12">
        <f>C33+C34+C35+C36+C37</f>
        <v>73.046558005914079</v>
      </c>
      <c r="D32" s="12">
        <f>D33+D34+D35+D36+D37</f>
        <v>46.692491691457192</v>
      </c>
      <c r="E32" s="108">
        <f t="shared" ref="E32:E35" si="32">((D32-C32)/C32)*100</f>
        <v>-36.078450557962192</v>
      </c>
      <c r="F32" s="12">
        <f>F33+F34+F35+F36+F37</f>
        <v>191.80984157823212</v>
      </c>
      <c r="G32" s="12">
        <f>G33+G34+G35+G36+G37</f>
        <v>109.70029962902861</v>
      </c>
      <c r="H32" s="108">
        <f t="shared" ref="H32:H35" si="33">((G32-F32)/F32)*100</f>
        <v>-42.807783622361256</v>
      </c>
      <c r="I32" s="109">
        <f>(G32/G$179)*100</f>
        <v>0.22235599756671437</v>
      </c>
      <c r="J32" s="23">
        <f>J33+J34+J35+J36+J37</f>
        <v>22704</v>
      </c>
      <c r="K32" s="23">
        <f>K33+K34+K35+K36+K37</f>
        <v>9531</v>
      </c>
      <c r="L32" s="108">
        <f t="shared" ref="L32:L34" si="34">((K32-J32)/J32)*100</f>
        <v>-58.020613107822406</v>
      </c>
      <c r="M32" s="23">
        <f>M33+M34+M35+M36+M37</f>
        <v>62722</v>
      </c>
      <c r="N32" s="23">
        <f>N33+N34+N35+N36+N37</f>
        <v>21474</v>
      </c>
      <c r="O32" s="108">
        <f t="shared" ref="O32:O35" si="35">((N32-M32)/M32)*100</f>
        <v>-65.763209081343064</v>
      </c>
      <c r="P32" s="109">
        <f>(N32/N$179)*100</f>
        <v>0.69145813818923241</v>
      </c>
      <c r="Q32" s="23">
        <f>Q33+Q34+Q35+Q36+Q37</f>
        <v>9796</v>
      </c>
      <c r="R32" s="23">
        <f>R33+R34+R35+R36+R37</f>
        <v>142038</v>
      </c>
      <c r="S32" s="108">
        <f t="shared" ref="S32:S35" si="36">((R32-Q32)/Q32)*100</f>
        <v>1349.9591670069415</v>
      </c>
      <c r="T32" s="23">
        <f>T33+T34+T35+T36+T37</f>
        <v>23697</v>
      </c>
      <c r="U32" s="23">
        <f>U33+U34+U35+U36+U37</f>
        <v>515371</v>
      </c>
      <c r="V32" s="108">
        <f t="shared" ref="V32:V35" si="37">((U32-T32)/T32)*100</f>
        <v>2074.8364771912056</v>
      </c>
      <c r="W32" s="109">
        <f>(U32/U$179)*100</f>
        <v>2.516527297703083</v>
      </c>
      <c r="X32" s="12">
        <f>X33+X34+X35+X36+X37</f>
        <v>2710.6391388000002</v>
      </c>
      <c r="Y32" s="12">
        <f>Y33+Y34+Y35+Y36+Y37</f>
        <v>4054.9089037999997</v>
      </c>
      <c r="Z32" s="108">
        <f t="shared" ref="Z32:Z35" si="38">((Y32-X32)/X32)*100</f>
        <v>49.592354281252931</v>
      </c>
      <c r="AA32" s="12">
        <f>AA33+AA34+AA35+AA36+AA37</f>
        <v>6869.6861259359994</v>
      </c>
      <c r="AB32" s="12">
        <f>AB33+AB34+AB35+AB36+AB37</f>
        <v>12837.200610885</v>
      </c>
      <c r="AC32" s="108">
        <f t="shared" ref="AC32:AC35" si="39">((AB32-AA32)/AA32)*100</f>
        <v>86.867352824448332</v>
      </c>
      <c r="AD32" s="109">
        <f>(AB32/AB$179)*100</f>
        <v>1.4670527079156961</v>
      </c>
    </row>
    <row r="33" spans="1:30">
      <c r="A33" s="5"/>
      <c r="B33" s="8" t="s">
        <v>3</v>
      </c>
      <c r="C33" s="16">
        <v>1.8105802000000017</v>
      </c>
      <c r="D33" s="16">
        <v>2.0603750000000001</v>
      </c>
      <c r="E33" s="110">
        <f t="shared" si="32"/>
        <v>13.79639521077266</v>
      </c>
      <c r="F33" s="16">
        <v>11.006452040000005</v>
      </c>
      <c r="G33" s="16">
        <v>4.1572370000000003</v>
      </c>
      <c r="H33" s="110">
        <f t="shared" si="33"/>
        <v>-62.229090856057567</v>
      </c>
      <c r="I33" s="111">
        <f>(G33/G$180)*100</f>
        <v>7.3571944551534749E-2</v>
      </c>
      <c r="J33" s="105">
        <v>32</v>
      </c>
      <c r="K33" s="105">
        <v>25</v>
      </c>
      <c r="L33" s="110">
        <f t="shared" si="34"/>
        <v>-21.875</v>
      </c>
      <c r="M33" s="105">
        <v>5028</v>
      </c>
      <c r="N33" s="105">
        <v>48</v>
      </c>
      <c r="O33" s="110">
        <f t="shared" si="35"/>
        <v>-99.045346062052502</v>
      </c>
      <c r="P33" s="111">
        <f>(N33/N$180)*100</f>
        <v>3.2785317641916029E-2</v>
      </c>
      <c r="Q33" s="105">
        <v>0</v>
      </c>
      <c r="R33" s="105">
        <v>0</v>
      </c>
      <c r="S33" s="118" t="s">
        <v>61</v>
      </c>
      <c r="T33" s="105">
        <v>0</v>
      </c>
      <c r="U33" s="105">
        <v>0</v>
      </c>
      <c r="V33" s="118" t="s">
        <v>61</v>
      </c>
      <c r="W33" s="118" t="s">
        <v>61</v>
      </c>
      <c r="X33" s="16">
        <v>13.7027909</v>
      </c>
      <c r="Y33" s="16">
        <v>15.612500000000001</v>
      </c>
      <c r="Z33" s="110">
        <f t="shared" si="38"/>
        <v>13.936643373869192</v>
      </c>
      <c r="AA33" s="16">
        <v>72.623153900000005</v>
      </c>
      <c r="AB33" s="16">
        <v>31.318375</v>
      </c>
      <c r="AC33" s="110">
        <f t="shared" si="39"/>
        <v>-56.875495874050706</v>
      </c>
      <c r="AD33" s="111">
        <f>(AB33/AB$180)*100</f>
        <v>0.55471682048480153</v>
      </c>
    </row>
    <row r="34" spans="1:30">
      <c r="A34" s="5"/>
      <c r="B34" s="8" t="s">
        <v>4</v>
      </c>
      <c r="C34" s="16">
        <v>47.900232996914063</v>
      </c>
      <c r="D34" s="16">
        <v>38.909766596449998</v>
      </c>
      <c r="E34" s="110">
        <f t="shared" si="32"/>
        <v>-18.769149621972129</v>
      </c>
      <c r="F34" s="16">
        <v>120.78462696623214</v>
      </c>
      <c r="G34" s="16">
        <v>90.455774301999995</v>
      </c>
      <c r="H34" s="110">
        <f t="shared" si="33"/>
        <v>-25.109861599118243</v>
      </c>
      <c r="I34" s="111">
        <f>(G34/G$181)*100</f>
        <v>0.90272585751803891</v>
      </c>
      <c r="J34" s="105">
        <v>22672</v>
      </c>
      <c r="K34" s="105">
        <v>9504</v>
      </c>
      <c r="L34" s="110">
        <f t="shared" si="34"/>
        <v>-58.080451658433304</v>
      </c>
      <c r="M34" s="105">
        <v>57692</v>
      </c>
      <c r="N34" s="105">
        <v>21420</v>
      </c>
      <c r="O34" s="110">
        <f t="shared" si="35"/>
        <v>-62.871801982943907</v>
      </c>
      <c r="P34" s="111">
        <f>(N34/N$181)*100</f>
        <v>0.72496853223656177</v>
      </c>
      <c r="Q34" s="105">
        <v>0</v>
      </c>
      <c r="R34" s="105">
        <v>0</v>
      </c>
      <c r="S34" s="118" t="s">
        <v>61</v>
      </c>
      <c r="T34" s="105">
        <v>0</v>
      </c>
      <c r="U34" s="105">
        <v>0</v>
      </c>
      <c r="V34" s="118" t="s">
        <v>61</v>
      </c>
      <c r="W34" s="118" t="s">
        <v>61</v>
      </c>
      <c r="X34" s="16">
        <v>1323.8480086</v>
      </c>
      <c r="Y34" s="16">
        <v>912.0019949</v>
      </c>
      <c r="Z34" s="110">
        <f t="shared" si="38"/>
        <v>-31.109765700032039</v>
      </c>
      <c r="AA34" s="16">
        <v>3361.3928050999994</v>
      </c>
      <c r="AB34" s="16">
        <v>2054.1381848999999</v>
      </c>
      <c r="AC34" s="110">
        <f t="shared" si="39"/>
        <v>-38.890266505497245</v>
      </c>
      <c r="AD34" s="111">
        <f>(AB34/AB$181)*100</f>
        <v>0.55770008512634905</v>
      </c>
    </row>
    <row r="35" spans="1:30">
      <c r="A35" s="5"/>
      <c r="B35" s="8" t="s">
        <v>5</v>
      </c>
      <c r="C35" s="16">
        <v>23.335744809000012</v>
      </c>
      <c r="D35" s="16">
        <v>5.7223500950071911</v>
      </c>
      <c r="E35" s="110">
        <f t="shared" si="32"/>
        <v>-75.478176754828823</v>
      </c>
      <c r="F35" s="16">
        <v>60.018762571999972</v>
      </c>
      <c r="G35" s="16">
        <v>15.08728832702862</v>
      </c>
      <c r="H35" s="110">
        <f t="shared" si="33"/>
        <v>-74.862380228300211</v>
      </c>
      <c r="I35" s="111">
        <f>(G35/G$182)*100</f>
        <v>5.0145508276454864E-2</v>
      </c>
      <c r="J35" s="105">
        <v>0</v>
      </c>
      <c r="K35" s="105">
        <v>2</v>
      </c>
      <c r="L35" s="118" t="s">
        <v>61</v>
      </c>
      <c r="M35" s="105">
        <v>2</v>
      </c>
      <c r="N35" s="105">
        <v>6</v>
      </c>
      <c r="O35" s="110">
        <f t="shared" si="35"/>
        <v>200</v>
      </c>
      <c r="P35" s="111">
        <f>(N35/N$182)*100</f>
        <v>3.225806451612903</v>
      </c>
      <c r="Q35" s="105">
        <v>9796</v>
      </c>
      <c r="R35" s="105">
        <v>142038</v>
      </c>
      <c r="S35" s="110">
        <f t="shared" si="36"/>
        <v>1349.9591670069415</v>
      </c>
      <c r="T35" s="105">
        <v>23697</v>
      </c>
      <c r="U35" s="105">
        <v>515371</v>
      </c>
      <c r="V35" s="110">
        <f t="shared" si="37"/>
        <v>2074.8364771912056</v>
      </c>
      <c r="W35" s="111">
        <f>(U35/U$182)*100</f>
        <v>7.1494782834515647</v>
      </c>
      <c r="X35" s="16">
        <v>1373.0883392999999</v>
      </c>
      <c r="Y35" s="16">
        <v>3127.2944088999998</v>
      </c>
      <c r="Z35" s="110">
        <f t="shared" si="38"/>
        <v>127.75624258045141</v>
      </c>
      <c r="AA35" s="16">
        <v>3435.670166936</v>
      </c>
      <c r="AB35" s="16">
        <v>10751.744050985</v>
      </c>
      <c r="AC35" s="110">
        <f t="shared" si="39"/>
        <v>212.94459388031487</v>
      </c>
      <c r="AD35" s="111">
        <f>(AB35/AB$182)*100</f>
        <v>12.612616669497582</v>
      </c>
    </row>
    <row r="36" spans="1:30">
      <c r="A36" s="5"/>
      <c r="B36" s="8" t="s">
        <v>6</v>
      </c>
      <c r="C36" s="16">
        <v>0</v>
      </c>
      <c r="D36" s="16">
        <v>0</v>
      </c>
      <c r="E36" s="118" t="s">
        <v>61</v>
      </c>
      <c r="F36" s="16">
        <v>0</v>
      </c>
      <c r="G36" s="16">
        <v>0</v>
      </c>
      <c r="H36" s="118" t="s">
        <v>61</v>
      </c>
      <c r="I36" s="111">
        <f>(G36/G$183)*100</f>
        <v>0</v>
      </c>
      <c r="J36" s="105">
        <v>0</v>
      </c>
      <c r="K36" s="105">
        <v>0</v>
      </c>
      <c r="L36" s="118" t="s">
        <v>61</v>
      </c>
      <c r="M36" s="105">
        <v>0</v>
      </c>
      <c r="N36" s="105">
        <v>0</v>
      </c>
      <c r="O36" s="118" t="s">
        <v>61</v>
      </c>
      <c r="P36" s="111">
        <f>(N36/N$183)*100</f>
        <v>0</v>
      </c>
      <c r="Q36" s="105">
        <v>0</v>
      </c>
      <c r="R36" s="105">
        <v>0</v>
      </c>
      <c r="S36" s="118" t="s">
        <v>61</v>
      </c>
      <c r="T36" s="105">
        <v>0</v>
      </c>
      <c r="U36" s="105">
        <v>0</v>
      </c>
      <c r="V36" s="118" t="s">
        <v>61</v>
      </c>
      <c r="W36" s="111">
        <f>(U36/U$183)*100</f>
        <v>0</v>
      </c>
      <c r="X36" s="16">
        <v>0</v>
      </c>
      <c r="Y36" s="16">
        <v>0</v>
      </c>
      <c r="Z36" s="118" t="s">
        <v>61</v>
      </c>
      <c r="AA36" s="16">
        <v>0</v>
      </c>
      <c r="AB36" s="16">
        <v>0</v>
      </c>
      <c r="AC36" s="118" t="s">
        <v>61</v>
      </c>
      <c r="AD36" s="111">
        <f>(AB36/AB$183)*100</f>
        <v>0</v>
      </c>
    </row>
    <row r="37" spans="1:30">
      <c r="A37" s="5"/>
      <c r="B37" s="26" t="s">
        <v>25</v>
      </c>
      <c r="C37" s="16">
        <v>0</v>
      </c>
      <c r="D37" s="16">
        <v>0</v>
      </c>
      <c r="E37" s="118" t="s">
        <v>61</v>
      </c>
      <c r="F37" s="16">
        <v>0</v>
      </c>
      <c r="G37" s="16">
        <v>0</v>
      </c>
      <c r="H37" s="118" t="s">
        <v>61</v>
      </c>
      <c r="I37" s="111">
        <f>(G37/G$184)*100</f>
        <v>0</v>
      </c>
      <c r="J37" s="105">
        <v>0</v>
      </c>
      <c r="K37" s="105">
        <v>0</v>
      </c>
      <c r="L37" s="118" t="s">
        <v>61</v>
      </c>
      <c r="M37" s="105">
        <v>0</v>
      </c>
      <c r="N37" s="105">
        <v>0</v>
      </c>
      <c r="O37" s="118" t="s">
        <v>61</v>
      </c>
      <c r="P37" s="111">
        <f>(N37/N$184)*100</f>
        <v>0</v>
      </c>
      <c r="Q37" s="105">
        <v>0</v>
      </c>
      <c r="R37" s="105">
        <v>0</v>
      </c>
      <c r="S37" s="118" t="s">
        <v>61</v>
      </c>
      <c r="T37" s="105">
        <v>0</v>
      </c>
      <c r="U37" s="105">
        <v>0</v>
      </c>
      <c r="V37" s="118" t="s">
        <v>61</v>
      </c>
      <c r="W37" s="111">
        <f>(U37/U$184)*100</f>
        <v>0</v>
      </c>
      <c r="X37" s="16">
        <v>0</v>
      </c>
      <c r="Y37" s="16">
        <v>0</v>
      </c>
      <c r="Z37" s="118" t="s">
        <v>61</v>
      </c>
      <c r="AA37" s="16">
        <v>0</v>
      </c>
      <c r="AB37" s="16">
        <v>0</v>
      </c>
      <c r="AC37" s="118" t="s">
        <v>61</v>
      </c>
      <c r="AD37" s="111">
        <f>(AB37/AB$184)*100</f>
        <v>0</v>
      </c>
    </row>
    <row r="38" spans="1:30">
      <c r="A38" s="5"/>
      <c r="B38" s="26"/>
      <c r="C38" s="16"/>
      <c r="D38" s="16"/>
      <c r="E38" s="110"/>
      <c r="F38" s="16"/>
      <c r="G38" s="16"/>
      <c r="H38" s="110"/>
      <c r="I38" s="111"/>
      <c r="J38" s="105"/>
      <c r="K38" s="105"/>
      <c r="L38" s="110"/>
      <c r="M38" s="105"/>
      <c r="N38" s="105"/>
      <c r="O38" s="110"/>
      <c r="P38" s="111"/>
      <c r="Q38" s="105"/>
      <c r="R38" s="105"/>
      <c r="S38" s="110"/>
      <c r="T38" s="105"/>
      <c r="U38" s="105"/>
      <c r="V38" s="110"/>
      <c r="W38" s="111"/>
      <c r="X38" s="16"/>
      <c r="Y38" s="16"/>
      <c r="Z38" s="110"/>
      <c r="AA38" s="16"/>
      <c r="AB38" s="16"/>
      <c r="AC38" s="110"/>
      <c r="AD38" s="111"/>
    </row>
    <row r="39" spans="1:30" s="25" customFormat="1" ht="15">
      <c r="A39" s="17">
        <v>6</v>
      </c>
      <c r="B39" s="6" t="s">
        <v>18</v>
      </c>
      <c r="C39" s="12">
        <f>C40+C41+C42+C43+C44</f>
        <v>179.82099259199975</v>
      </c>
      <c r="D39" s="12">
        <f>D40+D41+D42+D43+D44</f>
        <v>217.43177424100037</v>
      </c>
      <c r="E39" s="108">
        <f t="shared" ref="E39:E44" si="40">((D39-C39)/C39)*100</f>
        <v>20.91567903550429</v>
      </c>
      <c r="F39" s="12">
        <f>F40+F41+F42+F43+F44</f>
        <v>425.98929472700019</v>
      </c>
      <c r="G39" s="12">
        <f>G40+G41+G42+G43+G44</f>
        <v>481.29384174699993</v>
      </c>
      <c r="H39" s="108">
        <f t="shared" ref="H39:H44" si="41">((G39-F39)/F39)*100</f>
        <v>12.982614282699817</v>
      </c>
      <c r="I39" s="109">
        <f>(G39/G$179)*100</f>
        <v>0.97555405651828819</v>
      </c>
      <c r="J39" s="23">
        <f>J40+J41+J42+J43+J44</f>
        <v>12048</v>
      </c>
      <c r="K39" s="23">
        <f>K40+K41+K42+K43+K44</f>
        <v>12581</v>
      </c>
      <c r="L39" s="108">
        <f t="shared" ref="L39:L44" si="42">((K39-J39)/J39)*100</f>
        <v>4.4239707835325364</v>
      </c>
      <c r="M39" s="23">
        <f>M40+M41+M42+M43+M44</f>
        <v>23838</v>
      </c>
      <c r="N39" s="23">
        <f>N40+N41+N42+N43+N44</f>
        <v>25234</v>
      </c>
      <c r="O39" s="108">
        <f t="shared" ref="O39:O44" si="43">((N39-M39)/M39)*100</f>
        <v>5.8561959895964426</v>
      </c>
      <c r="P39" s="109">
        <f>(N39/N$179)*100</f>
        <v>0.81252932192731153</v>
      </c>
      <c r="Q39" s="23">
        <f>Q40+Q41+Q42+Q43+Q44</f>
        <v>2401106</v>
      </c>
      <c r="R39" s="23">
        <f>R40+R41+R42+R43+R44</f>
        <v>3443782</v>
      </c>
      <c r="S39" s="108">
        <f t="shared" ref="S39:S44" si="44">((R39-Q39)/Q39)*100</f>
        <v>43.424821727987016</v>
      </c>
      <c r="T39" s="23">
        <f>T40+T41+T42+T43+T44</f>
        <v>2447223</v>
      </c>
      <c r="U39" s="23">
        <f>U40+U41+U42+U43+U44</f>
        <v>3523448</v>
      </c>
      <c r="V39" s="108">
        <f t="shared" ref="V39:V44" si="45">((U39-T39)/T39)*100</f>
        <v>43.977398054856465</v>
      </c>
      <c r="W39" s="109">
        <f>(U39/U$179)*100</f>
        <v>17.204796300213502</v>
      </c>
      <c r="X39" s="12">
        <f>X40+X41+X42+X43+X44</f>
        <v>49825.384482494999</v>
      </c>
      <c r="Y39" s="12">
        <f>Y40+Y41+Y42+Y43+Y44</f>
        <v>71416.670673901986</v>
      </c>
      <c r="Z39" s="108">
        <f t="shared" ref="Z39:Z44" si="46">((Y39-X39)/X39)*100</f>
        <v>43.333907837665734</v>
      </c>
      <c r="AA39" s="12">
        <f>AA40+AA41+AA42+AA43+AA44</f>
        <v>53064.666391576007</v>
      </c>
      <c r="AB39" s="12">
        <f>AB40+AB41+AB42+AB43+AB44</f>
        <v>76740.592151686971</v>
      </c>
      <c r="AC39" s="108">
        <f t="shared" ref="AC39:AC44" si="47">((AB39-AA39)/AA39)*100</f>
        <v>44.617119771188285</v>
      </c>
      <c r="AD39" s="109">
        <f>(AB39/AB$179)*100</f>
        <v>8.7700190201689878</v>
      </c>
    </row>
    <row r="40" spans="1:30">
      <c r="A40" s="5"/>
      <c r="B40" s="8" t="s">
        <v>3</v>
      </c>
      <c r="C40" s="16">
        <v>8.6208891950000002</v>
      </c>
      <c r="D40" s="16">
        <v>42.102062266000011</v>
      </c>
      <c r="E40" s="110">
        <f t="shared" si="40"/>
        <v>388.37261811019033</v>
      </c>
      <c r="F40" s="16">
        <v>16.882912475999998</v>
      </c>
      <c r="G40" s="16">
        <v>102.94168018399984</v>
      </c>
      <c r="H40" s="110">
        <f t="shared" si="41"/>
        <v>509.73887254546383</v>
      </c>
      <c r="I40" s="111">
        <f>(G40/G$180)*100</f>
        <v>1.821791633851777</v>
      </c>
      <c r="J40" s="105">
        <v>31</v>
      </c>
      <c r="K40" s="105">
        <v>350</v>
      </c>
      <c r="L40" s="110">
        <f t="shared" si="42"/>
        <v>1029.0322580645161</v>
      </c>
      <c r="M40" s="105">
        <v>78</v>
      </c>
      <c r="N40" s="105">
        <v>1041</v>
      </c>
      <c r="O40" s="110">
        <f t="shared" si="43"/>
        <v>1234.6153846153848</v>
      </c>
      <c r="P40" s="111">
        <f>(N40/N$180)*100</f>
        <v>0.7110315763590539</v>
      </c>
      <c r="Q40" s="105">
        <v>0</v>
      </c>
      <c r="R40" s="105">
        <v>0</v>
      </c>
      <c r="S40" s="118" t="s">
        <v>61</v>
      </c>
      <c r="T40" s="105">
        <v>0</v>
      </c>
      <c r="U40" s="105">
        <v>0</v>
      </c>
      <c r="V40" s="118" t="s">
        <v>61</v>
      </c>
      <c r="W40" s="118" t="s">
        <v>61</v>
      </c>
      <c r="X40" s="16">
        <v>9.0833891950000005</v>
      </c>
      <c r="Y40" s="16">
        <v>44.121483201999851</v>
      </c>
      <c r="Z40" s="110">
        <f t="shared" si="46"/>
        <v>385.73811222673089</v>
      </c>
      <c r="AA40" s="16">
        <v>18.027162475999997</v>
      </c>
      <c r="AB40" s="16">
        <v>105.43966668699981</v>
      </c>
      <c r="AC40" s="110">
        <f t="shared" si="47"/>
        <v>484.89330657209211</v>
      </c>
      <c r="AD40" s="111">
        <f>(AB40/AB$180)*100</f>
        <v>1.8675667769349393</v>
      </c>
    </row>
    <row r="41" spans="1:30">
      <c r="A41" s="5"/>
      <c r="B41" s="8" t="s">
        <v>4</v>
      </c>
      <c r="C41" s="16">
        <v>78.038450266999746</v>
      </c>
      <c r="D41" s="16">
        <v>54.06858777100036</v>
      </c>
      <c r="E41" s="110">
        <f t="shared" si="40"/>
        <v>-30.715451695912989</v>
      </c>
      <c r="F41" s="16">
        <v>158.32994000000016</v>
      </c>
      <c r="G41" s="16">
        <v>85.950482138000041</v>
      </c>
      <c r="H41" s="110">
        <f t="shared" si="41"/>
        <v>-45.714321537670038</v>
      </c>
      <c r="I41" s="111">
        <f>(G41/G$181)*100</f>
        <v>0.85776417581778919</v>
      </c>
      <c r="J41" s="105">
        <v>12013</v>
      </c>
      <c r="K41" s="105">
        <v>12226</v>
      </c>
      <c r="L41" s="110">
        <f t="shared" si="42"/>
        <v>1.7730791642387413</v>
      </c>
      <c r="M41" s="105">
        <v>23756</v>
      </c>
      <c r="N41" s="105">
        <v>24186</v>
      </c>
      <c r="O41" s="110">
        <f t="shared" si="43"/>
        <v>1.8100690351911097</v>
      </c>
      <c r="P41" s="111">
        <f>(N41/N$181)*100</f>
        <v>0.81858491693153523</v>
      </c>
      <c r="Q41" s="105">
        <v>0</v>
      </c>
      <c r="R41" s="105">
        <v>0</v>
      </c>
      <c r="S41" s="118" t="s">
        <v>61</v>
      </c>
      <c r="T41" s="105">
        <v>0</v>
      </c>
      <c r="U41" s="105">
        <v>0</v>
      </c>
      <c r="V41" s="118" t="s">
        <v>61</v>
      </c>
      <c r="W41" s="118" t="s">
        <v>61</v>
      </c>
      <c r="X41" s="16">
        <v>1277.4639731999989</v>
      </c>
      <c r="Y41" s="16">
        <v>2115.7837306999795</v>
      </c>
      <c r="Z41" s="110">
        <f t="shared" si="46"/>
        <v>65.62374948234519</v>
      </c>
      <c r="AA41" s="16">
        <v>2954.6637632000002</v>
      </c>
      <c r="AB41" s="16">
        <v>5362.1375839999846</v>
      </c>
      <c r="AC41" s="110">
        <f t="shared" si="47"/>
        <v>81.480466602826212</v>
      </c>
      <c r="AD41" s="111">
        <f>(AB41/AB$181)*100</f>
        <v>1.4558244469816763</v>
      </c>
    </row>
    <row r="42" spans="1:30" ht="14.25" customHeight="1">
      <c r="A42" s="5"/>
      <c r="B42" s="8" t="s">
        <v>5</v>
      </c>
      <c r="C42" s="16">
        <v>23.427207549000006</v>
      </c>
      <c r="D42" s="16">
        <v>21.496272786999999</v>
      </c>
      <c r="E42" s="110">
        <f t="shared" si="40"/>
        <v>-8.2422745346891713</v>
      </c>
      <c r="F42" s="16">
        <v>179.84424068600001</v>
      </c>
      <c r="G42" s="16">
        <v>191.67922004900001</v>
      </c>
      <c r="H42" s="110">
        <f t="shared" si="41"/>
        <v>6.5806829942713296</v>
      </c>
      <c r="I42" s="111">
        <f>(G42/G$182)*100</f>
        <v>0.63708280156428609</v>
      </c>
      <c r="J42" s="105">
        <v>0</v>
      </c>
      <c r="K42" s="105">
        <v>1</v>
      </c>
      <c r="L42" s="118" t="s">
        <v>61</v>
      </c>
      <c r="M42" s="105">
        <v>0</v>
      </c>
      <c r="N42" s="105">
        <v>1</v>
      </c>
      <c r="O42" s="118" t="s">
        <v>61</v>
      </c>
      <c r="P42" s="111">
        <f>(N42/N$182)*100</f>
        <v>0.53763440860215062</v>
      </c>
      <c r="Q42" s="105">
        <v>1987</v>
      </c>
      <c r="R42" s="105">
        <v>5883</v>
      </c>
      <c r="S42" s="110">
        <f t="shared" si="44"/>
        <v>196.0744841469552</v>
      </c>
      <c r="T42" s="105">
        <v>4525</v>
      </c>
      <c r="U42" s="105">
        <v>7402</v>
      </c>
      <c r="V42" s="110">
        <f t="shared" si="45"/>
        <v>63.580110497237577</v>
      </c>
      <c r="W42" s="111">
        <f>(U42/U$182)*100</f>
        <v>0.10268416005966279</v>
      </c>
      <c r="X42" s="16">
        <v>275.91282860000001</v>
      </c>
      <c r="Y42" s="16">
        <v>292.3333945</v>
      </c>
      <c r="Z42" s="110">
        <f t="shared" si="46"/>
        <v>5.9513600666264868</v>
      </c>
      <c r="AA42" s="16">
        <v>603.74018430000001</v>
      </c>
      <c r="AB42" s="16">
        <v>509.55121120000001</v>
      </c>
      <c r="AC42" s="110">
        <f t="shared" si="47"/>
        <v>-15.600911708271726</v>
      </c>
      <c r="AD42" s="111">
        <f>(AB42/AB$182)*100</f>
        <v>0.59774247506896583</v>
      </c>
    </row>
    <row r="43" spans="1:30">
      <c r="A43" s="5"/>
      <c r="B43" s="8" t="s">
        <v>6</v>
      </c>
      <c r="C43" s="115">
        <v>0.71427080799999987</v>
      </c>
      <c r="D43" s="115">
        <v>0.29327217399999994</v>
      </c>
      <c r="E43" s="110">
        <f t="shared" si="40"/>
        <v>-58.941038788750276</v>
      </c>
      <c r="F43" s="13">
        <v>1.5953076529999999</v>
      </c>
      <c r="G43" s="13">
        <v>0.51743753599999998</v>
      </c>
      <c r="H43" s="110">
        <f t="shared" si="41"/>
        <v>-67.565031420306227</v>
      </c>
      <c r="I43" s="111">
        <f>(G43/G$183)*100</f>
        <v>2.0368688527191817E-2</v>
      </c>
      <c r="J43" s="14">
        <v>0</v>
      </c>
      <c r="K43" s="14">
        <v>0</v>
      </c>
      <c r="L43" s="118" t="s">
        <v>61</v>
      </c>
      <c r="M43" s="14">
        <v>0</v>
      </c>
      <c r="N43" s="14">
        <v>0</v>
      </c>
      <c r="O43" s="118" t="s">
        <v>61</v>
      </c>
      <c r="P43" s="111">
        <f>(N43/N$183)*100</f>
        <v>0</v>
      </c>
      <c r="Q43" s="14">
        <v>1337</v>
      </c>
      <c r="R43" s="14">
        <v>414</v>
      </c>
      <c r="S43" s="110">
        <f t="shared" si="44"/>
        <v>-69.035153328347036</v>
      </c>
      <c r="T43" s="14">
        <v>2934</v>
      </c>
      <c r="U43" s="14">
        <v>682</v>
      </c>
      <c r="V43" s="110">
        <f t="shared" si="45"/>
        <v>-76.755282890252218</v>
      </c>
      <c r="W43" s="111">
        <f>(U43/U$183)*100</f>
        <v>0.11898593279213925</v>
      </c>
      <c r="X43" s="115">
        <v>259.81139150000001</v>
      </c>
      <c r="Y43" s="115">
        <v>87.952865500000001</v>
      </c>
      <c r="Z43" s="110">
        <f t="shared" si="46"/>
        <v>-66.147417558479148</v>
      </c>
      <c r="AA43" s="13">
        <v>586.69088160000001</v>
      </c>
      <c r="AB43" s="13">
        <v>144.24998980000001</v>
      </c>
      <c r="AC43" s="110">
        <f t="shared" si="47"/>
        <v>-75.412948398548977</v>
      </c>
      <c r="AD43" s="111">
        <f>(AB43/AB$183)*100</f>
        <v>0.40892881139669168</v>
      </c>
    </row>
    <row r="44" spans="1:30">
      <c r="A44" s="5"/>
      <c r="B44" s="26" t="s">
        <v>25</v>
      </c>
      <c r="C44" s="16">
        <v>69.020174772999994</v>
      </c>
      <c r="D44" s="16">
        <v>99.471579243000008</v>
      </c>
      <c r="E44" s="110">
        <f t="shared" si="40"/>
        <v>44.119570212842028</v>
      </c>
      <c r="F44" s="16">
        <v>69.336893912000008</v>
      </c>
      <c r="G44" s="16">
        <v>100.20502184000003</v>
      </c>
      <c r="H44" s="110">
        <f t="shared" si="41"/>
        <v>44.519052104031061</v>
      </c>
      <c r="I44" s="111">
        <f>(G44/G$184)*100</f>
        <v>9.6611764040914032</v>
      </c>
      <c r="J44" s="105">
        <v>4</v>
      </c>
      <c r="K44" s="105">
        <v>4</v>
      </c>
      <c r="L44" s="110">
        <f t="shared" si="42"/>
        <v>0</v>
      </c>
      <c r="M44" s="105">
        <v>4</v>
      </c>
      <c r="N44" s="105">
        <v>6</v>
      </c>
      <c r="O44" s="110">
        <f t="shared" si="43"/>
        <v>50</v>
      </c>
      <c r="P44" s="111">
        <f>(N44/N$184)*100</f>
        <v>0.16685205784204674</v>
      </c>
      <c r="Q44" s="105">
        <v>2397782</v>
      </c>
      <c r="R44" s="105">
        <v>3437485</v>
      </c>
      <c r="S44" s="110">
        <f t="shared" si="44"/>
        <v>43.361031152957189</v>
      </c>
      <c r="T44" s="105">
        <v>2439764</v>
      </c>
      <c r="U44" s="105">
        <v>3515364</v>
      </c>
      <c r="V44" s="110">
        <f t="shared" si="45"/>
        <v>44.08623129122325</v>
      </c>
      <c r="W44" s="111">
        <f>(U44/U$184)*100</f>
        <v>27.684907963709826</v>
      </c>
      <c r="X44" s="16">
        <v>48003.1129</v>
      </c>
      <c r="Y44" s="16">
        <v>68876.479200000002</v>
      </c>
      <c r="Z44" s="110">
        <f t="shared" si="46"/>
        <v>43.483359805192976</v>
      </c>
      <c r="AA44" s="16">
        <v>48901.544400000006</v>
      </c>
      <c r="AB44" s="16">
        <v>70619.213699999993</v>
      </c>
      <c r="AC44" s="110">
        <f t="shared" si="47"/>
        <v>44.411009031444792</v>
      </c>
      <c r="AD44" s="111">
        <f>(AB44/AB$184)*100</f>
        <v>18.557465919747603</v>
      </c>
    </row>
    <row r="45" spans="1:30">
      <c r="A45" s="5"/>
      <c r="B45" s="26"/>
      <c r="C45" s="16"/>
      <c r="D45" s="16"/>
      <c r="E45" s="110"/>
      <c r="F45" s="16"/>
      <c r="G45" s="16"/>
      <c r="H45" s="110"/>
      <c r="I45" s="111"/>
      <c r="J45" s="105"/>
      <c r="K45" s="105"/>
      <c r="L45" s="110"/>
      <c r="M45" s="105"/>
      <c r="N45" s="105"/>
      <c r="O45" s="110"/>
      <c r="P45" s="111"/>
      <c r="Q45" s="105"/>
      <c r="R45" s="105"/>
      <c r="S45" s="110"/>
      <c r="T45" s="105"/>
      <c r="U45" s="105"/>
      <c r="V45" s="110"/>
      <c r="W45" s="111"/>
      <c r="X45" s="16"/>
      <c r="Y45" s="16"/>
      <c r="Z45" s="110"/>
      <c r="AA45" s="16"/>
      <c r="AB45" s="16"/>
      <c r="AC45" s="110"/>
      <c r="AD45" s="111"/>
    </row>
    <row r="46" spans="1:30" s="25" customFormat="1" ht="15">
      <c r="A46" s="17">
        <v>7</v>
      </c>
      <c r="B46" s="6" t="s">
        <v>34</v>
      </c>
      <c r="C46" s="12">
        <f>C47+C48+C49+C50+C51</f>
        <v>27.182520751999906</v>
      </c>
      <c r="D46" s="12">
        <f>D47+D48+D49+D50+D51</f>
        <v>27.596141274999841</v>
      </c>
      <c r="E46" s="108">
        <f t="shared" ref="E46:E51" si="48">((D46-C46)/C46)*100</f>
        <v>1.5216415238807586</v>
      </c>
      <c r="F46" s="12">
        <f>F47+F48+F49+F50+F51</f>
        <v>57.670795158999972</v>
      </c>
      <c r="G46" s="12">
        <f>G47+G48+G49+G50+G51</f>
        <v>62.848035019999955</v>
      </c>
      <c r="H46" s="108">
        <f t="shared" ref="H46:H51" si="49">((G46-F46)/F46)*100</f>
        <v>8.9772298903217642</v>
      </c>
      <c r="I46" s="109">
        <f>(G46/G$179)*100</f>
        <v>0.12738923748829906</v>
      </c>
      <c r="J46" s="23">
        <f>J47+J48+J49+J50+J51</f>
        <v>6068</v>
      </c>
      <c r="K46" s="23">
        <f>K47+K48+K49+K50+K51</f>
        <v>7637</v>
      </c>
      <c r="L46" s="108">
        <f t="shared" ref="L46:L51" si="50">((K46-J46)/J46)*100</f>
        <v>25.856954515491097</v>
      </c>
      <c r="M46" s="23">
        <f>M47+M48+M49+M50+M51</f>
        <v>13845</v>
      </c>
      <c r="N46" s="23">
        <f>N47+N48+N49+N50+N51</f>
        <v>18015</v>
      </c>
      <c r="O46" s="108">
        <f t="shared" ref="O46:O51" si="51">((N46-M46)/M46)*100</f>
        <v>30.119176598049833</v>
      </c>
      <c r="P46" s="109">
        <f>(N46/N$179)*100</f>
        <v>0.5800790891067813</v>
      </c>
      <c r="Q46" s="23">
        <f>Q47+Q48+Q49+Q50+Q51</f>
        <v>5709</v>
      </c>
      <c r="R46" s="23">
        <f>R47+R48+R49+R50+R51</f>
        <v>17281</v>
      </c>
      <c r="S46" s="108">
        <f t="shared" ref="S46:S51" si="52">((R46-Q46)/Q46)*100</f>
        <v>202.69749518304428</v>
      </c>
      <c r="T46" s="23">
        <f>T47+T48+T49+T50+T51</f>
        <v>18354</v>
      </c>
      <c r="U46" s="23">
        <f>U47+U48+U49+U50+U51</f>
        <v>27787</v>
      </c>
      <c r="V46" s="108">
        <f t="shared" ref="V46:V51" si="53">((U46-T46)/T46)*100</f>
        <v>51.394791326141444</v>
      </c>
      <c r="W46" s="109">
        <f>(U46/U$179)*100</f>
        <v>0.13568234150015343</v>
      </c>
      <c r="X46" s="12">
        <f>X47+X48+X49+X50+X51</f>
        <v>2500.9942837344865</v>
      </c>
      <c r="Y46" s="12">
        <f>Y47+Y48+Y49+Y50+Y51</f>
        <v>3533.9554796875191</v>
      </c>
      <c r="Z46" s="108">
        <f t="shared" ref="Z46:Z51" si="54">((Y46-X46)/X46)*100</f>
        <v>41.302021466862939</v>
      </c>
      <c r="AA46" s="12">
        <f>AA47+AA48+AA49+AA50+AA51</f>
        <v>6454.8671554453103</v>
      </c>
      <c r="AB46" s="12">
        <f>AB47+AB48+AB49+AB50+AB51</f>
        <v>6851.7973311915011</v>
      </c>
      <c r="AC46" s="108">
        <f t="shared" ref="AC46:AC51" si="55">((AB46-AA46)/AA46)*100</f>
        <v>6.1493159531771537</v>
      </c>
      <c r="AD46" s="109">
        <f>(AB46/AB$179)*100</f>
        <v>0.7830326979770591</v>
      </c>
    </row>
    <row r="47" spans="1:30">
      <c r="A47" s="5"/>
      <c r="B47" s="8" t="s">
        <v>3</v>
      </c>
      <c r="C47" s="16">
        <v>0.30519650000000015</v>
      </c>
      <c r="D47" s="16">
        <v>0.505</v>
      </c>
      <c r="E47" s="110">
        <f t="shared" si="48"/>
        <v>65.467166235523592</v>
      </c>
      <c r="F47" s="16">
        <v>0.87098522900000086</v>
      </c>
      <c r="G47" s="16">
        <v>1.797334</v>
      </c>
      <c r="H47" s="110">
        <f t="shared" si="49"/>
        <v>106.35642719952467</v>
      </c>
      <c r="I47" s="111">
        <f>(G47/G$180)*100</f>
        <v>3.1807991074020596E-2</v>
      </c>
      <c r="J47" s="105">
        <v>61</v>
      </c>
      <c r="K47" s="105">
        <v>8</v>
      </c>
      <c r="L47" s="110">
        <f t="shared" si="50"/>
        <v>-86.885245901639337</v>
      </c>
      <c r="M47" s="105">
        <v>921</v>
      </c>
      <c r="N47" s="105">
        <v>32</v>
      </c>
      <c r="O47" s="110">
        <f t="shared" si="51"/>
        <v>-96.525515743756785</v>
      </c>
      <c r="P47" s="111">
        <f>(N47/N$180)*100</f>
        <v>2.1856878427944017E-2</v>
      </c>
      <c r="Q47" s="105">
        <v>0</v>
      </c>
      <c r="R47" s="105">
        <v>0</v>
      </c>
      <c r="S47" s="118" t="s">
        <v>61</v>
      </c>
      <c r="T47" s="105">
        <v>0</v>
      </c>
      <c r="U47" s="105">
        <v>0</v>
      </c>
      <c r="V47" s="118" t="s">
        <v>61</v>
      </c>
      <c r="W47" s="118" t="s">
        <v>61</v>
      </c>
      <c r="X47" s="16">
        <v>1.200624399999999</v>
      </c>
      <c r="Y47" s="16">
        <v>0.80352999999999997</v>
      </c>
      <c r="Z47" s="110">
        <f t="shared" si="54"/>
        <v>-33.073990500276309</v>
      </c>
      <c r="AA47" s="16">
        <v>2.8215698999999934</v>
      </c>
      <c r="AB47" s="16">
        <v>2.0233325999999998</v>
      </c>
      <c r="AC47" s="110">
        <f t="shared" si="55"/>
        <v>-28.290537831438993</v>
      </c>
      <c r="AD47" s="111">
        <f>(AB47/AB$180)*100</f>
        <v>3.5837639298183468E-2</v>
      </c>
    </row>
    <row r="48" spans="1:30">
      <c r="A48" s="5"/>
      <c r="B48" s="8" t="s">
        <v>4</v>
      </c>
      <c r="C48" s="16">
        <v>22.194398901999911</v>
      </c>
      <c r="D48" s="16">
        <v>25.379916728999916</v>
      </c>
      <c r="E48" s="110">
        <f t="shared" si="48"/>
        <v>14.352800637069571</v>
      </c>
      <c r="F48" s="16">
        <v>47.576663289999985</v>
      </c>
      <c r="G48" s="16">
        <v>57.320936730999982</v>
      </c>
      <c r="H48" s="110">
        <f t="shared" si="49"/>
        <v>20.481203949937619</v>
      </c>
      <c r="I48" s="111">
        <f>(G48/G$181)*100</f>
        <v>0.57204851943968293</v>
      </c>
      <c r="J48" s="105">
        <v>6001</v>
      </c>
      <c r="K48" s="105">
        <v>7628</v>
      </c>
      <c r="L48" s="110">
        <f t="shared" si="50"/>
        <v>27.112147975337443</v>
      </c>
      <c r="M48" s="105">
        <v>12910</v>
      </c>
      <c r="N48" s="105">
        <v>17975</v>
      </c>
      <c r="O48" s="110">
        <f t="shared" si="51"/>
        <v>39.233152594887684</v>
      </c>
      <c r="P48" s="111">
        <f>(N48/N$181)*100</f>
        <v>0.60837111890533135</v>
      </c>
      <c r="Q48" s="105">
        <v>0</v>
      </c>
      <c r="R48" s="105">
        <v>0</v>
      </c>
      <c r="S48" s="118" t="s">
        <v>61</v>
      </c>
      <c r="T48" s="105">
        <v>0</v>
      </c>
      <c r="U48" s="105">
        <v>0</v>
      </c>
      <c r="V48" s="118" t="s">
        <v>61</v>
      </c>
      <c r="W48" s="118" t="s">
        <v>61</v>
      </c>
      <c r="X48" s="16">
        <v>1896.1121867860079</v>
      </c>
      <c r="Y48" s="16">
        <v>2299.3844859000005</v>
      </c>
      <c r="Z48" s="110">
        <f t="shared" si="54"/>
        <v>21.268377574090518</v>
      </c>
      <c r="AA48" s="16">
        <v>4690.1454863859699</v>
      </c>
      <c r="AB48" s="16">
        <v>4710.8241741319953</v>
      </c>
      <c r="AC48" s="110">
        <f t="shared" si="55"/>
        <v>0.44089650962958765</v>
      </c>
      <c r="AD48" s="111">
        <f>(AB48/AB$181)*100</f>
        <v>1.2789923590542551</v>
      </c>
    </row>
    <row r="49" spans="1:30">
      <c r="A49" s="5"/>
      <c r="B49" s="8" t="s">
        <v>5</v>
      </c>
      <c r="C49" s="16">
        <v>3.5948609269999934</v>
      </c>
      <c r="D49" s="16">
        <v>0.68270566199992644</v>
      </c>
      <c r="E49" s="110">
        <f t="shared" si="48"/>
        <v>-81.008843572436547</v>
      </c>
      <c r="F49" s="16">
        <v>7.3943342309999931</v>
      </c>
      <c r="G49" s="16">
        <v>1.763394814999975</v>
      </c>
      <c r="H49" s="110">
        <f t="shared" si="49"/>
        <v>-76.152081311024304</v>
      </c>
      <c r="I49" s="111">
        <f>(G49/G$182)*100</f>
        <v>5.8609822635804325E-3</v>
      </c>
      <c r="J49" s="105">
        <v>0</v>
      </c>
      <c r="K49" s="105">
        <v>0</v>
      </c>
      <c r="L49" s="118" t="s">
        <v>61</v>
      </c>
      <c r="M49" s="105">
        <v>0</v>
      </c>
      <c r="N49" s="105">
        <v>0</v>
      </c>
      <c r="O49" s="118" t="s">
        <v>61</v>
      </c>
      <c r="P49" s="111">
        <f>(N49/N$182)*100</f>
        <v>0</v>
      </c>
      <c r="Q49" s="105">
        <v>1797</v>
      </c>
      <c r="R49" s="105">
        <v>12960</v>
      </c>
      <c r="S49" s="110">
        <f t="shared" si="52"/>
        <v>621.20200333889807</v>
      </c>
      <c r="T49" s="105">
        <v>3670</v>
      </c>
      <c r="U49" s="105">
        <v>14330</v>
      </c>
      <c r="V49" s="110">
        <f t="shared" si="53"/>
        <v>290.4632152588556</v>
      </c>
      <c r="W49" s="111">
        <f>(U49/U$182)*100</f>
        <v>0.19879276055862846</v>
      </c>
      <c r="X49" s="16">
        <v>190.93442600000014</v>
      </c>
      <c r="Y49" s="16">
        <v>58.732204899998166</v>
      </c>
      <c r="Z49" s="110">
        <f t="shared" si="54"/>
        <v>-69.239593859308471</v>
      </c>
      <c r="AA49" s="16">
        <v>412.23408700000027</v>
      </c>
      <c r="AB49" s="16">
        <v>123.6310591999964</v>
      </c>
      <c r="AC49" s="110">
        <f t="shared" si="55"/>
        <v>-70.009501130847454</v>
      </c>
      <c r="AD49" s="111">
        <f>(AB49/AB$182)*100</f>
        <v>0.14502867169635272</v>
      </c>
    </row>
    <row r="50" spans="1:30">
      <c r="A50" s="5"/>
      <c r="B50" s="8" t="s">
        <v>6</v>
      </c>
      <c r="C50" s="16">
        <v>0.77868510000000002</v>
      </c>
      <c r="D50" s="16">
        <v>0</v>
      </c>
      <c r="E50" s="110">
        <f t="shared" si="48"/>
        <v>-100</v>
      </c>
      <c r="F50" s="16">
        <v>0.77868510000000002</v>
      </c>
      <c r="G50" s="16">
        <v>0.32653379999999999</v>
      </c>
      <c r="H50" s="110">
        <f t="shared" si="49"/>
        <v>-58.06600126289819</v>
      </c>
      <c r="I50" s="111">
        <f>(G50/G$183)*100</f>
        <v>1.2853851533879343E-2</v>
      </c>
      <c r="J50" s="105">
        <v>0</v>
      </c>
      <c r="K50" s="105">
        <v>0</v>
      </c>
      <c r="L50" s="118" t="s">
        <v>61</v>
      </c>
      <c r="M50" s="105">
        <v>0</v>
      </c>
      <c r="N50" s="105">
        <v>0</v>
      </c>
      <c r="O50" s="118" t="s">
        <v>61</v>
      </c>
      <c r="P50" s="111">
        <f>(N50/N$183)*100</f>
        <v>0</v>
      </c>
      <c r="Q50" s="105">
        <v>0</v>
      </c>
      <c r="R50" s="105">
        <v>0</v>
      </c>
      <c r="S50" s="118" t="s">
        <v>61</v>
      </c>
      <c r="T50" s="105">
        <v>0</v>
      </c>
      <c r="U50" s="105">
        <v>0</v>
      </c>
      <c r="V50" s="118" t="s">
        <v>61</v>
      </c>
      <c r="W50" s="111">
        <f>(U50/U$183)*100</f>
        <v>0</v>
      </c>
      <c r="X50" s="16">
        <v>0</v>
      </c>
      <c r="Y50" s="16">
        <v>0</v>
      </c>
      <c r="Z50" s="118" t="s">
        <v>61</v>
      </c>
      <c r="AA50" s="16">
        <v>0</v>
      </c>
      <c r="AB50" s="16">
        <v>0</v>
      </c>
      <c r="AC50" s="118" t="s">
        <v>61</v>
      </c>
      <c r="AD50" s="111">
        <f>(AB50/AB$183)*100</f>
        <v>0</v>
      </c>
    </row>
    <row r="51" spans="1:30">
      <c r="A51" s="5"/>
      <c r="B51" s="26" t="s">
        <v>25</v>
      </c>
      <c r="C51" s="16">
        <v>0.30937932299999998</v>
      </c>
      <c r="D51" s="16">
        <v>1.0285188839999997</v>
      </c>
      <c r="E51" s="110">
        <f t="shared" si="48"/>
        <v>232.44590298621856</v>
      </c>
      <c r="F51" s="16">
        <v>1.0501273090000001</v>
      </c>
      <c r="G51" s="16">
        <v>1.6398356739999991</v>
      </c>
      <c r="H51" s="110">
        <f t="shared" si="49"/>
        <v>56.1558927137661</v>
      </c>
      <c r="I51" s="111">
        <f>(G51/G$184)*100</f>
        <v>0.15810327096712409</v>
      </c>
      <c r="J51" s="105">
        <v>6</v>
      </c>
      <c r="K51" s="105">
        <v>1</v>
      </c>
      <c r="L51" s="110">
        <f t="shared" si="50"/>
        <v>-83.333333333333343</v>
      </c>
      <c r="M51" s="105">
        <v>14</v>
      </c>
      <c r="N51" s="105">
        <v>8</v>
      </c>
      <c r="O51" s="110">
        <f t="shared" si="51"/>
        <v>-42.857142857142854</v>
      </c>
      <c r="P51" s="111">
        <f>(N51/N$184)*100</f>
        <v>0.22246941045606228</v>
      </c>
      <c r="Q51" s="105">
        <v>3912</v>
      </c>
      <c r="R51" s="105">
        <v>4321</v>
      </c>
      <c r="S51" s="110">
        <f t="shared" si="52"/>
        <v>10.455010224948875</v>
      </c>
      <c r="T51" s="105">
        <v>14684</v>
      </c>
      <c r="U51" s="105">
        <v>13457</v>
      </c>
      <c r="V51" s="110">
        <f t="shared" si="53"/>
        <v>-8.356033778262054</v>
      </c>
      <c r="W51" s="111">
        <f>(U51/U$184)*100</f>
        <v>0.10597929729827214</v>
      </c>
      <c r="X51" s="16">
        <v>412.74704654847847</v>
      </c>
      <c r="Y51" s="16">
        <v>1175.0352588875203</v>
      </c>
      <c r="Z51" s="110">
        <f t="shared" si="54"/>
        <v>184.68653348668082</v>
      </c>
      <c r="AA51" s="16">
        <v>1349.6660121593397</v>
      </c>
      <c r="AB51" s="16">
        <v>2015.3187652595097</v>
      </c>
      <c r="AC51" s="110">
        <f t="shared" si="55"/>
        <v>49.319812983597892</v>
      </c>
      <c r="AD51" s="111">
        <f>(AB51/AB$184)*100</f>
        <v>0.52958971566305024</v>
      </c>
    </row>
    <row r="52" spans="1:30">
      <c r="A52" s="5"/>
      <c r="B52" s="26"/>
      <c r="C52" s="16"/>
      <c r="D52" s="16"/>
      <c r="E52" s="110"/>
      <c r="F52" s="16"/>
      <c r="G52" s="16"/>
      <c r="H52" s="110"/>
      <c r="I52" s="111"/>
      <c r="J52" s="105"/>
      <c r="K52" s="105"/>
      <c r="L52" s="110"/>
      <c r="M52" s="105"/>
      <c r="N52" s="105"/>
      <c r="O52" s="110"/>
      <c r="P52" s="111"/>
      <c r="Q52" s="105"/>
      <c r="R52" s="105"/>
      <c r="S52" s="110"/>
      <c r="T52" s="105"/>
      <c r="U52" s="105"/>
      <c r="V52" s="110"/>
      <c r="W52" s="111"/>
      <c r="X52" s="16"/>
      <c r="Y52" s="16"/>
      <c r="Z52" s="110"/>
      <c r="AA52" s="16"/>
      <c r="AB52" s="16"/>
      <c r="AC52" s="110"/>
      <c r="AD52" s="111"/>
    </row>
    <row r="53" spans="1:30" s="25" customFormat="1" ht="15">
      <c r="A53" s="17">
        <v>8</v>
      </c>
      <c r="B53" s="6" t="s">
        <v>20</v>
      </c>
      <c r="C53" s="12">
        <f>C54+C55+C56+C57+C58</f>
        <v>59.378505688000018</v>
      </c>
      <c r="D53" s="12">
        <f>D54+D55+D56+D57+D58</f>
        <v>44.789051359999995</v>
      </c>
      <c r="E53" s="108">
        <f t="shared" ref="E53:E58" si="56">((D53-C53)/C53)*100</f>
        <v>-24.570261846364467</v>
      </c>
      <c r="F53" s="12">
        <f>F54+F55+F56+F57+F58</f>
        <v>154.98859076419703</v>
      </c>
      <c r="G53" s="12">
        <f>G54+G55+G56+G57+G58</f>
        <v>101.82992562299998</v>
      </c>
      <c r="H53" s="108">
        <f t="shared" ref="H53:H58" si="57">((G53-F53)/F53)*100</f>
        <v>-34.298437632789231</v>
      </c>
      <c r="I53" s="109">
        <f>(G53/G$179)*100</f>
        <v>0.20640321649636489</v>
      </c>
      <c r="J53" s="23">
        <f>J54+J55+J56+J57+J58</f>
        <v>15903</v>
      </c>
      <c r="K53" s="23">
        <f>K54+K55+K56+K57+K58</f>
        <v>10424</v>
      </c>
      <c r="L53" s="108">
        <f t="shared" ref="L53:L57" si="58">((K53-J53)/J53)*100</f>
        <v>-34.452619002703891</v>
      </c>
      <c r="M53" s="23">
        <f>M54+M55+M56+M57+M58</f>
        <v>38430</v>
      </c>
      <c r="N53" s="23">
        <f>N54+N55+N56+N57+N58</f>
        <v>25384</v>
      </c>
      <c r="O53" s="108">
        <f t="shared" ref="O53:O57" si="59">((N53-M53)/M53)*100</f>
        <v>-33.947436898256569</v>
      </c>
      <c r="P53" s="109">
        <f>(N53/N$179)*100</f>
        <v>0.81735928936367119</v>
      </c>
      <c r="Q53" s="23">
        <f>Q54+Q55+Q56+Q57+Q58</f>
        <v>172307</v>
      </c>
      <c r="R53" s="23">
        <f>R54+R55+R56+R57+R58</f>
        <v>-3953</v>
      </c>
      <c r="S53" s="108">
        <f t="shared" ref="S53:S58" si="60">((R53-Q53)/Q53)*100</f>
        <v>-102.29416100332547</v>
      </c>
      <c r="T53" s="23">
        <f>T54+T55+T56+T57+T58</f>
        <v>385024</v>
      </c>
      <c r="U53" s="23">
        <f>U54+U55+U56+U57+U58</f>
        <v>36202</v>
      </c>
      <c r="V53" s="108">
        <f t="shared" ref="V53:V58" si="61">((U53-T53)/T53)*100</f>
        <v>-90.597469248670208</v>
      </c>
      <c r="W53" s="109">
        <f>(U53/U$179)*100</f>
        <v>0.17677230816527709</v>
      </c>
      <c r="X53" s="12">
        <f>X54+X55+X56+X57+X58</f>
        <v>3774.1965305480808</v>
      </c>
      <c r="Y53" s="12">
        <f>Y54+Y55+Y56+Y57+Y58</f>
        <v>2953.1329839226</v>
      </c>
      <c r="Z53" s="108">
        <f t="shared" ref="Z53:Z58" si="62">((Y53-X53)/X53)*100</f>
        <v>-21.754657977660948</v>
      </c>
      <c r="AA53" s="12">
        <f>AA54+AA55+AA56+AA57+AA58</f>
        <v>10570.112724454724</v>
      </c>
      <c r="AB53" s="12">
        <f>AB54+AB55+AB56+AB57+AB58</f>
        <v>10975.891103560647</v>
      </c>
      <c r="AC53" s="108">
        <f t="shared" ref="AC53:AC58" si="63">((AB53-AA53)/AA53)*100</f>
        <v>3.8389219650148574</v>
      </c>
      <c r="AD53" s="109">
        <f>(AB53/AB$179)*100</f>
        <v>1.2543397313284144</v>
      </c>
    </row>
    <row r="54" spans="1:30">
      <c r="A54" s="5"/>
      <c r="B54" s="8" t="s">
        <v>3</v>
      </c>
      <c r="C54" s="16">
        <v>8.2809133140000011</v>
      </c>
      <c r="D54" s="16">
        <v>8.4793734359999995</v>
      </c>
      <c r="E54" s="110">
        <f t="shared" si="56"/>
        <v>2.3965970234765628</v>
      </c>
      <c r="F54" s="16">
        <v>31.203564853</v>
      </c>
      <c r="G54" s="16">
        <v>19.571187712</v>
      </c>
      <c r="H54" s="110">
        <f t="shared" si="57"/>
        <v>-37.279000639190201</v>
      </c>
      <c r="I54" s="111">
        <f>(G54/G$180)*100</f>
        <v>0.3463575295695055</v>
      </c>
      <c r="J54" s="105">
        <v>220</v>
      </c>
      <c r="K54" s="105">
        <v>95</v>
      </c>
      <c r="L54" s="110">
        <f t="shared" si="58"/>
        <v>-56.81818181818182</v>
      </c>
      <c r="M54" s="105">
        <v>671</v>
      </c>
      <c r="N54" s="105">
        <v>292</v>
      </c>
      <c r="O54" s="110">
        <f t="shared" si="59"/>
        <v>-56.482861400894194</v>
      </c>
      <c r="P54" s="111">
        <f>(N54/N$180)*100</f>
        <v>0.19944401565498918</v>
      </c>
      <c r="Q54" s="105">
        <v>0</v>
      </c>
      <c r="R54" s="105">
        <v>0</v>
      </c>
      <c r="S54" s="118" t="s">
        <v>61</v>
      </c>
      <c r="T54" s="105">
        <v>0</v>
      </c>
      <c r="U54" s="105">
        <v>0</v>
      </c>
      <c r="V54" s="118" t="s">
        <v>61</v>
      </c>
      <c r="W54" s="118" t="s">
        <v>61</v>
      </c>
      <c r="X54" s="16">
        <v>24.243845400000001</v>
      </c>
      <c r="Y54" s="16">
        <v>0.85823150000000004</v>
      </c>
      <c r="Z54" s="110">
        <f t="shared" si="62"/>
        <v>-96.460002586883348</v>
      </c>
      <c r="AA54" s="16">
        <v>73.981766399999998</v>
      </c>
      <c r="AB54" s="16">
        <v>2.6680097000000003</v>
      </c>
      <c r="AC54" s="110">
        <f t="shared" si="63"/>
        <v>-96.393692892415189</v>
      </c>
      <c r="AD54" s="111">
        <f>(AB54/AB$180)*100</f>
        <v>4.7256278711989667E-2</v>
      </c>
    </row>
    <row r="55" spans="1:30">
      <c r="A55" s="5"/>
      <c r="B55" s="8" t="s">
        <v>4</v>
      </c>
      <c r="C55" s="16">
        <v>46.679268748999995</v>
      </c>
      <c r="D55" s="16">
        <v>35.150817023999998</v>
      </c>
      <c r="E55" s="110">
        <f t="shared" si="56"/>
        <v>-24.697155790914074</v>
      </c>
      <c r="F55" s="16">
        <v>111.451010255</v>
      </c>
      <c r="G55" s="16">
        <v>74.887780211000006</v>
      </c>
      <c r="H55" s="110">
        <f t="shared" si="57"/>
        <v>-32.806548779004601</v>
      </c>
      <c r="I55" s="111">
        <f>(G55/G$181)*100</f>
        <v>0.74736119534939072</v>
      </c>
      <c r="J55" s="105">
        <v>15679</v>
      </c>
      <c r="K55" s="105">
        <v>10327</v>
      </c>
      <c r="L55" s="110">
        <f t="shared" si="58"/>
        <v>-34.134830027425217</v>
      </c>
      <c r="M55" s="105">
        <v>37753</v>
      </c>
      <c r="N55" s="105">
        <v>25082</v>
      </c>
      <c r="O55" s="110">
        <f t="shared" si="59"/>
        <v>-33.562895663920749</v>
      </c>
      <c r="P55" s="111">
        <f>(N55/N$181)*100</f>
        <v>0.84891039801855472</v>
      </c>
      <c r="Q55" s="105">
        <v>0</v>
      </c>
      <c r="R55" s="105">
        <v>0</v>
      </c>
      <c r="S55" s="118" t="s">
        <v>61</v>
      </c>
      <c r="T55" s="105">
        <v>0</v>
      </c>
      <c r="U55" s="105">
        <v>0</v>
      </c>
      <c r="V55" s="118" t="s">
        <v>61</v>
      </c>
      <c r="W55" s="118" t="s">
        <v>61</v>
      </c>
      <c r="X55" s="16">
        <v>1309.3990951999999</v>
      </c>
      <c r="Y55" s="16">
        <v>1304.3633933999999</v>
      </c>
      <c r="Z55" s="110">
        <f t="shared" si="62"/>
        <v>-0.38458112721017329</v>
      </c>
      <c r="AA55" s="16">
        <v>3065.9820717000002</v>
      </c>
      <c r="AB55" s="16">
        <v>3227.8566056</v>
      </c>
      <c r="AC55" s="110">
        <f t="shared" si="63"/>
        <v>5.2796960358690184</v>
      </c>
      <c r="AD55" s="111">
        <f>(AB55/AB$181)*100</f>
        <v>0.87636553224699665</v>
      </c>
    </row>
    <row r="56" spans="1:30">
      <c r="A56" s="5"/>
      <c r="B56" s="8" t="s">
        <v>5</v>
      </c>
      <c r="C56" s="16">
        <v>1.4389998305084748E-2</v>
      </c>
      <c r="D56" s="16">
        <v>3.9416169491525425E-2</v>
      </c>
      <c r="E56" s="110">
        <f t="shared" si="56"/>
        <v>173.91364929902463</v>
      </c>
      <c r="F56" s="16">
        <v>7.0069093559322046E-2</v>
      </c>
      <c r="G56" s="16">
        <v>5.046728983050848E-2</v>
      </c>
      <c r="H56" s="110">
        <f t="shared" si="57"/>
        <v>-27.974964043481233</v>
      </c>
      <c r="I56" s="111">
        <f>(G56/G$182)*100</f>
        <v>1.677377567811367E-4</v>
      </c>
      <c r="J56" s="105">
        <v>0</v>
      </c>
      <c r="K56" s="105">
        <v>0</v>
      </c>
      <c r="L56" s="118" t="s">
        <v>61</v>
      </c>
      <c r="M56" s="105">
        <v>0</v>
      </c>
      <c r="N56" s="105">
        <v>0</v>
      </c>
      <c r="O56" s="118" t="s">
        <v>61</v>
      </c>
      <c r="P56" s="111">
        <f>(N56/N$182)*100</f>
        <v>0</v>
      </c>
      <c r="Q56" s="105">
        <v>72</v>
      </c>
      <c r="R56" s="105">
        <v>63</v>
      </c>
      <c r="S56" s="110">
        <f t="shared" si="60"/>
        <v>-12.5</v>
      </c>
      <c r="T56" s="105">
        <v>216</v>
      </c>
      <c r="U56" s="105">
        <v>88</v>
      </c>
      <c r="V56" s="110">
        <f t="shared" si="61"/>
        <v>-59.259259259259252</v>
      </c>
      <c r="W56" s="111">
        <f>(U56/U$182)*100</f>
        <v>1.2207789901716192E-3</v>
      </c>
      <c r="X56" s="16">
        <v>1.1652400000000001</v>
      </c>
      <c r="Y56" s="16">
        <v>3.6164900000000002</v>
      </c>
      <c r="Z56" s="110">
        <f t="shared" si="62"/>
        <v>210.36438845216435</v>
      </c>
      <c r="AA56" s="16">
        <v>6.2348400000000002</v>
      </c>
      <c r="AB56" s="16">
        <v>4.47316</v>
      </c>
      <c r="AC56" s="110">
        <f t="shared" si="63"/>
        <v>-28.255416337869139</v>
      </c>
      <c r="AD56" s="111">
        <f>(AB56/AB$182)*100</f>
        <v>5.2473582066121776E-3</v>
      </c>
    </row>
    <row r="57" spans="1:30">
      <c r="A57" s="5"/>
      <c r="B57" s="8" t="s">
        <v>6</v>
      </c>
      <c r="C57" s="16">
        <v>0.97332512900893786</v>
      </c>
      <c r="D57" s="16">
        <v>0.29394036994535511</v>
      </c>
      <c r="E57" s="110">
        <f t="shared" si="56"/>
        <v>-69.800392367897459</v>
      </c>
      <c r="F57" s="16">
        <v>2.1395367592314845</v>
      </c>
      <c r="G57" s="16">
        <v>4.1624469141256828</v>
      </c>
      <c r="H57" s="110">
        <f t="shared" si="57"/>
        <v>94.548978706064474</v>
      </c>
      <c r="I57" s="111">
        <f>(G57/G$183)*100</f>
        <v>0.16385279150833923</v>
      </c>
      <c r="J57" s="105">
        <v>4</v>
      </c>
      <c r="K57" s="105">
        <v>2</v>
      </c>
      <c r="L57" s="110">
        <f t="shared" si="58"/>
        <v>-50</v>
      </c>
      <c r="M57" s="105">
        <v>6</v>
      </c>
      <c r="N57" s="105">
        <v>10</v>
      </c>
      <c r="O57" s="110">
        <f t="shared" si="59"/>
        <v>66.666666666666657</v>
      </c>
      <c r="P57" s="111">
        <f>(N57/N$183)*100</f>
        <v>1.2330456226880395</v>
      </c>
      <c r="Q57" s="105">
        <v>25986</v>
      </c>
      <c r="R57" s="105">
        <v>-127</v>
      </c>
      <c r="S57" s="110">
        <f t="shared" si="60"/>
        <v>-100.48872469791425</v>
      </c>
      <c r="T57" s="105">
        <v>29036</v>
      </c>
      <c r="U57" s="105">
        <v>11679</v>
      </c>
      <c r="V57" s="110">
        <f t="shared" si="61"/>
        <v>-59.777517564402814</v>
      </c>
      <c r="W57" s="111">
        <f>(U57/U$183)*100</f>
        <v>2.037590482521106</v>
      </c>
      <c r="X57" s="16">
        <v>101.770124</v>
      </c>
      <c r="Y57" s="16">
        <v>149.48700930000001</v>
      </c>
      <c r="Z57" s="110">
        <f t="shared" si="62"/>
        <v>46.886928525310651</v>
      </c>
      <c r="AA57" s="16">
        <v>135.98265749999999</v>
      </c>
      <c r="AB57" s="16">
        <v>289.45381130000004</v>
      </c>
      <c r="AC57" s="110">
        <f t="shared" si="63"/>
        <v>112.8608284479218</v>
      </c>
      <c r="AD57" s="111">
        <f>(AB57/AB$183)*100</f>
        <v>0.82056160401303047</v>
      </c>
    </row>
    <row r="58" spans="1:30">
      <c r="A58" s="5"/>
      <c r="B58" s="26" t="s">
        <v>25</v>
      </c>
      <c r="C58" s="16">
        <v>3.4306084976859932</v>
      </c>
      <c r="D58" s="16">
        <v>0.82550436056312126</v>
      </c>
      <c r="E58" s="110">
        <f t="shared" si="56"/>
        <v>-75.93708634721979</v>
      </c>
      <c r="F58" s="16">
        <v>10.124409803406248</v>
      </c>
      <c r="G58" s="16">
        <v>3.1580434960437906</v>
      </c>
      <c r="H58" s="110">
        <f t="shared" si="57"/>
        <v>-68.807628717465576</v>
      </c>
      <c r="I58" s="111">
        <f>(G58/G$184)*100</f>
        <v>0.30447990277163323</v>
      </c>
      <c r="J58" s="105">
        <v>0</v>
      </c>
      <c r="K58" s="105">
        <v>0</v>
      </c>
      <c r="L58" s="118" t="s">
        <v>61</v>
      </c>
      <c r="M58" s="105">
        <v>0</v>
      </c>
      <c r="N58" s="105">
        <v>0</v>
      </c>
      <c r="O58" s="118" t="s">
        <v>61</v>
      </c>
      <c r="P58" s="111">
        <f>(N58/N$184)*100</f>
        <v>0</v>
      </c>
      <c r="Q58" s="105">
        <v>146249</v>
      </c>
      <c r="R58" s="105">
        <v>-3889</v>
      </c>
      <c r="S58" s="110">
        <f t="shared" si="60"/>
        <v>-102.65916348145969</v>
      </c>
      <c r="T58" s="105">
        <v>355772</v>
      </c>
      <c r="U58" s="105">
        <v>24435</v>
      </c>
      <c r="V58" s="110">
        <f t="shared" si="61"/>
        <v>-93.131837244077659</v>
      </c>
      <c r="W58" s="111">
        <f>(U58/U$184)*100</f>
        <v>0.19243547072031508</v>
      </c>
      <c r="X58" s="16">
        <v>2337.6182259480811</v>
      </c>
      <c r="Y58" s="16">
        <v>1494.8078597225999</v>
      </c>
      <c r="Z58" s="110">
        <f t="shared" si="62"/>
        <v>-36.054234899013835</v>
      </c>
      <c r="AA58" s="16">
        <v>7287.931388854724</v>
      </c>
      <c r="AB58" s="16">
        <v>7451.4395169606478</v>
      </c>
      <c r="AC58" s="110">
        <f t="shared" si="63"/>
        <v>2.2435464795397668</v>
      </c>
      <c r="AD58" s="111">
        <f>(AB58/AB$184)*100</f>
        <v>1.958104992169543</v>
      </c>
    </row>
    <row r="59" spans="1:30">
      <c r="A59" s="5"/>
      <c r="B59" s="26"/>
      <c r="C59" s="16"/>
      <c r="D59" s="16"/>
      <c r="E59" s="110"/>
      <c r="F59" s="16"/>
      <c r="G59" s="16"/>
      <c r="H59" s="110"/>
      <c r="I59" s="111"/>
      <c r="J59" s="105"/>
      <c r="K59" s="105"/>
      <c r="L59" s="110"/>
      <c r="M59" s="105"/>
      <c r="N59" s="105"/>
      <c r="O59" s="110"/>
      <c r="P59" s="111"/>
      <c r="Q59" s="105"/>
      <c r="R59" s="105"/>
      <c r="S59" s="110"/>
      <c r="T59" s="105"/>
      <c r="U59" s="105"/>
      <c r="V59" s="110"/>
      <c r="W59" s="111"/>
      <c r="X59" s="16"/>
      <c r="Y59" s="16"/>
      <c r="Z59" s="110"/>
      <c r="AA59" s="16"/>
      <c r="AB59" s="16"/>
      <c r="AC59" s="110"/>
      <c r="AD59" s="111"/>
    </row>
    <row r="60" spans="1:30" s="27" customFormat="1" ht="15">
      <c r="A60" s="17">
        <v>9</v>
      </c>
      <c r="B60" s="29" t="s">
        <v>17</v>
      </c>
      <c r="C60" s="12">
        <f>C61+C62+C63+C64+C65</f>
        <v>59.066130638999994</v>
      </c>
      <c r="D60" s="12">
        <f>D61+D62+D63+D64+D65</f>
        <v>32.401897976999997</v>
      </c>
      <c r="E60" s="108">
        <f t="shared" ref="E60:E65" si="64">((D60-C60)/C60)*100</f>
        <v>-45.143015757992153</v>
      </c>
      <c r="F60" s="12">
        <f>F61+F62+F63+F64+F65</f>
        <v>149.2599558430008</v>
      </c>
      <c r="G60" s="12">
        <f>G61+G62+G63+G64+G65</f>
        <v>65.655890079000002</v>
      </c>
      <c r="H60" s="108">
        <f t="shared" ref="H60:H65" si="65">((G60-F60)/F60)*100</f>
        <v>-56.012388112950937</v>
      </c>
      <c r="I60" s="109">
        <f>(G60/G$179)*100</f>
        <v>0.13308059307053566</v>
      </c>
      <c r="J60" s="23">
        <f>J61+J62+J63+J64+J65</f>
        <v>5365</v>
      </c>
      <c r="K60" s="23">
        <f>K61+K62+K63+K64+K65</f>
        <v>4428</v>
      </c>
      <c r="L60" s="108">
        <f t="shared" ref="L60:L65" si="66">((K60-J60)/J60)*100</f>
        <v>-17.465051258154705</v>
      </c>
      <c r="M60" s="23">
        <f>M61+M62+M63+M64+M65</f>
        <v>9657</v>
      </c>
      <c r="N60" s="23">
        <f>N61+N62+N63+N64+N65</f>
        <v>11248</v>
      </c>
      <c r="O60" s="108">
        <f t="shared" ref="O60:O65" si="67">((N60-M60)/M60)*100</f>
        <v>16.475095785440612</v>
      </c>
      <c r="P60" s="109">
        <f>(N60/N$179)*100</f>
        <v>0.36218315816114766</v>
      </c>
      <c r="Q60" s="23">
        <f>Q61+Q62+Q63+Q64+Q65</f>
        <v>56731</v>
      </c>
      <c r="R60" s="23">
        <f>R61+R62+R63+R64+R65</f>
        <v>10189</v>
      </c>
      <c r="S60" s="108">
        <f t="shared" ref="S60:S65" si="68">((R60-Q60)/Q60)*100</f>
        <v>-82.039801871992395</v>
      </c>
      <c r="T60" s="23">
        <f>T61+T62+T63+T64+T65</f>
        <v>155044</v>
      </c>
      <c r="U60" s="23">
        <f>U61+U62+U63+U64+U65</f>
        <v>16320</v>
      </c>
      <c r="V60" s="108">
        <f t="shared" ref="V60:V65" si="69">((U60-T60)/T60)*100</f>
        <v>-89.473955780294617</v>
      </c>
      <c r="W60" s="109">
        <f>(U60/U$179)*100</f>
        <v>7.9689632320239817E-2</v>
      </c>
      <c r="X60" s="12">
        <f>X61+X62+X63+X64+X65</f>
        <v>5771.4879084999993</v>
      </c>
      <c r="Y60" s="12">
        <f>Y61+Y62+Y63+Y64+Y65</f>
        <v>5343.2932665999997</v>
      </c>
      <c r="Z60" s="108">
        <f t="shared" ref="Z60:Z65" si="70">((Y60-X60)/X60)*100</f>
        <v>-7.4191378148669944</v>
      </c>
      <c r="AA60" s="12">
        <f>AA61+AA62+AA63+AA64+AA65</f>
        <v>15081.711714499999</v>
      </c>
      <c r="AB60" s="12">
        <f>AB61+AB62+AB63+AB64+AB65</f>
        <v>8287.6799656999992</v>
      </c>
      <c r="AC60" s="108">
        <f t="shared" ref="AC60:AC65" si="71">((AB60-AA60)/AA60)*100</f>
        <v>-45.048147567149286</v>
      </c>
      <c r="AD60" s="109">
        <f>(AB60/AB$179)*100</f>
        <v>0.94712731416765161</v>
      </c>
    </row>
    <row r="61" spans="1:30" s="28" customFormat="1">
      <c r="A61" s="5"/>
      <c r="B61" s="8" t="s">
        <v>3</v>
      </c>
      <c r="C61" s="16">
        <v>0.50983943200000004</v>
      </c>
      <c r="D61" s="16">
        <v>0.14622991799999999</v>
      </c>
      <c r="E61" s="110">
        <f t="shared" si="64"/>
        <v>-71.318436978017047</v>
      </c>
      <c r="F61" s="16">
        <v>1.4438047839999999</v>
      </c>
      <c r="G61" s="16">
        <v>0.183065382</v>
      </c>
      <c r="H61" s="110">
        <f t="shared" si="65"/>
        <v>-87.320627828034688</v>
      </c>
      <c r="I61" s="111">
        <f>(G61/G$180)*100</f>
        <v>3.2397662519143187E-3</v>
      </c>
      <c r="J61" s="105">
        <v>30</v>
      </c>
      <c r="K61" s="105">
        <v>5</v>
      </c>
      <c r="L61" s="110">
        <f t="shared" si="66"/>
        <v>-83.333333333333343</v>
      </c>
      <c r="M61" s="105">
        <v>89</v>
      </c>
      <c r="N61" s="105">
        <v>7</v>
      </c>
      <c r="O61" s="110">
        <f t="shared" si="67"/>
        <v>-92.134831460674164</v>
      </c>
      <c r="P61" s="111">
        <f>(N61/N$180)*100</f>
        <v>4.7811921561127539E-3</v>
      </c>
      <c r="Q61" s="105">
        <v>0</v>
      </c>
      <c r="R61" s="105">
        <v>0</v>
      </c>
      <c r="S61" s="118" t="s">
        <v>61</v>
      </c>
      <c r="T61" s="105">
        <v>0</v>
      </c>
      <c r="U61" s="105">
        <v>0</v>
      </c>
      <c r="V61" s="118" t="s">
        <v>61</v>
      </c>
      <c r="W61" s="118" t="s">
        <v>61</v>
      </c>
      <c r="X61" s="16">
        <v>0.88511110000000004</v>
      </c>
      <c r="Y61" s="16">
        <v>8.9793000000000008E-3</v>
      </c>
      <c r="Z61" s="110">
        <f t="shared" si="70"/>
        <v>-98.985517185356727</v>
      </c>
      <c r="AA61" s="16">
        <v>2.3468704000000002</v>
      </c>
      <c r="AB61" s="16">
        <v>3.9761899999999996E-2</v>
      </c>
      <c r="AC61" s="110">
        <f t="shared" si="71"/>
        <v>-98.305747944155769</v>
      </c>
      <c r="AD61" s="111">
        <f>(AB61/AB$180)*100</f>
        <v>7.0427008886746612E-4</v>
      </c>
    </row>
    <row r="62" spans="1:30" s="28" customFormat="1">
      <c r="A62" s="5"/>
      <c r="B62" s="8" t="s">
        <v>4</v>
      </c>
      <c r="C62" s="16">
        <v>24.716514799999995</v>
      </c>
      <c r="D62" s="16">
        <v>21.819142599999996</v>
      </c>
      <c r="E62" s="110">
        <f t="shared" si="64"/>
        <v>-11.722414035493387</v>
      </c>
      <c r="F62" s="16">
        <v>55.038629</v>
      </c>
      <c r="G62" s="16">
        <v>55.105749199999998</v>
      </c>
      <c r="H62" s="110">
        <f t="shared" si="65"/>
        <v>0.12195107548917683</v>
      </c>
      <c r="I62" s="111">
        <f>(G62/G$181)*100</f>
        <v>0.54994150549926923</v>
      </c>
      <c r="J62" s="105">
        <v>5326</v>
      </c>
      <c r="K62" s="105">
        <v>4420</v>
      </c>
      <c r="L62" s="110">
        <f t="shared" si="66"/>
        <v>-17.010889973713855</v>
      </c>
      <c r="M62" s="105">
        <v>9555</v>
      </c>
      <c r="N62" s="105">
        <v>11235</v>
      </c>
      <c r="O62" s="110">
        <f t="shared" si="67"/>
        <v>17.582417582417584</v>
      </c>
      <c r="P62" s="111">
        <f>(N62/N$181)*100</f>
        <v>0.38025310269270646</v>
      </c>
      <c r="Q62" s="105">
        <v>0</v>
      </c>
      <c r="R62" s="105">
        <v>0</v>
      </c>
      <c r="S62" s="118" t="s">
        <v>61</v>
      </c>
      <c r="T62" s="105">
        <v>0</v>
      </c>
      <c r="U62" s="105">
        <v>0</v>
      </c>
      <c r="V62" s="118" t="s">
        <v>61</v>
      </c>
      <c r="W62" s="118" t="s">
        <v>61</v>
      </c>
      <c r="X62" s="16">
        <v>535.37543829999981</v>
      </c>
      <c r="Y62" s="16">
        <v>612.80346210000005</v>
      </c>
      <c r="Z62" s="110">
        <f t="shared" si="70"/>
        <v>14.46237878335635</v>
      </c>
      <c r="AA62" s="16">
        <v>1080.3015135000001</v>
      </c>
      <c r="AB62" s="16">
        <v>1204.4414721000001</v>
      </c>
      <c r="AC62" s="110">
        <f t="shared" si="71"/>
        <v>11.491232498398235</v>
      </c>
      <c r="AD62" s="111">
        <f>(AB62/AB$181)*100</f>
        <v>0.32700677902668746</v>
      </c>
    </row>
    <row r="63" spans="1:30" s="28" customFormat="1">
      <c r="A63" s="5"/>
      <c r="B63" s="8" t="s">
        <v>5</v>
      </c>
      <c r="C63" s="113">
        <v>6.0903250949999981</v>
      </c>
      <c r="D63" s="113">
        <v>0.50701453699999999</v>
      </c>
      <c r="E63" s="110">
        <f t="shared" si="64"/>
        <v>-91.67508254335641</v>
      </c>
      <c r="F63" s="113">
        <v>14.665200387000001</v>
      </c>
      <c r="G63" s="113">
        <v>-0.57261037000000004</v>
      </c>
      <c r="H63" s="110">
        <f t="shared" si="65"/>
        <v>-103.90455196580601</v>
      </c>
      <c r="I63" s="111">
        <f>(G63/G$182)*100</f>
        <v>-1.9031808384399026E-3</v>
      </c>
      <c r="J63" s="114">
        <v>1</v>
      </c>
      <c r="K63" s="114">
        <v>0</v>
      </c>
      <c r="L63" s="110">
        <f t="shared" si="66"/>
        <v>-100</v>
      </c>
      <c r="M63" s="114">
        <v>3</v>
      </c>
      <c r="N63" s="114">
        <v>0</v>
      </c>
      <c r="O63" s="110">
        <f t="shared" si="67"/>
        <v>-100</v>
      </c>
      <c r="P63" s="111">
        <f>(N63/N$182)*100</f>
        <v>0</v>
      </c>
      <c r="Q63" s="114">
        <v>5257</v>
      </c>
      <c r="R63" s="114">
        <v>131</v>
      </c>
      <c r="S63" s="110">
        <f t="shared" si="68"/>
        <v>-97.508084458816811</v>
      </c>
      <c r="T63" s="114">
        <v>11340</v>
      </c>
      <c r="U63" s="114">
        <v>-519</v>
      </c>
      <c r="V63" s="110">
        <f t="shared" si="69"/>
        <v>-104.57671957671957</v>
      </c>
      <c r="W63" s="111">
        <f>(U63/U$182)*100</f>
        <v>-7.1998215443076193E-3</v>
      </c>
      <c r="X63" s="113">
        <v>520.4996165</v>
      </c>
      <c r="Y63" s="113">
        <v>21.971032100000002</v>
      </c>
      <c r="Z63" s="110">
        <f t="shared" si="70"/>
        <v>-95.7788571972944</v>
      </c>
      <c r="AA63" s="113">
        <v>1247.4301358</v>
      </c>
      <c r="AB63" s="113">
        <v>-90.790481499999999</v>
      </c>
      <c r="AC63" s="110">
        <f t="shared" si="71"/>
        <v>-107.27820171201607</v>
      </c>
      <c r="AD63" s="111">
        <f>(AB63/AB$182)*100</f>
        <v>-0.10650416666993716</v>
      </c>
    </row>
    <row r="64" spans="1:30" s="28" customFormat="1">
      <c r="A64" s="5"/>
      <c r="B64" s="8" t="s">
        <v>6</v>
      </c>
      <c r="C64" s="113">
        <v>0</v>
      </c>
      <c r="D64" s="113">
        <v>0</v>
      </c>
      <c r="E64" s="118" t="s">
        <v>61</v>
      </c>
      <c r="F64" s="113">
        <v>0</v>
      </c>
      <c r="G64" s="113">
        <v>0</v>
      </c>
      <c r="H64" s="118" t="s">
        <v>61</v>
      </c>
      <c r="I64" s="111">
        <f>(G64/G$183)*100</f>
        <v>0</v>
      </c>
      <c r="J64" s="114">
        <v>0</v>
      </c>
      <c r="K64" s="114">
        <v>0</v>
      </c>
      <c r="L64" s="118" t="s">
        <v>61</v>
      </c>
      <c r="M64" s="114">
        <v>0</v>
      </c>
      <c r="N64" s="114">
        <v>0</v>
      </c>
      <c r="O64" s="118" t="s">
        <v>61</v>
      </c>
      <c r="P64" s="111">
        <f>(N64/N$183)*100</f>
        <v>0</v>
      </c>
      <c r="Q64" s="114">
        <v>0</v>
      </c>
      <c r="R64" s="114">
        <v>0</v>
      </c>
      <c r="S64" s="118" t="s">
        <v>61</v>
      </c>
      <c r="T64" s="114">
        <v>0</v>
      </c>
      <c r="U64" s="114">
        <v>0</v>
      </c>
      <c r="V64" s="118" t="s">
        <v>61</v>
      </c>
      <c r="W64" s="111">
        <f>(U64/U$183)*100</f>
        <v>0</v>
      </c>
      <c r="X64" s="113">
        <v>0</v>
      </c>
      <c r="Y64" s="113">
        <v>0</v>
      </c>
      <c r="Z64" s="118" t="s">
        <v>61</v>
      </c>
      <c r="AA64" s="113">
        <v>0</v>
      </c>
      <c r="AB64" s="113">
        <v>0</v>
      </c>
      <c r="AC64" s="118" t="s">
        <v>61</v>
      </c>
      <c r="AD64" s="111">
        <f>(AB64/AB$183)*100</f>
        <v>0</v>
      </c>
    </row>
    <row r="65" spans="1:30" s="28" customFormat="1">
      <c r="A65" s="5"/>
      <c r="B65" s="26" t="s">
        <v>25</v>
      </c>
      <c r="C65" s="113">
        <v>27.749451311999998</v>
      </c>
      <c r="D65" s="113">
        <v>9.9295109220000004</v>
      </c>
      <c r="E65" s="110">
        <f t="shared" si="64"/>
        <v>-64.21727114400251</v>
      </c>
      <c r="F65" s="113">
        <v>78.112321672000775</v>
      </c>
      <c r="G65" s="113">
        <v>10.939685867000001</v>
      </c>
      <c r="H65" s="110">
        <f t="shared" si="65"/>
        <v>-85.994929310977938</v>
      </c>
      <c r="I65" s="111">
        <f>(G65/G$184)*100</f>
        <v>1.0547399025089876</v>
      </c>
      <c r="J65" s="114">
        <v>8</v>
      </c>
      <c r="K65" s="114">
        <v>3</v>
      </c>
      <c r="L65" s="110">
        <f t="shared" si="66"/>
        <v>-62.5</v>
      </c>
      <c r="M65" s="114">
        <v>10</v>
      </c>
      <c r="N65" s="114">
        <v>6</v>
      </c>
      <c r="O65" s="110">
        <f t="shared" si="67"/>
        <v>-40</v>
      </c>
      <c r="P65" s="111">
        <f>(N65/N$184)*100</f>
        <v>0.16685205784204674</v>
      </c>
      <c r="Q65" s="114">
        <v>51474</v>
      </c>
      <c r="R65" s="114">
        <v>10058</v>
      </c>
      <c r="S65" s="110">
        <f t="shared" si="68"/>
        <v>-80.460038077476</v>
      </c>
      <c r="T65" s="114">
        <v>143704</v>
      </c>
      <c r="U65" s="114">
        <v>16839</v>
      </c>
      <c r="V65" s="110">
        <f t="shared" si="69"/>
        <v>-88.282163335745707</v>
      </c>
      <c r="W65" s="111">
        <f>(U65/U$184)*100</f>
        <v>0.13261391002493905</v>
      </c>
      <c r="X65" s="113">
        <v>4714.7277426000001</v>
      </c>
      <c r="Y65" s="113">
        <v>4708.5097931</v>
      </c>
      <c r="Z65" s="110">
        <f t="shared" si="70"/>
        <v>-0.13188353261244856</v>
      </c>
      <c r="AA65" s="113">
        <v>12751.633194799999</v>
      </c>
      <c r="AB65" s="113">
        <v>7173.9892131999995</v>
      </c>
      <c r="AC65" s="110">
        <f t="shared" si="71"/>
        <v>-43.74062440781713</v>
      </c>
      <c r="AD65" s="111">
        <f>(AB65/AB$184)*100</f>
        <v>1.8851960161742207</v>
      </c>
    </row>
    <row r="66" spans="1:30" s="28" customFormat="1">
      <c r="A66" s="5"/>
      <c r="B66" s="26"/>
      <c r="C66" s="113"/>
      <c r="D66" s="113"/>
      <c r="E66" s="118"/>
      <c r="F66" s="113"/>
      <c r="G66" s="113"/>
      <c r="H66" s="110"/>
      <c r="I66" s="111"/>
      <c r="J66" s="114"/>
      <c r="K66" s="114"/>
      <c r="L66" s="110"/>
      <c r="M66" s="114"/>
      <c r="N66" s="114"/>
      <c r="O66" s="110"/>
      <c r="P66" s="111"/>
      <c r="Q66" s="114"/>
      <c r="R66" s="114"/>
      <c r="S66" s="110"/>
      <c r="T66" s="114"/>
      <c r="U66" s="114"/>
      <c r="V66" s="110"/>
      <c r="W66" s="111"/>
      <c r="X66" s="113"/>
      <c r="Y66" s="113"/>
      <c r="Z66" s="110"/>
      <c r="AA66" s="113"/>
      <c r="AB66" s="113"/>
      <c r="AC66" s="110"/>
      <c r="AD66" s="111"/>
    </row>
    <row r="67" spans="1:30" s="30" customFormat="1" ht="15">
      <c r="A67" s="18">
        <v>10</v>
      </c>
      <c r="B67" s="6" t="s">
        <v>58</v>
      </c>
      <c r="C67" s="12">
        <f>C68+C69+C70+C71+C72</f>
        <v>1358.445260346012</v>
      </c>
      <c r="D67" s="12">
        <f>D68+D69+D70+D71+D72</f>
        <v>1346.6810977919999</v>
      </c>
      <c r="E67" s="108">
        <f t="shared" ref="E67:E72" si="72">((D67-C67)/C67)*100</f>
        <v>-0.86600195807783786</v>
      </c>
      <c r="F67" s="12">
        <f>F68+F69+F70+F71+F72</f>
        <v>3981.9801756410138</v>
      </c>
      <c r="G67" s="12">
        <f>G68+G69+G70+G71+G72</f>
        <v>2653.1764034809994</v>
      </c>
      <c r="H67" s="108">
        <f t="shared" ref="H67:H72" si="73">((G67-F67)/F67)*100</f>
        <v>-33.37042661057712</v>
      </c>
      <c r="I67" s="109">
        <f>(G67/G$179)*100</f>
        <v>5.3778311263643452</v>
      </c>
      <c r="J67" s="23">
        <f>J68+J69+J70+J71+J72</f>
        <v>81525</v>
      </c>
      <c r="K67" s="23">
        <f>K68+K69+K70+K71+K72</f>
        <v>92491</v>
      </c>
      <c r="L67" s="108">
        <f t="shared" ref="L67:L72" si="74">((K67-J67)/J67)*100</f>
        <v>13.451088623121743</v>
      </c>
      <c r="M67" s="23">
        <f>M68+M69+M70+M71+M72</f>
        <v>203417</v>
      </c>
      <c r="N67" s="23">
        <f>N68+N69+N70+N71+N72</f>
        <v>194600</v>
      </c>
      <c r="O67" s="108">
        <f t="shared" ref="O67:O72" si="75">((N67-M67)/M67)*100</f>
        <v>-4.3344459902564685</v>
      </c>
      <c r="P67" s="109">
        <f>(N67/N$179)*100</f>
        <v>6.2660777541037813</v>
      </c>
      <c r="Q67" s="23">
        <f>Q68+Q69+Q70+Q71+Q72</f>
        <v>5095265</v>
      </c>
      <c r="R67" s="23">
        <f>R68+R69+R70+R71+R72</f>
        <v>759695</v>
      </c>
      <c r="S67" s="108">
        <f t="shared" ref="S67:S72" si="76">((R67-Q67)/Q67)*100</f>
        <v>-85.090176860281062</v>
      </c>
      <c r="T67" s="23">
        <f>T68+T69+T70+T71+T72</f>
        <v>12752723</v>
      </c>
      <c r="U67" s="23">
        <f>U68+U69+U70+U71+U72</f>
        <v>2524235</v>
      </c>
      <c r="V67" s="108">
        <f t="shared" ref="V67:V72" si="77">((U67-T67)/T67)*100</f>
        <v>-80.206305743487093</v>
      </c>
      <c r="W67" s="109">
        <f>(U67/U$179)*100</f>
        <v>12.325696019600525</v>
      </c>
      <c r="X67" s="12">
        <f>X68+X69+X70+X71+X72</f>
        <v>67904.282809490003</v>
      </c>
      <c r="Y67" s="12">
        <f>Y68+Y69+Y70+Y71+Y72</f>
        <v>35761.785562001001</v>
      </c>
      <c r="Z67" s="108">
        <f t="shared" ref="Z67:Z72" si="78">((Y67-X67)/X67)*100</f>
        <v>-47.335007333288424</v>
      </c>
      <c r="AA67" s="12">
        <f>AA68+AA69+AA70+AA71+AA72</f>
        <v>179699.19146295899</v>
      </c>
      <c r="AB67" s="12">
        <f>AB68+AB69+AB70+AB71+AB72</f>
        <v>91546.282743500982</v>
      </c>
      <c r="AC67" s="108">
        <f t="shared" ref="AC67:AC72" si="79">((AB67-AA67)/AA67)*100</f>
        <v>-49.055818227000081</v>
      </c>
      <c r="AD67" s="109">
        <f>(AB67/AB$179)*100</f>
        <v>10.462033434656295</v>
      </c>
    </row>
    <row r="68" spans="1:30">
      <c r="A68" s="5"/>
      <c r="B68" s="8" t="s">
        <v>3</v>
      </c>
      <c r="C68" s="113">
        <v>284.78673449999997</v>
      </c>
      <c r="D68" s="113">
        <v>303.87785147699998</v>
      </c>
      <c r="E68" s="110">
        <f t="shared" si="72"/>
        <v>6.7036538799878738</v>
      </c>
      <c r="F68" s="113">
        <v>747.20631867999998</v>
      </c>
      <c r="G68" s="113">
        <v>558.64381349600001</v>
      </c>
      <c r="H68" s="110">
        <f t="shared" si="73"/>
        <v>-25.235667909916877</v>
      </c>
      <c r="I68" s="111">
        <f>(G68/G$180)*100</f>
        <v>9.886497130326136</v>
      </c>
      <c r="J68" s="114">
        <v>3518</v>
      </c>
      <c r="K68" s="114">
        <v>3602</v>
      </c>
      <c r="L68" s="110">
        <f t="shared" si="74"/>
        <v>2.3877202956225125</v>
      </c>
      <c r="M68" s="114">
        <v>10703</v>
      </c>
      <c r="N68" s="114">
        <v>6795</v>
      </c>
      <c r="O68" s="110">
        <f t="shared" si="75"/>
        <v>-36.51312716060918</v>
      </c>
      <c r="P68" s="111">
        <f>(N68/N$180)*100</f>
        <v>4.6411715286837376</v>
      </c>
      <c r="Q68" s="114">
        <v>0</v>
      </c>
      <c r="R68" s="114">
        <v>0</v>
      </c>
      <c r="S68" s="118" t="s">
        <v>61</v>
      </c>
      <c r="T68" s="114">
        <v>0</v>
      </c>
      <c r="U68" s="114">
        <v>0</v>
      </c>
      <c r="V68" s="118" t="s">
        <v>61</v>
      </c>
      <c r="W68" s="118" t="s">
        <v>61</v>
      </c>
      <c r="X68" s="113">
        <v>94.187068799999992</v>
      </c>
      <c r="Y68" s="113">
        <v>132.8072267</v>
      </c>
      <c r="Z68" s="110">
        <f t="shared" si="78"/>
        <v>41.003673213365794</v>
      </c>
      <c r="AA68" s="113">
        <v>280.97304339999999</v>
      </c>
      <c r="AB68" s="113">
        <v>253.06521430000001</v>
      </c>
      <c r="AC68" s="110">
        <f t="shared" si="79"/>
        <v>-9.9325646198271507</v>
      </c>
      <c r="AD68" s="111">
        <f>(AB68/AB$180)*100</f>
        <v>4.4823376389037088</v>
      </c>
    </row>
    <row r="69" spans="1:30">
      <c r="A69" s="5"/>
      <c r="B69" s="8" t="s">
        <v>4</v>
      </c>
      <c r="C69" s="113">
        <v>560.79228979499999</v>
      </c>
      <c r="D69" s="113">
        <v>540.35920325300003</v>
      </c>
      <c r="E69" s="110">
        <f t="shared" si="72"/>
        <v>-3.643610462167616</v>
      </c>
      <c r="F69" s="113">
        <v>1245.8745423749999</v>
      </c>
      <c r="G69" s="113">
        <v>1015.6676347169999</v>
      </c>
      <c r="H69" s="110">
        <f t="shared" si="73"/>
        <v>-18.477535243569431</v>
      </c>
      <c r="I69" s="111">
        <f>(G69/G$181)*100</f>
        <v>10.136107325134576</v>
      </c>
      <c r="J69" s="114">
        <v>77974</v>
      </c>
      <c r="K69" s="114">
        <v>88867</v>
      </c>
      <c r="L69" s="110">
        <f t="shared" si="74"/>
        <v>13.970041295816554</v>
      </c>
      <c r="M69" s="114">
        <v>192615</v>
      </c>
      <c r="N69" s="114">
        <v>187743</v>
      </c>
      <c r="O69" s="110">
        <f t="shared" si="75"/>
        <v>-2.5293980219609065</v>
      </c>
      <c r="P69" s="111">
        <f>(N69/N$181)*100</f>
        <v>6.3542374952235674</v>
      </c>
      <c r="Q69" s="114">
        <v>0</v>
      </c>
      <c r="R69" s="114">
        <v>0</v>
      </c>
      <c r="S69" s="118" t="s">
        <v>61</v>
      </c>
      <c r="T69" s="114">
        <v>0</v>
      </c>
      <c r="U69" s="114">
        <v>0</v>
      </c>
      <c r="V69" s="118" t="s">
        <v>61</v>
      </c>
      <c r="W69" s="118" t="s">
        <v>61</v>
      </c>
      <c r="X69" s="113">
        <v>17114.990807599999</v>
      </c>
      <c r="Y69" s="113">
        <v>22413.377635500001</v>
      </c>
      <c r="Z69" s="110">
        <f t="shared" si="78"/>
        <v>30.957579162398531</v>
      </c>
      <c r="AA69" s="113">
        <v>44199.326100300001</v>
      </c>
      <c r="AB69" s="113">
        <v>52325.889849499996</v>
      </c>
      <c r="AC69" s="110">
        <f t="shared" si="79"/>
        <v>18.386171161883023</v>
      </c>
      <c r="AD69" s="111">
        <f>(AB69/AB$181)*100</f>
        <v>14.206519034550134</v>
      </c>
    </row>
    <row r="70" spans="1:30">
      <c r="A70" s="5"/>
      <c r="B70" s="8" t="s">
        <v>5</v>
      </c>
      <c r="C70" s="16">
        <v>467.98978772501499</v>
      </c>
      <c r="D70" s="16">
        <v>496.69541875399938</v>
      </c>
      <c r="E70" s="110">
        <f t="shared" si="72"/>
        <v>6.1338156904080687</v>
      </c>
      <c r="F70" s="16">
        <v>1876.4602545820221</v>
      </c>
      <c r="G70" s="16">
        <v>1059.1666989839987</v>
      </c>
      <c r="H70" s="110">
        <f t="shared" si="73"/>
        <v>-43.555068837846186</v>
      </c>
      <c r="I70" s="111">
        <f>(G70/G$182)*100</f>
        <v>3.5203444992098034</v>
      </c>
      <c r="J70" s="105">
        <v>13</v>
      </c>
      <c r="K70" s="105">
        <v>12</v>
      </c>
      <c r="L70" s="110">
        <f t="shared" si="74"/>
        <v>-7.6923076923076925</v>
      </c>
      <c r="M70" s="105">
        <v>33</v>
      </c>
      <c r="N70" s="105">
        <v>33</v>
      </c>
      <c r="O70" s="110">
        <f t="shared" si="75"/>
        <v>0</v>
      </c>
      <c r="P70" s="111">
        <f>(N70/N$182)*100</f>
        <v>17.741935483870968</v>
      </c>
      <c r="Q70" s="105">
        <v>2889903</v>
      </c>
      <c r="R70" s="105">
        <v>556326</v>
      </c>
      <c r="S70" s="110">
        <f t="shared" si="76"/>
        <v>-80.749319267809341</v>
      </c>
      <c r="T70" s="105">
        <v>7443152</v>
      </c>
      <c r="U70" s="105">
        <v>1636588</v>
      </c>
      <c r="V70" s="110">
        <f t="shared" si="77"/>
        <v>-78.012164738809574</v>
      </c>
      <c r="W70" s="111">
        <f>(U70/U$182)*100</f>
        <v>22.703548249624887</v>
      </c>
      <c r="X70" s="16">
        <v>24698.052202790001</v>
      </c>
      <c r="Y70" s="16">
        <v>9829.2748450010004</v>
      </c>
      <c r="Z70" s="110">
        <f t="shared" si="78"/>
        <v>-60.202226619754882</v>
      </c>
      <c r="AA70" s="16">
        <v>65551.587697259005</v>
      </c>
      <c r="AB70" s="16">
        <v>19785.721871100999</v>
      </c>
      <c r="AC70" s="110">
        <f t="shared" si="79"/>
        <v>-69.8165634637583</v>
      </c>
      <c r="AD70" s="111">
        <f>(AB70/AB$182)*100</f>
        <v>23.210162398409153</v>
      </c>
    </row>
    <row r="71" spans="1:30">
      <c r="A71" s="5"/>
      <c r="B71" s="8" t="s">
        <v>6</v>
      </c>
      <c r="C71" s="16">
        <v>0</v>
      </c>
      <c r="D71" s="16">
        <v>0</v>
      </c>
      <c r="E71" s="118" t="s">
        <v>61</v>
      </c>
      <c r="F71" s="16">
        <v>0</v>
      </c>
      <c r="G71" s="16">
        <v>0</v>
      </c>
      <c r="H71" s="118" t="s">
        <v>61</v>
      </c>
      <c r="I71" s="111">
        <f>(G71/G$183)*100</f>
        <v>0</v>
      </c>
      <c r="J71" s="105">
        <v>0</v>
      </c>
      <c r="K71" s="105">
        <v>0</v>
      </c>
      <c r="L71" s="118" t="s">
        <v>61</v>
      </c>
      <c r="M71" s="105">
        <v>0</v>
      </c>
      <c r="N71" s="105">
        <v>0</v>
      </c>
      <c r="O71" s="118" t="s">
        <v>61</v>
      </c>
      <c r="P71" s="111">
        <f>(N71/N$183)*100</f>
        <v>0</v>
      </c>
      <c r="Q71" s="105">
        <v>0</v>
      </c>
      <c r="R71" s="105">
        <v>0</v>
      </c>
      <c r="S71" s="118" t="s">
        <v>61</v>
      </c>
      <c r="T71" s="105">
        <v>0</v>
      </c>
      <c r="U71" s="105">
        <v>0</v>
      </c>
      <c r="V71" s="118" t="s">
        <v>61</v>
      </c>
      <c r="W71" s="111">
        <f>(U71/U$183)*100</f>
        <v>0</v>
      </c>
      <c r="X71" s="16">
        <v>0</v>
      </c>
      <c r="Y71" s="16">
        <v>0</v>
      </c>
      <c r="Z71" s="118" t="s">
        <v>61</v>
      </c>
      <c r="AA71" s="16">
        <v>0</v>
      </c>
      <c r="AB71" s="16">
        <v>0</v>
      </c>
      <c r="AC71" s="118" t="s">
        <v>61</v>
      </c>
      <c r="AD71" s="111">
        <f>(AB71/AB$183)*100</f>
        <v>0</v>
      </c>
    </row>
    <row r="72" spans="1:30">
      <c r="A72" s="5"/>
      <c r="B72" s="26" t="s">
        <v>25</v>
      </c>
      <c r="C72" s="16">
        <v>44.876448325996897</v>
      </c>
      <c r="D72" s="16">
        <v>5.7486243080006236</v>
      </c>
      <c r="E72" s="110">
        <f t="shared" si="72"/>
        <v>-87.190108570444849</v>
      </c>
      <c r="F72" s="16">
        <v>112.43906000399178</v>
      </c>
      <c r="G72" s="16">
        <v>19.69825628400071</v>
      </c>
      <c r="H72" s="110">
        <f t="shared" si="73"/>
        <v>-82.480948984008421</v>
      </c>
      <c r="I72" s="111">
        <f>(G72/G$184)*100</f>
        <v>1.8991895347979977</v>
      </c>
      <c r="J72" s="105">
        <v>20</v>
      </c>
      <c r="K72" s="105">
        <v>10</v>
      </c>
      <c r="L72" s="110">
        <f t="shared" si="74"/>
        <v>-50</v>
      </c>
      <c r="M72" s="105">
        <v>66</v>
      </c>
      <c r="N72" s="105">
        <v>29</v>
      </c>
      <c r="O72" s="110">
        <f t="shared" si="75"/>
        <v>-56.060606060606055</v>
      </c>
      <c r="P72" s="111">
        <f>(N72/N$184)*100</f>
        <v>0.80645161290322576</v>
      </c>
      <c r="Q72" s="105">
        <v>2205362</v>
      </c>
      <c r="R72" s="105">
        <v>203369</v>
      </c>
      <c r="S72" s="110">
        <f t="shared" si="76"/>
        <v>-90.778430026453705</v>
      </c>
      <c r="T72" s="105">
        <v>5309571</v>
      </c>
      <c r="U72" s="105">
        <v>887647</v>
      </c>
      <c r="V72" s="110">
        <f t="shared" si="77"/>
        <v>-83.282133339962868</v>
      </c>
      <c r="W72" s="111">
        <f>(U72/U$184)*100</f>
        <v>6.9905777891743615</v>
      </c>
      <c r="X72" s="16">
        <v>25997.052730300002</v>
      </c>
      <c r="Y72" s="16">
        <v>3386.3258547999999</v>
      </c>
      <c r="Z72" s="110">
        <f t="shared" si="78"/>
        <v>-86.974193229014844</v>
      </c>
      <c r="AA72" s="16">
        <v>69667.304621999996</v>
      </c>
      <c r="AB72" s="16">
        <v>19181.605808600001</v>
      </c>
      <c r="AC72" s="110">
        <f t="shared" si="79"/>
        <v>-72.466846661177271</v>
      </c>
      <c r="AD72" s="111">
        <f>(AB72/AB$184)*100</f>
        <v>5.0405828304928759</v>
      </c>
    </row>
    <row r="73" spans="1:30">
      <c r="A73" s="5"/>
      <c r="B73" s="26"/>
      <c r="C73" s="16"/>
      <c r="D73" s="16"/>
      <c r="E73" s="110"/>
      <c r="F73" s="16"/>
      <c r="G73" s="16"/>
      <c r="H73" s="110"/>
      <c r="I73" s="111"/>
      <c r="J73" s="105"/>
      <c r="K73" s="105"/>
      <c r="L73" s="110"/>
      <c r="M73" s="105"/>
      <c r="N73" s="105"/>
      <c r="O73" s="110"/>
      <c r="P73" s="111"/>
      <c r="Q73" s="105"/>
      <c r="R73" s="105"/>
      <c r="S73" s="110"/>
      <c r="T73" s="105"/>
      <c r="U73" s="105"/>
      <c r="V73" s="110"/>
      <c r="W73" s="111"/>
      <c r="X73" s="16"/>
      <c r="Y73" s="16"/>
      <c r="Z73" s="110"/>
      <c r="AA73" s="16"/>
      <c r="AB73" s="16"/>
      <c r="AC73" s="110"/>
      <c r="AD73" s="111"/>
    </row>
    <row r="74" spans="1:30" s="25" customFormat="1" ht="15">
      <c r="A74" s="17">
        <v>11</v>
      </c>
      <c r="B74" s="6" t="s">
        <v>36</v>
      </c>
      <c r="C74" s="12">
        <f>C75+C76+C77+C78+C79</f>
        <v>897.97974696000006</v>
      </c>
      <c r="D74" s="12">
        <f>D75+D76+D77+D78+D79</f>
        <v>564.55874382000002</v>
      </c>
      <c r="E74" s="108">
        <f t="shared" ref="E74:E79" si="80">((D74-C74)/C74)*100</f>
        <v>-37.130125068940124</v>
      </c>
      <c r="F74" s="12">
        <f>F75+F76+F77+F78+F79</f>
        <v>2226.1351183900001</v>
      </c>
      <c r="G74" s="12">
        <f>G75+G76+G77+G78+G79</f>
        <v>1499.4812519500001</v>
      </c>
      <c r="H74" s="108">
        <f t="shared" ref="H74:H79" si="81">((G74-F74)/F74)*100</f>
        <v>-32.641947940946878</v>
      </c>
      <c r="I74" s="109">
        <f>(G74/G$179)*100</f>
        <v>3.039359516222321</v>
      </c>
      <c r="J74" s="23">
        <f>J75+J76+J77+J78+J79</f>
        <v>60450</v>
      </c>
      <c r="K74" s="23">
        <f>K75+K76+K77+K78+K79</f>
        <v>51818</v>
      </c>
      <c r="L74" s="108">
        <f t="shared" ref="L74:L79" si="82">((K74-J74)/J74)*100</f>
        <v>-14.279569892473118</v>
      </c>
      <c r="M74" s="23">
        <f>M75+M76+M77+M78+M79</f>
        <v>163709</v>
      </c>
      <c r="N74" s="23">
        <f>N75+N76+N77+N78+N79</f>
        <v>121434</v>
      </c>
      <c r="O74" s="108">
        <f t="shared" ref="O74:O79" si="83">((N74-M74)/M74)*100</f>
        <v>-25.82325956422677</v>
      </c>
      <c r="P74" s="109">
        <f>(N74/N$179)*100</f>
        <v>3.9101484377792324</v>
      </c>
      <c r="Q74" s="23">
        <f>Q75+Q76+Q77+Q78+Q79</f>
        <v>2420134</v>
      </c>
      <c r="R74" s="23">
        <f>R75+R76+R77+R78+R79</f>
        <v>381930</v>
      </c>
      <c r="S74" s="108">
        <f t="shared" ref="S74:S79" si="84">((R74-Q74)/Q74)*100</f>
        <v>-84.218642438807109</v>
      </c>
      <c r="T74" s="23">
        <f>T75+T76+T77+T78+T79</f>
        <v>5365005</v>
      </c>
      <c r="U74" s="23">
        <f>U75+U76+U77+U78+U79</f>
        <v>2284886</v>
      </c>
      <c r="V74" s="108">
        <f t="shared" ref="V74:V79" si="85">((U74-T74)/T74)*100</f>
        <v>-57.411297845947949</v>
      </c>
      <c r="W74" s="109">
        <f>(U74/U$179)*100</f>
        <v>11.156968457945066</v>
      </c>
      <c r="X74" s="12">
        <f>X75+X76+X77+X78+X79</f>
        <v>41218.897474379999</v>
      </c>
      <c r="Y74" s="12">
        <f>Y75+Y76+Y77+Y78+Y79</f>
        <v>42500.506155139999</v>
      </c>
      <c r="Z74" s="108">
        <f t="shared" ref="Z74:Z79" si="86">((Y74-X74)/X74)*100</f>
        <v>3.1092745301025984</v>
      </c>
      <c r="AA74" s="12">
        <f>AA75+AA76+AA77+AA78+AA79</f>
        <v>112781.62428207</v>
      </c>
      <c r="AB74" s="12">
        <f>AB75+AB76+AB77+AB78+AB79</f>
        <v>93756.806674120016</v>
      </c>
      <c r="AC74" s="108">
        <f t="shared" ref="AC74:AC79" si="87">((AB74-AA74)/AA74)*100</f>
        <v>-16.868721060771726</v>
      </c>
      <c r="AD74" s="109">
        <f>(AB74/AB$179)*100</f>
        <v>10.714655109476686</v>
      </c>
    </row>
    <row r="75" spans="1:30">
      <c r="A75" s="5"/>
      <c r="B75" s="8" t="s">
        <v>3</v>
      </c>
      <c r="C75" s="16">
        <v>99.847893930000012</v>
      </c>
      <c r="D75" s="16">
        <v>162.28581875999998</v>
      </c>
      <c r="E75" s="110">
        <f t="shared" si="80"/>
        <v>62.533041381697139</v>
      </c>
      <c r="F75" s="16">
        <v>263.16423458000003</v>
      </c>
      <c r="G75" s="16">
        <v>283.98701278999999</v>
      </c>
      <c r="H75" s="110">
        <f t="shared" si="81"/>
        <v>7.912465097406689</v>
      </c>
      <c r="I75" s="111">
        <f>(G75/G$180)*100</f>
        <v>5.0258084295751893</v>
      </c>
      <c r="J75" s="105">
        <v>1337</v>
      </c>
      <c r="K75" s="105">
        <v>1975</v>
      </c>
      <c r="L75" s="110">
        <f t="shared" si="82"/>
        <v>47.718773373223634</v>
      </c>
      <c r="M75" s="105">
        <v>3900</v>
      </c>
      <c r="N75" s="105">
        <v>3543</v>
      </c>
      <c r="O75" s="110">
        <f t="shared" si="83"/>
        <v>-9.1538461538461533</v>
      </c>
      <c r="P75" s="111">
        <f>(N75/N$180)*100</f>
        <v>2.4199662584439268</v>
      </c>
      <c r="Q75" s="105">
        <v>0</v>
      </c>
      <c r="R75" s="105">
        <v>0</v>
      </c>
      <c r="S75" s="118" t="s">
        <v>61</v>
      </c>
      <c r="T75" s="105">
        <v>0</v>
      </c>
      <c r="U75" s="105">
        <v>0</v>
      </c>
      <c r="V75" s="118" t="s">
        <v>61</v>
      </c>
      <c r="W75" s="118" t="s">
        <v>61</v>
      </c>
      <c r="X75" s="16">
        <v>237.18728649000002</v>
      </c>
      <c r="Y75" s="16">
        <v>306.16983531</v>
      </c>
      <c r="Z75" s="110">
        <f t="shared" si="86"/>
        <v>29.083577724941982</v>
      </c>
      <c r="AA75" s="16">
        <v>652.63593649000006</v>
      </c>
      <c r="AB75" s="16">
        <v>553.22027996999998</v>
      </c>
      <c r="AC75" s="110">
        <f t="shared" si="87"/>
        <v>-15.232942435667326</v>
      </c>
      <c r="AD75" s="111">
        <f>(AB75/AB$180)*100</f>
        <v>9.7987393896608648</v>
      </c>
    </row>
    <row r="76" spans="1:30">
      <c r="A76" s="5"/>
      <c r="B76" s="8" t="s">
        <v>4</v>
      </c>
      <c r="C76" s="16">
        <v>537.00806130000001</v>
      </c>
      <c r="D76" s="16">
        <v>292.79628739999998</v>
      </c>
      <c r="E76" s="110">
        <f t="shared" si="80"/>
        <v>-45.476370188709495</v>
      </c>
      <c r="F76" s="16">
        <v>1269.2171065199998</v>
      </c>
      <c r="G76" s="16">
        <v>627.37579969000001</v>
      </c>
      <c r="H76" s="110">
        <f t="shared" si="81"/>
        <v>-50.569859445861944</v>
      </c>
      <c r="I76" s="111">
        <f>(G76/G$181)*100</f>
        <v>6.2610525544824016</v>
      </c>
      <c r="J76" s="105">
        <v>58975</v>
      </c>
      <c r="K76" s="105">
        <v>49649</v>
      </c>
      <c r="L76" s="110">
        <f t="shared" si="82"/>
        <v>-15.813480288257736</v>
      </c>
      <c r="M76" s="105">
        <v>159431</v>
      </c>
      <c r="N76" s="105">
        <v>117411</v>
      </c>
      <c r="O76" s="110">
        <f t="shared" si="83"/>
        <v>-26.356229340592481</v>
      </c>
      <c r="P76" s="111">
        <f>(N76/N$181)*100</f>
        <v>3.9738226115045268</v>
      </c>
      <c r="Q76" s="105">
        <v>0</v>
      </c>
      <c r="R76" s="105">
        <v>0</v>
      </c>
      <c r="S76" s="118" t="s">
        <v>61</v>
      </c>
      <c r="T76" s="105">
        <v>0</v>
      </c>
      <c r="U76" s="105">
        <v>0</v>
      </c>
      <c r="V76" s="118" t="s">
        <v>61</v>
      </c>
      <c r="W76" s="118" t="s">
        <v>61</v>
      </c>
      <c r="X76" s="16">
        <v>18684.977918299999</v>
      </c>
      <c r="Y76" s="16">
        <v>18580.209971999997</v>
      </c>
      <c r="Z76" s="110">
        <f t="shared" si="86"/>
        <v>-0.56070682426331842</v>
      </c>
      <c r="AA76" s="16">
        <v>55522.555816100001</v>
      </c>
      <c r="AB76" s="16">
        <v>46375.169223200006</v>
      </c>
      <c r="AC76" s="110">
        <f t="shared" si="87"/>
        <v>-16.475081988656413</v>
      </c>
      <c r="AD76" s="111">
        <f>(AB76/AB$181)*100</f>
        <v>12.590893842317904</v>
      </c>
    </row>
    <row r="77" spans="1:30">
      <c r="A77" s="5"/>
      <c r="B77" s="8" t="s">
        <v>5</v>
      </c>
      <c r="C77" s="16">
        <v>158.40806449999999</v>
      </c>
      <c r="D77" s="16">
        <v>44.78092797</v>
      </c>
      <c r="E77" s="110">
        <f t="shared" si="80"/>
        <v>-71.730651396223593</v>
      </c>
      <c r="F77" s="16">
        <v>397.87970442</v>
      </c>
      <c r="G77" s="16">
        <v>94.874880239999996</v>
      </c>
      <c r="H77" s="110">
        <f t="shared" si="81"/>
        <v>-76.154883200614194</v>
      </c>
      <c r="I77" s="111">
        <f>(G77/G$182)*100</f>
        <v>0.31533493555495429</v>
      </c>
      <c r="J77" s="105">
        <v>7</v>
      </c>
      <c r="K77" s="105">
        <v>5</v>
      </c>
      <c r="L77" s="110">
        <f t="shared" si="82"/>
        <v>-28.571428571428569</v>
      </c>
      <c r="M77" s="105">
        <v>17</v>
      </c>
      <c r="N77" s="105">
        <v>7</v>
      </c>
      <c r="O77" s="110">
        <f t="shared" si="83"/>
        <v>-58.82352941176471</v>
      </c>
      <c r="P77" s="111">
        <f>(N77/N$182)*100</f>
        <v>3.763440860215054</v>
      </c>
      <c r="Q77" s="105">
        <v>2186137</v>
      </c>
      <c r="R77" s="105">
        <v>225599</v>
      </c>
      <c r="S77" s="110">
        <f t="shared" si="84"/>
        <v>-89.680472907233167</v>
      </c>
      <c r="T77" s="105">
        <v>4787344</v>
      </c>
      <c r="U77" s="105">
        <v>1671142</v>
      </c>
      <c r="V77" s="110">
        <f t="shared" si="85"/>
        <v>-65.09250223088209</v>
      </c>
      <c r="W77" s="111">
        <f>(U77/U$182)*100</f>
        <v>23.182898218106594</v>
      </c>
      <c r="X77" s="16">
        <v>10826.5734562</v>
      </c>
      <c r="Y77" s="16">
        <v>3597.7794698000002</v>
      </c>
      <c r="Z77" s="110">
        <f t="shared" si="86"/>
        <v>-66.768992199099912</v>
      </c>
      <c r="AA77" s="16">
        <v>27657.000149200001</v>
      </c>
      <c r="AB77" s="16">
        <v>8474.8668937000002</v>
      </c>
      <c r="AC77" s="110">
        <f t="shared" si="87"/>
        <v>-69.357244646993493</v>
      </c>
      <c r="AD77" s="111">
        <f>(AB77/AB$182)*100</f>
        <v>9.9416659240006062</v>
      </c>
    </row>
    <row r="78" spans="1:30">
      <c r="A78" s="5"/>
      <c r="B78" s="8" t="s">
        <v>6</v>
      </c>
      <c r="C78" s="16">
        <v>0</v>
      </c>
      <c r="D78" s="16">
        <v>0</v>
      </c>
      <c r="E78" s="118" t="s">
        <v>61</v>
      </c>
      <c r="F78" s="16">
        <v>0</v>
      </c>
      <c r="G78" s="16">
        <v>0</v>
      </c>
      <c r="H78" s="118" t="s">
        <v>61</v>
      </c>
      <c r="I78" s="111">
        <f>(G78/G$183)*100</f>
        <v>0</v>
      </c>
      <c r="J78" s="105">
        <v>0</v>
      </c>
      <c r="K78" s="105">
        <v>0</v>
      </c>
      <c r="L78" s="118" t="s">
        <v>61</v>
      </c>
      <c r="M78" s="105">
        <v>0</v>
      </c>
      <c r="N78" s="105">
        <v>0</v>
      </c>
      <c r="O78" s="118" t="s">
        <v>61</v>
      </c>
      <c r="P78" s="111">
        <f>(N78/N$183)*100</f>
        <v>0</v>
      </c>
      <c r="Q78" s="105">
        <v>0</v>
      </c>
      <c r="R78" s="105">
        <v>0</v>
      </c>
      <c r="S78" s="118" t="s">
        <v>61</v>
      </c>
      <c r="T78" s="105">
        <v>0</v>
      </c>
      <c r="U78" s="105">
        <v>0</v>
      </c>
      <c r="V78" s="118" t="s">
        <v>61</v>
      </c>
      <c r="W78" s="111">
        <f>(U78/U$183)*100</f>
        <v>0</v>
      </c>
      <c r="X78" s="16">
        <v>0</v>
      </c>
      <c r="Y78" s="16">
        <v>0</v>
      </c>
      <c r="Z78" s="118" t="s">
        <v>61</v>
      </c>
      <c r="AA78" s="16">
        <v>0</v>
      </c>
      <c r="AB78" s="16">
        <v>0</v>
      </c>
      <c r="AC78" s="118" t="s">
        <v>61</v>
      </c>
      <c r="AD78" s="111">
        <f>(AB78/AB$183)*100</f>
        <v>0</v>
      </c>
    </row>
    <row r="79" spans="1:30">
      <c r="A79" s="5"/>
      <c r="B79" s="26" t="s">
        <v>25</v>
      </c>
      <c r="C79" s="16">
        <v>102.71572723000001</v>
      </c>
      <c r="D79" s="16">
        <v>64.695709690000001</v>
      </c>
      <c r="E79" s="110">
        <f t="shared" si="80"/>
        <v>-37.014796628821969</v>
      </c>
      <c r="F79" s="16">
        <v>295.87407287000002</v>
      </c>
      <c r="G79" s="16">
        <v>493.24355923000002</v>
      </c>
      <c r="H79" s="110">
        <f t="shared" si="81"/>
        <v>66.707259762743533</v>
      </c>
      <c r="I79" s="111">
        <f>(G79/G$184)*100</f>
        <v>47.555630929474127</v>
      </c>
      <c r="J79" s="105">
        <v>131</v>
      </c>
      <c r="K79" s="105">
        <v>189</v>
      </c>
      <c r="L79" s="110">
        <f t="shared" si="82"/>
        <v>44.274809160305345</v>
      </c>
      <c r="M79" s="105">
        <v>361</v>
      </c>
      <c r="N79" s="105">
        <v>473</v>
      </c>
      <c r="O79" s="110">
        <f t="shared" si="83"/>
        <v>31.024930747922436</v>
      </c>
      <c r="P79" s="111">
        <f>(N79/N$184)*100</f>
        <v>13.153503893214683</v>
      </c>
      <c r="Q79" s="105">
        <v>233997</v>
      </c>
      <c r="R79" s="105">
        <v>156331</v>
      </c>
      <c r="S79" s="110">
        <f t="shared" si="84"/>
        <v>-33.191023816544657</v>
      </c>
      <c r="T79" s="105">
        <v>577661</v>
      </c>
      <c r="U79" s="105">
        <v>613744</v>
      </c>
      <c r="V79" s="110">
        <f t="shared" si="85"/>
        <v>6.2463971083386278</v>
      </c>
      <c r="W79" s="111">
        <f>(U79/U$184)*100</f>
        <v>4.8334812990288132</v>
      </c>
      <c r="X79" s="16">
        <v>11470.15881339</v>
      </c>
      <c r="Y79" s="16">
        <v>20016.346878029999</v>
      </c>
      <c r="Z79" s="110">
        <f t="shared" si="86"/>
        <v>74.508018621881462</v>
      </c>
      <c r="AA79" s="16">
        <v>28949.432380279995</v>
      </c>
      <c r="AB79" s="16">
        <v>38353.550277249997</v>
      </c>
      <c r="AC79" s="110">
        <f t="shared" si="87"/>
        <v>32.484636567091982</v>
      </c>
      <c r="AD79" s="111">
        <f>(AB79/AB$184)*100</f>
        <v>10.078626833696863</v>
      </c>
    </row>
    <row r="80" spans="1:30">
      <c r="A80" s="5"/>
      <c r="B80" s="26"/>
      <c r="C80" s="16"/>
      <c r="D80" s="16"/>
      <c r="E80" s="110"/>
      <c r="F80" s="16"/>
      <c r="G80" s="16"/>
      <c r="H80" s="110"/>
      <c r="I80" s="111"/>
      <c r="J80" s="105"/>
      <c r="K80" s="105"/>
      <c r="L80" s="110"/>
      <c r="M80" s="105"/>
      <c r="N80" s="105"/>
      <c r="O80" s="110"/>
      <c r="P80" s="111"/>
      <c r="Q80" s="105"/>
      <c r="R80" s="105"/>
      <c r="S80" s="110"/>
      <c r="T80" s="105"/>
      <c r="U80" s="105"/>
      <c r="V80" s="110"/>
      <c r="W80" s="111"/>
      <c r="X80" s="16"/>
      <c r="Y80" s="16"/>
      <c r="Z80" s="110"/>
      <c r="AA80" s="16"/>
      <c r="AB80" s="16"/>
      <c r="AC80" s="110"/>
      <c r="AD80" s="111"/>
    </row>
    <row r="81" spans="1:30" s="25" customFormat="1" ht="15">
      <c r="A81" s="17">
        <v>12</v>
      </c>
      <c r="B81" s="6" t="s">
        <v>37</v>
      </c>
      <c r="C81" s="12">
        <f>C82+C83+C84+C85+C86</f>
        <v>47.790677973000008</v>
      </c>
      <c r="D81" s="12">
        <f>D82+D83+D84+D85+D86</f>
        <v>39.518678905000002</v>
      </c>
      <c r="E81" s="108">
        <f t="shared" ref="E81:E85" si="88">((D81-C81)/C81)*100</f>
        <v>-17.308812971168528</v>
      </c>
      <c r="F81" s="12">
        <f>F82+F83+F84+F85+F86</f>
        <v>102.9223928424</v>
      </c>
      <c r="G81" s="12">
        <f>G82+G83+G84+G85+G86</f>
        <v>63.889392792000002</v>
      </c>
      <c r="H81" s="108">
        <f t="shared" ref="H81:H85" si="89">((G81-F81)/F81)*100</f>
        <v>-37.924691578215942</v>
      </c>
      <c r="I81" s="109">
        <f>(G81/G$179)*100</f>
        <v>0.12950000789640145</v>
      </c>
      <c r="J81" s="23">
        <f>J82+J83+J84+J85+J86</f>
        <v>5584</v>
      </c>
      <c r="K81" s="23">
        <f>K82+K83+K84+K85+K86</f>
        <v>3076</v>
      </c>
      <c r="L81" s="108">
        <f t="shared" ref="L81:L83" si="90">((K81-J81)/J81)*100</f>
        <v>-44.914040114613179</v>
      </c>
      <c r="M81" s="23">
        <f>M82+M83+M84+M85+M86</f>
        <v>11397</v>
      </c>
      <c r="N81" s="23">
        <f>N82+N83+N84+N85+N86</f>
        <v>5010</v>
      </c>
      <c r="O81" s="108">
        <f t="shared" ref="O81:O84" si="91">((N81-M81)/M81)*100</f>
        <v>-56.041063437746772</v>
      </c>
      <c r="P81" s="109">
        <f>(N81/N$179)*100</f>
        <v>0.16132091237440876</v>
      </c>
      <c r="Q81" s="23">
        <f>Q82+Q83+Q84+Q85+Q86</f>
        <v>9116</v>
      </c>
      <c r="R81" s="23">
        <f>R82+R83+R84+R85+R86</f>
        <v>1071</v>
      </c>
      <c r="S81" s="108">
        <f t="shared" ref="S81:S85" si="92">((R81-Q81)/Q81)*100</f>
        <v>-88.251426064063182</v>
      </c>
      <c r="T81" s="23">
        <f>T82+T83+T84+T85+T86</f>
        <v>28597</v>
      </c>
      <c r="U81" s="23">
        <f>U82+U83+U84+U85+U86</f>
        <v>1628</v>
      </c>
      <c r="V81" s="108">
        <f t="shared" ref="V81:V85" si="93">((U81-T81)/T81)*100</f>
        <v>-94.30709514984089</v>
      </c>
      <c r="W81" s="109">
        <f>(U81/U$179)*100</f>
        <v>7.9494314593964721E-3</v>
      </c>
      <c r="X81" s="12">
        <f>X82+X83+X84+X85+X86</f>
        <v>1127.5882609652001</v>
      </c>
      <c r="Y81" s="12">
        <f>Y82+Y83+Y84+Y85+Y86</f>
        <v>426.22075304249972</v>
      </c>
      <c r="Z81" s="108">
        <f t="shared" ref="Z81:Z85" si="94">((Y81-X81)/X81)*100</f>
        <v>-62.200674856471053</v>
      </c>
      <c r="AA81" s="12">
        <f>AA82+AA83+AA84+AA85+AA86</f>
        <v>2555.9393830866011</v>
      </c>
      <c r="AB81" s="12">
        <f>AB82+AB83+AB84+AB85+AB86</f>
        <v>674.85330305119976</v>
      </c>
      <c r="AC81" s="108">
        <f t="shared" ref="AC81:AC85" si="95">((AB81-AA81)/AA81)*100</f>
        <v>-73.596662443683073</v>
      </c>
      <c r="AD81" s="109">
        <f>(AB81/AB$179)*100</f>
        <v>7.7123151354947989E-2</v>
      </c>
    </row>
    <row r="82" spans="1:30">
      <c r="A82" s="5"/>
      <c r="B82" s="8" t="s">
        <v>3</v>
      </c>
      <c r="C82" s="16">
        <v>9.690328534999999</v>
      </c>
      <c r="D82" s="16">
        <v>22.639468136000001</v>
      </c>
      <c r="E82" s="110">
        <f t="shared" si="88"/>
        <v>133.62952096236646</v>
      </c>
      <c r="F82" s="16">
        <v>23.076693034999998</v>
      </c>
      <c r="G82" s="16">
        <v>37.934488887999997</v>
      </c>
      <c r="H82" s="110">
        <f t="shared" si="89"/>
        <v>64.38442384472269</v>
      </c>
      <c r="I82" s="111">
        <f>(G82/G$180)*100</f>
        <v>0.67133870718911304</v>
      </c>
      <c r="J82" s="105">
        <v>429</v>
      </c>
      <c r="K82" s="105">
        <v>864</v>
      </c>
      <c r="L82" s="110">
        <f t="shared" si="90"/>
        <v>101.3986013986014</v>
      </c>
      <c r="M82" s="105">
        <v>1003</v>
      </c>
      <c r="N82" s="105">
        <v>1511</v>
      </c>
      <c r="O82" s="110">
        <f t="shared" si="91"/>
        <v>50.648055832502493</v>
      </c>
      <c r="P82" s="111">
        <f>(N82/N$180)*100</f>
        <v>1.0320544782694816</v>
      </c>
      <c r="Q82" s="105">
        <v>0</v>
      </c>
      <c r="R82" s="105">
        <v>0</v>
      </c>
      <c r="S82" s="118" t="s">
        <v>61</v>
      </c>
      <c r="T82" s="105">
        <v>0</v>
      </c>
      <c r="U82" s="105">
        <v>0</v>
      </c>
      <c r="V82" s="118" t="s">
        <v>61</v>
      </c>
      <c r="W82" s="118" t="s">
        <v>61</v>
      </c>
      <c r="X82" s="16">
        <v>18.718443499999999</v>
      </c>
      <c r="Y82" s="16">
        <v>43.319948000000004</v>
      </c>
      <c r="Z82" s="110">
        <f t="shared" si="94"/>
        <v>131.42922113155404</v>
      </c>
      <c r="AA82" s="16">
        <v>41.348559100000003</v>
      </c>
      <c r="AB82" s="16">
        <v>68.441229299999989</v>
      </c>
      <c r="AC82" s="110">
        <f t="shared" si="95"/>
        <v>65.522646471131779</v>
      </c>
      <c r="AD82" s="111">
        <f>(AB82/AB$180)*100</f>
        <v>1.212243646337565</v>
      </c>
    </row>
    <row r="83" spans="1:30">
      <c r="A83" s="5"/>
      <c r="B83" s="8" t="s">
        <v>4</v>
      </c>
      <c r="C83" s="16">
        <v>25.748602040000002</v>
      </c>
      <c r="D83" s="16">
        <v>12.236222321999998</v>
      </c>
      <c r="E83" s="110">
        <f t="shared" si="88"/>
        <v>-52.47811006208709</v>
      </c>
      <c r="F83" s="16">
        <v>49.793655643999998</v>
      </c>
      <c r="G83" s="16">
        <v>18.882457139</v>
      </c>
      <c r="H83" s="110">
        <f t="shared" si="89"/>
        <v>-62.078588336634233</v>
      </c>
      <c r="I83" s="111">
        <f>(G83/G$181)*100</f>
        <v>0.18844216905315361</v>
      </c>
      <c r="J83" s="105">
        <v>5155</v>
      </c>
      <c r="K83" s="105">
        <v>2212</v>
      </c>
      <c r="L83" s="110">
        <f t="shared" si="90"/>
        <v>-57.090203685742004</v>
      </c>
      <c r="M83" s="105">
        <v>10393</v>
      </c>
      <c r="N83" s="105">
        <v>3498</v>
      </c>
      <c r="O83" s="110">
        <f t="shared" si="91"/>
        <v>-66.342730684114301</v>
      </c>
      <c r="P83" s="111">
        <f>(N83/N$181)*100</f>
        <v>0.11839121969017241</v>
      </c>
      <c r="Q83" s="105">
        <v>0</v>
      </c>
      <c r="R83" s="105">
        <v>0</v>
      </c>
      <c r="S83" s="118" t="s">
        <v>61</v>
      </c>
      <c r="T83" s="105">
        <v>0</v>
      </c>
      <c r="U83" s="105">
        <v>0</v>
      </c>
      <c r="V83" s="118" t="s">
        <v>61</v>
      </c>
      <c r="W83" s="118" t="s">
        <v>61</v>
      </c>
      <c r="X83" s="16">
        <v>538.00343809999993</v>
      </c>
      <c r="Y83" s="16">
        <v>165.96457180000002</v>
      </c>
      <c r="Z83" s="110">
        <f t="shared" si="94"/>
        <v>-69.15176371621034</v>
      </c>
      <c r="AA83" s="16">
        <v>1136.3548339000001</v>
      </c>
      <c r="AB83" s="16">
        <v>269.34375119999999</v>
      </c>
      <c r="AC83" s="110">
        <f t="shared" si="95"/>
        <v>-76.297566291366479</v>
      </c>
      <c r="AD83" s="111">
        <f>(AB83/AB$181)*100</f>
        <v>7.3127034041189823E-2</v>
      </c>
    </row>
    <row r="84" spans="1:30">
      <c r="A84" s="5"/>
      <c r="B84" s="8" t="s">
        <v>5</v>
      </c>
      <c r="C84" s="16">
        <v>12.311083860000013</v>
      </c>
      <c r="D84" s="16">
        <v>4.6409449370000031</v>
      </c>
      <c r="E84" s="110">
        <f t="shared" si="88"/>
        <v>-62.30271038865299</v>
      </c>
      <c r="F84" s="16">
        <v>29.90722292200002</v>
      </c>
      <c r="G84" s="16">
        <v>7.0699215150000034</v>
      </c>
      <c r="H84" s="110">
        <f t="shared" si="89"/>
        <v>-76.360488122087361</v>
      </c>
      <c r="I84" s="111">
        <f>(G84/G$182)*100</f>
        <v>2.3498245686018594E-2</v>
      </c>
      <c r="J84" s="105">
        <v>0</v>
      </c>
      <c r="K84" s="105">
        <v>0</v>
      </c>
      <c r="L84" s="118" t="s">
        <v>61</v>
      </c>
      <c r="M84" s="105">
        <v>1</v>
      </c>
      <c r="N84" s="105">
        <v>0</v>
      </c>
      <c r="O84" s="110">
        <f t="shared" si="91"/>
        <v>-100</v>
      </c>
      <c r="P84" s="111">
        <f>(N84/N$182)*100</f>
        <v>0</v>
      </c>
      <c r="Q84" s="105">
        <v>2139</v>
      </c>
      <c r="R84" s="105">
        <v>808</v>
      </c>
      <c r="S84" s="110">
        <f t="shared" si="92"/>
        <v>-62.22533894343151</v>
      </c>
      <c r="T84" s="105">
        <v>5206</v>
      </c>
      <c r="U84" s="105">
        <v>1303</v>
      </c>
      <c r="V84" s="110">
        <f t="shared" si="93"/>
        <v>-74.971187091817143</v>
      </c>
      <c r="W84" s="111">
        <f>(U84/U$182)*100</f>
        <v>1.8075852547654772E-2</v>
      </c>
      <c r="X84" s="16">
        <v>556.94317936520008</v>
      </c>
      <c r="Y84" s="16">
        <v>216.14723324249971</v>
      </c>
      <c r="Z84" s="110">
        <f t="shared" si="94"/>
        <v>-61.190433557537624</v>
      </c>
      <c r="AA84" s="16">
        <v>1328.6291800866006</v>
      </c>
      <c r="AB84" s="16">
        <v>336.09332255119972</v>
      </c>
      <c r="AC84" s="110">
        <f t="shared" si="95"/>
        <v>-74.703752740904505</v>
      </c>
      <c r="AD84" s="111">
        <f>(AB84/AB$182)*100</f>
        <v>0.39426312814131215</v>
      </c>
    </row>
    <row r="85" spans="1:30">
      <c r="A85" s="5"/>
      <c r="B85" s="8" t="s">
        <v>6</v>
      </c>
      <c r="C85" s="16">
        <v>4.0663537999999999E-2</v>
      </c>
      <c r="D85" s="16">
        <v>2.0435099999999997E-3</v>
      </c>
      <c r="E85" s="110">
        <f t="shared" si="88"/>
        <v>-94.974588782707499</v>
      </c>
      <c r="F85" s="16">
        <v>0.14482124139999997</v>
      </c>
      <c r="G85" s="16">
        <v>2.5252500000000002E-3</v>
      </c>
      <c r="H85" s="110">
        <f t="shared" si="89"/>
        <v>-98.256298609521508</v>
      </c>
      <c r="I85" s="111">
        <f>(G85/G$183)*100</f>
        <v>9.9405294600218462E-5</v>
      </c>
      <c r="J85" s="105">
        <v>0</v>
      </c>
      <c r="K85" s="105">
        <v>0</v>
      </c>
      <c r="L85" s="118" t="s">
        <v>61</v>
      </c>
      <c r="M85" s="105">
        <v>0</v>
      </c>
      <c r="N85" s="105">
        <v>1</v>
      </c>
      <c r="O85" s="118" t="s">
        <v>61</v>
      </c>
      <c r="P85" s="111">
        <f>(N85/N$183)*100</f>
        <v>0.12330456226880394</v>
      </c>
      <c r="Q85" s="105">
        <v>6977</v>
      </c>
      <c r="R85" s="105">
        <v>263</v>
      </c>
      <c r="S85" s="110">
        <f t="shared" si="92"/>
        <v>-96.230471549376531</v>
      </c>
      <c r="T85" s="105">
        <v>23391</v>
      </c>
      <c r="U85" s="105">
        <v>325</v>
      </c>
      <c r="V85" s="110">
        <f t="shared" si="93"/>
        <v>-98.610576717540937</v>
      </c>
      <c r="W85" s="111">
        <f>(U85/U$183)*100</f>
        <v>5.670150756223645E-2</v>
      </c>
      <c r="X85" s="16">
        <v>13.9232</v>
      </c>
      <c r="Y85" s="16">
        <v>0.78900000000000003</v>
      </c>
      <c r="Z85" s="110">
        <f t="shared" si="94"/>
        <v>-94.333199264536887</v>
      </c>
      <c r="AA85" s="16">
        <v>49.606809999999996</v>
      </c>
      <c r="AB85" s="16">
        <v>0.97499999999999998</v>
      </c>
      <c r="AC85" s="110">
        <f t="shared" si="95"/>
        <v>-98.03454404748058</v>
      </c>
      <c r="AD85" s="111">
        <f>(AB85/AB$183)*100</f>
        <v>2.7639904284539113E-3</v>
      </c>
    </row>
    <row r="86" spans="1:30">
      <c r="A86" s="5"/>
      <c r="B86" s="26" t="s">
        <v>25</v>
      </c>
      <c r="C86" s="16">
        <v>0</v>
      </c>
      <c r="D86" s="16">
        <v>0</v>
      </c>
      <c r="E86" s="118" t="s">
        <v>61</v>
      </c>
      <c r="F86" s="16">
        <v>0</v>
      </c>
      <c r="G86" s="16">
        <v>0</v>
      </c>
      <c r="H86" s="118" t="s">
        <v>61</v>
      </c>
      <c r="I86" s="111">
        <f>(G86/G$184)*100</f>
        <v>0</v>
      </c>
      <c r="J86" s="105">
        <v>0</v>
      </c>
      <c r="K86" s="105">
        <v>0</v>
      </c>
      <c r="L86" s="118" t="s">
        <v>61</v>
      </c>
      <c r="M86" s="105">
        <v>0</v>
      </c>
      <c r="N86" s="105">
        <v>0</v>
      </c>
      <c r="O86" s="118" t="s">
        <v>61</v>
      </c>
      <c r="P86" s="111">
        <f>(N86/N$184)*100</f>
        <v>0</v>
      </c>
      <c r="Q86" s="105">
        <v>0</v>
      </c>
      <c r="R86" s="105">
        <v>0</v>
      </c>
      <c r="S86" s="118" t="s">
        <v>61</v>
      </c>
      <c r="T86" s="105">
        <v>0</v>
      </c>
      <c r="U86" s="105">
        <v>0</v>
      </c>
      <c r="V86" s="118" t="s">
        <v>61</v>
      </c>
      <c r="W86" s="111">
        <f>(U86/U$184)*100</f>
        <v>0</v>
      </c>
      <c r="X86" s="16">
        <v>0</v>
      </c>
      <c r="Y86" s="16">
        <v>0</v>
      </c>
      <c r="Z86" s="118" t="s">
        <v>61</v>
      </c>
      <c r="AA86" s="16">
        <v>0</v>
      </c>
      <c r="AB86" s="16">
        <v>0</v>
      </c>
      <c r="AC86" s="118" t="s">
        <v>61</v>
      </c>
      <c r="AD86" s="111">
        <f>(AB86/AB$184)*100</f>
        <v>0</v>
      </c>
    </row>
    <row r="87" spans="1:30">
      <c r="A87" s="5"/>
      <c r="B87" s="26"/>
      <c r="C87" s="16"/>
      <c r="D87" s="16"/>
      <c r="E87" s="110"/>
      <c r="F87" s="16"/>
      <c r="G87" s="16"/>
      <c r="H87" s="110"/>
      <c r="I87" s="111"/>
      <c r="J87" s="105"/>
      <c r="K87" s="105"/>
      <c r="L87" s="110"/>
      <c r="M87" s="105"/>
      <c r="N87" s="105"/>
      <c r="O87" s="110"/>
      <c r="P87" s="111"/>
      <c r="Q87" s="105"/>
      <c r="R87" s="105"/>
      <c r="S87" s="110"/>
      <c r="T87" s="105"/>
      <c r="U87" s="105"/>
      <c r="V87" s="110"/>
      <c r="W87" s="111"/>
      <c r="X87" s="16"/>
      <c r="Y87" s="16"/>
      <c r="Z87" s="110"/>
      <c r="AA87" s="16"/>
      <c r="AB87" s="16"/>
      <c r="AC87" s="110"/>
      <c r="AD87" s="111"/>
    </row>
    <row r="88" spans="1:30" s="25" customFormat="1" ht="15">
      <c r="A88" s="17">
        <v>13</v>
      </c>
      <c r="B88" s="6" t="s">
        <v>38</v>
      </c>
      <c r="C88" s="12">
        <f>C89+C90+C91+C92+C93</f>
        <v>119.30787124009993</v>
      </c>
      <c r="D88" s="12">
        <f>D89+D90+D91+D92+D93</f>
        <v>80.173949357999987</v>
      </c>
      <c r="E88" s="108">
        <f t="shared" ref="E88:E92" si="96">((D88-C88)/C88)*100</f>
        <v>-32.800787974286514</v>
      </c>
      <c r="F88" s="12">
        <f>F89+F90+F91+F92+F93</f>
        <v>427.39831314299988</v>
      </c>
      <c r="G88" s="12">
        <f>G89+G90+G91+G92+G93</f>
        <v>186.19716759599999</v>
      </c>
      <c r="H88" s="108">
        <f t="shared" ref="H88:H92" si="97">((G88-F88)/F88)*100</f>
        <v>-56.434744389432879</v>
      </c>
      <c r="I88" s="109">
        <f>(G88/G$179)*100</f>
        <v>0.37741060949618022</v>
      </c>
      <c r="J88" s="23">
        <f>J89+J90+J91+J92+J93</f>
        <v>13939</v>
      </c>
      <c r="K88" s="23">
        <f>K89+K90+K91+K92+K93</f>
        <v>11626</v>
      </c>
      <c r="L88" s="108">
        <f t="shared" ref="L88:L91" si="98">((K88-J88)/J88)*100</f>
        <v>-16.59372982279934</v>
      </c>
      <c r="M88" s="23">
        <f>M89+M90+M91+M92+M93</f>
        <v>35029</v>
      </c>
      <c r="N88" s="23">
        <f>N89+N90+N91+N92+N93</f>
        <v>24274</v>
      </c>
      <c r="O88" s="108">
        <f t="shared" ref="O88:O92" si="99">((N88-M88)/M88)*100</f>
        <v>-30.703131690884693</v>
      </c>
      <c r="P88" s="109">
        <f>(N88/N$179)*100</f>
        <v>0.78161753033461046</v>
      </c>
      <c r="Q88" s="23">
        <f>Q89+Q90+Q91+Q92+Q93</f>
        <v>689388</v>
      </c>
      <c r="R88" s="23">
        <f>R89+R90+R91+R92+R93</f>
        <v>119697</v>
      </c>
      <c r="S88" s="108">
        <f t="shared" ref="S88:S92" si="100">((R88-Q88)/Q88)*100</f>
        <v>-82.637208654632815</v>
      </c>
      <c r="T88" s="23">
        <f>T89+T90+T91+T92+T93</f>
        <v>990537</v>
      </c>
      <c r="U88" s="23">
        <f>U89+U90+U91+U92+U93</f>
        <v>554139</v>
      </c>
      <c r="V88" s="108">
        <f t="shared" ref="V88:V92" si="101">((U88-T88)/T88)*100</f>
        <v>-44.056708633801669</v>
      </c>
      <c r="W88" s="109">
        <f>(U88/U$179)*100</f>
        <v>2.7058292380089077</v>
      </c>
      <c r="X88" s="12">
        <f>X89+X90+X91+X92+X93</f>
        <v>17508.338285080001</v>
      </c>
      <c r="Y88" s="12">
        <f>Y89+Y90+Y91+Y92+Y93</f>
        <v>6495.6045608699987</v>
      </c>
      <c r="Z88" s="108">
        <f t="shared" ref="Z88:Z92" si="102">((Y88-X88)/X88)*100</f>
        <v>-62.899936846631945</v>
      </c>
      <c r="AA88" s="12">
        <f>AA89+AA90+AA91+AA92+AA93</f>
        <v>33693.920814099998</v>
      </c>
      <c r="AB88" s="12">
        <f>AB89+AB90+AB91+AB92+AB93</f>
        <v>26322.131520699997</v>
      </c>
      <c r="AC88" s="108">
        <f t="shared" ref="AC88:AC92" si="103">((AB88-AA88)/AA88)*100</f>
        <v>-21.878692402918883</v>
      </c>
      <c r="AD88" s="109">
        <f>(AB88/AB$179)*100</f>
        <v>3.0081289134651792</v>
      </c>
    </row>
    <row r="89" spans="1:30" s="28" customFormat="1">
      <c r="A89" s="5"/>
      <c r="B89" s="8" t="s">
        <v>3</v>
      </c>
      <c r="C89" s="113">
        <v>1.4125276299999998</v>
      </c>
      <c r="D89" s="113">
        <v>1.1670952700000001</v>
      </c>
      <c r="E89" s="110">
        <f t="shared" si="96"/>
        <v>-17.375402419561851</v>
      </c>
      <c r="F89" s="113">
        <v>4.3772544</v>
      </c>
      <c r="G89" s="113">
        <v>2.2646451000000001</v>
      </c>
      <c r="H89" s="110">
        <f t="shared" si="97"/>
        <v>-48.263342884525969</v>
      </c>
      <c r="I89" s="111">
        <f>(G89/G$180)*100</f>
        <v>4.0078144143839971E-2</v>
      </c>
      <c r="J89" s="114">
        <v>2778</v>
      </c>
      <c r="K89" s="114">
        <v>38</v>
      </c>
      <c r="L89" s="110">
        <f t="shared" si="98"/>
        <v>-98.632109431245496</v>
      </c>
      <c r="M89" s="114">
        <v>6818</v>
      </c>
      <c r="N89" s="114">
        <v>84</v>
      </c>
      <c r="O89" s="110">
        <f t="shared" si="99"/>
        <v>-98.767967145790564</v>
      </c>
      <c r="P89" s="111">
        <f>(N89/N$180)*100</f>
        <v>5.7374305873353043E-2</v>
      </c>
      <c r="Q89" s="114">
        <v>0</v>
      </c>
      <c r="R89" s="114">
        <v>0</v>
      </c>
      <c r="S89" s="118" t="s">
        <v>61</v>
      </c>
      <c r="T89" s="114">
        <v>0</v>
      </c>
      <c r="U89" s="114">
        <v>0</v>
      </c>
      <c r="V89" s="118" t="s">
        <v>61</v>
      </c>
      <c r="W89" s="118" t="s">
        <v>61</v>
      </c>
      <c r="X89" s="113">
        <v>2.9759193000000006</v>
      </c>
      <c r="Y89" s="113">
        <v>2.8928978000000001</v>
      </c>
      <c r="Z89" s="110">
        <f t="shared" si="102"/>
        <v>-2.7897765910520662</v>
      </c>
      <c r="AA89" s="113">
        <v>8.2417662000000007</v>
      </c>
      <c r="AB89" s="113">
        <v>7.2434978000000001</v>
      </c>
      <c r="AC89" s="110">
        <f t="shared" si="103"/>
        <v>-12.112311557685301</v>
      </c>
      <c r="AD89" s="111">
        <f>(AB89/AB$180)*100</f>
        <v>0.12829816581494585</v>
      </c>
    </row>
    <row r="90" spans="1:30">
      <c r="A90" s="5"/>
      <c r="B90" s="8" t="s">
        <v>4</v>
      </c>
      <c r="C90" s="113">
        <v>45.86292924</v>
      </c>
      <c r="D90" s="113">
        <v>41.344743799999996</v>
      </c>
      <c r="E90" s="110">
        <f t="shared" si="96"/>
        <v>-9.8514977452844512</v>
      </c>
      <c r="F90" s="113">
        <v>118.6535291</v>
      </c>
      <c r="G90" s="113">
        <v>71.769678999999982</v>
      </c>
      <c r="H90" s="110">
        <f t="shared" si="97"/>
        <v>-39.513236947623177</v>
      </c>
      <c r="I90" s="111">
        <f>(G90/G$181)*100</f>
        <v>0.71624333016888342</v>
      </c>
      <c r="J90" s="114">
        <v>11154</v>
      </c>
      <c r="K90" s="114">
        <v>11574</v>
      </c>
      <c r="L90" s="110">
        <f t="shared" si="98"/>
        <v>3.7654653039268426</v>
      </c>
      <c r="M90" s="114">
        <v>28183</v>
      </c>
      <c r="N90" s="114">
        <v>24155</v>
      </c>
      <c r="O90" s="110">
        <f t="shared" si="99"/>
        <v>-14.292303871127984</v>
      </c>
      <c r="P90" s="111">
        <f>(N90/N$181)*100</f>
        <v>0.81753570943856912</v>
      </c>
      <c r="Q90" s="114">
        <v>0</v>
      </c>
      <c r="R90" s="114">
        <v>0</v>
      </c>
      <c r="S90" s="118" t="s">
        <v>61</v>
      </c>
      <c r="T90" s="114">
        <v>0</v>
      </c>
      <c r="U90" s="114">
        <v>0</v>
      </c>
      <c r="V90" s="118" t="s">
        <v>61</v>
      </c>
      <c r="W90" s="118" t="s">
        <v>61</v>
      </c>
      <c r="X90" s="113">
        <v>512.05603229999997</v>
      </c>
      <c r="Y90" s="113">
        <v>1264.8468053699999</v>
      </c>
      <c r="Z90" s="110">
        <f t="shared" si="102"/>
        <v>147.01335900461766</v>
      </c>
      <c r="AA90" s="113">
        <v>1384.8398103</v>
      </c>
      <c r="AB90" s="113">
        <v>5409.0078689999991</v>
      </c>
      <c r="AC90" s="110">
        <f t="shared" si="103"/>
        <v>290.58725989601913</v>
      </c>
      <c r="AD90" s="111">
        <f>(AB90/AB$181)*100</f>
        <v>1.4685497651353219</v>
      </c>
    </row>
    <row r="91" spans="1:30">
      <c r="A91" s="5"/>
      <c r="B91" s="8" t="s">
        <v>5</v>
      </c>
      <c r="C91" s="113">
        <v>71.998769062999926</v>
      </c>
      <c r="D91" s="113">
        <v>37.626544122000006</v>
      </c>
      <c r="E91" s="110">
        <f t="shared" si="96"/>
        <v>-47.740017486859735</v>
      </c>
      <c r="F91" s="113">
        <v>304.28588252299988</v>
      </c>
      <c r="G91" s="113">
        <v>112.03426791900002</v>
      </c>
      <c r="H91" s="110">
        <f t="shared" si="97"/>
        <v>-63.181246862304988</v>
      </c>
      <c r="I91" s="111">
        <f>(G91/G$182)*100</f>
        <v>0.37236746507417096</v>
      </c>
      <c r="J91" s="114">
        <v>7</v>
      </c>
      <c r="K91" s="114">
        <v>14</v>
      </c>
      <c r="L91" s="110">
        <f t="shared" si="98"/>
        <v>100</v>
      </c>
      <c r="M91" s="114">
        <v>27</v>
      </c>
      <c r="N91" s="114">
        <v>33</v>
      </c>
      <c r="O91" s="110">
        <f t="shared" si="99"/>
        <v>22.222222222222221</v>
      </c>
      <c r="P91" s="111">
        <f>(N91/N$182)*100</f>
        <v>17.741935483870968</v>
      </c>
      <c r="Q91" s="114">
        <v>689346</v>
      </c>
      <c r="R91" s="114">
        <v>119665</v>
      </c>
      <c r="S91" s="110">
        <f t="shared" si="100"/>
        <v>-82.640792867442471</v>
      </c>
      <c r="T91" s="114">
        <v>990351</v>
      </c>
      <c r="U91" s="114">
        <v>554030</v>
      </c>
      <c r="V91" s="110">
        <f t="shared" si="101"/>
        <v>-44.057207999991924</v>
      </c>
      <c r="W91" s="111">
        <f>(U91/U$182)*100</f>
        <v>7.6857748173270704</v>
      </c>
      <c r="X91" s="113">
        <v>16985.714387700002</v>
      </c>
      <c r="Y91" s="113">
        <v>5219.2094736999998</v>
      </c>
      <c r="Z91" s="110">
        <f t="shared" si="102"/>
        <v>-69.27294693310381</v>
      </c>
      <c r="AA91" s="113">
        <v>32275.173515099999</v>
      </c>
      <c r="AB91" s="113">
        <v>20856.189490799999</v>
      </c>
      <c r="AC91" s="110">
        <f t="shared" si="103"/>
        <v>-35.380085622026499</v>
      </c>
      <c r="AD91" s="111">
        <f>(AB91/AB$182)*100</f>
        <v>24.465902646721343</v>
      </c>
    </row>
    <row r="92" spans="1:30">
      <c r="A92" s="5"/>
      <c r="B92" s="8" t="s">
        <v>6</v>
      </c>
      <c r="C92" s="113">
        <v>3.3645307100000001E-2</v>
      </c>
      <c r="D92" s="113">
        <v>3.5566165999999996E-2</v>
      </c>
      <c r="E92" s="110">
        <f t="shared" si="96"/>
        <v>5.7091436089165484</v>
      </c>
      <c r="F92" s="113">
        <v>8.1647120000000004E-2</v>
      </c>
      <c r="G92" s="113">
        <v>0.128575577</v>
      </c>
      <c r="H92" s="110">
        <f t="shared" si="97"/>
        <v>57.477173720273278</v>
      </c>
      <c r="I92" s="111">
        <f>(G92/G$183)*100</f>
        <v>5.0613179329088492E-3</v>
      </c>
      <c r="J92" s="114">
        <v>0</v>
      </c>
      <c r="K92" s="114">
        <v>0</v>
      </c>
      <c r="L92" s="118" t="s">
        <v>61</v>
      </c>
      <c r="M92" s="114">
        <v>1</v>
      </c>
      <c r="N92" s="114">
        <v>2</v>
      </c>
      <c r="O92" s="110">
        <f t="shared" si="99"/>
        <v>100</v>
      </c>
      <c r="P92" s="111">
        <f>(N92/N$183)*100</f>
        <v>0.24660912453760789</v>
      </c>
      <c r="Q92" s="114">
        <v>42</v>
      </c>
      <c r="R92" s="114">
        <v>32</v>
      </c>
      <c r="S92" s="110">
        <f t="shared" si="100"/>
        <v>-23.809523809523807</v>
      </c>
      <c r="T92" s="114">
        <v>186</v>
      </c>
      <c r="U92" s="114">
        <v>109</v>
      </c>
      <c r="V92" s="110">
        <f t="shared" si="101"/>
        <v>-41.397849462365592</v>
      </c>
      <c r="W92" s="111">
        <f>(U92/U$183)*100</f>
        <v>1.9016813305488531E-2</v>
      </c>
      <c r="X92" s="113">
        <v>7.5919457799999996</v>
      </c>
      <c r="Y92" s="113">
        <v>8.6553840000000033</v>
      </c>
      <c r="Z92" s="110">
        <f t="shared" si="102"/>
        <v>14.007452777145673</v>
      </c>
      <c r="AA92" s="113">
        <v>25.665722500000001</v>
      </c>
      <c r="AB92" s="113">
        <v>49.690663100000002</v>
      </c>
      <c r="AC92" s="110">
        <f t="shared" si="103"/>
        <v>93.607108079657607</v>
      </c>
      <c r="AD92" s="111">
        <f>(AB92/AB$183)*100</f>
        <v>0.14086617147890049</v>
      </c>
    </row>
    <row r="93" spans="1:30">
      <c r="A93" s="5"/>
      <c r="B93" s="26" t="s">
        <v>25</v>
      </c>
      <c r="C93" s="113">
        <v>0</v>
      </c>
      <c r="D93" s="113">
        <v>0</v>
      </c>
      <c r="E93" s="118" t="s">
        <v>61</v>
      </c>
      <c r="F93" s="113">
        <v>0</v>
      </c>
      <c r="G93" s="113">
        <v>0</v>
      </c>
      <c r="H93" s="118" t="s">
        <v>61</v>
      </c>
      <c r="I93" s="111">
        <f>(G93/G$184)*100</f>
        <v>0</v>
      </c>
      <c r="J93" s="114">
        <v>0</v>
      </c>
      <c r="K93" s="114">
        <v>0</v>
      </c>
      <c r="L93" s="118" t="s">
        <v>61</v>
      </c>
      <c r="M93" s="114">
        <v>0</v>
      </c>
      <c r="N93" s="114">
        <v>0</v>
      </c>
      <c r="O93" s="118" t="s">
        <v>61</v>
      </c>
      <c r="P93" s="111">
        <f>(N93/N$184)*100</f>
        <v>0</v>
      </c>
      <c r="Q93" s="114">
        <v>0</v>
      </c>
      <c r="R93" s="114">
        <v>0</v>
      </c>
      <c r="S93" s="118" t="s">
        <v>61</v>
      </c>
      <c r="T93" s="114">
        <v>0</v>
      </c>
      <c r="U93" s="114">
        <v>0</v>
      </c>
      <c r="V93" s="118" t="s">
        <v>61</v>
      </c>
      <c r="W93" s="111">
        <f>(U93/U$184)*100</f>
        <v>0</v>
      </c>
      <c r="X93" s="113">
        <v>0</v>
      </c>
      <c r="Y93" s="113">
        <v>0</v>
      </c>
      <c r="Z93" s="118" t="s">
        <v>61</v>
      </c>
      <c r="AA93" s="113">
        <v>0</v>
      </c>
      <c r="AB93" s="113">
        <v>0</v>
      </c>
      <c r="AC93" s="118" t="s">
        <v>61</v>
      </c>
      <c r="AD93" s="111">
        <f>(AB93/AB$184)*100</f>
        <v>0</v>
      </c>
    </row>
    <row r="94" spans="1:30">
      <c r="A94" s="5"/>
      <c r="B94" s="26"/>
      <c r="C94" s="113"/>
      <c r="D94" s="113"/>
      <c r="E94" s="110"/>
      <c r="F94" s="113"/>
      <c r="G94" s="113"/>
      <c r="H94" s="110"/>
      <c r="I94" s="111"/>
      <c r="J94" s="114"/>
      <c r="K94" s="114"/>
      <c r="L94" s="110"/>
      <c r="M94" s="114"/>
      <c r="N94" s="114"/>
      <c r="O94" s="110"/>
      <c r="P94" s="111"/>
      <c r="Q94" s="114"/>
      <c r="R94" s="114"/>
      <c r="S94" s="110"/>
      <c r="T94" s="114"/>
      <c r="U94" s="114"/>
      <c r="V94" s="110"/>
      <c r="W94" s="111"/>
      <c r="X94" s="113"/>
      <c r="Y94" s="113"/>
      <c r="Z94" s="110"/>
      <c r="AA94" s="113"/>
      <c r="AB94" s="113"/>
      <c r="AC94" s="110"/>
      <c r="AD94" s="111"/>
    </row>
    <row r="95" spans="1:30" s="25" customFormat="1" ht="15">
      <c r="A95" s="17">
        <v>14</v>
      </c>
      <c r="B95" s="6" t="s">
        <v>50</v>
      </c>
      <c r="C95" s="12">
        <f>C96+C97+C98+C99+C100</f>
        <v>291.89310373600074</v>
      </c>
      <c r="D95" s="12">
        <f>D96+D97+D98+D99+D100</f>
        <v>286.76299225400095</v>
      </c>
      <c r="E95" s="108">
        <f t="shared" ref="E95:E100" si="104">((D95-C95)/C95)*100</f>
        <v>-1.7575308961871396</v>
      </c>
      <c r="F95" s="12">
        <f>F96+F97+F98+F99+F100</f>
        <v>938.04132413400271</v>
      </c>
      <c r="G95" s="12">
        <f>G96+G97+G98+G99+G100</f>
        <v>565.89593859900106</v>
      </c>
      <c r="H95" s="108">
        <f t="shared" ref="H95:H100" si="105">((G95-F95)/F95)*100</f>
        <v>-39.672600338643427</v>
      </c>
      <c r="I95" s="109">
        <f>(G95/G$179)*100</f>
        <v>1.1470374864211959</v>
      </c>
      <c r="J95" s="23">
        <f>J96+J97+J98+J99+J100</f>
        <v>22025</v>
      </c>
      <c r="K95" s="23">
        <f>K96+K97+K98+K99+K100</f>
        <v>26871</v>
      </c>
      <c r="L95" s="108">
        <f t="shared" ref="L95:L100" si="106">((K95-J95)/J95)*100</f>
        <v>22.002270147559592</v>
      </c>
      <c r="M95" s="23">
        <f>M96+M97+M98+M99+M100</f>
        <v>54355</v>
      </c>
      <c r="N95" s="23">
        <f>N96+N97+N98+N99+N100</f>
        <v>58487</v>
      </c>
      <c r="O95" s="108">
        <f t="shared" ref="O95:O100" si="107">((N95-M95)/M95)*100</f>
        <v>7.6018765522950975</v>
      </c>
      <c r="P95" s="109">
        <f>(N95/N$179)*100</f>
        <v>1.8832687030024042</v>
      </c>
      <c r="Q95" s="23">
        <f>Q96+Q97+Q98+Q99+Q100</f>
        <v>919413</v>
      </c>
      <c r="R95" s="23">
        <f>R96+R97+R98+R99+R100</f>
        <v>495413</v>
      </c>
      <c r="S95" s="108">
        <f t="shared" ref="S95:S100" si="108">((R95-Q95)/Q95)*100</f>
        <v>-46.116380777735358</v>
      </c>
      <c r="T95" s="23">
        <f>T96+T97+T98+T99+T100</f>
        <v>3944598</v>
      </c>
      <c r="U95" s="23">
        <f>U96+U97+U98+U99+U100</f>
        <v>1645080</v>
      </c>
      <c r="V95" s="108">
        <f t="shared" ref="V95:V100" si="109">((U95-T95)/T95)*100</f>
        <v>-58.295370022496584</v>
      </c>
      <c r="W95" s="109">
        <f>(U95/U$179)*100</f>
        <v>8.0328321285159383</v>
      </c>
      <c r="X95" s="12">
        <f>X96+X97+X98+X99+X100</f>
        <v>9261.253727328005</v>
      </c>
      <c r="Y95" s="12">
        <f>Y96+Y97+Y98+Y99+Y100</f>
        <v>10982.976269522</v>
      </c>
      <c r="Z95" s="108">
        <f t="shared" ref="Z95:Z100" si="110">((Y95-X95)/X95)*100</f>
        <v>18.590598993239489</v>
      </c>
      <c r="AA95" s="12">
        <f>AA96+AA97+AA98+AA99+AA100</f>
        <v>49069.005959277958</v>
      </c>
      <c r="AB95" s="12">
        <f>AB96+AB97+AB98+AB99+AB100</f>
        <v>27270.280726031007</v>
      </c>
      <c r="AC95" s="108">
        <f t="shared" ref="AC95:AC100" si="111">((AB95-AA95)/AA95)*100</f>
        <v>-44.424631816135765</v>
      </c>
      <c r="AD95" s="109">
        <f>(AB95/AB$179)*100</f>
        <v>3.116484691438262</v>
      </c>
    </row>
    <row r="96" spans="1:30">
      <c r="A96" s="5"/>
      <c r="B96" s="8" t="s">
        <v>3</v>
      </c>
      <c r="C96" s="16">
        <v>31.699742299999997</v>
      </c>
      <c r="D96" s="16">
        <v>77.124003899999991</v>
      </c>
      <c r="E96" s="110">
        <f t="shared" si="104"/>
        <v>143.29536552730903</v>
      </c>
      <c r="F96" s="16">
        <v>90.644049899999985</v>
      </c>
      <c r="G96" s="16">
        <v>133.16958499999998</v>
      </c>
      <c r="H96" s="110">
        <f t="shared" si="105"/>
        <v>46.914866609462919</v>
      </c>
      <c r="I96" s="111">
        <f>(G96/G$180)*100</f>
        <v>2.3567444732092233</v>
      </c>
      <c r="J96" s="105">
        <v>3126</v>
      </c>
      <c r="K96" s="105">
        <v>3384</v>
      </c>
      <c r="L96" s="110">
        <f t="shared" si="106"/>
        <v>8.2533589251439547</v>
      </c>
      <c r="M96" s="105">
        <v>13643</v>
      </c>
      <c r="N96" s="105">
        <v>6513</v>
      </c>
      <c r="O96" s="110">
        <f t="shared" si="107"/>
        <v>-52.261232866671556</v>
      </c>
      <c r="P96" s="111">
        <f>(N96/N$180)*100</f>
        <v>4.4485577875374815</v>
      </c>
      <c r="Q96" s="105">
        <v>0</v>
      </c>
      <c r="R96" s="105">
        <v>0</v>
      </c>
      <c r="S96" s="118" t="s">
        <v>61</v>
      </c>
      <c r="T96" s="105">
        <v>0</v>
      </c>
      <c r="U96" s="105">
        <v>0</v>
      </c>
      <c r="V96" s="118" t="s">
        <v>61</v>
      </c>
      <c r="W96" s="118" t="s">
        <v>61</v>
      </c>
      <c r="X96" s="16">
        <v>231.19945039999999</v>
      </c>
      <c r="Y96" s="16">
        <v>488.50731789999998</v>
      </c>
      <c r="Z96" s="110">
        <f t="shared" si="110"/>
        <v>111.29259479416133</v>
      </c>
      <c r="AA96" s="16">
        <v>726.09950980000008</v>
      </c>
      <c r="AB96" s="16">
        <v>870.46200120000003</v>
      </c>
      <c r="AC96" s="110">
        <f t="shared" si="111"/>
        <v>19.881915557244181</v>
      </c>
      <c r="AD96" s="111">
        <f>(AB96/AB$180)*100</f>
        <v>15.417783127588885</v>
      </c>
    </row>
    <row r="97" spans="1:30">
      <c r="A97" s="5"/>
      <c r="B97" s="8" t="s">
        <v>4</v>
      </c>
      <c r="C97" s="16">
        <v>90.247390646000781</v>
      </c>
      <c r="D97" s="16">
        <v>107.82862926800095</v>
      </c>
      <c r="E97" s="110">
        <f t="shared" si="104"/>
        <v>19.48116006030947</v>
      </c>
      <c r="F97" s="16">
        <v>209.51538598300192</v>
      </c>
      <c r="G97" s="16">
        <v>222.20241837400107</v>
      </c>
      <c r="H97" s="110">
        <f t="shared" si="105"/>
        <v>6.0554179978116043</v>
      </c>
      <c r="I97" s="111">
        <f>(G97/G$181)*100</f>
        <v>2.2175242013800012</v>
      </c>
      <c r="J97" s="105">
        <v>18836</v>
      </c>
      <c r="K97" s="105">
        <v>23411</v>
      </c>
      <c r="L97" s="110">
        <f t="shared" si="106"/>
        <v>24.288596304947969</v>
      </c>
      <c r="M97" s="105">
        <v>40470</v>
      </c>
      <c r="N97" s="105">
        <v>51724</v>
      </c>
      <c r="O97" s="110">
        <f t="shared" si="107"/>
        <v>27.808253026933532</v>
      </c>
      <c r="P97" s="111">
        <f>(N97/N$181)*100</f>
        <v>1.7506196247154024</v>
      </c>
      <c r="Q97" s="105">
        <v>0</v>
      </c>
      <c r="R97" s="105">
        <v>0</v>
      </c>
      <c r="S97" s="118" t="s">
        <v>61</v>
      </c>
      <c r="T97" s="105">
        <v>0</v>
      </c>
      <c r="U97" s="105">
        <v>0</v>
      </c>
      <c r="V97" s="118" t="s">
        <v>61</v>
      </c>
      <c r="W97" s="118" t="s">
        <v>61</v>
      </c>
      <c r="X97" s="16">
        <v>3036.1867003000002</v>
      </c>
      <c r="Y97" s="16">
        <v>6613.2521996000005</v>
      </c>
      <c r="Z97" s="110">
        <f t="shared" si="110"/>
        <v>117.81441170750655</v>
      </c>
      <c r="AA97" s="16">
        <v>7846.8444252999998</v>
      </c>
      <c r="AB97" s="16">
        <v>14766.573740999998</v>
      </c>
      <c r="AC97" s="110">
        <f t="shared" si="111"/>
        <v>88.184866943318355</v>
      </c>
      <c r="AD97" s="111">
        <f>(AB97/AB$181)*100</f>
        <v>4.0091360420239326</v>
      </c>
    </row>
    <row r="98" spans="1:30">
      <c r="A98" s="5"/>
      <c r="B98" s="8" t="s">
        <v>5</v>
      </c>
      <c r="C98" s="16">
        <v>90.168188849999936</v>
      </c>
      <c r="D98" s="16">
        <v>24.982385034</v>
      </c>
      <c r="E98" s="110">
        <f t="shared" si="104"/>
        <v>-72.2935712110624</v>
      </c>
      <c r="F98" s="16">
        <v>303.06462561500092</v>
      </c>
      <c r="G98" s="16">
        <v>84.410329389999973</v>
      </c>
      <c r="H98" s="110">
        <f t="shared" si="105"/>
        <v>-72.147745973747902</v>
      </c>
      <c r="I98" s="111">
        <f>(G98/G$182)*100</f>
        <v>0.28055398553373823</v>
      </c>
      <c r="J98" s="105">
        <v>16</v>
      </c>
      <c r="K98" s="105">
        <v>11</v>
      </c>
      <c r="L98" s="110">
        <f t="shared" si="106"/>
        <v>-31.25</v>
      </c>
      <c r="M98" s="105">
        <v>55</v>
      </c>
      <c r="N98" s="105">
        <v>32</v>
      </c>
      <c r="O98" s="110">
        <f t="shared" si="107"/>
        <v>-41.818181818181813</v>
      </c>
      <c r="P98" s="111">
        <f>(N98/N$182)*100</f>
        <v>17.20430107526882</v>
      </c>
      <c r="Q98" s="105">
        <v>877254</v>
      </c>
      <c r="R98" s="105">
        <v>411745</v>
      </c>
      <c r="S98" s="110">
        <f t="shared" si="108"/>
        <v>-53.064334844868185</v>
      </c>
      <c r="T98" s="105">
        <v>3557803</v>
      </c>
      <c r="U98" s="105">
        <v>1412754</v>
      </c>
      <c r="V98" s="110">
        <f t="shared" si="109"/>
        <v>-60.291393312108625</v>
      </c>
      <c r="W98" s="111">
        <f>(U98/U$182)*100</f>
        <v>19.598413653192225</v>
      </c>
      <c r="X98" s="16">
        <v>5892.0207344000055</v>
      </c>
      <c r="Y98" s="16">
        <v>2339.1558969999996</v>
      </c>
      <c r="Z98" s="110">
        <f t="shared" si="110"/>
        <v>-60.299598347591356</v>
      </c>
      <c r="AA98" s="16">
        <v>23936.127209799964</v>
      </c>
      <c r="AB98" s="16">
        <v>7270.5456451000091</v>
      </c>
      <c r="AC98" s="110">
        <f t="shared" si="111"/>
        <v>-69.625221401216095</v>
      </c>
      <c r="AD98" s="111">
        <f>(AB98/AB$182)*100</f>
        <v>8.5289051492376675</v>
      </c>
    </row>
    <row r="99" spans="1:30">
      <c r="A99" s="5"/>
      <c r="B99" s="8" t="s">
        <v>6</v>
      </c>
      <c r="C99" s="16">
        <v>0.6157221129999999</v>
      </c>
      <c r="D99" s="16">
        <v>3.2279800000000001E-3</v>
      </c>
      <c r="E99" s="110">
        <f t="shared" si="104"/>
        <v>-99.475740771389184</v>
      </c>
      <c r="F99" s="16">
        <v>2.387030572</v>
      </c>
      <c r="G99" s="16">
        <v>0.14129698899999998</v>
      </c>
      <c r="H99" s="110">
        <f t="shared" si="105"/>
        <v>-94.080637648406281</v>
      </c>
      <c r="I99" s="111">
        <f>(G99/G$183)*100</f>
        <v>5.5620904138872686E-3</v>
      </c>
      <c r="J99" s="105">
        <v>2</v>
      </c>
      <c r="K99" s="105">
        <v>1</v>
      </c>
      <c r="L99" s="110">
        <f t="shared" si="106"/>
        <v>-50</v>
      </c>
      <c r="M99" s="105">
        <v>9</v>
      </c>
      <c r="N99" s="105">
        <v>5</v>
      </c>
      <c r="O99" s="110">
        <f t="shared" si="107"/>
        <v>-44.444444444444443</v>
      </c>
      <c r="P99" s="111">
        <f>(N99/N$183)*100</f>
        <v>0.61652281134401976</v>
      </c>
      <c r="Q99" s="105">
        <v>18958</v>
      </c>
      <c r="R99" s="105">
        <v>105</v>
      </c>
      <c r="S99" s="110">
        <f t="shared" si="108"/>
        <v>-99.446144108028278</v>
      </c>
      <c r="T99" s="105">
        <v>130892</v>
      </c>
      <c r="U99" s="105">
        <v>7614</v>
      </c>
      <c r="V99" s="110">
        <f t="shared" si="109"/>
        <v>-94.18299055710051</v>
      </c>
      <c r="W99" s="111">
        <f>(U99/U$183)*100</f>
        <v>1.3283854725503641</v>
      </c>
      <c r="X99" s="16">
        <v>50.780100000000004</v>
      </c>
      <c r="Y99" s="16">
        <v>0.97669950000000005</v>
      </c>
      <c r="Z99" s="110">
        <f t="shared" si="110"/>
        <v>-98.076609734915849</v>
      </c>
      <c r="AA99" s="16">
        <v>531.96831479999992</v>
      </c>
      <c r="AB99" s="16">
        <v>115.88358620000001</v>
      </c>
      <c r="AC99" s="110">
        <f t="shared" si="111"/>
        <v>-78.216073593862845</v>
      </c>
      <c r="AD99" s="111">
        <f>(AB99/AB$183)*100</f>
        <v>0.32851397238124491</v>
      </c>
    </row>
    <row r="100" spans="1:30">
      <c r="A100" s="5"/>
      <c r="B100" s="26" t="s">
        <v>25</v>
      </c>
      <c r="C100" s="16">
        <v>79.162059827000022</v>
      </c>
      <c r="D100" s="16">
        <v>76.824746071999996</v>
      </c>
      <c r="E100" s="110">
        <f t="shared" si="104"/>
        <v>-2.9525681369433383</v>
      </c>
      <c r="F100" s="16">
        <v>332.43023206399999</v>
      </c>
      <c r="G100" s="16">
        <v>125.97230884600003</v>
      </c>
      <c r="H100" s="110">
        <f t="shared" si="105"/>
        <v>-62.105640012383823</v>
      </c>
      <c r="I100" s="111">
        <f>(G100/G$184)*100</f>
        <v>12.145506037962557</v>
      </c>
      <c r="J100" s="105">
        <v>45</v>
      </c>
      <c r="K100" s="105">
        <v>64</v>
      </c>
      <c r="L100" s="110">
        <f t="shared" si="106"/>
        <v>42.222222222222221</v>
      </c>
      <c r="M100" s="105">
        <v>178</v>
      </c>
      <c r="N100" s="105">
        <v>213</v>
      </c>
      <c r="O100" s="110">
        <f t="shared" si="107"/>
        <v>19.662921348314608</v>
      </c>
      <c r="P100" s="111">
        <f>(N100/N$184)*100</f>
        <v>5.9232480533926584</v>
      </c>
      <c r="Q100" s="105">
        <v>23201</v>
      </c>
      <c r="R100" s="105">
        <v>83563</v>
      </c>
      <c r="S100" s="110">
        <f t="shared" si="108"/>
        <v>260.16982026636782</v>
      </c>
      <c r="T100" s="105">
        <v>255903</v>
      </c>
      <c r="U100" s="105">
        <v>224712</v>
      </c>
      <c r="V100" s="110">
        <f t="shared" si="109"/>
        <v>-12.188602712746627</v>
      </c>
      <c r="W100" s="111">
        <f>(U100/U$184)*100</f>
        <v>1.7696975443627354</v>
      </c>
      <c r="X100" s="16">
        <v>51.06674222800001</v>
      </c>
      <c r="Y100" s="16">
        <v>1541.0841555219999</v>
      </c>
      <c r="Z100" s="110">
        <f t="shared" si="110"/>
        <v>2917.7843509998174</v>
      </c>
      <c r="AA100" s="16">
        <v>16027.966499577999</v>
      </c>
      <c r="AB100" s="16">
        <v>4246.8157525309998</v>
      </c>
      <c r="AC100" s="110">
        <f t="shared" si="111"/>
        <v>-73.503714568889237</v>
      </c>
      <c r="AD100" s="111">
        <f>(AB100/AB$184)*100</f>
        <v>1.1159872004499722</v>
      </c>
    </row>
    <row r="101" spans="1:30">
      <c r="A101" s="5"/>
      <c r="B101" s="26"/>
      <c r="C101" s="16"/>
      <c r="D101" s="16"/>
      <c r="E101" s="110"/>
      <c r="F101" s="16"/>
      <c r="G101" s="16"/>
      <c r="H101" s="110"/>
      <c r="I101" s="111"/>
      <c r="J101" s="105"/>
      <c r="K101" s="105"/>
      <c r="L101" s="110"/>
      <c r="M101" s="105"/>
      <c r="N101" s="105"/>
      <c r="O101" s="110"/>
      <c r="P101" s="111"/>
      <c r="Q101" s="105"/>
      <c r="R101" s="105"/>
      <c r="S101" s="110"/>
      <c r="T101" s="105"/>
      <c r="U101" s="105"/>
      <c r="V101" s="110"/>
      <c r="W101" s="111"/>
      <c r="X101" s="16"/>
      <c r="Y101" s="16"/>
      <c r="Z101" s="110"/>
      <c r="AA101" s="16"/>
      <c r="AB101" s="16"/>
      <c r="AC101" s="110"/>
      <c r="AD101" s="111"/>
    </row>
    <row r="102" spans="1:30" s="25" customFormat="1" ht="15">
      <c r="A102" s="17">
        <v>15</v>
      </c>
      <c r="B102" s="6" t="s">
        <v>19</v>
      </c>
      <c r="C102" s="12">
        <f>C103+C104+C105+C106+C107</f>
        <v>421.87264949699994</v>
      </c>
      <c r="D102" s="12">
        <f>D103+D104+D105+D106+D107</f>
        <v>494.01932800399953</v>
      </c>
      <c r="E102" s="108">
        <f t="shared" ref="E102:E107" si="112">((D102-C102)/C102)*100</f>
        <v>17.101530187610006</v>
      </c>
      <c r="F102" s="12">
        <f>F103+F104+F105+F106+F107</f>
        <v>909.39682153100011</v>
      </c>
      <c r="G102" s="12">
        <f>G103+G104+G105+G106+G107</f>
        <v>899.42412135599966</v>
      </c>
      <c r="H102" s="108">
        <f t="shared" ref="H102:H107" si="113">((G102-F102)/F102)*100</f>
        <v>-1.0966279998880004</v>
      </c>
      <c r="I102" s="109">
        <f>(G102/G$179)*100</f>
        <v>1.8230793208039462</v>
      </c>
      <c r="J102" s="23">
        <f>J103+J104+J105+J106+J107</f>
        <v>51194</v>
      </c>
      <c r="K102" s="23">
        <f>K103+K104+K105+K106+K107</f>
        <v>58502</v>
      </c>
      <c r="L102" s="108">
        <f t="shared" ref="L102:L107" si="114">((K102-J102)/J102)*100</f>
        <v>14.275110364495838</v>
      </c>
      <c r="M102" s="23">
        <f>M103+M104+M105+M106+M107</f>
        <v>113535</v>
      </c>
      <c r="N102" s="23">
        <f>N103+N104+N105+N106+N107</f>
        <v>122357</v>
      </c>
      <c r="O102" s="108">
        <f t="shared" ref="O102:O107" si="115">((N102-M102)/M102)*100</f>
        <v>7.7702910996608976</v>
      </c>
      <c r="P102" s="109">
        <f>(N102/N$179)*100</f>
        <v>3.9398688374042985</v>
      </c>
      <c r="Q102" s="23">
        <f>Q103+Q104+Q105+Q106+Q107</f>
        <v>485586</v>
      </c>
      <c r="R102" s="23">
        <f>R103+R104+R105+R106+R107</f>
        <v>414365</v>
      </c>
      <c r="S102" s="108">
        <f t="shared" ref="S102:S107" si="116">((R102-Q102)/Q102)*100</f>
        <v>-14.667020877867154</v>
      </c>
      <c r="T102" s="23">
        <f>T103+T104+T105+T106+T107</f>
        <v>1339440</v>
      </c>
      <c r="U102" s="23">
        <f>U103+U104+U105+U106+U107</f>
        <v>1065061</v>
      </c>
      <c r="V102" s="108">
        <f t="shared" ref="V102:V107" si="117">((U102-T102)/T102)*100</f>
        <v>-20.484605506778951</v>
      </c>
      <c r="W102" s="109">
        <f>(U102/U$179)*100</f>
        <v>5.2006323216070429</v>
      </c>
      <c r="X102" s="12">
        <f>X103+X104+X105+X106+X107</f>
        <v>21606.682753613997</v>
      </c>
      <c r="Y102" s="12">
        <f>Y103+Y104+Y105+Y106+Y107</f>
        <v>28256.288133262082</v>
      </c>
      <c r="Z102" s="108">
        <f t="shared" ref="Z102:Z107" si="118">((Y102-X102)/X102)*100</f>
        <v>30.775688500984039</v>
      </c>
      <c r="AA102" s="12">
        <f>AA103+AA104+AA105+AA106+AA107</f>
        <v>62134.235484687</v>
      </c>
      <c r="AB102" s="12">
        <f>AB103+AB104+AB105+AB106+AB107</f>
        <v>85615.062554484088</v>
      </c>
      <c r="AC102" s="108">
        <f t="shared" ref="AC102:AC107" si="119">((AB102-AA102)/AA102)*100</f>
        <v>37.790481988925322</v>
      </c>
      <c r="AD102" s="109">
        <f>(AB102/AB$179)*100</f>
        <v>9.7842055418551706</v>
      </c>
    </row>
    <row r="103" spans="1:30">
      <c r="A103" s="5"/>
      <c r="B103" s="8" t="s">
        <v>3</v>
      </c>
      <c r="C103" s="16">
        <v>92.078310832001009</v>
      </c>
      <c r="D103" s="16">
        <v>133.90564985999958</v>
      </c>
      <c r="E103" s="110">
        <f t="shared" si="112"/>
        <v>45.425832261751104</v>
      </c>
      <c r="F103" s="16">
        <v>200.35960804300092</v>
      </c>
      <c r="G103" s="16">
        <v>265.37560361899961</v>
      </c>
      <c r="H103" s="110">
        <f t="shared" si="113"/>
        <v>32.449652008724748</v>
      </c>
      <c r="I103" s="111">
        <f>(G103/G$180)*100</f>
        <v>4.6964364059078427</v>
      </c>
      <c r="J103" s="105">
        <v>131</v>
      </c>
      <c r="K103" s="105">
        <v>377</v>
      </c>
      <c r="L103" s="110">
        <f t="shared" si="114"/>
        <v>187.78625954198475</v>
      </c>
      <c r="M103" s="105">
        <v>318</v>
      </c>
      <c r="N103" s="105">
        <v>694</v>
      </c>
      <c r="O103" s="110">
        <f t="shared" si="115"/>
        <v>118.23899371069182</v>
      </c>
      <c r="P103" s="111">
        <f>(N103/N$180)*100</f>
        <v>0.47402105090603591</v>
      </c>
      <c r="Q103" s="105">
        <v>0</v>
      </c>
      <c r="R103" s="105">
        <v>0</v>
      </c>
      <c r="S103" s="118" t="s">
        <v>61</v>
      </c>
      <c r="T103" s="105">
        <v>0</v>
      </c>
      <c r="U103" s="105">
        <v>0</v>
      </c>
      <c r="V103" s="118" t="s">
        <v>61</v>
      </c>
      <c r="W103" s="118" t="s">
        <v>61</v>
      </c>
      <c r="X103" s="16">
        <v>229.51627029299974</v>
      </c>
      <c r="Y103" s="16">
        <v>236.07618189500212</v>
      </c>
      <c r="Z103" s="110">
        <f t="shared" si="118"/>
        <v>2.8581466549748411</v>
      </c>
      <c r="AA103" s="16">
        <v>497.24578515099967</v>
      </c>
      <c r="AB103" s="16">
        <v>518.76499807900143</v>
      </c>
      <c r="AC103" s="110">
        <f t="shared" si="119"/>
        <v>4.3276813138731747</v>
      </c>
      <c r="AD103" s="111">
        <f>(AB103/AB$180)*100</f>
        <v>9.1884610971414666</v>
      </c>
    </row>
    <row r="104" spans="1:30">
      <c r="A104" s="5"/>
      <c r="B104" s="8" t="s">
        <v>4</v>
      </c>
      <c r="C104" s="16">
        <v>303.53322771199896</v>
      </c>
      <c r="D104" s="16">
        <v>340.90173221799989</v>
      </c>
      <c r="E104" s="110">
        <f t="shared" si="112"/>
        <v>12.311174228825202</v>
      </c>
      <c r="F104" s="16">
        <v>624.01117719599915</v>
      </c>
      <c r="G104" s="16">
        <v>594.314330918</v>
      </c>
      <c r="H104" s="110">
        <f t="shared" si="113"/>
        <v>-4.7590247359738411</v>
      </c>
      <c r="I104" s="111">
        <f>(G104/G$181)*100</f>
        <v>5.931107418549276</v>
      </c>
      <c r="J104" s="105">
        <v>50975</v>
      </c>
      <c r="K104" s="105">
        <v>58038</v>
      </c>
      <c r="L104" s="110">
        <f t="shared" si="114"/>
        <v>13.855811672388427</v>
      </c>
      <c r="M104" s="105">
        <v>112895</v>
      </c>
      <c r="N104" s="105">
        <v>121459</v>
      </c>
      <c r="O104" s="110">
        <f t="shared" si="115"/>
        <v>7.5858098232871249</v>
      </c>
      <c r="P104" s="111">
        <f>(N104/N$181)*100</f>
        <v>4.1108288028440976</v>
      </c>
      <c r="Q104" s="105">
        <v>0</v>
      </c>
      <c r="R104" s="105">
        <v>0</v>
      </c>
      <c r="S104" s="118" t="s">
        <v>61</v>
      </c>
      <c r="T104" s="105">
        <v>0</v>
      </c>
      <c r="U104" s="105">
        <v>0</v>
      </c>
      <c r="V104" s="118" t="s">
        <v>61</v>
      </c>
      <c r="W104" s="118" t="s">
        <v>61</v>
      </c>
      <c r="X104" s="16">
        <v>13633.450840820999</v>
      </c>
      <c r="Y104" s="16">
        <v>22153.823279065029</v>
      </c>
      <c r="Z104" s="110">
        <f t="shared" si="118"/>
        <v>62.496080689508972</v>
      </c>
      <c r="AA104" s="16">
        <v>35424.547606196</v>
      </c>
      <c r="AB104" s="16">
        <v>49511.389838571027</v>
      </c>
      <c r="AC104" s="110">
        <f t="shared" si="119"/>
        <v>39.765764658378139</v>
      </c>
      <c r="AD104" s="111">
        <f>(AB104/AB$181)*100</f>
        <v>13.442380133271877</v>
      </c>
    </row>
    <row r="105" spans="1:30">
      <c r="A105" s="5"/>
      <c r="B105" s="26" t="s">
        <v>5</v>
      </c>
      <c r="C105" s="16">
        <v>20.697362998999978</v>
      </c>
      <c r="D105" s="16">
        <v>12.114319700000005</v>
      </c>
      <c r="E105" s="110">
        <f t="shared" si="112"/>
        <v>-41.469260114994725</v>
      </c>
      <c r="F105" s="16">
        <v>64.368659403999985</v>
      </c>
      <c r="G105" s="16">
        <v>12.596211195000006</v>
      </c>
      <c r="H105" s="110">
        <f t="shared" si="113"/>
        <v>-80.431142559701556</v>
      </c>
      <c r="I105" s="111">
        <f>(G105/G$182)*100</f>
        <v>4.1865933694610169E-2</v>
      </c>
      <c r="J105" s="105">
        <v>15</v>
      </c>
      <c r="K105" s="105">
        <v>0</v>
      </c>
      <c r="L105" s="110">
        <f t="shared" si="114"/>
        <v>-100</v>
      </c>
      <c r="M105" s="105">
        <v>73</v>
      </c>
      <c r="N105" s="105">
        <v>0</v>
      </c>
      <c r="O105" s="110">
        <f t="shared" si="115"/>
        <v>-100</v>
      </c>
      <c r="P105" s="111">
        <f>(N105/N$182)*100</f>
        <v>0</v>
      </c>
      <c r="Q105" s="105">
        <v>9245</v>
      </c>
      <c r="R105" s="105">
        <v>12293</v>
      </c>
      <c r="S105" s="110">
        <f t="shared" si="116"/>
        <v>32.969172525689558</v>
      </c>
      <c r="T105" s="105">
        <v>27021</v>
      </c>
      <c r="U105" s="105">
        <v>15750</v>
      </c>
      <c r="V105" s="110">
        <f t="shared" si="117"/>
        <v>-41.712001776396136</v>
      </c>
      <c r="W105" s="111">
        <f>(U105/U$182)*100</f>
        <v>0.21849169426367052</v>
      </c>
      <c r="X105" s="16">
        <v>1171.4810265000001</v>
      </c>
      <c r="Y105" s="16">
        <v>867.37477279999996</v>
      </c>
      <c r="Z105" s="110">
        <f t="shared" si="118"/>
        <v>-25.959127533509406</v>
      </c>
      <c r="AA105" s="16">
        <v>3728.3525342000003</v>
      </c>
      <c r="AB105" s="16">
        <v>1028.0326998</v>
      </c>
      <c r="AC105" s="110">
        <f t="shared" si="119"/>
        <v>-72.426623009227129</v>
      </c>
      <c r="AD105" s="111">
        <f>(AB105/AB$182)*100</f>
        <v>1.2059608473565004</v>
      </c>
    </row>
    <row r="106" spans="1:30" s="31" customFormat="1">
      <c r="A106" s="5"/>
      <c r="B106" s="8" t="s">
        <v>6</v>
      </c>
      <c r="C106" s="16">
        <v>0</v>
      </c>
      <c r="D106" s="16">
        <v>0</v>
      </c>
      <c r="E106" s="118" t="s">
        <v>61</v>
      </c>
      <c r="F106" s="16">
        <v>0</v>
      </c>
      <c r="G106" s="16">
        <v>0</v>
      </c>
      <c r="H106" s="118" t="s">
        <v>61</v>
      </c>
      <c r="I106" s="111">
        <f>(G106/G$183)*100</f>
        <v>0</v>
      </c>
      <c r="J106" s="105">
        <v>0</v>
      </c>
      <c r="K106" s="105">
        <v>0</v>
      </c>
      <c r="L106" s="118" t="s">
        <v>61</v>
      </c>
      <c r="M106" s="105">
        <v>0</v>
      </c>
      <c r="N106" s="105">
        <v>0</v>
      </c>
      <c r="O106" s="118" t="s">
        <v>61</v>
      </c>
      <c r="P106" s="111">
        <f>(N106/N$183)*100</f>
        <v>0</v>
      </c>
      <c r="Q106" s="105">
        <v>0</v>
      </c>
      <c r="R106" s="105">
        <v>0</v>
      </c>
      <c r="S106" s="118" t="s">
        <v>61</v>
      </c>
      <c r="T106" s="105">
        <v>0</v>
      </c>
      <c r="U106" s="105">
        <v>0</v>
      </c>
      <c r="V106" s="118" t="s">
        <v>61</v>
      </c>
      <c r="W106" s="111">
        <f>(U106/U$183)*100</f>
        <v>0</v>
      </c>
      <c r="X106" s="16">
        <v>0</v>
      </c>
      <c r="Y106" s="16">
        <v>0</v>
      </c>
      <c r="Z106" s="118" t="s">
        <v>61</v>
      </c>
      <c r="AA106" s="16">
        <v>0</v>
      </c>
      <c r="AB106" s="16">
        <v>0</v>
      </c>
      <c r="AC106" s="118" t="s">
        <v>61</v>
      </c>
      <c r="AD106" s="111">
        <f>(AB106/AB$183)*100</f>
        <v>0</v>
      </c>
    </row>
    <row r="107" spans="1:30" s="31" customFormat="1">
      <c r="A107" s="5"/>
      <c r="B107" s="26" t="s">
        <v>25</v>
      </c>
      <c r="C107" s="16">
        <v>5.5637479539999894</v>
      </c>
      <c r="D107" s="16">
        <v>7.0976262260000418</v>
      </c>
      <c r="E107" s="110">
        <f t="shared" si="112"/>
        <v>27.569154546213564</v>
      </c>
      <c r="F107" s="16">
        <v>20.657376887999995</v>
      </c>
      <c r="G107" s="16">
        <v>27.137975624000049</v>
      </c>
      <c r="H107" s="110">
        <f t="shared" si="113"/>
        <v>31.371837630385084</v>
      </c>
      <c r="I107" s="111">
        <f>(G107/G$184)*100</f>
        <v>2.6164833352567318</v>
      </c>
      <c r="J107" s="105">
        <v>73</v>
      </c>
      <c r="K107" s="105">
        <v>87</v>
      </c>
      <c r="L107" s="110">
        <f t="shared" si="114"/>
        <v>19.17808219178082</v>
      </c>
      <c r="M107" s="105">
        <v>249</v>
      </c>
      <c r="N107" s="105">
        <v>204</v>
      </c>
      <c r="O107" s="110">
        <f t="shared" si="115"/>
        <v>-18.072289156626507</v>
      </c>
      <c r="P107" s="111">
        <f>(N107/N$184)*100</f>
        <v>5.6729699666295881</v>
      </c>
      <c r="Q107" s="105">
        <v>476341</v>
      </c>
      <c r="R107" s="105">
        <v>402072</v>
      </c>
      <c r="S107" s="110">
        <f t="shared" si="116"/>
        <v>-15.591561507407508</v>
      </c>
      <c r="T107" s="105">
        <v>1312419</v>
      </c>
      <c r="U107" s="105">
        <v>1049311</v>
      </c>
      <c r="V107" s="110">
        <f t="shared" si="117"/>
        <v>-20.047561030433116</v>
      </c>
      <c r="W107" s="111">
        <f>(U107/U$184)*100</f>
        <v>8.2637469292819521</v>
      </c>
      <c r="X107" s="16">
        <v>6572.2346160000006</v>
      </c>
      <c r="Y107" s="16">
        <v>4999.0138995020498</v>
      </c>
      <c r="Z107" s="110">
        <f t="shared" si="118"/>
        <v>-23.937379117111401</v>
      </c>
      <c r="AA107" s="16">
        <v>22484.08955914</v>
      </c>
      <c r="AB107" s="16">
        <v>34556.87501803405</v>
      </c>
      <c r="AC107" s="110">
        <f t="shared" si="119"/>
        <v>53.694793498927098</v>
      </c>
      <c r="AD107" s="111">
        <f>(AB107/AB$184)*100</f>
        <v>9.0809285014758565</v>
      </c>
    </row>
    <row r="108" spans="1:30" s="31" customFormat="1">
      <c r="A108" s="5"/>
      <c r="B108" s="26"/>
      <c r="C108" s="16"/>
      <c r="D108" s="16"/>
      <c r="E108" s="110"/>
      <c r="F108" s="16"/>
      <c r="G108" s="16"/>
      <c r="H108" s="110"/>
      <c r="I108" s="111"/>
      <c r="J108" s="105"/>
      <c r="K108" s="105"/>
      <c r="L108" s="110"/>
      <c r="M108" s="105"/>
      <c r="N108" s="105"/>
      <c r="O108" s="110"/>
      <c r="P108" s="111"/>
      <c r="Q108" s="105"/>
      <c r="R108" s="105"/>
      <c r="S108" s="110"/>
      <c r="T108" s="105"/>
      <c r="U108" s="105"/>
      <c r="V108" s="110"/>
      <c r="W108" s="111"/>
      <c r="X108" s="16"/>
      <c r="Y108" s="16"/>
      <c r="Z108" s="110"/>
      <c r="AA108" s="16"/>
      <c r="AB108" s="16"/>
      <c r="AC108" s="110"/>
      <c r="AD108" s="111"/>
    </row>
    <row r="109" spans="1:30" s="32" customFormat="1" ht="15">
      <c r="A109" s="17">
        <v>16</v>
      </c>
      <c r="B109" s="6" t="s">
        <v>21</v>
      </c>
      <c r="C109" s="12">
        <f>C110+C111+C112+C113+C114</f>
        <v>143.75181113799999</v>
      </c>
      <c r="D109" s="12">
        <f>D110+D111+D112+D113+D114</f>
        <v>125.058011076</v>
      </c>
      <c r="E109" s="108">
        <f t="shared" ref="E109:E114" si="120">((D109-C109)/C109)*100</f>
        <v>-13.004218808801074</v>
      </c>
      <c r="F109" s="12">
        <f>F110+F111+F112+F113+F114</f>
        <v>325.13662904899991</v>
      </c>
      <c r="G109" s="12">
        <f>G110+G111+G112+G113+G114</f>
        <v>238.93174122699997</v>
      </c>
      <c r="H109" s="108">
        <f t="shared" ref="H109:H114" si="121">((G109-F109)/F109)*100</f>
        <v>-26.513434697943051</v>
      </c>
      <c r="I109" s="109">
        <f>(G109/G$179)*100</f>
        <v>0.48430046089703721</v>
      </c>
      <c r="J109" s="23">
        <f>J110+J111+J112+J113+J114</f>
        <v>17205</v>
      </c>
      <c r="K109" s="23">
        <f>K110+K111+K112+K113+K114</f>
        <v>16890</v>
      </c>
      <c r="L109" s="108">
        <f t="shared" ref="L109:L113" si="122">((K109-J109)/J109)*100</f>
        <v>-1.8308631211857016</v>
      </c>
      <c r="M109" s="23">
        <f>M110+M111+M112+M113+M114</f>
        <v>39568</v>
      </c>
      <c r="N109" s="23">
        <f>N110+N111+N112+N113+N114</f>
        <v>42727</v>
      </c>
      <c r="O109" s="108">
        <f t="shared" ref="O109:O113" si="123">((N109-M109)/M109)*100</f>
        <v>7.9837242215932065</v>
      </c>
      <c r="P109" s="109">
        <f>(N109/N$179)*100</f>
        <v>1.3758001243555615</v>
      </c>
      <c r="Q109" s="23">
        <f>Q110+Q111+Q112+Q113+Q114</f>
        <v>482935</v>
      </c>
      <c r="R109" s="23">
        <f>R110+R111+R112+R113+R114</f>
        <v>62230</v>
      </c>
      <c r="S109" s="108">
        <f t="shared" ref="S109:S114" si="124">((R109-Q109)/Q109)*100</f>
        <v>-87.114207916179197</v>
      </c>
      <c r="T109" s="23">
        <f>T110+T111+T112+T113+T114</f>
        <v>709353</v>
      </c>
      <c r="U109" s="23">
        <f>U110+U111+U112+U113+U114</f>
        <v>174023</v>
      </c>
      <c r="V109" s="108">
        <f t="shared" ref="V109:V114" si="125">((U109-T109)/T109)*100</f>
        <v>-75.467362512035621</v>
      </c>
      <c r="W109" s="109">
        <f>(U109/U$179)*100</f>
        <v>0.84974441698928271</v>
      </c>
      <c r="X109" s="12">
        <f>X110+X111+X112+X113+X114</f>
        <v>14931.048001200001</v>
      </c>
      <c r="Y109" s="12">
        <f>Y110+Y111+Y112+Y113+Y114</f>
        <v>13466.9343764</v>
      </c>
      <c r="Z109" s="108">
        <f t="shared" ref="Z109:Z114" si="126">((Y109-X109)/X109)*100</f>
        <v>-9.8058329507903945</v>
      </c>
      <c r="AA109" s="12">
        <f>AA110+AA111+AA112+AA113+AA114</f>
        <v>42200.503157499996</v>
      </c>
      <c r="AB109" s="12">
        <f>AB110+AB111+AB112+AB113+AB114</f>
        <v>38181.769692599992</v>
      </c>
      <c r="AC109" s="108">
        <f t="shared" ref="AC109:AC114" si="127">((AB109-AA109)/AA109)*100</f>
        <v>-9.522951538993162</v>
      </c>
      <c r="AD109" s="109">
        <f>(AB109/AB$179)*100</f>
        <v>4.3634644591474228</v>
      </c>
    </row>
    <row r="110" spans="1:30" s="31" customFormat="1">
      <c r="A110" s="5"/>
      <c r="B110" s="8" t="s">
        <v>3</v>
      </c>
      <c r="C110" s="16">
        <v>1.7712153000000002</v>
      </c>
      <c r="D110" s="16">
        <v>16.202813200000001</v>
      </c>
      <c r="E110" s="110">
        <f t="shared" si="120"/>
        <v>814.78507440625663</v>
      </c>
      <c r="F110" s="16">
        <v>3.7181306999999997</v>
      </c>
      <c r="G110" s="16">
        <v>16.989466400000001</v>
      </c>
      <c r="H110" s="110">
        <f t="shared" si="121"/>
        <v>356.9356962088504</v>
      </c>
      <c r="I110" s="111">
        <f>(G110/G$180)*100</f>
        <v>0.30066798692039032</v>
      </c>
      <c r="J110" s="105">
        <v>55</v>
      </c>
      <c r="K110" s="105">
        <v>203</v>
      </c>
      <c r="L110" s="110">
        <f t="shared" si="122"/>
        <v>269.09090909090907</v>
      </c>
      <c r="M110" s="105">
        <v>123</v>
      </c>
      <c r="N110" s="105">
        <v>214</v>
      </c>
      <c r="O110" s="110">
        <f t="shared" si="123"/>
        <v>73.983739837398375</v>
      </c>
      <c r="P110" s="111">
        <f>(N110/N$180)*100</f>
        <v>0.14616787448687563</v>
      </c>
      <c r="Q110" s="105">
        <v>0</v>
      </c>
      <c r="R110" s="105">
        <v>0</v>
      </c>
      <c r="S110" s="118" t="s">
        <v>61</v>
      </c>
      <c r="T110" s="105">
        <v>0</v>
      </c>
      <c r="U110" s="105">
        <v>0</v>
      </c>
      <c r="V110" s="118" t="s">
        <v>61</v>
      </c>
      <c r="W110" s="118" t="s">
        <v>61</v>
      </c>
      <c r="X110" s="16">
        <v>2.2716139000000002</v>
      </c>
      <c r="Y110" s="16">
        <v>0.58213970000000004</v>
      </c>
      <c r="Z110" s="110">
        <f t="shared" si="126"/>
        <v>-74.373299089251049</v>
      </c>
      <c r="AA110" s="16">
        <v>3.7401658000000002</v>
      </c>
      <c r="AB110" s="16">
        <v>0.55642849999999999</v>
      </c>
      <c r="AC110" s="110">
        <f t="shared" si="127"/>
        <v>-85.122892145583492</v>
      </c>
      <c r="AD110" s="111">
        <f>(AB110/AB$180)*100</f>
        <v>9.8555639731348586E-3</v>
      </c>
    </row>
    <row r="111" spans="1:30" s="31" customFormat="1">
      <c r="A111" s="5"/>
      <c r="B111" s="8" t="s">
        <v>4</v>
      </c>
      <c r="C111" s="16">
        <v>101.01179534900001</v>
      </c>
      <c r="D111" s="16">
        <v>89.906436966000001</v>
      </c>
      <c r="E111" s="110">
        <f t="shared" si="120"/>
        <v>-10.994120384288317</v>
      </c>
      <c r="F111" s="16">
        <v>238.73350513499997</v>
      </c>
      <c r="G111" s="16">
        <v>184.36006414899998</v>
      </c>
      <c r="H111" s="110">
        <f t="shared" si="121"/>
        <v>-22.77578966356343</v>
      </c>
      <c r="I111" s="111">
        <f>(G111/G$181)*100</f>
        <v>1.8398670320962245</v>
      </c>
      <c r="J111" s="105">
        <v>17125</v>
      </c>
      <c r="K111" s="105">
        <v>16674</v>
      </c>
      <c r="L111" s="110">
        <f t="shared" si="122"/>
        <v>-2.6335766423357665</v>
      </c>
      <c r="M111" s="105">
        <v>39381</v>
      </c>
      <c r="N111" s="105">
        <v>42487</v>
      </c>
      <c r="O111" s="110">
        <f t="shared" si="123"/>
        <v>7.8870521317386562</v>
      </c>
      <c r="P111" s="111">
        <f>(N111/N$181)*100</f>
        <v>1.4379896372145098</v>
      </c>
      <c r="Q111" s="105">
        <v>0</v>
      </c>
      <c r="R111" s="105">
        <v>0</v>
      </c>
      <c r="S111" s="118" t="s">
        <v>61</v>
      </c>
      <c r="T111" s="105">
        <v>0</v>
      </c>
      <c r="U111" s="105">
        <v>0</v>
      </c>
      <c r="V111" s="118" t="s">
        <v>61</v>
      </c>
      <c r="W111" s="118" t="s">
        <v>61</v>
      </c>
      <c r="X111" s="16">
        <v>2870.7867162000002</v>
      </c>
      <c r="Y111" s="16">
        <v>5175.7991124999999</v>
      </c>
      <c r="Z111" s="110">
        <f t="shared" si="126"/>
        <v>80.292011360255145</v>
      </c>
      <c r="AA111" s="16">
        <v>6691.9451528999998</v>
      </c>
      <c r="AB111" s="16">
        <v>18012.578769300002</v>
      </c>
      <c r="AC111" s="110">
        <f t="shared" si="127"/>
        <v>169.16805738454281</v>
      </c>
      <c r="AD111" s="111">
        <f>(AB111/AB$181)*100</f>
        <v>4.890428884886691</v>
      </c>
    </row>
    <row r="112" spans="1:30" s="34" customFormat="1">
      <c r="A112" s="33"/>
      <c r="B112" s="8" t="s">
        <v>5</v>
      </c>
      <c r="C112" s="16">
        <v>36.731892346000002</v>
      </c>
      <c r="D112" s="16">
        <v>15.320100923999998</v>
      </c>
      <c r="E112" s="110">
        <f t="shared" si="120"/>
        <v>-58.292100010283534</v>
      </c>
      <c r="F112" s="16">
        <v>64.987715653999999</v>
      </c>
      <c r="G112" s="16">
        <v>27.971154785999996</v>
      </c>
      <c r="H112" s="110">
        <f t="shared" si="121"/>
        <v>-56.959319919904935</v>
      </c>
      <c r="I112" s="111">
        <f>(G112/G$182)*100</f>
        <v>9.2967519637745577E-2</v>
      </c>
      <c r="J112" s="105">
        <v>1</v>
      </c>
      <c r="K112" s="105">
        <v>0</v>
      </c>
      <c r="L112" s="110">
        <f t="shared" si="122"/>
        <v>-100</v>
      </c>
      <c r="M112" s="105">
        <v>3</v>
      </c>
      <c r="N112" s="105">
        <v>0</v>
      </c>
      <c r="O112" s="110">
        <f t="shared" si="123"/>
        <v>-100</v>
      </c>
      <c r="P112" s="111">
        <f>(N112/N$182)*100</f>
        <v>0</v>
      </c>
      <c r="Q112" s="105">
        <v>399962</v>
      </c>
      <c r="R112" s="105">
        <v>18606</v>
      </c>
      <c r="S112" s="110">
        <f t="shared" si="124"/>
        <v>-95.348058065516227</v>
      </c>
      <c r="T112" s="105">
        <v>486590</v>
      </c>
      <c r="U112" s="105">
        <v>37280</v>
      </c>
      <c r="V112" s="110">
        <f t="shared" si="125"/>
        <v>-92.338519081773157</v>
      </c>
      <c r="W112" s="111">
        <f>(U112/U$182)*100</f>
        <v>0.51716637219997685</v>
      </c>
      <c r="X112" s="16">
        <v>4519.5452361999996</v>
      </c>
      <c r="Y112" s="16">
        <v>936.12506110000004</v>
      </c>
      <c r="Z112" s="110">
        <f t="shared" si="126"/>
        <v>-79.287184613134059</v>
      </c>
      <c r="AA112" s="16">
        <v>6125.7628279</v>
      </c>
      <c r="AB112" s="16">
        <v>1691.3091368</v>
      </c>
      <c r="AC112" s="110">
        <f t="shared" si="127"/>
        <v>-72.390228216200697</v>
      </c>
      <c r="AD112" s="111">
        <f>(AB112/AB$182)*100</f>
        <v>1.9840347492389361</v>
      </c>
    </row>
    <row r="113" spans="1:30" s="31" customFormat="1">
      <c r="A113" s="5"/>
      <c r="B113" s="8" t="s">
        <v>6</v>
      </c>
      <c r="C113" s="16">
        <v>4.1217903E-2</v>
      </c>
      <c r="D113" s="16">
        <v>4.1844303999999999E-2</v>
      </c>
      <c r="E113" s="110">
        <f t="shared" si="120"/>
        <v>1.5197303948238188</v>
      </c>
      <c r="F113" s="16">
        <v>0.12098867299999999</v>
      </c>
      <c r="G113" s="16">
        <v>0.134453447</v>
      </c>
      <c r="H113" s="110">
        <f t="shared" si="121"/>
        <v>11.128954195571691</v>
      </c>
      <c r="I113" s="111">
        <f>(G113/G$183)*100</f>
        <v>5.2926975582813021E-3</v>
      </c>
      <c r="J113" s="105">
        <v>24</v>
      </c>
      <c r="K113" s="105">
        <v>13</v>
      </c>
      <c r="L113" s="110">
        <f t="shared" si="122"/>
        <v>-45.833333333333329</v>
      </c>
      <c r="M113" s="105">
        <v>61</v>
      </c>
      <c r="N113" s="105">
        <v>26</v>
      </c>
      <c r="O113" s="110">
        <f t="shared" si="123"/>
        <v>-57.377049180327866</v>
      </c>
      <c r="P113" s="111">
        <f>(N113/N$183)*100</f>
        <v>3.2059186189889024</v>
      </c>
      <c r="Q113" s="105">
        <v>79332</v>
      </c>
      <c r="R113" s="105">
        <v>42016</v>
      </c>
      <c r="S113" s="110">
        <f t="shared" si="124"/>
        <v>-47.037765340593964</v>
      </c>
      <c r="T113" s="105">
        <v>211357</v>
      </c>
      <c r="U113" s="105">
        <v>125530</v>
      </c>
      <c r="V113" s="110">
        <f t="shared" si="125"/>
        <v>-40.607597571880746</v>
      </c>
      <c r="W113" s="111">
        <f>(U113/U$183)*100</f>
        <v>21.900739213192434</v>
      </c>
      <c r="X113" s="16">
        <v>6876.155608</v>
      </c>
      <c r="Y113" s="16">
        <v>7166.6636753000002</v>
      </c>
      <c r="Z113" s="110">
        <f t="shared" si="126"/>
        <v>4.2248617375966777</v>
      </c>
      <c r="AA113" s="16">
        <v>27673.6773459</v>
      </c>
      <c r="AB113" s="16">
        <v>16096.406006099998</v>
      </c>
      <c r="AC113" s="110">
        <f t="shared" si="127"/>
        <v>-41.834958162924579</v>
      </c>
      <c r="AD113" s="111">
        <f>(AB113/AB$183)*100</f>
        <v>45.631089367557379</v>
      </c>
    </row>
    <row r="114" spans="1:30" s="31" customFormat="1">
      <c r="A114" s="5"/>
      <c r="B114" s="26" t="s">
        <v>25</v>
      </c>
      <c r="C114" s="16">
        <v>4.1956902400000011</v>
      </c>
      <c r="D114" s="16">
        <v>3.5868156820000001</v>
      </c>
      <c r="E114" s="110">
        <f t="shared" si="120"/>
        <v>-14.51190443458478</v>
      </c>
      <c r="F114" s="16">
        <v>17.576288887000004</v>
      </c>
      <c r="G114" s="16">
        <v>9.476602445000001</v>
      </c>
      <c r="H114" s="110">
        <f t="shared" si="121"/>
        <v>-46.083029779914433</v>
      </c>
      <c r="I114" s="111">
        <f>(G114/G$184)*100</f>
        <v>0.913678039797021</v>
      </c>
      <c r="J114" s="105">
        <v>0</v>
      </c>
      <c r="K114" s="105">
        <v>0</v>
      </c>
      <c r="L114" s="118" t="s">
        <v>61</v>
      </c>
      <c r="M114" s="105">
        <v>0</v>
      </c>
      <c r="N114" s="105">
        <v>0</v>
      </c>
      <c r="O114" s="118" t="s">
        <v>61</v>
      </c>
      <c r="P114" s="111">
        <f>(N114/N$184)*100</f>
        <v>0</v>
      </c>
      <c r="Q114" s="105">
        <v>3641</v>
      </c>
      <c r="R114" s="105">
        <v>1608</v>
      </c>
      <c r="S114" s="110">
        <f t="shared" si="124"/>
        <v>-55.836308706399343</v>
      </c>
      <c r="T114" s="105">
        <v>11406</v>
      </c>
      <c r="U114" s="105">
        <v>11213</v>
      </c>
      <c r="V114" s="110">
        <f t="shared" si="125"/>
        <v>-1.6920918814658952</v>
      </c>
      <c r="W114" s="111">
        <f>(U114/U$184)*100</f>
        <v>8.830689311180244E-2</v>
      </c>
      <c r="X114" s="16">
        <v>662.2888269</v>
      </c>
      <c r="Y114" s="16">
        <v>187.76438780000001</v>
      </c>
      <c r="Z114" s="110">
        <f t="shared" si="126"/>
        <v>-71.649168735206388</v>
      </c>
      <c r="AA114" s="16">
        <v>1705.377665</v>
      </c>
      <c r="AB114" s="16">
        <v>2380.9193519</v>
      </c>
      <c r="AC114" s="110">
        <f t="shared" si="127"/>
        <v>39.612438978435904</v>
      </c>
      <c r="AD114" s="111">
        <f>(AB114/AB$184)*100</f>
        <v>0.62566300891214555</v>
      </c>
    </row>
    <row r="115" spans="1:30" s="31" customFormat="1">
      <c r="A115" s="5"/>
      <c r="B115" s="26"/>
      <c r="C115" s="16"/>
      <c r="D115" s="16"/>
      <c r="E115" s="110"/>
      <c r="F115" s="16"/>
      <c r="G115" s="16"/>
      <c r="H115" s="110"/>
      <c r="I115" s="111"/>
      <c r="J115" s="105"/>
      <c r="K115" s="105"/>
      <c r="L115" s="110"/>
      <c r="M115" s="105"/>
      <c r="N115" s="105"/>
      <c r="O115" s="110"/>
      <c r="P115" s="111"/>
      <c r="Q115" s="105"/>
      <c r="R115" s="105"/>
      <c r="S115" s="110"/>
      <c r="T115" s="105"/>
      <c r="U115" s="105"/>
      <c r="V115" s="110"/>
      <c r="W115" s="111"/>
      <c r="X115" s="16"/>
      <c r="Y115" s="16"/>
      <c r="Z115" s="110"/>
      <c r="AA115" s="16"/>
      <c r="AB115" s="16"/>
      <c r="AC115" s="110"/>
      <c r="AD115" s="111"/>
    </row>
    <row r="116" spans="1:30" s="32" customFormat="1" ht="15">
      <c r="A116" s="17">
        <v>17</v>
      </c>
      <c r="B116" s="6" t="s">
        <v>65</v>
      </c>
      <c r="C116" s="12">
        <f>C117+C118+C119+C120+C121</f>
        <v>48.870880223999997</v>
      </c>
      <c r="D116" s="12">
        <f>D117+D118+D119+D120+D121</f>
        <v>15.4525876065</v>
      </c>
      <c r="E116" s="108">
        <f t="shared" ref="E116:E121" si="128">((D116-C116)/C116)*100</f>
        <v>-68.380787217924137</v>
      </c>
      <c r="F116" s="12">
        <f>F117+F118+F119+F120+F121</f>
        <v>148.02818495</v>
      </c>
      <c r="G116" s="12">
        <f>G117+G118+G119+G120+G121</f>
        <v>38.373351566500006</v>
      </c>
      <c r="H116" s="108">
        <f t="shared" ref="H116:H121" si="129">((G116-F116)/F116)*100</f>
        <v>-74.076996499375099</v>
      </c>
      <c r="I116" s="109">
        <f>(G116/G$179)*100</f>
        <v>7.7780506492705057E-2</v>
      </c>
      <c r="J116" s="23">
        <f>J117+J118+J119+J120+J121</f>
        <v>3983</v>
      </c>
      <c r="K116" s="23">
        <f>K117+K118+K119+K120+K121</f>
        <v>2157</v>
      </c>
      <c r="L116" s="108">
        <f t="shared" ref="L116:L121" si="130">((K116-J116)/J116)*100</f>
        <v>-45.844840572432837</v>
      </c>
      <c r="M116" s="23">
        <f>M117+M118+M119+M120+M121</f>
        <v>10218</v>
      </c>
      <c r="N116" s="23">
        <f>N117+N118+N119+N120+N121</f>
        <v>4438</v>
      </c>
      <c r="O116" s="108">
        <f t="shared" ref="O116:O121" si="131">((N116-M116)/M116)*100</f>
        <v>-56.566842826384814</v>
      </c>
      <c r="P116" s="109">
        <f>(N116/N$179)*100</f>
        <v>0.14290263655042437</v>
      </c>
      <c r="Q116" s="23">
        <f>Q117+Q118+Q119+Q120+Q121</f>
        <v>900893</v>
      </c>
      <c r="R116" s="23">
        <f>R117+R118+R119+R120+R121</f>
        <v>185256</v>
      </c>
      <c r="S116" s="108">
        <f t="shared" ref="S116:S121" si="132">((R116-Q116)/Q116)*100</f>
        <v>-79.436403657260087</v>
      </c>
      <c r="T116" s="23">
        <f>T117+T118+T119+T120+T121</f>
        <v>2990669</v>
      </c>
      <c r="U116" s="23">
        <f>U117+U118+U119+U120+U121</f>
        <v>1055856</v>
      </c>
      <c r="V116" s="108">
        <f t="shared" ref="V116:V121" si="133">((U116-T116)/T116)*100</f>
        <v>-64.694989649473072</v>
      </c>
      <c r="W116" s="109">
        <f>(U116/U$179)*100</f>
        <v>5.1556848298479858</v>
      </c>
      <c r="X116" s="12">
        <f>X117+X118+X119+X120+X121</f>
        <v>4252.8115689000006</v>
      </c>
      <c r="Y116" s="12">
        <f>Y117+Y118+Y119+Y120+Y121</f>
        <v>2653.3836708999997</v>
      </c>
      <c r="Z116" s="108">
        <f t="shared" ref="Z116:Z121" si="134">((Y116-X116)/X116)*100</f>
        <v>-37.608717717387528</v>
      </c>
      <c r="AA116" s="12">
        <f>AA117+AA118+AA119+AA120+AA121</f>
        <v>13609.5443743</v>
      </c>
      <c r="AB116" s="12">
        <f>AB117+AB118+AB119+AB120+AB121</f>
        <v>6934.5972978999998</v>
      </c>
      <c r="AC116" s="108">
        <f t="shared" ref="AC116:AC121" si="135">((AB116-AA116)/AA116)*100</f>
        <v>-49.046073055941832</v>
      </c>
      <c r="AD116" s="109">
        <f>(AB116/AB$179)*100</f>
        <v>0.79249519054510642</v>
      </c>
    </row>
    <row r="117" spans="1:30" s="31" customFormat="1">
      <c r="A117" s="5"/>
      <c r="B117" s="8" t="s">
        <v>3</v>
      </c>
      <c r="C117" s="16">
        <v>0.30775540000000001</v>
      </c>
      <c r="D117" s="16">
        <v>6.7235000000000003E-2</v>
      </c>
      <c r="E117" s="110">
        <f t="shared" si="128"/>
        <v>-78.153104705880054</v>
      </c>
      <c r="F117" s="16">
        <v>5.5451291000000005</v>
      </c>
      <c r="G117" s="16">
        <v>0.28321489999999999</v>
      </c>
      <c r="H117" s="110">
        <f t="shared" si="129"/>
        <v>-94.892546325026046</v>
      </c>
      <c r="I117" s="111">
        <f>(G117/G$180)*100</f>
        <v>5.0121441041173402E-3</v>
      </c>
      <c r="J117" s="105">
        <v>31</v>
      </c>
      <c r="K117" s="105">
        <v>7</v>
      </c>
      <c r="L117" s="110">
        <f t="shared" si="130"/>
        <v>-77.41935483870968</v>
      </c>
      <c r="M117" s="105">
        <v>151</v>
      </c>
      <c r="N117" s="105">
        <v>18</v>
      </c>
      <c r="O117" s="110">
        <f t="shared" si="131"/>
        <v>-88.079470198675494</v>
      </c>
      <c r="P117" s="111">
        <f>(N117/N$180)*100</f>
        <v>1.2294494115718511E-2</v>
      </c>
      <c r="Q117" s="105">
        <v>0</v>
      </c>
      <c r="R117" s="105">
        <v>0</v>
      </c>
      <c r="S117" s="118" t="s">
        <v>61</v>
      </c>
      <c r="T117" s="105">
        <v>0</v>
      </c>
      <c r="U117" s="105">
        <v>0</v>
      </c>
      <c r="V117" s="118" t="s">
        <v>61</v>
      </c>
      <c r="W117" s="118" t="s">
        <v>61</v>
      </c>
      <c r="X117" s="16">
        <v>2.5927701000000001</v>
      </c>
      <c r="Y117" s="16">
        <v>9.8125000000000004E-2</v>
      </c>
      <c r="Z117" s="110">
        <f t="shared" si="134"/>
        <v>-96.215437689596925</v>
      </c>
      <c r="AA117" s="16">
        <v>23.079211099999998</v>
      </c>
      <c r="AB117" s="16">
        <v>0.37749989999999994</v>
      </c>
      <c r="AC117" s="110">
        <f t="shared" si="135"/>
        <v>-98.364329272936018</v>
      </c>
      <c r="AD117" s="111">
        <f>(AB117/AB$180)*100</f>
        <v>6.6863476876220587E-3</v>
      </c>
    </row>
    <row r="118" spans="1:30" s="31" customFormat="1">
      <c r="A118" s="5"/>
      <c r="B118" s="8" t="s">
        <v>4</v>
      </c>
      <c r="C118" s="16">
        <v>15.295421700000002</v>
      </c>
      <c r="D118" s="16">
        <v>10.113735500000001</v>
      </c>
      <c r="E118" s="110">
        <f t="shared" si="128"/>
        <v>-33.877367369348185</v>
      </c>
      <c r="F118" s="16">
        <v>39.851927599999996</v>
      </c>
      <c r="G118" s="16">
        <v>28.542878099999999</v>
      </c>
      <c r="H118" s="110">
        <f t="shared" si="129"/>
        <v>-28.377672501844049</v>
      </c>
      <c r="I118" s="111">
        <f>(G118/G$181)*100</f>
        <v>0.2848507384706081</v>
      </c>
      <c r="J118" s="105">
        <v>3894</v>
      </c>
      <c r="K118" s="105">
        <v>2117</v>
      </c>
      <c r="L118" s="110">
        <f t="shared" si="130"/>
        <v>-45.634309193631225</v>
      </c>
      <c r="M118" s="105">
        <v>9884</v>
      </c>
      <c r="N118" s="105">
        <v>4359</v>
      </c>
      <c r="O118" s="110">
        <f t="shared" si="131"/>
        <v>-55.898421691622822</v>
      </c>
      <c r="P118" s="111">
        <f>(N118/N$181)*100</f>
        <v>0.14753211167223029</v>
      </c>
      <c r="Q118" s="105">
        <v>0</v>
      </c>
      <c r="R118" s="105">
        <v>0</v>
      </c>
      <c r="S118" s="118" t="s">
        <v>61</v>
      </c>
      <c r="T118" s="105">
        <v>0</v>
      </c>
      <c r="U118" s="105">
        <v>0</v>
      </c>
      <c r="V118" s="118" t="s">
        <v>61</v>
      </c>
      <c r="W118" s="118" t="s">
        <v>61</v>
      </c>
      <c r="X118" s="16">
        <v>151.44880180000001</v>
      </c>
      <c r="Y118" s="16">
        <v>74.651746400000007</v>
      </c>
      <c r="Z118" s="110">
        <f t="shared" si="134"/>
        <v>-50.708262123735068</v>
      </c>
      <c r="AA118" s="16">
        <v>374.97287849999998</v>
      </c>
      <c r="AB118" s="16">
        <v>156.76316180000001</v>
      </c>
      <c r="AC118" s="110">
        <f t="shared" si="135"/>
        <v>-58.193466570942945</v>
      </c>
      <c r="AD118" s="111">
        <f>(AB118/AB$181)*100</f>
        <v>4.2561318086198653E-2</v>
      </c>
    </row>
    <row r="119" spans="1:30" s="31" customFormat="1">
      <c r="A119" s="5"/>
      <c r="B119" s="8" t="s">
        <v>5</v>
      </c>
      <c r="C119" s="16">
        <v>25.237008864999996</v>
      </c>
      <c r="D119" s="16">
        <v>2.480829256999999</v>
      </c>
      <c r="E119" s="110">
        <f t="shared" si="128"/>
        <v>-90.169876032969412</v>
      </c>
      <c r="F119" s="16">
        <v>76.302466003000006</v>
      </c>
      <c r="G119" s="16">
        <v>2.5474331569999995</v>
      </c>
      <c r="H119" s="110">
        <f t="shared" si="129"/>
        <v>-96.661401275156905</v>
      </c>
      <c r="I119" s="111">
        <f>(G119/G$182)*100</f>
        <v>8.4668846839236703E-3</v>
      </c>
      <c r="J119" s="105">
        <v>1</v>
      </c>
      <c r="K119" s="105">
        <v>1</v>
      </c>
      <c r="L119" s="110">
        <f t="shared" si="130"/>
        <v>0</v>
      </c>
      <c r="M119" s="105">
        <v>5</v>
      </c>
      <c r="N119" s="105">
        <v>3</v>
      </c>
      <c r="O119" s="110">
        <f t="shared" si="131"/>
        <v>-40</v>
      </c>
      <c r="P119" s="111">
        <f>(N119/N$182)*100</f>
        <v>1.6129032258064515</v>
      </c>
      <c r="Q119" s="105">
        <v>206070</v>
      </c>
      <c r="R119" s="105">
        <v>45856</v>
      </c>
      <c r="S119" s="110">
        <f t="shared" si="132"/>
        <v>-77.747367399427375</v>
      </c>
      <c r="T119" s="105">
        <v>839747</v>
      </c>
      <c r="U119" s="105">
        <v>282122</v>
      </c>
      <c r="V119" s="110">
        <f t="shared" si="133"/>
        <v>-66.403928802365471</v>
      </c>
      <c r="W119" s="111">
        <f>(U119/U$182)*100</f>
        <v>3.9137342075590635</v>
      </c>
      <c r="X119" s="16">
        <v>1880.6889358000001</v>
      </c>
      <c r="Y119" s="16">
        <v>199.1087775</v>
      </c>
      <c r="Z119" s="110">
        <f t="shared" si="134"/>
        <v>-89.412987245798632</v>
      </c>
      <c r="AA119" s="16">
        <v>6136.4552099999992</v>
      </c>
      <c r="AB119" s="16">
        <v>822.63141399999995</v>
      </c>
      <c r="AC119" s="110">
        <f t="shared" si="135"/>
        <v>-86.594354788747808</v>
      </c>
      <c r="AD119" s="111">
        <f>(AB119/AB$182)*100</f>
        <v>0.96500945668607419</v>
      </c>
    </row>
    <row r="120" spans="1:30" s="31" customFormat="1">
      <c r="A120" s="5"/>
      <c r="B120" s="8" t="s">
        <v>6</v>
      </c>
      <c r="C120" s="16">
        <v>0</v>
      </c>
      <c r="D120" s="16">
        <v>0</v>
      </c>
      <c r="E120" s="118" t="s">
        <v>61</v>
      </c>
      <c r="F120" s="16">
        <v>0</v>
      </c>
      <c r="G120" s="16">
        <v>0</v>
      </c>
      <c r="H120" s="118" t="s">
        <v>61</v>
      </c>
      <c r="I120" s="111">
        <f>(G120/G$183)*100</f>
        <v>0</v>
      </c>
      <c r="J120" s="105">
        <v>0</v>
      </c>
      <c r="K120" s="105">
        <v>0</v>
      </c>
      <c r="L120" s="118" t="s">
        <v>61</v>
      </c>
      <c r="M120" s="105">
        <v>0</v>
      </c>
      <c r="N120" s="105">
        <v>0</v>
      </c>
      <c r="O120" s="118" t="s">
        <v>61</v>
      </c>
      <c r="P120" s="111">
        <f>(N120/N$183)*100</f>
        <v>0</v>
      </c>
      <c r="Q120" s="105">
        <v>0</v>
      </c>
      <c r="R120" s="105">
        <v>0</v>
      </c>
      <c r="S120" s="118" t="s">
        <v>61</v>
      </c>
      <c r="T120" s="105">
        <v>0</v>
      </c>
      <c r="U120" s="105">
        <v>0</v>
      </c>
      <c r="V120" s="118" t="s">
        <v>61</v>
      </c>
      <c r="W120" s="111">
        <f>(U120/U$183)*100</f>
        <v>0</v>
      </c>
      <c r="X120" s="16">
        <v>0</v>
      </c>
      <c r="Y120" s="16">
        <v>0</v>
      </c>
      <c r="Z120" s="118" t="s">
        <v>61</v>
      </c>
      <c r="AA120" s="16">
        <v>0</v>
      </c>
      <c r="AB120" s="16">
        <v>0</v>
      </c>
      <c r="AC120" s="118" t="s">
        <v>61</v>
      </c>
      <c r="AD120" s="111">
        <f>(AB120/AB$183)*100</f>
        <v>0</v>
      </c>
    </row>
    <row r="121" spans="1:30" s="31" customFormat="1">
      <c r="A121" s="5"/>
      <c r="B121" s="26" t="s">
        <v>25</v>
      </c>
      <c r="C121" s="16">
        <v>8.0306942590000023</v>
      </c>
      <c r="D121" s="16">
        <v>2.7907878494999996</v>
      </c>
      <c r="E121" s="110">
        <f t="shared" si="128"/>
        <v>-65.248485878137359</v>
      </c>
      <c r="F121" s="16">
        <v>26.32866224699999</v>
      </c>
      <c r="G121" s="16">
        <v>6.9998254095000014</v>
      </c>
      <c r="H121" s="110">
        <f t="shared" si="129"/>
        <v>-73.413668556982643</v>
      </c>
      <c r="I121" s="111">
        <f>(G121/G$184)*100</f>
        <v>0.67488182565342814</v>
      </c>
      <c r="J121" s="105">
        <v>57</v>
      </c>
      <c r="K121" s="105">
        <v>32</v>
      </c>
      <c r="L121" s="110">
        <f t="shared" si="130"/>
        <v>-43.859649122807014</v>
      </c>
      <c r="M121" s="105">
        <v>178</v>
      </c>
      <c r="N121" s="105">
        <v>58</v>
      </c>
      <c r="O121" s="110">
        <f t="shared" si="131"/>
        <v>-67.415730337078656</v>
      </c>
      <c r="P121" s="111">
        <f>(N121/N$184)*100</f>
        <v>1.6129032258064515</v>
      </c>
      <c r="Q121" s="105">
        <v>694823</v>
      </c>
      <c r="R121" s="105">
        <v>139400</v>
      </c>
      <c r="S121" s="110">
        <f t="shared" si="132"/>
        <v>-79.937336559094902</v>
      </c>
      <c r="T121" s="105">
        <v>2150922</v>
      </c>
      <c r="U121" s="105">
        <v>773734</v>
      </c>
      <c r="V121" s="110">
        <f t="shared" si="133"/>
        <v>-64.027798311607768</v>
      </c>
      <c r="W121" s="111">
        <f>(U121/U$184)*100</f>
        <v>6.093467014622969</v>
      </c>
      <c r="X121" s="16">
        <v>2218.0810612</v>
      </c>
      <c r="Y121" s="16">
        <v>2379.5250219999998</v>
      </c>
      <c r="Z121" s="110">
        <f t="shared" si="134"/>
        <v>7.2785419624230183</v>
      </c>
      <c r="AA121" s="16">
        <v>7075.0370747000006</v>
      </c>
      <c r="AB121" s="16">
        <v>5954.8252222000001</v>
      </c>
      <c r="AC121" s="110">
        <f t="shared" si="135"/>
        <v>-15.833300103907941</v>
      </c>
      <c r="AD121" s="111">
        <f>(AB121/AB$184)*100</f>
        <v>1.5648215312687626</v>
      </c>
    </row>
    <row r="122" spans="1:30" s="31" customFormat="1">
      <c r="A122" s="5"/>
      <c r="B122" s="26"/>
      <c r="C122" s="16"/>
      <c r="D122" s="16"/>
      <c r="E122" s="110"/>
      <c r="F122" s="16"/>
      <c r="G122" s="16"/>
      <c r="H122" s="110"/>
      <c r="I122" s="111"/>
      <c r="J122" s="105"/>
      <c r="K122" s="105"/>
      <c r="L122" s="110"/>
      <c r="M122" s="105"/>
      <c r="N122" s="105"/>
      <c r="O122" s="110"/>
      <c r="P122" s="111"/>
      <c r="Q122" s="105"/>
      <c r="R122" s="105"/>
      <c r="S122" s="110"/>
      <c r="T122" s="105"/>
      <c r="U122" s="105"/>
      <c r="V122" s="110"/>
      <c r="W122" s="111"/>
      <c r="X122" s="16"/>
      <c r="Y122" s="16"/>
      <c r="Z122" s="110"/>
      <c r="AA122" s="16"/>
      <c r="AB122" s="16"/>
      <c r="AC122" s="110"/>
      <c r="AD122" s="111"/>
    </row>
    <row r="123" spans="1:30" s="32" customFormat="1" ht="15">
      <c r="A123" s="17">
        <v>18</v>
      </c>
      <c r="B123" s="6" t="s">
        <v>40</v>
      </c>
      <c r="C123" s="12">
        <f>C124+C125+C126+C127+C128</f>
        <v>66.806276854000004</v>
      </c>
      <c r="D123" s="12">
        <f>D124+D125+D126+D127+D128</f>
        <v>71.152921364000022</v>
      </c>
      <c r="E123" s="108">
        <f t="shared" ref="E123:E128" si="136">((D123-C123)/C123)*100</f>
        <v>6.5063414916824023</v>
      </c>
      <c r="F123" s="12">
        <f>F124+F125+F126+F127+F128</f>
        <v>227.13260745000005</v>
      </c>
      <c r="G123" s="12">
        <f>G124+G125+G126+G127+G128</f>
        <v>160.48388355500001</v>
      </c>
      <c r="H123" s="108">
        <f t="shared" ref="H123:H128" si="137">((G123-F123)/F123)*100</f>
        <v>-29.343529598528384</v>
      </c>
      <c r="I123" s="109">
        <f>(G123/G$179)*100</f>
        <v>0.32529130861015165</v>
      </c>
      <c r="J123" s="23">
        <f>J124+J125+J126+J127+J128</f>
        <v>15822</v>
      </c>
      <c r="K123" s="23">
        <f>K124+K125+K126+K127+K128</f>
        <v>14648</v>
      </c>
      <c r="L123" s="108">
        <f t="shared" ref="L123:L127" si="138">((K123-J123)/J123)*100</f>
        <v>-7.4200480343825053</v>
      </c>
      <c r="M123" s="23">
        <f>M124+M125+M126+M127+M128</f>
        <v>52792</v>
      </c>
      <c r="N123" s="23">
        <f>N124+N125+N126+N127+N128</f>
        <v>37897</v>
      </c>
      <c r="O123" s="108">
        <f t="shared" ref="O123:O128" si="139">((N123-M123)/M123)*100</f>
        <v>-28.214502197302622</v>
      </c>
      <c r="P123" s="109">
        <f>(N123/N$179)*100</f>
        <v>1.2202751729047843</v>
      </c>
      <c r="Q123" s="23">
        <f>Q124+Q125+Q126+Q127+Q128</f>
        <v>10584</v>
      </c>
      <c r="R123" s="23">
        <f>R124+R125+R126+R127+R128</f>
        <v>-502</v>
      </c>
      <c r="S123" s="108">
        <f t="shared" ref="S123:S128" si="140">((R123-Q123)/Q123)*100</f>
        <v>-104.74300831443688</v>
      </c>
      <c r="T123" s="23">
        <f>T124+T125+T126+T127+T128</f>
        <v>116285</v>
      </c>
      <c r="U123" s="23">
        <f>U124+U125+U126+U127+U128</f>
        <v>38900</v>
      </c>
      <c r="V123" s="108">
        <f t="shared" ref="V123:V128" si="141">((U123-T123)/T123)*100</f>
        <v>-66.547706066990585</v>
      </c>
      <c r="W123" s="109">
        <f>(U123/U$179)*100</f>
        <v>0.1899464888025324</v>
      </c>
      <c r="X123" s="12">
        <f>X124+X125+X126+X127+X128</f>
        <v>988.44820045899996</v>
      </c>
      <c r="Y123" s="12">
        <f>Y124+Y125+Y126+Y127+Y128</f>
        <v>1146.4392702999999</v>
      </c>
      <c r="Z123" s="108">
        <f t="shared" ref="Z123:Z128" si="142">((Y123-X123)/X123)*100</f>
        <v>15.983748037341208</v>
      </c>
      <c r="AA123" s="12">
        <f>AA124+AA125+AA126+AA127+AA128</f>
        <v>6315.8665011589992</v>
      </c>
      <c r="AB123" s="12">
        <f>AB124+AB125+AB126+AB127+AB128</f>
        <v>4760.1467494999997</v>
      </c>
      <c r="AC123" s="108">
        <f t="shared" ref="AC123:AC128" si="143">((AB123-AA123)/AA123)*100</f>
        <v>-24.631928989846692</v>
      </c>
      <c r="AD123" s="109">
        <f>(AB123/AB$179)*100</f>
        <v>0.54399603080197079</v>
      </c>
    </row>
    <row r="124" spans="1:30" s="35" customFormat="1" ht="14.25" customHeight="1">
      <c r="A124" s="5"/>
      <c r="B124" s="8" t="s">
        <v>3</v>
      </c>
      <c r="C124" s="16">
        <v>1.2691486999999997</v>
      </c>
      <c r="D124" s="16">
        <v>2.9358738290000002</v>
      </c>
      <c r="E124" s="110">
        <f t="shared" si="136"/>
        <v>131.32622906992702</v>
      </c>
      <c r="F124" s="16">
        <v>10.2184051</v>
      </c>
      <c r="G124" s="16">
        <v>7.1897366289999987</v>
      </c>
      <c r="H124" s="110">
        <f t="shared" si="137"/>
        <v>-29.639346271366769</v>
      </c>
      <c r="I124" s="111">
        <f>(G124/G$180)*100</f>
        <v>0.12723905435483379</v>
      </c>
      <c r="J124" s="105">
        <v>124</v>
      </c>
      <c r="K124" s="105">
        <v>118</v>
      </c>
      <c r="L124" s="110">
        <f t="shared" si="138"/>
        <v>-4.838709677419355</v>
      </c>
      <c r="M124" s="105">
        <v>377</v>
      </c>
      <c r="N124" s="105">
        <v>269</v>
      </c>
      <c r="O124" s="110">
        <f t="shared" si="139"/>
        <v>-28.647214854111407</v>
      </c>
      <c r="P124" s="111">
        <f>(N124/N$180)*100</f>
        <v>0.18373438428490443</v>
      </c>
      <c r="Q124" s="105">
        <v>0</v>
      </c>
      <c r="R124" s="105">
        <v>0</v>
      </c>
      <c r="S124" s="118" t="s">
        <v>61</v>
      </c>
      <c r="T124" s="105">
        <v>0</v>
      </c>
      <c r="U124" s="105">
        <v>0</v>
      </c>
      <c r="V124" s="118" t="s">
        <v>61</v>
      </c>
      <c r="W124" s="118" t="s">
        <v>61</v>
      </c>
      <c r="X124" s="16">
        <v>2.1156189000000007</v>
      </c>
      <c r="Y124" s="16">
        <v>2.8267047000000001</v>
      </c>
      <c r="Z124" s="110">
        <f t="shared" si="142"/>
        <v>33.611242554129149</v>
      </c>
      <c r="AA124" s="16">
        <v>6.9255904000000008</v>
      </c>
      <c r="AB124" s="16">
        <v>6.3666920000000005</v>
      </c>
      <c r="AC124" s="110">
        <f t="shared" si="143"/>
        <v>-8.0700469955601228</v>
      </c>
      <c r="AD124" s="111">
        <f>(AB124/AB$180)*100</f>
        <v>0.11276802015577189</v>
      </c>
    </row>
    <row r="125" spans="1:30" s="31" customFormat="1">
      <c r="A125" s="5"/>
      <c r="B125" s="8" t="s">
        <v>4</v>
      </c>
      <c r="C125" s="16">
        <v>61.324658532000015</v>
      </c>
      <c r="D125" s="16">
        <v>66.212993387000012</v>
      </c>
      <c r="E125" s="110">
        <f t="shared" si="136"/>
        <v>7.9712386045316483</v>
      </c>
      <c r="F125" s="16">
        <v>203.03910240000002</v>
      </c>
      <c r="G125" s="16">
        <v>146.92499543899999</v>
      </c>
      <c r="H125" s="110">
        <f t="shared" si="137"/>
        <v>-27.637093691663221</v>
      </c>
      <c r="I125" s="111">
        <f>(G125/G$181)*100</f>
        <v>1.4662744697280501</v>
      </c>
      <c r="J125" s="105">
        <v>15696</v>
      </c>
      <c r="K125" s="105">
        <v>14529</v>
      </c>
      <c r="L125" s="110">
        <f t="shared" si="138"/>
        <v>-7.4350152905198783</v>
      </c>
      <c r="M125" s="105">
        <v>52403</v>
      </c>
      <c r="N125" s="105">
        <v>37620</v>
      </c>
      <c r="O125" s="110">
        <f t="shared" si="139"/>
        <v>-28.210216972310747</v>
      </c>
      <c r="P125" s="111">
        <f>(N125/N$181)*100</f>
        <v>1.2732640608188355</v>
      </c>
      <c r="Q125" s="105">
        <v>0</v>
      </c>
      <c r="R125" s="105">
        <v>0</v>
      </c>
      <c r="S125" s="118" t="s">
        <v>61</v>
      </c>
      <c r="T125" s="105">
        <v>0</v>
      </c>
      <c r="U125" s="105">
        <v>0</v>
      </c>
      <c r="V125" s="118" t="s">
        <v>61</v>
      </c>
      <c r="W125" s="118" t="s">
        <v>61</v>
      </c>
      <c r="X125" s="16">
        <v>948.47660159999998</v>
      </c>
      <c r="Y125" s="16">
        <v>1119.455289</v>
      </c>
      <c r="Z125" s="110">
        <f t="shared" si="142"/>
        <v>18.026663716487406</v>
      </c>
      <c r="AA125" s="16">
        <v>2977.0835511999994</v>
      </c>
      <c r="AB125" s="16">
        <v>2564.5465511000002</v>
      </c>
      <c r="AC125" s="110">
        <f t="shared" si="143"/>
        <v>-13.857085063457969</v>
      </c>
      <c r="AD125" s="111">
        <f>(AB125/AB$181)*100</f>
        <v>0.69627634614493206</v>
      </c>
    </row>
    <row r="126" spans="1:30" s="31" customFormat="1">
      <c r="A126" s="5"/>
      <c r="B126" s="8" t="s">
        <v>5</v>
      </c>
      <c r="C126" s="16">
        <v>0.21664721999999997</v>
      </c>
      <c r="D126" s="16">
        <v>0</v>
      </c>
      <c r="E126" s="110">
        <f t="shared" si="136"/>
        <v>-100</v>
      </c>
      <c r="F126" s="16">
        <v>0.62670452799999987</v>
      </c>
      <c r="G126" s="16">
        <v>0</v>
      </c>
      <c r="H126" s="110">
        <f t="shared" si="137"/>
        <v>-100</v>
      </c>
      <c r="I126" s="111">
        <f>(G126/G$182)*100</f>
        <v>0</v>
      </c>
      <c r="J126" s="105">
        <v>0</v>
      </c>
      <c r="K126" s="105">
        <v>0</v>
      </c>
      <c r="L126" s="118" t="s">
        <v>61</v>
      </c>
      <c r="M126" s="105">
        <v>0</v>
      </c>
      <c r="N126" s="105">
        <v>0</v>
      </c>
      <c r="O126" s="118" t="s">
        <v>61</v>
      </c>
      <c r="P126" s="111">
        <f>(N126/N$182)*100</f>
        <v>0</v>
      </c>
      <c r="Q126" s="105">
        <v>143</v>
      </c>
      <c r="R126" s="105">
        <v>-444</v>
      </c>
      <c r="S126" s="110">
        <f t="shared" si="140"/>
        <v>-410.48951048951051</v>
      </c>
      <c r="T126" s="105">
        <v>755</v>
      </c>
      <c r="U126" s="105">
        <v>-1198</v>
      </c>
      <c r="V126" s="110">
        <f t="shared" si="141"/>
        <v>-258.6754966887417</v>
      </c>
      <c r="W126" s="111">
        <f>(U126/U$182)*100</f>
        <v>-1.6619241252563637E-2</v>
      </c>
      <c r="X126" s="16">
        <v>16.908205858999999</v>
      </c>
      <c r="Y126" s="16">
        <v>-48.698201499999996</v>
      </c>
      <c r="Z126" s="110">
        <f t="shared" si="142"/>
        <v>-388.01519159455131</v>
      </c>
      <c r="AA126" s="16">
        <v>47.557903359000001</v>
      </c>
      <c r="AB126" s="16">
        <v>-119.48185979999998</v>
      </c>
      <c r="AC126" s="110">
        <f t="shared" si="143"/>
        <v>-351.23449807715059</v>
      </c>
      <c r="AD126" s="111">
        <f>(AB126/AB$182)*100</f>
        <v>-0.14016134400799782</v>
      </c>
    </row>
    <row r="127" spans="1:30" s="31" customFormat="1">
      <c r="A127" s="5"/>
      <c r="B127" s="8" t="s">
        <v>6</v>
      </c>
      <c r="C127" s="16">
        <v>3.5642244369999991</v>
      </c>
      <c r="D127" s="16">
        <v>1.4858566500000001</v>
      </c>
      <c r="E127" s="110">
        <f t="shared" si="136"/>
        <v>-58.31192237572327</v>
      </c>
      <c r="F127" s="16">
        <v>10.410015487000001</v>
      </c>
      <c r="G127" s="16">
        <v>4.2593608149999991</v>
      </c>
      <c r="H127" s="110">
        <f t="shared" si="137"/>
        <v>-59.084010774824712</v>
      </c>
      <c r="I127" s="111">
        <f>(G127/G$183)*100</f>
        <v>0.16766776225074803</v>
      </c>
      <c r="J127" s="105">
        <v>2</v>
      </c>
      <c r="K127" s="105">
        <v>1</v>
      </c>
      <c r="L127" s="110">
        <f t="shared" si="138"/>
        <v>-50</v>
      </c>
      <c r="M127" s="105">
        <v>5</v>
      </c>
      <c r="N127" s="105">
        <v>3</v>
      </c>
      <c r="O127" s="110">
        <f t="shared" si="139"/>
        <v>-40</v>
      </c>
      <c r="P127" s="111">
        <f>(N127/N$183)*100</f>
        <v>0.36991368680641185</v>
      </c>
      <c r="Q127" s="105">
        <v>-1021</v>
      </c>
      <c r="R127" s="105">
        <v>-75</v>
      </c>
      <c r="S127" s="110">
        <f t="shared" si="140"/>
        <v>-92.654260528893246</v>
      </c>
      <c r="T127" s="105">
        <v>-4313</v>
      </c>
      <c r="U127" s="105">
        <v>-1006</v>
      </c>
      <c r="V127" s="110">
        <f t="shared" si="141"/>
        <v>-76.67516809645258</v>
      </c>
      <c r="W127" s="111">
        <f>(U127/U$183)*100</f>
        <v>-0.17551297417726111</v>
      </c>
      <c r="X127" s="16">
        <v>13.451151500000002</v>
      </c>
      <c r="Y127" s="16">
        <v>-4.7058343999999996</v>
      </c>
      <c r="Z127" s="110">
        <f t="shared" si="142"/>
        <v>-134.98462120510649</v>
      </c>
      <c r="AA127" s="16">
        <v>75.591302199999987</v>
      </c>
      <c r="AB127" s="16">
        <v>-55.676880799999999</v>
      </c>
      <c r="AC127" s="110">
        <f t="shared" si="143"/>
        <v>-173.65514176841367</v>
      </c>
      <c r="AD127" s="111">
        <f>(AB127/AB$183)*100</f>
        <v>-0.15783627242807111</v>
      </c>
    </row>
    <row r="128" spans="1:30" s="31" customFormat="1">
      <c r="A128" s="5"/>
      <c r="B128" s="26" t="s">
        <v>25</v>
      </c>
      <c r="C128" s="16">
        <v>0.43159796500000008</v>
      </c>
      <c r="D128" s="16">
        <v>0.51819749799999992</v>
      </c>
      <c r="E128" s="110">
        <f t="shared" si="136"/>
        <v>20.064861288212938</v>
      </c>
      <c r="F128" s="16">
        <v>2.8383799349999999</v>
      </c>
      <c r="G128" s="16">
        <v>2.1097906719999999</v>
      </c>
      <c r="H128" s="110">
        <f t="shared" si="137"/>
        <v>-25.669194388523607</v>
      </c>
      <c r="I128" s="111">
        <f>(G128/G$184)*100</f>
        <v>0.20341355636292069</v>
      </c>
      <c r="J128" s="105">
        <v>0</v>
      </c>
      <c r="K128" s="105">
        <v>0</v>
      </c>
      <c r="L128" s="118" t="s">
        <v>61</v>
      </c>
      <c r="M128" s="105">
        <v>7</v>
      </c>
      <c r="N128" s="105">
        <v>5</v>
      </c>
      <c r="O128" s="110">
        <f t="shared" si="139"/>
        <v>-28.571428571428569</v>
      </c>
      <c r="P128" s="111">
        <f>(N128/N$184)*100</f>
        <v>0.13904338153503892</v>
      </c>
      <c r="Q128" s="105">
        <v>11462</v>
      </c>
      <c r="R128" s="105">
        <v>17</v>
      </c>
      <c r="S128" s="110">
        <f t="shared" si="140"/>
        <v>-99.851683824812426</v>
      </c>
      <c r="T128" s="105">
        <v>119843</v>
      </c>
      <c r="U128" s="105">
        <v>41104</v>
      </c>
      <c r="V128" s="110">
        <f t="shared" si="141"/>
        <v>-65.701793179409734</v>
      </c>
      <c r="W128" s="111">
        <f>(U128/U$184)*100</f>
        <v>0.32371056224627914</v>
      </c>
      <c r="X128" s="16">
        <v>7.4966226000000002</v>
      </c>
      <c r="Y128" s="16">
        <v>77.5613125</v>
      </c>
      <c r="Z128" s="110">
        <f t="shared" si="142"/>
        <v>934.61674194456577</v>
      </c>
      <c r="AA128" s="16">
        <v>3208.7081539999995</v>
      </c>
      <c r="AB128" s="16">
        <v>2364.3922469999998</v>
      </c>
      <c r="AC128" s="110">
        <f t="shared" si="143"/>
        <v>-26.313265852722356</v>
      </c>
      <c r="AD128" s="111">
        <f>(AB128/AB$184)*100</f>
        <v>0.62131998142904787</v>
      </c>
    </row>
    <row r="129" spans="1:30" s="31" customFormat="1">
      <c r="A129" s="5"/>
      <c r="B129" s="26"/>
      <c r="C129" s="16"/>
      <c r="D129" s="16"/>
      <c r="E129" s="110"/>
      <c r="F129" s="16"/>
      <c r="G129" s="16"/>
      <c r="H129" s="110"/>
      <c r="I129" s="111"/>
      <c r="J129" s="105"/>
      <c r="K129" s="105"/>
      <c r="L129" s="110"/>
      <c r="M129" s="105"/>
      <c r="N129" s="105"/>
      <c r="O129" s="110"/>
      <c r="P129" s="111"/>
      <c r="Q129" s="105"/>
      <c r="R129" s="105"/>
      <c r="S129" s="110"/>
      <c r="T129" s="105"/>
      <c r="U129" s="105"/>
      <c r="V129" s="110"/>
      <c r="W129" s="111"/>
      <c r="X129" s="16"/>
      <c r="Y129" s="16"/>
      <c r="Z129" s="110"/>
      <c r="AA129" s="16"/>
      <c r="AB129" s="16"/>
      <c r="AC129" s="110"/>
      <c r="AD129" s="111"/>
    </row>
    <row r="130" spans="1:30" s="32" customFormat="1" ht="15">
      <c r="A130" s="17">
        <v>19</v>
      </c>
      <c r="B130" s="6" t="s">
        <v>12</v>
      </c>
      <c r="C130" s="12">
        <f>C131+C132+C133+C134+C135</f>
        <v>8.9959999999999997E-4</v>
      </c>
      <c r="D130" s="12">
        <f>D131+D132+D133+D134+D135</f>
        <v>8.9959999999999997E-4</v>
      </c>
      <c r="E130" s="119" t="s">
        <v>61</v>
      </c>
      <c r="F130" s="12">
        <f>F131+F132+F133+F134+F135</f>
        <v>2.7326E-3</v>
      </c>
      <c r="G130" s="12">
        <f>G131+G132+G133+G134+G135</f>
        <v>2.7326E-3</v>
      </c>
      <c r="H130" s="119" t="s">
        <v>61</v>
      </c>
      <c r="I130" s="109">
        <f>(G130/G$179)*100</f>
        <v>5.5388180433922852E-6</v>
      </c>
      <c r="J130" s="23">
        <f>J131+J132+J133+J134+J135</f>
        <v>0</v>
      </c>
      <c r="K130" s="23">
        <f>K131+K132+K133+K134+K135</f>
        <v>0</v>
      </c>
      <c r="L130" s="119" t="s">
        <v>61</v>
      </c>
      <c r="M130" s="23">
        <f>M131+M132+M133+M134+M135</f>
        <v>0</v>
      </c>
      <c r="N130" s="23">
        <f>N131+N132+N133+N134+N135</f>
        <v>0</v>
      </c>
      <c r="O130" s="119" t="s">
        <v>61</v>
      </c>
      <c r="P130" s="109">
        <f>(N130/N$179)*100</f>
        <v>0</v>
      </c>
      <c r="Q130" s="23">
        <f>Q131+Q132+Q133+Q134+Q135</f>
        <v>0</v>
      </c>
      <c r="R130" s="23">
        <f>R131+R132+R133+R134+R135</f>
        <v>0</v>
      </c>
      <c r="S130" s="119" t="s">
        <v>61</v>
      </c>
      <c r="T130" s="23">
        <f>T131+T132+T133+T134+T135</f>
        <v>0</v>
      </c>
      <c r="U130" s="23">
        <f>U131+U132+U133+U134+U135</f>
        <v>0</v>
      </c>
      <c r="V130" s="119" t="s">
        <v>61</v>
      </c>
      <c r="W130" s="109">
        <f>(U130/U$179)*100</f>
        <v>0</v>
      </c>
      <c r="X130" s="12">
        <f>X131+X132+X133+X134+X135</f>
        <v>0</v>
      </c>
      <c r="Y130" s="12">
        <f>Y131+Y132+Y133+Y134+Y135</f>
        <v>0</v>
      </c>
      <c r="Z130" s="119" t="s">
        <v>61</v>
      </c>
      <c r="AA130" s="12">
        <f>AA131+AA132+AA133+AA134+AA135</f>
        <v>0</v>
      </c>
      <c r="AB130" s="12">
        <f>AB131+AB132+AB133+AB134+AB135</f>
        <v>0</v>
      </c>
      <c r="AC130" s="119" t="s">
        <v>61</v>
      </c>
      <c r="AD130" s="109">
        <f>(AB130/AB$179)*100</f>
        <v>0</v>
      </c>
    </row>
    <row r="131" spans="1:30" s="31" customFormat="1">
      <c r="A131" s="5"/>
      <c r="B131" s="8" t="s">
        <v>3</v>
      </c>
      <c r="C131" s="16">
        <v>0</v>
      </c>
      <c r="D131" s="16">
        <v>0</v>
      </c>
      <c r="E131" s="118" t="s">
        <v>61</v>
      </c>
      <c r="F131" s="16">
        <v>0</v>
      </c>
      <c r="G131" s="16">
        <v>0</v>
      </c>
      <c r="H131" s="118" t="s">
        <v>61</v>
      </c>
      <c r="I131" s="111">
        <f>(G131/G$180)*100</f>
        <v>0</v>
      </c>
      <c r="J131" s="105">
        <v>0</v>
      </c>
      <c r="K131" s="105">
        <v>0</v>
      </c>
      <c r="L131" s="118" t="s">
        <v>61</v>
      </c>
      <c r="M131" s="105">
        <v>0</v>
      </c>
      <c r="N131" s="105">
        <v>0</v>
      </c>
      <c r="O131" s="118" t="s">
        <v>61</v>
      </c>
      <c r="P131" s="111">
        <f>(N131/N$180)*100</f>
        <v>0</v>
      </c>
      <c r="Q131" s="105">
        <v>0</v>
      </c>
      <c r="R131" s="105">
        <v>0</v>
      </c>
      <c r="S131" s="118" t="s">
        <v>61</v>
      </c>
      <c r="T131" s="105">
        <v>0</v>
      </c>
      <c r="U131" s="105">
        <v>0</v>
      </c>
      <c r="V131" s="118" t="s">
        <v>61</v>
      </c>
      <c r="W131" s="118" t="s">
        <v>61</v>
      </c>
      <c r="X131" s="16">
        <v>0</v>
      </c>
      <c r="Y131" s="16">
        <v>0</v>
      </c>
      <c r="Z131" s="118" t="s">
        <v>61</v>
      </c>
      <c r="AA131" s="16">
        <v>0</v>
      </c>
      <c r="AB131" s="16">
        <v>0</v>
      </c>
      <c r="AC131" s="118" t="s">
        <v>61</v>
      </c>
      <c r="AD131" s="111">
        <f>(AB131/AB$180)*100</f>
        <v>0</v>
      </c>
    </row>
    <row r="132" spans="1:30" s="31" customFormat="1">
      <c r="A132" s="5"/>
      <c r="B132" s="8" t="s">
        <v>4</v>
      </c>
      <c r="C132" s="16">
        <v>8.9959999999999997E-4</v>
      </c>
      <c r="D132" s="16">
        <v>8.9959999999999997E-4</v>
      </c>
      <c r="E132" s="118" t="s">
        <v>61</v>
      </c>
      <c r="F132" s="16">
        <v>2.7326E-3</v>
      </c>
      <c r="G132" s="16">
        <v>2.7326E-3</v>
      </c>
      <c r="H132" s="118" t="s">
        <v>61</v>
      </c>
      <c r="I132" s="111">
        <f>(G132/G$181)*100</f>
        <v>2.7270660135173394E-5</v>
      </c>
      <c r="J132" s="105">
        <v>0</v>
      </c>
      <c r="K132" s="105">
        <v>0</v>
      </c>
      <c r="L132" s="118" t="s">
        <v>61</v>
      </c>
      <c r="M132" s="105">
        <v>0</v>
      </c>
      <c r="N132" s="105">
        <v>0</v>
      </c>
      <c r="O132" s="118" t="s">
        <v>61</v>
      </c>
      <c r="P132" s="111">
        <f>(N132/N$181)*100</f>
        <v>0</v>
      </c>
      <c r="Q132" s="105">
        <v>0</v>
      </c>
      <c r="R132" s="105">
        <v>0</v>
      </c>
      <c r="S132" s="118" t="s">
        <v>61</v>
      </c>
      <c r="T132" s="105">
        <v>0</v>
      </c>
      <c r="U132" s="105">
        <v>0</v>
      </c>
      <c r="V132" s="118" t="s">
        <v>61</v>
      </c>
      <c r="W132" s="118" t="s">
        <v>61</v>
      </c>
      <c r="X132" s="16">
        <v>0</v>
      </c>
      <c r="Y132" s="16">
        <v>0</v>
      </c>
      <c r="Z132" s="118" t="s">
        <v>61</v>
      </c>
      <c r="AA132" s="16">
        <v>0</v>
      </c>
      <c r="AB132" s="16">
        <v>0</v>
      </c>
      <c r="AC132" s="118" t="s">
        <v>61</v>
      </c>
      <c r="AD132" s="111">
        <f>(AB132/AB$181)*100</f>
        <v>0</v>
      </c>
    </row>
    <row r="133" spans="1:30" s="31" customFormat="1">
      <c r="A133" s="5"/>
      <c r="B133" s="8" t="s">
        <v>5</v>
      </c>
      <c r="C133" s="16">
        <v>0</v>
      </c>
      <c r="D133" s="16">
        <v>0</v>
      </c>
      <c r="E133" s="118" t="s">
        <v>61</v>
      </c>
      <c r="F133" s="16">
        <v>0</v>
      </c>
      <c r="G133" s="16">
        <v>0</v>
      </c>
      <c r="H133" s="118" t="s">
        <v>61</v>
      </c>
      <c r="I133" s="111">
        <f>(G133/G$182)*100</f>
        <v>0</v>
      </c>
      <c r="J133" s="105">
        <v>0</v>
      </c>
      <c r="K133" s="105">
        <v>0</v>
      </c>
      <c r="L133" s="118" t="s">
        <v>61</v>
      </c>
      <c r="M133" s="105">
        <v>0</v>
      </c>
      <c r="N133" s="105">
        <v>0</v>
      </c>
      <c r="O133" s="118" t="s">
        <v>61</v>
      </c>
      <c r="P133" s="111">
        <f>(N133/N$182)*100</f>
        <v>0</v>
      </c>
      <c r="Q133" s="105">
        <v>0</v>
      </c>
      <c r="R133" s="105">
        <v>0</v>
      </c>
      <c r="S133" s="118" t="s">
        <v>61</v>
      </c>
      <c r="T133" s="105">
        <v>0</v>
      </c>
      <c r="U133" s="105">
        <v>0</v>
      </c>
      <c r="V133" s="118" t="s">
        <v>61</v>
      </c>
      <c r="W133" s="111">
        <f>(U133/U$182)*100</f>
        <v>0</v>
      </c>
      <c r="X133" s="16">
        <v>0</v>
      </c>
      <c r="Y133" s="16">
        <v>0</v>
      </c>
      <c r="Z133" s="118" t="s">
        <v>61</v>
      </c>
      <c r="AA133" s="16">
        <v>0</v>
      </c>
      <c r="AB133" s="16">
        <v>0</v>
      </c>
      <c r="AC133" s="118" t="s">
        <v>61</v>
      </c>
      <c r="AD133" s="111">
        <f>(AB133/AB$182)*100</f>
        <v>0</v>
      </c>
    </row>
    <row r="134" spans="1:30" s="31" customFormat="1">
      <c r="A134" s="5"/>
      <c r="B134" s="8" t="s">
        <v>6</v>
      </c>
      <c r="C134" s="16">
        <v>0</v>
      </c>
      <c r="D134" s="16">
        <v>0</v>
      </c>
      <c r="E134" s="118" t="s">
        <v>61</v>
      </c>
      <c r="F134" s="16">
        <v>0</v>
      </c>
      <c r="G134" s="16">
        <v>0</v>
      </c>
      <c r="H134" s="118" t="s">
        <v>61</v>
      </c>
      <c r="I134" s="111">
        <f>(G134/G$183)*100</f>
        <v>0</v>
      </c>
      <c r="J134" s="105">
        <v>0</v>
      </c>
      <c r="K134" s="105">
        <v>0</v>
      </c>
      <c r="L134" s="118" t="s">
        <v>61</v>
      </c>
      <c r="M134" s="105">
        <v>0</v>
      </c>
      <c r="N134" s="105">
        <v>0</v>
      </c>
      <c r="O134" s="118" t="s">
        <v>61</v>
      </c>
      <c r="P134" s="111">
        <f>(N134/N$183)*100</f>
        <v>0</v>
      </c>
      <c r="Q134" s="105">
        <v>0</v>
      </c>
      <c r="R134" s="105">
        <v>0</v>
      </c>
      <c r="S134" s="118" t="s">
        <v>61</v>
      </c>
      <c r="T134" s="105">
        <v>0</v>
      </c>
      <c r="U134" s="105">
        <v>0</v>
      </c>
      <c r="V134" s="118" t="s">
        <v>61</v>
      </c>
      <c r="W134" s="111">
        <f>(U134/U$183)*100</f>
        <v>0</v>
      </c>
      <c r="X134" s="16">
        <v>0</v>
      </c>
      <c r="Y134" s="16">
        <v>0</v>
      </c>
      <c r="Z134" s="118" t="s">
        <v>61</v>
      </c>
      <c r="AA134" s="16">
        <v>0</v>
      </c>
      <c r="AB134" s="16">
        <v>0</v>
      </c>
      <c r="AC134" s="118" t="s">
        <v>61</v>
      </c>
      <c r="AD134" s="111">
        <f>(AB134/AB$183)*100</f>
        <v>0</v>
      </c>
    </row>
    <row r="135" spans="1:30" s="31" customFormat="1">
      <c r="A135" s="5"/>
      <c r="B135" s="26" t="s">
        <v>25</v>
      </c>
      <c r="C135" s="16">
        <v>0</v>
      </c>
      <c r="D135" s="16">
        <v>0</v>
      </c>
      <c r="E135" s="118" t="s">
        <v>61</v>
      </c>
      <c r="F135" s="16">
        <v>0</v>
      </c>
      <c r="G135" s="16">
        <v>0</v>
      </c>
      <c r="H135" s="118" t="s">
        <v>61</v>
      </c>
      <c r="I135" s="111">
        <f>(G135/G$184)*100</f>
        <v>0</v>
      </c>
      <c r="J135" s="105">
        <v>0</v>
      </c>
      <c r="K135" s="105">
        <v>0</v>
      </c>
      <c r="L135" s="118" t="s">
        <v>61</v>
      </c>
      <c r="M135" s="105">
        <v>0</v>
      </c>
      <c r="N135" s="105">
        <v>0</v>
      </c>
      <c r="O135" s="118" t="s">
        <v>61</v>
      </c>
      <c r="P135" s="111">
        <f>(N135/N$184)*100</f>
        <v>0</v>
      </c>
      <c r="Q135" s="105">
        <v>0</v>
      </c>
      <c r="R135" s="105">
        <v>0</v>
      </c>
      <c r="S135" s="118" t="s">
        <v>61</v>
      </c>
      <c r="T135" s="105">
        <v>0</v>
      </c>
      <c r="U135" s="105">
        <v>0</v>
      </c>
      <c r="V135" s="118" t="s">
        <v>61</v>
      </c>
      <c r="W135" s="111">
        <f>(U135/U$184)*100</f>
        <v>0</v>
      </c>
      <c r="X135" s="16">
        <v>0</v>
      </c>
      <c r="Y135" s="16">
        <v>0</v>
      </c>
      <c r="Z135" s="118" t="s">
        <v>61</v>
      </c>
      <c r="AA135" s="16">
        <v>0</v>
      </c>
      <c r="AB135" s="16">
        <v>0</v>
      </c>
      <c r="AC135" s="118" t="s">
        <v>61</v>
      </c>
      <c r="AD135" s="111">
        <f>(AB135/AB$184)*100</f>
        <v>0</v>
      </c>
    </row>
    <row r="136" spans="1:30" s="31" customFormat="1">
      <c r="A136" s="5"/>
      <c r="B136" s="26"/>
      <c r="C136" s="16"/>
      <c r="D136" s="16"/>
      <c r="E136" s="110"/>
      <c r="F136" s="16"/>
      <c r="G136" s="16"/>
      <c r="H136" s="110"/>
      <c r="I136" s="111"/>
      <c r="J136" s="105"/>
      <c r="K136" s="105"/>
      <c r="L136" s="110"/>
      <c r="M136" s="105"/>
      <c r="N136" s="105"/>
      <c r="O136" s="110"/>
      <c r="P136" s="111"/>
      <c r="Q136" s="105"/>
      <c r="R136" s="105"/>
      <c r="S136" s="110"/>
      <c r="T136" s="105"/>
      <c r="U136" s="105"/>
      <c r="V136" s="110"/>
      <c r="W136" s="111"/>
      <c r="X136" s="16"/>
      <c r="Y136" s="16"/>
      <c r="Z136" s="110"/>
      <c r="AA136" s="16"/>
      <c r="AB136" s="16"/>
      <c r="AC136" s="110"/>
      <c r="AD136" s="111"/>
    </row>
    <row r="137" spans="1:30" s="32" customFormat="1" ht="15">
      <c r="A137" s="20">
        <v>20</v>
      </c>
      <c r="B137" s="6" t="s">
        <v>7</v>
      </c>
      <c r="C137" s="12">
        <f>C138+C139+C140+C141+C142</f>
        <v>1310.068359156001</v>
      </c>
      <c r="D137" s="12">
        <f>D138+D139+D140+D141+D142</f>
        <v>1502.4360935939992</v>
      </c>
      <c r="E137" s="108">
        <f t="shared" ref="E137:E142" si="144">((D137-C137)/C137)*100</f>
        <v>14.683793642793519</v>
      </c>
      <c r="F137" s="12">
        <f>F138+F139+F140+F141+F142</f>
        <v>3152.4427323920022</v>
      </c>
      <c r="G137" s="12">
        <f>G138+G139+G140+G141+G142</f>
        <v>3058.3449476139986</v>
      </c>
      <c r="H137" s="108">
        <f t="shared" ref="H137:H142" si="145">((G137-F137)/F137)*100</f>
        <v>-2.9849165477656237</v>
      </c>
      <c r="I137" s="109">
        <f>(G137/G$179)*100</f>
        <v>6.1990837220090933</v>
      </c>
      <c r="J137" s="23">
        <f>J138+J139+J140+J141+J142</f>
        <v>117605</v>
      </c>
      <c r="K137" s="23">
        <f>K138+K139+K140+K141+K142</f>
        <v>114006</v>
      </c>
      <c r="L137" s="108">
        <f t="shared" ref="L137:L142" si="146">((K137-J137)/J137)*100</f>
        <v>-3.0602440372433146</v>
      </c>
      <c r="M137" s="23">
        <f>M138+M139+M140+M141+M142</f>
        <v>295306</v>
      </c>
      <c r="N137" s="23">
        <f>N138+N139+N140+N141+N142</f>
        <v>189791</v>
      </c>
      <c r="O137" s="108">
        <f t="shared" ref="O137:O142" si="147">((N137-M137)/M137)*100</f>
        <v>-35.730733544188062</v>
      </c>
      <c r="P137" s="109">
        <f>(N137/N$179)*100</f>
        <v>6.111228998094095</v>
      </c>
      <c r="Q137" s="23">
        <f>Q138+Q139+Q140+Q141+Q142</f>
        <v>309104</v>
      </c>
      <c r="R137" s="23">
        <f>R138+R139+R140+R141+R142</f>
        <v>572809</v>
      </c>
      <c r="S137" s="108">
        <f t="shared" ref="S137:S142" si="148">((R137-Q137)/Q137)*100</f>
        <v>85.312710285211452</v>
      </c>
      <c r="T137" s="23">
        <f>T138+T139+T140+T141+T142</f>
        <v>1115843</v>
      </c>
      <c r="U137" s="23">
        <f>U138+U139+U140+U141+U142</f>
        <v>1302769</v>
      </c>
      <c r="V137" s="108">
        <f t="shared" ref="V137:V142" si="149">((U137-T137)/T137)*100</f>
        <v>16.751998264988892</v>
      </c>
      <c r="W137" s="109">
        <f>(U137/U$179)*100</f>
        <v>6.3613469735420658</v>
      </c>
      <c r="X137" s="12">
        <f>X138+X139+X140+X141+X142</f>
        <v>56263.031305999997</v>
      </c>
      <c r="Y137" s="12">
        <f>Y138+Y139+Y140+Y141+Y142</f>
        <v>31913.311195999995</v>
      </c>
      <c r="Z137" s="108">
        <f t="shared" ref="Z137:Z142" si="150">((Y137-X137)/X137)*100</f>
        <v>-43.278365108997072</v>
      </c>
      <c r="AA137" s="12">
        <f>AA138+AA139+AA140+AA141+AA142</f>
        <v>114564.74697500002</v>
      </c>
      <c r="AB137" s="12">
        <f>AB138+AB139+AB140+AB141+AB142</f>
        <v>73723.988561000006</v>
      </c>
      <c r="AC137" s="108">
        <f t="shared" ref="AC137:AC142" si="151">((AB137-AA137)/AA137)*100</f>
        <v>-35.648626206901291</v>
      </c>
      <c r="AD137" s="109">
        <f>(AB137/AB$179)*100</f>
        <v>8.4252774678189351</v>
      </c>
    </row>
    <row r="138" spans="1:30" s="31" customFormat="1">
      <c r="A138" s="9"/>
      <c r="B138" s="8" t="s">
        <v>3</v>
      </c>
      <c r="C138" s="16">
        <v>130.16457805799996</v>
      </c>
      <c r="D138" s="16">
        <v>199.00169553599997</v>
      </c>
      <c r="E138" s="110">
        <f t="shared" si="144"/>
        <v>52.884677617382913</v>
      </c>
      <c r="F138" s="16">
        <v>278.23486995899998</v>
      </c>
      <c r="G138" s="16">
        <v>323.27911889099994</v>
      </c>
      <c r="H138" s="110">
        <f t="shared" si="145"/>
        <v>16.189289623776336</v>
      </c>
      <c r="I138" s="111">
        <f>(G138/G$180)*100</f>
        <v>5.7211733200964145</v>
      </c>
      <c r="J138" s="105">
        <v>2563</v>
      </c>
      <c r="K138" s="105">
        <v>3768</v>
      </c>
      <c r="L138" s="110">
        <f t="shared" si="146"/>
        <v>47.015216543113539</v>
      </c>
      <c r="M138" s="105">
        <v>5986</v>
      </c>
      <c r="N138" s="105">
        <v>6112</v>
      </c>
      <c r="O138" s="110">
        <f t="shared" si="147"/>
        <v>2.104911460073505</v>
      </c>
      <c r="P138" s="111">
        <f>(N138/N$180)*100</f>
        <v>4.1746637797373074</v>
      </c>
      <c r="Q138" s="105">
        <v>0</v>
      </c>
      <c r="R138" s="105">
        <v>0</v>
      </c>
      <c r="S138" s="118" t="s">
        <v>61</v>
      </c>
      <c r="T138" s="105">
        <v>0</v>
      </c>
      <c r="U138" s="105">
        <v>0</v>
      </c>
      <c r="V138" s="118" t="s">
        <v>61</v>
      </c>
      <c r="W138" s="118" t="s">
        <v>61</v>
      </c>
      <c r="X138" s="16">
        <v>116.063294</v>
      </c>
      <c r="Y138" s="16">
        <v>165.45986300000001</v>
      </c>
      <c r="Z138" s="110">
        <f t="shared" si="150"/>
        <v>42.560026772977864</v>
      </c>
      <c r="AA138" s="16">
        <v>278.91688999999997</v>
      </c>
      <c r="AB138" s="16">
        <v>269.48977500000001</v>
      </c>
      <c r="AC138" s="110">
        <f t="shared" si="151"/>
        <v>-3.3799010880983076</v>
      </c>
      <c r="AD138" s="111">
        <f>(AB138/AB$180)*100</f>
        <v>4.7732524800908278</v>
      </c>
    </row>
    <row r="139" spans="1:30" s="31" customFormat="1">
      <c r="A139" s="9"/>
      <c r="B139" s="8" t="s">
        <v>4</v>
      </c>
      <c r="C139" s="16">
        <v>658.40930971000125</v>
      </c>
      <c r="D139" s="16">
        <v>618.07863459199928</v>
      </c>
      <c r="E139" s="110">
        <f t="shared" si="144"/>
        <v>-6.1254715756929023</v>
      </c>
      <c r="F139" s="16">
        <v>1591.9731044530022</v>
      </c>
      <c r="G139" s="16">
        <v>1013.0971201819988</v>
      </c>
      <c r="H139" s="110">
        <f t="shared" si="145"/>
        <v>-36.36217111029044</v>
      </c>
      <c r="I139" s="111">
        <f>(G139/G$181)*100</f>
        <v>10.110454237139063</v>
      </c>
      <c r="J139" s="105">
        <v>114975</v>
      </c>
      <c r="K139" s="105">
        <v>110199</v>
      </c>
      <c r="L139" s="110">
        <f t="shared" si="146"/>
        <v>-4.1539465101108934</v>
      </c>
      <c r="M139" s="105">
        <v>289110</v>
      </c>
      <c r="N139" s="105">
        <v>183588</v>
      </c>
      <c r="O139" s="110">
        <f t="shared" si="147"/>
        <v>-36.498910449309953</v>
      </c>
      <c r="P139" s="111">
        <f>(N139/N$181)*100</f>
        <v>6.2136098457631146</v>
      </c>
      <c r="Q139" s="105">
        <v>0</v>
      </c>
      <c r="R139" s="105">
        <v>0</v>
      </c>
      <c r="S139" s="118" t="s">
        <v>61</v>
      </c>
      <c r="T139" s="105">
        <v>0</v>
      </c>
      <c r="U139" s="105">
        <v>0</v>
      </c>
      <c r="V139" s="118" t="s">
        <v>61</v>
      </c>
      <c r="W139" s="118" t="s">
        <v>61</v>
      </c>
      <c r="X139" s="16">
        <v>10018.811981999999</v>
      </c>
      <c r="Y139" s="16">
        <v>8531.9152400000003</v>
      </c>
      <c r="Z139" s="110">
        <f t="shared" si="150"/>
        <v>-14.841048466339002</v>
      </c>
      <c r="AA139" s="16">
        <v>25971.333929000004</v>
      </c>
      <c r="AB139" s="16">
        <v>13994.931621000002</v>
      </c>
      <c r="AC139" s="110">
        <f t="shared" si="151"/>
        <v>-46.113928305495932</v>
      </c>
      <c r="AD139" s="111">
        <f>(AB139/AB$181)*100</f>
        <v>3.7996346174486302</v>
      </c>
    </row>
    <row r="140" spans="1:30" s="31" customFormat="1">
      <c r="A140" s="9"/>
      <c r="B140" s="8" t="s">
        <v>5</v>
      </c>
      <c r="C140" s="16">
        <v>494.73788589899993</v>
      </c>
      <c r="D140" s="16">
        <v>663.1879174259999</v>
      </c>
      <c r="E140" s="110">
        <f t="shared" si="144"/>
        <v>34.048338792753952</v>
      </c>
      <c r="F140" s="16">
        <v>1231.8909522449999</v>
      </c>
      <c r="G140" s="16">
        <v>1649.5296773969997</v>
      </c>
      <c r="H140" s="110">
        <f t="shared" si="145"/>
        <v>33.902247953919492</v>
      </c>
      <c r="I140" s="111">
        <f>(G140/G$182)*100</f>
        <v>5.4825295505212797</v>
      </c>
      <c r="J140" s="105">
        <v>5</v>
      </c>
      <c r="K140" s="105">
        <v>11</v>
      </c>
      <c r="L140" s="110">
        <f t="shared" si="146"/>
        <v>120</v>
      </c>
      <c r="M140" s="105">
        <v>12</v>
      </c>
      <c r="N140" s="105">
        <v>16</v>
      </c>
      <c r="O140" s="110">
        <f t="shared" si="147"/>
        <v>33.333333333333329</v>
      </c>
      <c r="P140" s="111">
        <f>(N140/N$182)*100</f>
        <v>8.6021505376344098</v>
      </c>
      <c r="Q140" s="105">
        <v>27078</v>
      </c>
      <c r="R140" s="105">
        <v>22528</v>
      </c>
      <c r="S140" s="110">
        <f t="shared" si="148"/>
        <v>-16.803308959302754</v>
      </c>
      <c r="T140" s="105">
        <v>90985</v>
      </c>
      <c r="U140" s="105">
        <v>34023</v>
      </c>
      <c r="V140" s="110">
        <f t="shared" si="149"/>
        <v>-62.605924053415393</v>
      </c>
      <c r="W140" s="111">
        <f>(U140/U$182)*100</f>
        <v>0.47198367707510236</v>
      </c>
      <c r="X140" s="16">
        <v>3675.8250329999996</v>
      </c>
      <c r="Y140" s="16">
        <v>3415.6833880000004</v>
      </c>
      <c r="Z140" s="110">
        <f t="shared" si="150"/>
        <v>-7.0770954184314476</v>
      </c>
      <c r="AA140" s="16">
        <v>10087.935991999999</v>
      </c>
      <c r="AB140" s="16">
        <v>5841.7930299999998</v>
      </c>
      <c r="AC140" s="110">
        <f t="shared" si="151"/>
        <v>-42.091295636365089</v>
      </c>
      <c r="AD140" s="111">
        <f>(AB140/AB$182)*100</f>
        <v>6.8528692461929195</v>
      </c>
    </row>
    <row r="141" spans="1:30" s="31" customFormat="1">
      <c r="A141" s="9"/>
      <c r="B141" s="8" t="s">
        <v>6</v>
      </c>
      <c r="C141" s="16">
        <v>0.40329651499999997</v>
      </c>
      <c r="D141" s="16">
        <v>9.3051839999998262E-2</v>
      </c>
      <c r="E141" s="110">
        <f t="shared" si="144"/>
        <v>-76.927189663417181</v>
      </c>
      <c r="F141" s="16">
        <v>0.71837092100000044</v>
      </c>
      <c r="G141" s="16">
        <v>8.9676705439999989</v>
      </c>
      <c r="H141" s="110">
        <f t="shared" si="145"/>
        <v>1148.334291081361</v>
      </c>
      <c r="I141" s="111">
        <f>(G141/G$183)*100</f>
        <v>0.35300819020058255</v>
      </c>
      <c r="J141" s="105">
        <v>0</v>
      </c>
      <c r="K141" s="105">
        <v>1</v>
      </c>
      <c r="L141" s="118" t="s">
        <v>61</v>
      </c>
      <c r="M141" s="105">
        <v>0</v>
      </c>
      <c r="N141" s="105">
        <v>1</v>
      </c>
      <c r="O141" s="118" t="s">
        <v>61</v>
      </c>
      <c r="P141" s="111">
        <f>(N141/N$183)*100</f>
        <v>0.12330456226880394</v>
      </c>
      <c r="Q141" s="105">
        <v>418</v>
      </c>
      <c r="R141" s="105">
        <v>136</v>
      </c>
      <c r="S141" s="110">
        <f t="shared" si="148"/>
        <v>-67.464114832535884</v>
      </c>
      <c r="T141" s="105">
        <v>1890</v>
      </c>
      <c r="U141" s="105">
        <v>16598</v>
      </c>
      <c r="V141" s="110">
        <f t="shared" si="149"/>
        <v>778.20105820105812</v>
      </c>
      <c r="W141" s="111">
        <f>(U141/U$183)*100</f>
        <v>2.8957896077476937</v>
      </c>
      <c r="X141" s="16">
        <v>-1.472003</v>
      </c>
      <c r="Y141" s="16">
        <v>-0.40379500000000002</v>
      </c>
      <c r="Z141" s="110">
        <f t="shared" si="150"/>
        <v>-72.568330363457136</v>
      </c>
      <c r="AA141" s="16">
        <v>-6.5786360000000004</v>
      </c>
      <c r="AB141" s="16">
        <v>-1.0071649999999999</v>
      </c>
      <c r="AC141" s="110">
        <f t="shared" si="151"/>
        <v>-84.690367425709539</v>
      </c>
      <c r="AD141" s="111">
        <f>(AB141/AB$183)*100</f>
        <v>-2.8551737639731112E-3</v>
      </c>
    </row>
    <row r="142" spans="1:30" s="31" customFormat="1">
      <c r="A142" s="9"/>
      <c r="B142" s="26" t="s">
        <v>25</v>
      </c>
      <c r="C142" s="16">
        <v>26.353288973999998</v>
      </c>
      <c r="D142" s="16">
        <v>22.074794199999999</v>
      </c>
      <c r="E142" s="110">
        <f t="shared" si="144"/>
        <v>-16.235145367324499</v>
      </c>
      <c r="F142" s="16">
        <v>49.625434814000002</v>
      </c>
      <c r="G142" s="16">
        <v>63.471360599999997</v>
      </c>
      <c r="H142" s="110">
        <f t="shared" si="145"/>
        <v>27.900865428979323</v>
      </c>
      <c r="I142" s="111">
        <f>(G142/G$184)*100</f>
        <v>6.1195337329841806</v>
      </c>
      <c r="J142" s="105">
        <v>62</v>
      </c>
      <c r="K142" s="105">
        <v>27</v>
      </c>
      <c r="L142" s="110">
        <f t="shared" si="146"/>
        <v>-56.451612903225815</v>
      </c>
      <c r="M142" s="105">
        <v>198</v>
      </c>
      <c r="N142" s="105">
        <v>74</v>
      </c>
      <c r="O142" s="110">
        <f t="shared" si="147"/>
        <v>-62.62626262626263</v>
      </c>
      <c r="P142" s="111">
        <f>(N142/N$184)*100</f>
        <v>2.0578420467185761</v>
      </c>
      <c r="Q142" s="105">
        <v>281608</v>
      </c>
      <c r="R142" s="105">
        <v>550145</v>
      </c>
      <c r="S142" s="110">
        <f t="shared" si="148"/>
        <v>95.358441521547689</v>
      </c>
      <c r="T142" s="105">
        <v>1022968</v>
      </c>
      <c r="U142" s="105">
        <v>1252148</v>
      </c>
      <c r="V142" s="110">
        <f t="shared" si="149"/>
        <v>22.403437839697819</v>
      </c>
      <c r="W142" s="111">
        <f>(U142/U$184)*100</f>
        <v>9.8611700344383486</v>
      </c>
      <c r="X142" s="16">
        <v>42453.803</v>
      </c>
      <c r="Y142" s="16">
        <v>19800.656499999997</v>
      </c>
      <c r="Z142" s="110">
        <f t="shared" si="150"/>
        <v>-53.359522349505419</v>
      </c>
      <c r="AA142" s="16">
        <v>78233.138800000001</v>
      </c>
      <c r="AB142" s="16">
        <v>53618.78130000001</v>
      </c>
      <c r="AC142" s="110">
        <f t="shared" si="151"/>
        <v>-31.462827489161143</v>
      </c>
      <c r="AD142" s="111">
        <f>(AB142/AB$184)*100</f>
        <v>14.090056437900419</v>
      </c>
    </row>
    <row r="143" spans="1:30" s="31" customFormat="1">
      <c r="A143" s="9"/>
      <c r="B143" s="26"/>
      <c r="C143" s="16"/>
      <c r="D143" s="16"/>
      <c r="E143" s="110"/>
      <c r="F143" s="16"/>
      <c r="G143" s="16"/>
      <c r="H143" s="110"/>
      <c r="I143" s="111"/>
      <c r="J143" s="105"/>
      <c r="K143" s="105"/>
      <c r="L143" s="110"/>
      <c r="M143" s="105"/>
      <c r="N143" s="105"/>
      <c r="O143" s="110"/>
      <c r="P143" s="111"/>
      <c r="Q143" s="105"/>
      <c r="R143" s="105"/>
      <c r="S143" s="110"/>
      <c r="T143" s="105"/>
      <c r="U143" s="105"/>
      <c r="V143" s="110"/>
      <c r="W143" s="111"/>
      <c r="X143" s="16"/>
      <c r="Y143" s="16"/>
      <c r="Z143" s="110"/>
      <c r="AA143" s="16"/>
      <c r="AB143" s="16"/>
      <c r="AC143" s="110"/>
      <c r="AD143" s="111"/>
    </row>
    <row r="144" spans="1:30" s="32" customFormat="1" ht="15">
      <c r="A144" s="20">
        <v>21</v>
      </c>
      <c r="B144" s="6" t="s">
        <v>13</v>
      </c>
      <c r="C144" s="12">
        <f>C145+C146+C147+C148+C149</f>
        <v>67.18564143866071</v>
      </c>
      <c r="D144" s="12">
        <f>D145+D146+D147+D148+D149</f>
        <v>47.289847340115223</v>
      </c>
      <c r="E144" s="108">
        <f t="shared" ref="E144:E149" si="152">((D144-C144)/C144)*100</f>
        <v>-29.613163873280858</v>
      </c>
      <c r="F144" s="12">
        <f>F145+F146+F147+F148+F149</f>
        <v>141.98100440154209</v>
      </c>
      <c r="G144" s="12">
        <f>G145+G146+G147+G148+G149</f>
        <v>80.956921700621393</v>
      </c>
      <c r="H144" s="108">
        <f t="shared" ref="H144:H149" si="153">((G144-F144)/F144)*100</f>
        <v>-42.980455701197947</v>
      </c>
      <c r="I144" s="109">
        <f>(G144/G$179)*100</f>
        <v>0.16409487618125532</v>
      </c>
      <c r="J144" s="23">
        <f>J145+J146+J147+J148+J149</f>
        <v>24266</v>
      </c>
      <c r="K144" s="23">
        <f>K145+K146+K147+K148+K149</f>
        <v>19763</v>
      </c>
      <c r="L144" s="108">
        <f t="shared" ref="L144:L149" si="154">((K144-J144)/J144)*100</f>
        <v>-18.556828484299022</v>
      </c>
      <c r="M144" s="23">
        <f>M145+M146+M147+M148+M149</f>
        <v>49668</v>
      </c>
      <c r="N144" s="23">
        <f>N145+N146+N147+N148+N149</f>
        <v>32538</v>
      </c>
      <c r="O144" s="108">
        <f t="shared" ref="O144:O149" si="155">((N144-M144)/M144)*100</f>
        <v>-34.489007006523316</v>
      </c>
      <c r="P144" s="109">
        <f>(N144/N$179)*100</f>
        <v>1.0477165362951122</v>
      </c>
      <c r="Q144" s="23">
        <f>Q145+Q146+Q147+Q148+Q149</f>
        <v>300728</v>
      </c>
      <c r="R144" s="23">
        <f>R145+R146+R147+R148+R149</f>
        <v>70716</v>
      </c>
      <c r="S144" s="108">
        <f t="shared" ref="S144:S149" si="156">((R144-Q144)/Q144)*100</f>
        <v>-76.485062913995378</v>
      </c>
      <c r="T144" s="23">
        <f>T145+T146+T147+T148+T149</f>
        <v>664459</v>
      </c>
      <c r="U144" s="23">
        <f>U145+U146+U147+U148+U149</f>
        <v>119605</v>
      </c>
      <c r="V144" s="108">
        <f t="shared" ref="V144:V149" si="157">((U144-T144)/T144)*100</f>
        <v>-81.999641813866617</v>
      </c>
      <c r="W144" s="109">
        <f>(U144/U$179)*100</f>
        <v>0.58402441627832624</v>
      </c>
      <c r="X144" s="12">
        <f>X145+X146+X147+X148+X149</f>
        <v>4336.7697525999993</v>
      </c>
      <c r="Y144" s="12">
        <f>Y145+Y146+Y147+Y148+Y149</f>
        <v>1543.1182711000004</v>
      </c>
      <c r="Z144" s="108">
        <f t="shared" ref="Z144:Z149" si="158">((Y144-X144)/X144)*100</f>
        <v>-64.417795752821249</v>
      </c>
      <c r="AA144" s="12">
        <f>AA145+AA146+AA147+AA148+AA149</f>
        <v>10281.985241301998</v>
      </c>
      <c r="AB144" s="12">
        <f>AB145+AB146+AB147+AB148+AB149</f>
        <v>3044.9918177</v>
      </c>
      <c r="AC144" s="108">
        <f t="shared" ref="AC144:AC149" si="159">((AB144-AA144)/AA144)*100</f>
        <v>-70.385176148002188</v>
      </c>
      <c r="AD144" s="109">
        <f>(AB144/AB$179)*100</f>
        <v>0.34798579746039787</v>
      </c>
    </row>
    <row r="145" spans="1:30" s="31" customFormat="1">
      <c r="A145" s="9"/>
      <c r="B145" s="8" t="s">
        <v>3</v>
      </c>
      <c r="C145" s="16">
        <v>3.9518962999999996</v>
      </c>
      <c r="D145" s="16">
        <v>4.1985957000000003</v>
      </c>
      <c r="E145" s="110">
        <f t="shared" si="152"/>
        <v>6.2425575286477208</v>
      </c>
      <c r="F145" s="16">
        <v>8.495596299999999</v>
      </c>
      <c r="G145" s="16">
        <v>7.010486900000001</v>
      </c>
      <c r="H145" s="110">
        <f t="shared" si="153"/>
        <v>-17.480931856425407</v>
      </c>
      <c r="I145" s="111">
        <f>(G145/G$180)*100</f>
        <v>0.12406681492685184</v>
      </c>
      <c r="J145" s="105">
        <v>205</v>
      </c>
      <c r="K145" s="105">
        <v>153</v>
      </c>
      <c r="L145" s="110">
        <f t="shared" si="154"/>
        <v>-25.365853658536587</v>
      </c>
      <c r="M145" s="105">
        <v>450</v>
      </c>
      <c r="N145" s="105">
        <v>265</v>
      </c>
      <c r="O145" s="110">
        <f t="shared" si="155"/>
        <v>-41.111111111111107</v>
      </c>
      <c r="P145" s="111">
        <f>(N145/N$180)*100</f>
        <v>0.1810022744814114</v>
      </c>
      <c r="Q145" s="105">
        <v>0</v>
      </c>
      <c r="R145" s="105">
        <v>0</v>
      </c>
      <c r="S145" s="118" t="s">
        <v>61</v>
      </c>
      <c r="T145" s="105">
        <v>0</v>
      </c>
      <c r="U145" s="105">
        <v>0</v>
      </c>
      <c r="V145" s="118" t="s">
        <v>61</v>
      </c>
      <c r="W145" s="118" t="s">
        <v>61</v>
      </c>
      <c r="X145" s="16">
        <v>5.6544550000000005</v>
      </c>
      <c r="Y145" s="16">
        <v>5.7341750000000005</v>
      </c>
      <c r="Z145" s="110">
        <f t="shared" si="158"/>
        <v>1.4098617815510073</v>
      </c>
      <c r="AA145" s="16">
        <v>12.985954999999999</v>
      </c>
      <c r="AB145" s="16">
        <v>9.483625</v>
      </c>
      <c r="AC145" s="110">
        <f t="shared" si="159"/>
        <v>-26.970138122302128</v>
      </c>
      <c r="AD145" s="111">
        <f>(AB145/AB$180)*100</f>
        <v>0.16797571095786981</v>
      </c>
    </row>
    <row r="146" spans="1:30" s="31" customFormat="1">
      <c r="A146" s="9"/>
      <c r="B146" s="8" t="s">
        <v>4</v>
      </c>
      <c r="C146" s="16">
        <v>42.739211883660715</v>
      </c>
      <c r="D146" s="16">
        <v>40.988029010115227</v>
      </c>
      <c r="E146" s="110">
        <f t="shared" si="152"/>
        <v>-4.097368192732092</v>
      </c>
      <c r="F146" s="16">
        <v>81.624111883660731</v>
      </c>
      <c r="G146" s="16">
        <v>66.611912863621384</v>
      </c>
      <c r="H146" s="110">
        <f t="shared" si="153"/>
        <v>-18.391868130138203</v>
      </c>
      <c r="I146" s="111">
        <f>(G146/G$181)*100</f>
        <v>0.66477012246856604</v>
      </c>
      <c r="J146" s="105">
        <v>24058</v>
      </c>
      <c r="K146" s="105">
        <v>19610</v>
      </c>
      <c r="L146" s="110">
        <f t="shared" si="154"/>
        <v>-18.488652423310334</v>
      </c>
      <c r="M146" s="105">
        <v>49210</v>
      </c>
      <c r="N146" s="105">
        <v>32271</v>
      </c>
      <c r="O146" s="110">
        <f t="shared" si="155"/>
        <v>-34.421865474497054</v>
      </c>
      <c r="P146" s="111">
        <f>(N146/N$181)*100</f>
        <v>1.0922250001776883</v>
      </c>
      <c r="Q146" s="105">
        <v>0</v>
      </c>
      <c r="R146" s="105">
        <v>0</v>
      </c>
      <c r="S146" s="118" t="s">
        <v>61</v>
      </c>
      <c r="T146" s="105">
        <v>0</v>
      </c>
      <c r="U146" s="105">
        <v>0</v>
      </c>
      <c r="V146" s="118" t="s">
        <v>61</v>
      </c>
      <c r="W146" s="118" t="s">
        <v>61</v>
      </c>
      <c r="X146" s="16">
        <v>1077.024594</v>
      </c>
      <c r="Y146" s="16">
        <v>835.80835390000027</v>
      </c>
      <c r="Z146" s="110">
        <f t="shared" si="158"/>
        <v>-22.396539637422588</v>
      </c>
      <c r="AA146" s="16">
        <v>2310.3819940000003</v>
      </c>
      <c r="AB146" s="16">
        <v>1389.2093232999998</v>
      </c>
      <c r="AC146" s="110">
        <f t="shared" si="159"/>
        <v>-39.871011507718684</v>
      </c>
      <c r="AD146" s="111">
        <f>(AB146/AB$181)*100</f>
        <v>0.37717139166099711</v>
      </c>
    </row>
    <row r="147" spans="1:30" s="31" customFormat="1" ht="14.25" customHeight="1">
      <c r="A147" s="9"/>
      <c r="B147" s="8" t="s">
        <v>5</v>
      </c>
      <c r="C147" s="16">
        <v>19.239381860999995</v>
      </c>
      <c r="D147" s="16">
        <v>1.7926921260000004</v>
      </c>
      <c r="E147" s="110">
        <f t="shared" si="152"/>
        <v>-90.682173996276077</v>
      </c>
      <c r="F147" s="16">
        <v>48.953347102999999</v>
      </c>
      <c r="G147" s="16">
        <v>6.2359906530000009</v>
      </c>
      <c r="H147" s="110">
        <f t="shared" si="153"/>
        <v>-87.261360004905882</v>
      </c>
      <c r="I147" s="111">
        <f>(G147/G$182)*100</f>
        <v>2.0726515867115602E-2</v>
      </c>
      <c r="J147" s="105">
        <v>2</v>
      </c>
      <c r="K147" s="105">
        <v>0</v>
      </c>
      <c r="L147" s="110">
        <f t="shared" si="154"/>
        <v>-100</v>
      </c>
      <c r="M147" s="105">
        <v>4</v>
      </c>
      <c r="N147" s="105">
        <v>0</v>
      </c>
      <c r="O147" s="110">
        <f t="shared" si="155"/>
        <v>-100</v>
      </c>
      <c r="P147" s="111">
        <f>(N147/N$182)*100</f>
        <v>0</v>
      </c>
      <c r="Q147" s="105">
        <v>229197</v>
      </c>
      <c r="R147" s="105">
        <v>55852</v>
      </c>
      <c r="S147" s="110">
        <f t="shared" si="156"/>
        <v>-75.631443692543968</v>
      </c>
      <c r="T147" s="105">
        <v>516739</v>
      </c>
      <c r="U147" s="105">
        <v>91580</v>
      </c>
      <c r="V147" s="110">
        <f t="shared" si="157"/>
        <v>-82.277319884893529</v>
      </c>
      <c r="W147" s="111">
        <f>(U147/U$182)*100</f>
        <v>1.2704424990899648</v>
      </c>
      <c r="X147" s="16">
        <v>2431.4688272999997</v>
      </c>
      <c r="Y147" s="16">
        <v>359.36036379999996</v>
      </c>
      <c r="Z147" s="110">
        <f t="shared" si="158"/>
        <v>-85.220441250770705</v>
      </c>
      <c r="AA147" s="16">
        <v>5924.1056759999983</v>
      </c>
      <c r="AB147" s="16">
        <v>606.0327284</v>
      </c>
      <c r="AC147" s="110">
        <f t="shared" si="159"/>
        <v>-89.770055405068362</v>
      </c>
      <c r="AD147" s="111">
        <f>(AB147/AB$182)*100</f>
        <v>0.71092266112665525</v>
      </c>
    </row>
    <row r="148" spans="1:30" s="28" customFormat="1">
      <c r="A148" s="9"/>
      <c r="B148" s="8" t="s">
        <v>6</v>
      </c>
      <c r="C148" s="16">
        <v>0</v>
      </c>
      <c r="D148" s="16">
        <v>0</v>
      </c>
      <c r="E148" s="118" t="s">
        <v>61</v>
      </c>
      <c r="F148" s="16">
        <v>0</v>
      </c>
      <c r="G148" s="16">
        <v>0</v>
      </c>
      <c r="H148" s="118" t="s">
        <v>61</v>
      </c>
      <c r="I148" s="111">
        <f>(G148/G$183)*100</f>
        <v>0</v>
      </c>
      <c r="J148" s="105">
        <v>0</v>
      </c>
      <c r="K148" s="105">
        <v>0</v>
      </c>
      <c r="L148" s="118" t="s">
        <v>61</v>
      </c>
      <c r="M148" s="105">
        <v>0</v>
      </c>
      <c r="N148" s="105">
        <v>0</v>
      </c>
      <c r="O148" s="118" t="s">
        <v>61</v>
      </c>
      <c r="P148" s="111">
        <f>(N148/N$183)*100</f>
        <v>0</v>
      </c>
      <c r="Q148" s="105">
        <v>0</v>
      </c>
      <c r="R148" s="105">
        <v>0</v>
      </c>
      <c r="S148" s="118" t="s">
        <v>61</v>
      </c>
      <c r="T148" s="105">
        <v>0</v>
      </c>
      <c r="U148" s="105">
        <v>0</v>
      </c>
      <c r="V148" s="118" t="s">
        <v>61</v>
      </c>
      <c r="W148" s="111">
        <f>(U148/U$183)*100</f>
        <v>0</v>
      </c>
      <c r="X148" s="16">
        <v>0</v>
      </c>
      <c r="Y148" s="16">
        <v>0</v>
      </c>
      <c r="Z148" s="118" t="s">
        <v>61</v>
      </c>
      <c r="AA148" s="16">
        <v>0</v>
      </c>
      <c r="AB148" s="16">
        <v>0</v>
      </c>
      <c r="AC148" s="118" t="s">
        <v>61</v>
      </c>
      <c r="AD148" s="111">
        <f>(AB148/AB$183)*100</f>
        <v>0</v>
      </c>
    </row>
    <row r="149" spans="1:30" s="28" customFormat="1">
      <c r="A149" s="9"/>
      <c r="B149" s="26" t="s">
        <v>25</v>
      </c>
      <c r="C149" s="16">
        <v>1.2551513939999996</v>
      </c>
      <c r="D149" s="16">
        <v>0.31053050400000015</v>
      </c>
      <c r="E149" s="110">
        <f t="shared" si="152"/>
        <v>-75.259518056193926</v>
      </c>
      <c r="F149" s="16">
        <v>2.9079491148813554</v>
      </c>
      <c r="G149" s="16">
        <v>1.0985312840000001</v>
      </c>
      <c r="H149" s="110">
        <f t="shared" si="153"/>
        <v>-62.223160014104295</v>
      </c>
      <c r="I149" s="111">
        <f>(G149/G$184)*100</f>
        <v>0.10591389857769057</v>
      </c>
      <c r="J149" s="105">
        <v>1</v>
      </c>
      <c r="K149" s="105">
        <v>0</v>
      </c>
      <c r="L149" s="110">
        <f t="shared" si="154"/>
        <v>-100</v>
      </c>
      <c r="M149" s="105">
        <v>4</v>
      </c>
      <c r="N149" s="105">
        <v>2</v>
      </c>
      <c r="O149" s="110">
        <f t="shared" si="155"/>
        <v>-50</v>
      </c>
      <c r="P149" s="111">
        <f>(N149/N$184)*100</f>
        <v>5.5617352614015569E-2</v>
      </c>
      <c r="Q149" s="105">
        <v>71531</v>
      </c>
      <c r="R149" s="105">
        <v>14864</v>
      </c>
      <c r="S149" s="110">
        <f t="shared" si="156"/>
        <v>-79.220198235729967</v>
      </c>
      <c r="T149" s="105">
        <v>147720</v>
      </c>
      <c r="U149" s="105">
        <v>28025</v>
      </c>
      <c r="V149" s="110">
        <f t="shared" si="157"/>
        <v>-81.028296777687515</v>
      </c>
      <c r="W149" s="111">
        <f>(U149/U$184)*100</f>
        <v>0.22070816725749251</v>
      </c>
      <c r="X149" s="16">
        <v>822.62187630000005</v>
      </c>
      <c r="Y149" s="16">
        <v>342.21537840000002</v>
      </c>
      <c r="Z149" s="110">
        <f t="shared" si="158"/>
        <v>-58.399431347580858</v>
      </c>
      <c r="AA149" s="16">
        <v>2034.511616302</v>
      </c>
      <c r="AB149" s="16">
        <v>1040.2661409999998</v>
      </c>
      <c r="AC149" s="110">
        <f t="shared" si="159"/>
        <v>-48.86899968205519</v>
      </c>
      <c r="AD149" s="111">
        <f>(AB149/AB$184)*100</f>
        <v>0.27336333056728523</v>
      </c>
    </row>
    <row r="150" spans="1:30" s="28" customFormat="1">
      <c r="A150" s="9"/>
      <c r="B150" s="26"/>
      <c r="C150" s="16"/>
      <c r="D150" s="16"/>
      <c r="E150" s="110"/>
      <c r="F150" s="16"/>
      <c r="G150" s="16"/>
      <c r="H150" s="110"/>
      <c r="I150" s="111"/>
      <c r="J150" s="105"/>
      <c r="K150" s="105"/>
      <c r="L150" s="110"/>
      <c r="M150" s="105"/>
      <c r="N150" s="105"/>
      <c r="O150" s="110"/>
      <c r="P150" s="111"/>
      <c r="Q150" s="105"/>
      <c r="R150" s="105"/>
      <c r="S150" s="110"/>
      <c r="T150" s="105"/>
      <c r="U150" s="105"/>
      <c r="V150" s="110"/>
      <c r="W150" s="111"/>
      <c r="X150" s="16"/>
      <c r="Y150" s="16"/>
      <c r="Z150" s="110"/>
      <c r="AA150" s="16"/>
      <c r="AB150" s="16"/>
      <c r="AC150" s="110"/>
      <c r="AD150" s="111"/>
    </row>
    <row r="151" spans="1:30" s="27" customFormat="1" ht="15">
      <c r="A151" s="20">
        <v>22</v>
      </c>
      <c r="B151" s="6" t="s">
        <v>57</v>
      </c>
      <c r="C151" s="12">
        <f>C152+C153+C154+C155+C156</f>
        <v>66.338667530999999</v>
      </c>
      <c r="D151" s="12">
        <f>D152+D153+D154+D155+D156</f>
        <v>73.799989471999993</v>
      </c>
      <c r="E151" s="108">
        <f t="shared" ref="E151:E156" si="160">((D151-C151)/C151)*100</f>
        <v>11.247319578002264</v>
      </c>
      <c r="F151" s="12">
        <f>F152+F153+F154+F155+F156</f>
        <v>116.49650806099999</v>
      </c>
      <c r="G151" s="12">
        <f>G152+G153+G154+G155+G156</f>
        <v>105.359532375</v>
      </c>
      <c r="H151" s="108">
        <f t="shared" ref="H151:H156" si="161">((G151-F151)/F151)*100</f>
        <v>-9.5599223284602086</v>
      </c>
      <c r="I151" s="109">
        <f>(G151/G$179)*100</f>
        <v>0.21355751993047783</v>
      </c>
      <c r="J151" s="23">
        <f>J152+J153+J154+J155+J156</f>
        <v>6265</v>
      </c>
      <c r="K151" s="23">
        <f>K152+K153+K154+K155+K156</f>
        <v>5461</v>
      </c>
      <c r="L151" s="108">
        <f t="shared" ref="L151:L156" si="162">((K151-J151)/J151)*100</f>
        <v>-12.833200319233839</v>
      </c>
      <c r="M151" s="23">
        <f>M152+M153+M154+M155+M156</f>
        <v>12966</v>
      </c>
      <c r="N151" s="23">
        <f>N152+N153+N154+N155+N156</f>
        <v>8582</v>
      </c>
      <c r="O151" s="108">
        <f t="shared" ref="O151:O156" si="163">((N151-M151)/M151)*100</f>
        <v>-33.811507018355705</v>
      </c>
      <c r="P151" s="109">
        <f>(N151/N$179)*100</f>
        <v>0.27633853692558402</v>
      </c>
      <c r="Q151" s="23">
        <f>Q152+Q153+Q154+Q155+Q156</f>
        <v>315165</v>
      </c>
      <c r="R151" s="23">
        <f>R152+R153+R154+R155+R156</f>
        <v>749326</v>
      </c>
      <c r="S151" s="108">
        <f t="shared" ref="S151:S156" si="164">((R151-Q151)/Q151)*100</f>
        <v>137.756730601431</v>
      </c>
      <c r="T151" s="23">
        <f>T152+T153+T154+T155+T156</f>
        <v>404718</v>
      </c>
      <c r="U151" s="23">
        <f>U152+U153+U154+U155+U156</f>
        <v>836530</v>
      </c>
      <c r="V151" s="108">
        <f t="shared" ref="V151:V156" si="165">((U151-T151)/T151)*100</f>
        <v>106.69453792517258</v>
      </c>
      <c r="W151" s="109">
        <f>(U151/U$179)*100</f>
        <v>4.084728439022685</v>
      </c>
      <c r="X151" s="12">
        <f>X152+X153+X154+X155+X156</f>
        <v>7109.2375879000001</v>
      </c>
      <c r="Y151" s="12">
        <f>Y152+Y153+Y154+Y155+Y156</f>
        <v>15814.876632</v>
      </c>
      <c r="Z151" s="108">
        <f t="shared" ref="Z151:Z156" si="166">((Y151-X151)/X151)*100</f>
        <v>122.45531164856682</v>
      </c>
      <c r="AA151" s="12">
        <f>AA152+AA153+AA154+AA155+AA156</f>
        <v>9849.6719584000002</v>
      </c>
      <c r="AB151" s="12">
        <f>AB152+AB153+AB154+AB155+AB156</f>
        <v>18636.821932000003</v>
      </c>
      <c r="AC151" s="108">
        <f t="shared" ref="AC151:AC156" si="167">((AB151-AA151)/AA151)*100</f>
        <v>89.212615513617607</v>
      </c>
      <c r="AD151" s="109">
        <f>(AB151/AB$179)*100</f>
        <v>2.1298413034925945</v>
      </c>
    </row>
    <row r="152" spans="1:30" s="28" customFormat="1">
      <c r="A152" s="9"/>
      <c r="B152" s="8" t="s">
        <v>3</v>
      </c>
      <c r="C152" s="16">
        <v>6.0739543000000005</v>
      </c>
      <c r="D152" s="16">
        <v>10.844808159999999</v>
      </c>
      <c r="E152" s="110">
        <f t="shared" si="160"/>
        <v>78.546094098864046</v>
      </c>
      <c r="F152" s="16">
        <v>14.168015</v>
      </c>
      <c r="G152" s="16">
        <v>17.594305160000001</v>
      </c>
      <c r="H152" s="110">
        <f t="shared" si="161"/>
        <v>24.183275921150567</v>
      </c>
      <c r="I152" s="111">
        <f>(G152/G$180)*100</f>
        <v>0.31137201070189208</v>
      </c>
      <c r="J152" s="105">
        <v>146</v>
      </c>
      <c r="K152" s="105">
        <v>249</v>
      </c>
      <c r="L152" s="110">
        <f t="shared" si="162"/>
        <v>70.547945205479451</v>
      </c>
      <c r="M152" s="105">
        <v>342</v>
      </c>
      <c r="N152" s="105">
        <v>368</v>
      </c>
      <c r="O152" s="110">
        <f t="shared" si="163"/>
        <v>7.6023391812865491</v>
      </c>
      <c r="P152" s="111">
        <f>(N152/N$180)*100</f>
        <v>0.25135410192135621</v>
      </c>
      <c r="Q152" s="105">
        <v>0</v>
      </c>
      <c r="R152" s="105">
        <v>0</v>
      </c>
      <c r="S152" s="118" t="s">
        <v>61</v>
      </c>
      <c r="T152" s="105">
        <v>0</v>
      </c>
      <c r="U152" s="105">
        <v>0</v>
      </c>
      <c r="V152" s="118" t="s">
        <v>61</v>
      </c>
      <c r="W152" s="118" t="s">
        <v>61</v>
      </c>
      <c r="X152" s="16">
        <v>5.9549104999999996</v>
      </c>
      <c r="Y152" s="16">
        <v>7.2908544000000006</v>
      </c>
      <c r="Z152" s="110">
        <f t="shared" si="166"/>
        <v>22.434323740046157</v>
      </c>
      <c r="AA152" s="16">
        <v>15.0873136</v>
      </c>
      <c r="AB152" s="16">
        <v>10.945191599999998</v>
      </c>
      <c r="AC152" s="110">
        <f t="shared" si="167"/>
        <v>-27.454337530307598</v>
      </c>
      <c r="AD152" s="111">
        <f>(AB152/AB$180)*100</f>
        <v>0.19386324750083478</v>
      </c>
    </row>
    <row r="153" spans="1:30" s="28" customFormat="1">
      <c r="A153" s="9"/>
      <c r="B153" s="8" t="s">
        <v>4</v>
      </c>
      <c r="C153" s="16">
        <v>45.406358319999988</v>
      </c>
      <c r="D153" s="16">
        <v>33.068178799999998</v>
      </c>
      <c r="E153" s="110">
        <f t="shared" si="160"/>
        <v>-27.172801291499816</v>
      </c>
      <c r="F153" s="16">
        <v>81.236209569999986</v>
      </c>
      <c r="G153" s="16">
        <v>52.394829360000003</v>
      </c>
      <c r="H153" s="110">
        <f t="shared" si="161"/>
        <v>-35.503109220215165</v>
      </c>
      <c r="I153" s="111">
        <f>(G153/G$181)*100</f>
        <v>0.522887207903449</v>
      </c>
      <c r="J153" s="105">
        <v>6118</v>
      </c>
      <c r="K153" s="105">
        <v>5211</v>
      </c>
      <c r="L153" s="110">
        <f t="shared" si="162"/>
        <v>-14.825106243870545</v>
      </c>
      <c r="M153" s="105">
        <v>12618</v>
      </c>
      <c r="N153" s="105">
        <v>8212</v>
      </c>
      <c r="O153" s="110">
        <f t="shared" si="163"/>
        <v>-34.918370581708672</v>
      </c>
      <c r="P153" s="111">
        <f>(N153/N$181)*100</f>
        <v>0.27793844942701423</v>
      </c>
      <c r="Q153" s="105">
        <v>0</v>
      </c>
      <c r="R153" s="105">
        <v>0</v>
      </c>
      <c r="S153" s="118" t="s">
        <v>61</v>
      </c>
      <c r="T153" s="105">
        <v>0</v>
      </c>
      <c r="U153" s="105">
        <v>0</v>
      </c>
      <c r="V153" s="118" t="s">
        <v>61</v>
      </c>
      <c r="W153" s="118" t="s">
        <v>61</v>
      </c>
      <c r="X153" s="16">
        <v>535.11873919999994</v>
      </c>
      <c r="Y153" s="16">
        <v>549.01087409999991</v>
      </c>
      <c r="Z153" s="110">
        <f t="shared" si="166"/>
        <v>2.5960845476592076</v>
      </c>
      <c r="AA153" s="16">
        <v>1128.5995091000002</v>
      </c>
      <c r="AB153" s="16">
        <v>863.45971539999994</v>
      </c>
      <c r="AC153" s="110">
        <f t="shared" si="167"/>
        <v>-23.492814905744162</v>
      </c>
      <c r="AD153" s="111">
        <f>(AB153/AB$181)*100</f>
        <v>0.23442997181087702</v>
      </c>
    </row>
    <row r="154" spans="1:30">
      <c r="A154" s="9"/>
      <c r="B154" s="8" t="s">
        <v>5</v>
      </c>
      <c r="C154" s="16">
        <v>4.7032920999999996</v>
      </c>
      <c r="D154" s="16">
        <v>5.9092858000000001</v>
      </c>
      <c r="E154" s="110">
        <f t="shared" si="160"/>
        <v>25.641479932747547</v>
      </c>
      <c r="F154" s="16">
        <v>9.9360424999999992</v>
      </c>
      <c r="G154" s="16">
        <v>9.2100474999999999</v>
      </c>
      <c r="H154" s="110">
        <f t="shared" si="161"/>
        <v>-7.3066817095438079</v>
      </c>
      <c r="I154" s="111">
        <f>(G154/G$182)*100</f>
        <v>3.0611366544272205E-2</v>
      </c>
      <c r="J154" s="105">
        <v>0</v>
      </c>
      <c r="K154" s="105">
        <v>0</v>
      </c>
      <c r="L154" s="118" t="s">
        <v>61</v>
      </c>
      <c r="M154" s="105">
        <v>0</v>
      </c>
      <c r="N154" s="105">
        <v>0</v>
      </c>
      <c r="O154" s="118" t="s">
        <v>61</v>
      </c>
      <c r="P154" s="111">
        <f>(N154/N$182)*100</f>
        <v>0</v>
      </c>
      <c r="Q154" s="105">
        <v>2169</v>
      </c>
      <c r="R154" s="105">
        <v>4485</v>
      </c>
      <c r="S154" s="110">
        <f t="shared" si="164"/>
        <v>106.77731673582296</v>
      </c>
      <c r="T154" s="105">
        <v>4780</v>
      </c>
      <c r="U154" s="105">
        <v>7621</v>
      </c>
      <c r="V154" s="110">
        <f t="shared" si="165"/>
        <v>59.43514644351464</v>
      </c>
      <c r="W154" s="111">
        <f>(U154/U$182)*100</f>
        <v>0.10572223504656716</v>
      </c>
      <c r="X154" s="16">
        <v>237.94619999999998</v>
      </c>
      <c r="Y154" s="16">
        <v>334.72669999999999</v>
      </c>
      <c r="Z154" s="110">
        <f t="shared" si="166"/>
        <v>40.673269839989054</v>
      </c>
      <c r="AA154" s="16">
        <v>500.78179999999992</v>
      </c>
      <c r="AB154" s="16">
        <v>546.57259999999997</v>
      </c>
      <c r="AC154" s="110">
        <f t="shared" si="167"/>
        <v>9.1438626563505423</v>
      </c>
      <c r="AD154" s="111">
        <f>(AB154/AB$182)*100</f>
        <v>0.64117139072140394</v>
      </c>
    </row>
    <row r="155" spans="1:30">
      <c r="A155" s="9"/>
      <c r="B155" s="8" t="s">
        <v>6</v>
      </c>
      <c r="C155" s="16">
        <v>0.15427270800000001</v>
      </c>
      <c r="D155" s="16">
        <v>0.15894317699999999</v>
      </c>
      <c r="E155" s="110">
        <f t="shared" si="160"/>
        <v>3.0274110440843383</v>
      </c>
      <c r="F155" s="16">
        <v>0.269410331</v>
      </c>
      <c r="G155" s="16">
        <v>0.26640207300000002</v>
      </c>
      <c r="H155" s="110">
        <f t="shared" si="161"/>
        <v>-1.1166082565705271</v>
      </c>
      <c r="I155" s="111">
        <f>(G155/G$183)*100</f>
        <v>1.0486794000068866E-2</v>
      </c>
      <c r="J155" s="105">
        <v>0</v>
      </c>
      <c r="K155" s="105">
        <v>0</v>
      </c>
      <c r="L155" s="118" t="s">
        <v>61</v>
      </c>
      <c r="M155" s="105">
        <v>0</v>
      </c>
      <c r="N155" s="105">
        <v>0</v>
      </c>
      <c r="O155" s="118" t="s">
        <v>61</v>
      </c>
      <c r="P155" s="111">
        <f>(N155/N$183)*100</f>
        <v>0</v>
      </c>
      <c r="Q155" s="105">
        <v>67</v>
      </c>
      <c r="R155" s="105">
        <v>128</v>
      </c>
      <c r="S155" s="110">
        <f t="shared" si="164"/>
        <v>91.044776119402982</v>
      </c>
      <c r="T155" s="105">
        <v>151</v>
      </c>
      <c r="U155" s="105">
        <v>212</v>
      </c>
      <c r="V155" s="110">
        <f t="shared" si="165"/>
        <v>40.397350993377486</v>
      </c>
      <c r="W155" s="111">
        <f>(U155/U$183)*100</f>
        <v>3.6986829548289621E-2</v>
      </c>
      <c r="X155" s="16">
        <v>19.398199999999999</v>
      </c>
      <c r="Y155" s="16">
        <v>28.9316</v>
      </c>
      <c r="Z155" s="110">
        <f t="shared" si="166"/>
        <v>49.145797032714377</v>
      </c>
      <c r="AA155" s="16">
        <v>36.681999999999995</v>
      </c>
      <c r="AB155" s="16">
        <v>48.995100000000001</v>
      </c>
      <c r="AC155" s="110">
        <f t="shared" si="167"/>
        <v>33.567144648601513</v>
      </c>
      <c r="AD155" s="111">
        <f>(AB155/AB$183)*100</f>
        <v>0.13889434609347923</v>
      </c>
    </row>
    <row r="156" spans="1:30">
      <c r="A156" s="9"/>
      <c r="B156" s="26" t="s">
        <v>25</v>
      </c>
      <c r="C156" s="16">
        <v>10.000790103000005</v>
      </c>
      <c r="D156" s="16">
        <v>23.818773535000002</v>
      </c>
      <c r="E156" s="110">
        <f t="shared" si="160"/>
        <v>138.16891755237339</v>
      </c>
      <c r="F156" s="16">
        <v>10.886830660000005</v>
      </c>
      <c r="G156" s="16">
        <v>25.893948281999997</v>
      </c>
      <c r="H156" s="110">
        <f t="shared" si="161"/>
        <v>137.84652384774014</v>
      </c>
      <c r="I156" s="111">
        <f>(G156/G$184)*100</f>
        <v>2.4965415660531272</v>
      </c>
      <c r="J156" s="105">
        <v>1</v>
      </c>
      <c r="K156" s="105">
        <v>1</v>
      </c>
      <c r="L156" s="110">
        <f t="shared" si="162"/>
        <v>0</v>
      </c>
      <c r="M156" s="105">
        <v>6</v>
      </c>
      <c r="N156" s="105">
        <v>2</v>
      </c>
      <c r="O156" s="110">
        <f t="shared" si="163"/>
        <v>-66.666666666666657</v>
      </c>
      <c r="P156" s="111">
        <f>(N156/N$184)*100</f>
        <v>5.5617352614015569E-2</v>
      </c>
      <c r="Q156" s="105">
        <v>312929</v>
      </c>
      <c r="R156" s="105">
        <v>744713</v>
      </c>
      <c r="S156" s="110">
        <f t="shared" si="164"/>
        <v>137.98145905301203</v>
      </c>
      <c r="T156" s="105">
        <v>399787</v>
      </c>
      <c r="U156" s="105">
        <v>828697</v>
      </c>
      <c r="V156" s="110">
        <f t="shared" si="165"/>
        <v>107.28462906497711</v>
      </c>
      <c r="W156" s="111">
        <f>(U156/U$184)*100</f>
        <v>6.5263227861474498</v>
      </c>
      <c r="X156" s="16">
        <v>6310.8195382000004</v>
      </c>
      <c r="Y156" s="16">
        <v>14894.9166035</v>
      </c>
      <c r="Z156" s="110">
        <f t="shared" si="166"/>
        <v>136.0219067165466</v>
      </c>
      <c r="AA156" s="16">
        <v>8168.5213356999993</v>
      </c>
      <c r="AB156" s="16">
        <v>17166.849325000003</v>
      </c>
      <c r="AC156" s="110">
        <f t="shared" si="167"/>
        <v>110.1585907595465</v>
      </c>
      <c r="AD156" s="111">
        <f>(AB156/AB$184)*100</f>
        <v>4.511140872390226</v>
      </c>
    </row>
    <row r="157" spans="1:30">
      <c r="A157" s="9"/>
      <c r="B157" s="26"/>
      <c r="C157" s="16"/>
      <c r="D157" s="16"/>
      <c r="E157" s="110"/>
      <c r="F157" s="16"/>
      <c r="G157" s="16"/>
      <c r="H157" s="110"/>
      <c r="I157" s="111"/>
      <c r="J157" s="105"/>
      <c r="K157" s="105"/>
      <c r="L157" s="110"/>
      <c r="M157" s="105"/>
      <c r="N157" s="105"/>
      <c r="O157" s="110"/>
      <c r="P157" s="111"/>
      <c r="Q157" s="105"/>
      <c r="R157" s="105"/>
      <c r="S157" s="110"/>
      <c r="T157" s="105"/>
      <c r="U157" s="105"/>
      <c r="V157" s="110"/>
      <c r="W157" s="111"/>
      <c r="X157" s="16"/>
      <c r="Y157" s="16"/>
      <c r="Z157" s="110"/>
      <c r="AA157" s="16"/>
      <c r="AB157" s="16"/>
      <c r="AC157" s="110"/>
      <c r="AD157" s="111"/>
    </row>
    <row r="158" spans="1:30" s="25" customFormat="1" ht="15">
      <c r="A158" s="20">
        <v>23</v>
      </c>
      <c r="B158" s="6" t="s">
        <v>42</v>
      </c>
      <c r="C158" s="12">
        <f>C159+C160+C161+C162+C163</f>
        <v>258.94750851999999</v>
      </c>
      <c r="D158" s="12">
        <f>D159+D160+D161+D162+D163</f>
        <v>338.95642241800033</v>
      </c>
      <c r="E158" s="108">
        <f t="shared" ref="E158:E163" si="168">((D158-C158)/C158)*100</f>
        <v>30.897734585394087</v>
      </c>
      <c r="F158" s="12">
        <f>F159+F160+F161+F162+F163</f>
        <v>577.42623976800019</v>
      </c>
      <c r="G158" s="12">
        <f>G159+G160+G161+G162+G163</f>
        <v>715.15206405400022</v>
      </c>
      <c r="H158" s="108">
        <f t="shared" ref="H158:H163" si="169">((G158-F158)/F158)*100</f>
        <v>23.851673997589003</v>
      </c>
      <c r="I158" s="109">
        <f>(G158/G$179)*100</f>
        <v>1.4495707956347552</v>
      </c>
      <c r="J158" s="23">
        <f>J159+J160+J161+J162+J163</f>
        <v>33291</v>
      </c>
      <c r="K158" s="23">
        <f>K159+K160+K161+K162+K163</f>
        <v>36773</v>
      </c>
      <c r="L158" s="108">
        <f t="shared" ref="L158:L163" si="170">((K158-J158)/J158)*100</f>
        <v>10.459283289778018</v>
      </c>
      <c r="M158" s="23">
        <f>M159+M160+M161+M162+M163</f>
        <v>80111</v>
      </c>
      <c r="N158" s="23">
        <f>N159+N160+N161+N162+N163</f>
        <v>95460</v>
      </c>
      <c r="O158" s="108">
        <f t="shared" ref="O158:O163" si="171">((N158-M158)/M158)*100</f>
        <v>19.159665963475678</v>
      </c>
      <c r="P158" s="109">
        <f>(N158/N$179)*100</f>
        <v>3.0737912764992137</v>
      </c>
      <c r="Q158" s="23">
        <f>Q159+Q160+Q161+Q162+Q163</f>
        <v>60941</v>
      </c>
      <c r="R158" s="23">
        <f>R159+R160+R161+R162+R163</f>
        <v>99805</v>
      </c>
      <c r="S158" s="108">
        <f t="shared" ref="S158:S163" si="172">((R158-Q158)/Q158)*100</f>
        <v>63.773157644278889</v>
      </c>
      <c r="T158" s="23">
        <f>T159+T160+T161+T162+T163</f>
        <v>138347</v>
      </c>
      <c r="U158" s="23">
        <f>U159+U160+U161+U162+U163</f>
        <v>171461</v>
      </c>
      <c r="V158" s="108">
        <f t="shared" ref="V158:V163" si="173">((U158-T158)/T158)*100</f>
        <v>23.935466616551135</v>
      </c>
      <c r="W158" s="109">
        <f>(U158/U$179)*100</f>
        <v>0.83723431662136272</v>
      </c>
      <c r="X158" s="12">
        <f>X159+X160+X161+X162+X163</f>
        <v>22925.313086857001</v>
      </c>
      <c r="Y158" s="12">
        <f>Y159+Y160+Y161+Y162+Y163</f>
        <v>23953.041857293007</v>
      </c>
      <c r="Z158" s="108">
        <f t="shared" ref="Z158:Z163" si="174">((Y158-X158)/X158)*100</f>
        <v>4.4829432276115755</v>
      </c>
      <c r="AA158" s="12">
        <f>AA159+AA160+AA161+AA162+AA163</f>
        <v>52103.291107026009</v>
      </c>
      <c r="AB158" s="12">
        <f>AB159+AB160+AB161+AB162+AB163</f>
        <v>73879.858773560001</v>
      </c>
      <c r="AC158" s="108">
        <f t="shared" ref="AC158:AC163" si="175">((AB158-AA158)/AA158)*100</f>
        <v>41.794994526933962</v>
      </c>
      <c r="AD158" s="109">
        <f>(AB158/AB$179)*100</f>
        <v>8.4430905272507282</v>
      </c>
    </row>
    <row r="159" spans="1:30" ht="15" customHeight="1">
      <c r="A159" s="9"/>
      <c r="B159" s="8" t="s">
        <v>3</v>
      </c>
      <c r="C159" s="16">
        <v>47.912150400000002</v>
      </c>
      <c r="D159" s="16">
        <v>94.983700299999995</v>
      </c>
      <c r="E159" s="110">
        <f t="shared" si="168"/>
        <v>98.245537941874545</v>
      </c>
      <c r="F159" s="16">
        <v>106.59899519999999</v>
      </c>
      <c r="G159" s="16">
        <v>173.54963329999998</v>
      </c>
      <c r="H159" s="110">
        <f t="shared" si="169"/>
        <v>62.806068644819646</v>
      </c>
      <c r="I159" s="111">
        <f>(G159/G$180)*100</f>
        <v>3.0713630226245909</v>
      </c>
      <c r="J159" s="105">
        <v>260</v>
      </c>
      <c r="K159" s="105">
        <v>508</v>
      </c>
      <c r="L159" s="110">
        <f t="shared" si="170"/>
        <v>95.384615384615387</v>
      </c>
      <c r="M159" s="105">
        <v>761</v>
      </c>
      <c r="N159" s="105">
        <v>910</v>
      </c>
      <c r="O159" s="110">
        <f t="shared" si="171"/>
        <v>19.579500657030223</v>
      </c>
      <c r="P159" s="111">
        <f>(N159/N$180)*100</f>
        <v>0.62155498029465805</v>
      </c>
      <c r="Q159" s="105">
        <v>0</v>
      </c>
      <c r="R159" s="105">
        <v>0</v>
      </c>
      <c r="S159" s="118" t="s">
        <v>61</v>
      </c>
      <c r="T159" s="105">
        <v>0</v>
      </c>
      <c r="U159" s="105">
        <v>0</v>
      </c>
      <c r="V159" s="118" t="s">
        <v>61</v>
      </c>
      <c r="W159" s="118" t="s">
        <v>61</v>
      </c>
      <c r="X159" s="16">
        <v>48.057674999999989</v>
      </c>
      <c r="Y159" s="16">
        <v>689.71606299999996</v>
      </c>
      <c r="Z159" s="110">
        <f t="shared" si="174"/>
        <v>1335.1840013067633</v>
      </c>
      <c r="AA159" s="16">
        <v>110.41969499999999</v>
      </c>
      <c r="AB159" s="16">
        <v>1264.8682630000001</v>
      </c>
      <c r="AC159" s="110">
        <f t="shared" si="175"/>
        <v>1045.5096511541715</v>
      </c>
      <c r="AD159" s="111">
        <f>(AB159/AB$180)*100</f>
        <v>22.403579406131186</v>
      </c>
    </row>
    <row r="160" spans="1:30" s="28" customFormat="1">
      <c r="A160" s="9"/>
      <c r="B160" s="8" t="s">
        <v>4</v>
      </c>
      <c r="C160" s="16">
        <v>202.57115113299997</v>
      </c>
      <c r="D160" s="16">
        <v>235.29115896900004</v>
      </c>
      <c r="E160" s="110">
        <f t="shared" si="168"/>
        <v>16.152353211695697</v>
      </c>
      <c r="F160" s="16">
        <v>448.49056218300001</v>
      </c>
      <c r="G160" s="16">
        <v>520.72888078299991</v>
      </c>
      <c r="H160" s="110">
        <f t="shared" si="169"/>
        <v>16.106987457748133</v>
      </c>
      <c r="I160" s="111">
        <f>(G160/G$181)*100</f>
        <v>5.1967431495288059</v>
      </c>
      <c r="J160" s="105">
        <v>33023</v>
      </c>
      <c r="K160" s="105">
        <v>36236</v>
      </c>
      <c r="L160" s="110">
        <f t="shared" si="170"/>
        <v>9.7295824122581234</v>
      </c>
      <c r="M160" s="105">
        <v>79296</v>
      </c>
      <c r="N160" s="105">
        <v>94461</v>
      </c>
      <c r="O160" s="110">
        <f t="shared" si="171"/>
        <v>19.124546004842617</v>
      </c>
      <c r="P160" s="111">
        <f>(N160/N$181)*100</f>
        <v>3.1970706126796387</v>
      </c>
      <c r="Q160" s="105">
        <v>0</v>
      </c>
      <c r="R160" s="105">
        <v>0</v>
      </c>
      <c r="S160" s="118" t="s">
        <v>61</v>
      </c>
      <c r="T160" s="105">
        <v>0</v>
      </c>
      <c r="U160" s="105">
        <v>0</v>
      </c>
      <c r="V160" s="118" t="s">
        <v>61</v>
      </c>
      <c r="W160" s="118" t="s">
        <v>61</v>
      </c>
      <c r="X160" s="16">
        <v>12980.459663</v>
      </c>
      <c r="Y160" s="16">
        <v>15867.815363000003</v>
      </c>
      <c r="Z160" s="110">
        <f t="shared" si="174"/>
        <v>22.243863275737709</v>
      </c>
      <c r="AA160" s="16">
        <v>31941.708332000002</v>
      </c>
      <c r="AB160" s="16">
        <v>54285.666624000005</v>
      </c>
      <c r="AC160" s="110">
        <f t="shared" si="175"/>
        <v>69.952295787558953</v>
      </c>
      <c r="AD160" s="111">
        <f>(AB160/AB$181)*100</f>
        <v>14.738599924726714</v>
      </c>
    </row>
    <row r="161" spans="1:33" s="28" customFormat="1">
      <c r="A161" s="9"/>
      <c r="B161" s="8" t="s">
        <v>5</v>
      </c>
      <c r="C161" s="16">
        <v>3.2607168450000001</v>
      </c>
      <c r="D161" s="16">
        <v>0.91462176799999995</v>
      </c>
      <c r="E161" s="110">
        <f t="shared" si="168"/>
        <v>-71.950285428724499</v>
      </c>
      <c r="F161" s="16">
        <v>9.5967675650000004</v>
      </c>
      <c r="G161" s="16">
        <v>0.344106735</v>
      </c>
      <c r="H161" s="110">
        <f t="shared" si="169"/>
        <v>-96.414347511604021</v>
      </c>
      <c r="I161" s="111">
        <f>(G161/G$182)*100</f>
        <v>1.1437050021118503E-3</v>
      </c>
      <c r="J161" s="105">
        <v>0</v>
      </c>
      <c r="K161" s="105">
        <v>1</v>
      </c>
      <c r="L161" s="118" t="s">
        <v>61</v>
      </c>
      <c r="M161" s="105">
        <v>0</v>
      </c>
      <c r="N161" s="105">
        <v>1</v>
      </c>
      <c r="O161" s="118" t="s">
        <v>61</v>
      </c>
      <c r="P161" s="111">
        <f>(N161/N$182)*100</f>
        <v>0.53763440860215062</v>
      </c>
      <c r="Q161" s="105">
        <v>3966</v>
      </c>
      <c r="R161" s="105">
        <v>1503</v>
      </c>
      <c r="S161" s="110">
        <f t="shared" si="172"/>
        <v>-62.102874432677758</v>
      </c>
      <c r="T161" s="105">
        <v>11552</v>
      </c>
      <c r="U161" s="105">
        <v>1557</v>
      </c>
      <c r="V161" s="110">
        <f t="shared" si="173"/>
        <v>-86.521814404432135</v>
      </c>
      <c r="W161" s="111">
        <f>(U161/U$182)*100</f>
        <v>2.1599464632922855E-2</v>
      </c>
      <c r="X161" s="16">
        <v>280.4116014</v>
      </c>
      <c r="Y161" s="16">
        <v>84.043754800000002</v>
      </c>
      <c r="Z161" s="110">
        <f t="shared" si="174"/>
        <v>-70.028431641059768</v>
      </c>
      <c r="AA161" s="16">
        <v>806.32857209999997</v>
      </c>
      <c r="AB161" s="16">
        <v>59.281624000000008</v>
      </c>
      <c r="AC161" s="110">
        <f t="shared" si="175"/>
        <v>-92.647956918405228</v>
      </c>
      <c r="AD161" s="111">
        <f>(AB161/AB$182)*100</f>
        <v>6.9541871115206585E-2</v>
      </c>
    </row>
    <row r="162" spans="1:33" s="28" customFormat="1">
      <c r="A162" s="9"/>
      <c r="B162" s="8" t="s">
        <v>6</v>
      </c>
      <c r="C162" s="16">
        <v>1.3814262160000002</v>
      </c>
      <c r="D162" s="16">
        <v>1.9723296200000002</v>
      </c>
      <c r="E162" s="110">
        <f t="shared" si="168"/>
        <v>42.774879842008154</v>
      </c>
      <c r="F162" s="16">
        <v>4.4144634329999999</v>
      </c>
      <c r="G162" s="16">
        <v>7.5051950280000002</v>
      </c>
      <c r="H162" s="110">
        <f t="shared" si="169"/>
        <v>70.013754602551728</v>
      </c>
      <c r="I162" s="111">
        <f>(G162/G$183)*100</f>
        <v>0.29543852006353227</v>
      </c>
      <c r="J162" s="105">
        <v>2</v>
      </c>
      <c r="K162" s="105">
        <v>8</v>
      </c>
      <c r="L162" s="110">
        <f t="shared" si="170"/>
        <v>300</v>
      </c>
      <c r="M162" s="105">
        <v>29</v>
      </c>
      <c r="N162" s="105">
        <v>21</v>
      </c>
      <c r="O162" s="110">
        <f t="shared" si="171"/>
        <v>-27.586206896551722</v>
      </c>
      <c r="P162" s="111">
        <f>(N162/N$183)*100</f>
        <v>2.5893958076448826</v>
      </c>
      <c r="Q162" s="105">
        <v>1653</v>
      </c>
      <c r="R162" s="105">
        <v>4461</v>
      </c>
      <c r="S162" s="110">
        <f t="shared" si="172"/>
        <v>169.87295825771324</v>
      </c>
      <c r="T162" s="105">
        <v>16337</v>
      </c>
      <c r="U162" s="105">
        <v>10174</v>
      </c>
      <c r="V162" s="110">
        <f t="shared" si="173"/>
        <v>-37.724184366774807</v>
      </c>
      <c r="W162" s="111">
        <f>(U162/U$183)*100</f>
        <v>1.7750188859636726</v>
      </c>
      <c r="X162" s="16">
        <v>0.90599999999999992</v>
      </c>
      <c r="Y162" s="16">
        <v>0.42509999999999998</v>
      </c>
      <c r="Z162" s="110">
        <f t="shared" si="174"/>
        <v>-53.079470198675494</v>
      </c>
      <c r="AA162" s="16">
        <v>2.1839</v>
      </c>
      <c r="AB162" s="16">
        <v>0.65620000000000001</v>
      </c>
      <c r="AC162" s="110">
        <f t="shared" si="175"/>
        <v>-69.952836668345626</v>
      </c>
      <c r="AD162" s="111">
        <f>(AB162/AB$183)*100</f>
        <v>1.86023642989893E-3</v>
      </c>
    </row>
    <row r="163" spans="1:33" s="28" customFormat="1">
      <c r="A163" s="9"/>
      <c r="B163" s="26" t="s">
        <v>25</v>
      </c>
      <c r="C163" s="16">
        <v>3.8220639260000007</v>
      </c>
      <c r="D163" s="16">
        <v>5.7946117610002803</v>
      </c>
      <c r="E163" s="110">
        <f t="shared" si="168"/>
        <v>51.609493540435338</v>
      </c>
      <c r="F163" s="16">
        <v>8.3254513870000206</v>
      </c>
      <c r="G163" s="16">
        <v>13.024248208000301</v>
      </c>
      <c r="H163" s="110">
        <f t="shared" si="169"/>
        <v>56.438943699044742</v>
      </c>
      <c r="I163" s="111">
        <f>(G163/G$184)*100</f>
        <v>1.2557210921931397</v>
      </c>
      <c r="J163" s="105">
        <v>6</v>
      </c>
      <c r="K163" s="105">
        <v>20</v>
      </c>
      <c r="L163" s="110">
        <f t="shared" si="170"/>
        <v>233.33333333333334</v>
      </c>
      <c r="M163" s="105">
        <v>25</v>
      </c>
      <c r="N163" s="105">
        <v>67</v>
      </c>
      <c r="O163" s="110">
        <f t="shared" si="171"/>
        <v>168</v>
      </c>
      <c r="P163" s="111">
        <f>(N163/N$184)*100</f>
        <v>1.8631813125695216</v>
      </c>
      <c r="Q163" s="105">
        <v>55322</v>
      </c>
      <c r="R163" s="105">
        <v>93841</v>
      </c>
      <c r="S163" s="110">
        <f t="shared" si="172"/>
        <v>69.626911536097751</v>
      </c>
      <c r="T163" s="105">
        <v>110458</v>
      </c>
      <c r="U163" s="105">
        <v>159730</v>
      </c>
      <c r="V163" s="110">
        <f t="shared" si="173"/>
        <v>44.606999945680705</v>
      </c>
      <c r="W163" s="111">
        <f>(U163/U$184)*100</f>
        <v>1.2579381108310181</v>
      </c>
      <c r="X163" s="16">
        <v>9615.4781474570009</v>
      </c>
      <c r="Y163" s="16">
        <v>7311.0415764929994</v>
      </c>
      <c r="Z163" s="110">
        <f t="shared" si="174"/>
        <v>-23.965907213604915</v>
      </c>
      <c r="AA163" s="16">
        <v>19242.650607926</v>
      </c>
      <c r="AB163" s="16">
        <v>18269.386062559999</v>
      </c>
      <c r="AC163" s="110">
        <f t="shared" si="175"/>
        <v>-5.0578507358290619</v>
      </c>
      <c r="AD163" s="111">
        <f>(AB163/AB$184)*100</f>
        <v>4.8008678016570601</v>
      </c>
    </row>
    <row r="164" spans="1:33" s="28" customFormat="1">
      <c r="A164" s="9"/>
      <c r="B164" s="26"/>
      <c r="C164" s="16"/>
      <c r="D164" s="16"/>
      <c r="E164" s="110"/>
      <c r="F164" s="16"/>
      <c r="G164" s="16"/>
      <c r="H164" s="110"/>
      <c r="I164" s="111"/>
      <c r="J164" s="105"/>
      <c r="K164" s="105"/>
      <c r="L164" s="110"/>
      <c r="M164" s="105"/>
      <c r="N164" s="105"/>
      <c r="O164" s="110"/>
      <c r="P164" s="111"/>
      <c r="Q164" s="105"/>
      <c r="R164" s="105"/>
      <c r="S164" s="110"/>
      <c r="T164" s="105"/>
      <c r="U164" s="105"/>
      <c r="V164" s="110"/>
      <c r="W164" s="111"/>
      <c r="X164" s="16"/>
      <c r="Y164" s="16"/>
      <c r="Z164" s="110"/>
      <c r="AA164" s="16"/>
      <c r="AB164" s="16"/>
      <c r="AC164" s="110"/>
      <c r="AD164" s="111"/>
    </row>
    <row r="165" spans="1:33" s="27" customFormat="1" ht="15">
      <c r="A165" s="22"/>
      <c r="B165" s="6" t="s">
        <v>10</v>
      </c>
      <c r="C165" s="12">
        <f>C166+C167+C168+C169+C170</f>
        <v>6211.1717932285756</v>
      </c>
      <c r="D165" s="12">
        <f>D166+D167+D168+D169+D170</f>
        <v>6131.8381565237323</v>
      </c>
      <c r="E165" s="108">
        <f t="shared" ref="E165:E170" si="176">((D165-C165)/C165)*100</f>
        <v>-1.2772732641420872</v>
      </c>
      <c r="F165" s="12">
        <f>F166+F167+F168+F169+F170</f>
        <v>15842.44256920173</v>
      </c>
      <c r="G165" s="12">
        <f>G166+G167+G168+G169+G170</f>
        <v>12805.416279880732</v>
      </c>
      <c r="H165" s="108">
        <f t="shared" ref="H165:H170" si="177">((G165-F165)/F165)*100</f>
        <v>-19.170189672803897</v>
      </c>
      <c r="I165" s="109">
        <f>(G165/G$179)*100</f>
        <v>25.955818906591787</v>
      </c>
      <c r="J165" s="23">
        <f>J166+J167+J168+J169+J170</f>
        <v>566913</v>
      </c>
      <c r="K165" s="23">
        <f>K166+K167+K168+K169+K170</f>
        <v>576425</v>
      </c>
      <c r="L165" s="108">
        <f t="shared" ref="L165:L170" si="178">((K165-J165)/J165)*100</f>
        <v>1.6778588601778401</v>
      </c>
      <c r="M165" s="23">
        <f>M166+M167+M168+M169+M170</f>
        <v>1389673</v>
      </c>
      <c r="N165" s="23">
        <f>N166+N167+N168+N169+N170</f>
        <v>1189970</v>
      </c>
      <c r="O165" s="108">
        <f t="shared" ref="O165:O170" si="179">((N165-M165)/M165)*100</f>
        <v>-14.370502988832627</v>
      </c>
      <c r="P165" s="109">
        <f>(N165/N$179)*100</f>
        <v>38.31677566829844</v>
      </c>
      <c r="Q165" s="23">
        <f>Q166+Q167+Q168+Q169+Q170</f>
        <v>18252469</v>
      </c>
      <c r="R165" s="23">
        <f>R166+R167+R168+R169+R170</f>
        <v>8337697</v>
      </c>
      <c r="S165" s="108">
        <f t="shared" ref="S165:S170" si="180">((R165-Q165)/Q165)*100</f>
        <v>-54.320168959059735</v>
      </c>
      <c r="T165" s="23">
        <f>T166+T167+T168+T169+T170</f>
        <v>41896721</v>
      </c>
      <c r="U165" s="23">
        <f>U166+U167+U168+U169+U170</f>
        <v>18035937</v>
      </c>
      <c r="V165" s="108">
        <f t="shared" ref="V165:V170" si="181">((U165-T165)/T165)*100</f>
        <v>-56.951435411854789</v>
      </c>
      <c r="W165" s="109">
        <f>(U165/U$179)*100</f>
        <v>88.068455152022622</v>
      </c>
      <c r="X165" s="12">
        <f>X166+X167+X168+X169+X170</f>
        <v>378369.8960592529</v>
      </c>
      <c r="Y165" s="12">
        <f>Y166+Y167+Y168+Y169+Y170</f>
        <v>353183.48471265408</v>
      </c>
      <c r="Z165" s="108">
        <f t="shared" ref="Z165:Z170" si="182">((Y165-X165)/X165)*100</f>
        <v>-6.6565579368012457</v>
      </c>
      <c r="AA165" s="12">
        <f>AA166+AA167+AA168+AA169+AA170</f>
        <v>894709.7231542333</v>
      </c>
      <c r="AB165" s="12">
        <f>AB166+AB167+AB168+AB169+AB170</f>
        <v>781326.42272469692</v>
      </c>
      <c r="AC165" s="108">
        <f t="shared" ref="AC165:AC170" si="183">((AB165-AA165)/AA165)*100</f>
        <v>-12.672635324651655</v>
      </c>
      <c r="AD165" s="109">
        <f>(AB165/AB$179)*100</f>
        <v>89.291043972033719</v>
      </c>
    </row>
    <row r="166" spans="1:33">
      <c r="A166" s="8"/>
      <c r="B166" s="8" t="s">
        <v>3</v>
      </c>
      <c r="C166" s="13">
        <f t="shared" ref="C166:D170" si="184">C5+C12+C19+C26+C33+C40+C47+C54+C61+C68+C75+C82+C89+C96+C103+C110+C117+C124+C131+C138+C145+C152+C159</f>
        <v>747.62627619521197</v>
      </c>
      <c r="D166" s="13">
        <f t="shared" si="184"/>
        <v>1104.9172228784394</v>
      </c>
      <c r="E166" s="110">
        <f t="shared" si="176"/>
        <v>47.790046719804629</v>
      </c>
      <c r="F166" s="13">
        <f t="shared" ref="F166:G170" si="185">F5+F12+F19+F26+F33+F40+F47+F54+F61+F68+F75+F82+F89+F96+F103+F110+F117+F124+F131+F138+F145+F152+F159</f>
        <v>1867.6777173864141</v>
      </c>
      <c r="G166" s="13">
        <f t="shared" si="185"/>
        <v>1995.3302758658797</v>
      </c>
      <c r="H166" s="110">
        <f t="shared" si="177"/>
        <v>6.8348279411985331</v>
      </c>
      <c r="I166" s="111">
        <f>(G166/G$180)*100</f>
        <v>35.311994100409244</v>
      </c>
      <c r="J166" s="14">
        <f t="shared" ref="J166:K170" si="186">J5+J12+J19+J26+J33+J40+J47+J54+J61+J68+J75+J82+J89+J96+J103+J110+J117+J124+J131+J138+J145+J152+J159</f>
        <v>15422</v>
      </c>
      <c r="K166" s="14">
        <f t="shared" si="186"/>
        <v>16069</v>
      </c>
      <c r="L166" s="110">
        <f t="shared" si="178"/>
        <v>4.1953054078589025</v>
      </c>
      <c r="M166" s="14">
        <f t="shared" ref="M166:N170" si="187">M5+M12+M19+M26+M33+M40+M47+M54+M61+M68+M75+M82+M89+M96+M103+M110+M117+M124+M131+M138+M145+M152+M159</f>
        <v>52570</v>
      </c>
      <c r="N166" s="14">
        <f t="shared" si="187"/>
        <v>29380</v>
      </c>
      <c r="O166" s="110">
        <f t="shared" si="179"/>
        <v>-44.11261175575423</v>
      </c>
      <c r="P166" s="111">
        <f>(N166/N$180)*100</f>
        <v>20.067346506656104</v>
      </c>
      <c r="Q166" s="14">
        <f t="shared" ref="Q166:R170" si="188">Q5+Q12+Q19+Q26+Q33+Q40+Q47+Q54+Q61+Q68+Q75+Q82+Q89+Q96+Q103+Q110+Q117+Q124+Q131+Q138+Q145+Q152+Q159</f>
        <v>0</v>
      </c>
      <c r="R166" s="14">
        <f t="shared" si="188"/>
        <v>0</v>
      </c>
      <c r="S166" s="118" t="s">
        <v>61</v>
      </c>
      <c r="T166" s="14">
        <f t="shared" ref="T166:U170" si="189">T5+T12+T19+T26+T33+T40+T47+T54+T61+T68+T75+T82+T89+T96+T103+T110+T117+T124+T131+T138+T145+T152+T159</f>
        <v>0</v>
      </c>
      <c r="U166" s="14">
        <f t="shared" si="189"/>
        <v>0</v>
      </c>
      <c r="V166" s="118" t="s">
        <v>61</v>
      </c>
      <c r="W166" s="118" t="s">
        <v>61</v>
      </c>
      <c r="X166" s="13">
        <f t="shared" ref="X166:Y170" si="190">X5+X12+X19+X26+X33+X40+X47+X54+X61+X68+X75+X82+X89+X96+X103+X110+X117+X124+X131+X138+X145+X152+X159</f>
        <v>1078.991474447</v>
      </c>
      <c r="Y166" s="13">
        <f t="shared" si="190"/>
        <v>2201.8931696550017</v>
      </c>
      <c r="Z166" s="110">
        <f t="shared" si="182"/>
        <v>104.06956141924164</v>
      </c>
      <c r="AA166" s="13">
        <f t="shared" ref="AA166:AB170" si="191">AA5+AA12+AA19+AA26+AA33+AA40+AA47+AA54+AA61+AA68+AA75+AA82+AA89+AA96+AA103+AA110+AA117+AA124+AA131+AA138+AA145+AA152+AA159</f>
        <v>2917.9926772480003</v>
      </c>
      <c r="AB166" s="13">
        <f t="shared" si="191"/>
        <v>4064.9737418480017</v>
      </c>
      <c r="AC166" s="110">
        <f t="shared" si="183"/>
        <v>39.307194755599433</v>
      </c>
      <c r="AD166" s="111">
        <f>(AB166/AB$180)*100</f>
        <v>71.999562858294212</v>
      </c>
    </row>
    <row r="167" spans="1:33">
      <c r="A167" s="8"/>
      <c r="B167" s="8" t="s">
        <v>4</v>
      </c>
      <c r="C167" s="13">
        <f t="shared" si="184"/>
        <v>3202.7666411657237</v>
      </c>
      <c r="D167" s="13">
        <f t="shared" si="184"/>
        <v>2937.2982499281693</v>
      </c>
      <c r="E167" s="110">
        <f t="shared" si="176"/>
        <v>-8.2887210021936184</v>
      </c>
      <c r="F167" s="13">
        <f t="shared" si="185"/>
        <v>7354.2227992437793</v>
      </c>
      <c r="G167" s="13">
        <f t="shared" si="185"/>
        <v>5598.7267482650732</v>
      </c>
      <c r="H167" s="110">
        <f t="shared" si="177"/>
        <v>-23.870585633592995</v>
      </c>
      <c r="I167" s="111">
        <f>(G167/G$181)*100</f>
        <v>55.873883605958177</v>
      </c>
      <c r="J167" s="14">
        <f t="shared" si="186"/>
        <v>550914</v>
      </c>
      <c r="K167" s="14">
        <f t="shared" si="186"/>
        <v>559744</v>
      </c>
      <c r="L167" s="110">
        <f t="shared" si="178"/>
        <v>1.6027909982320292</v>
      </c>
      <c r="M167" s="14">
        <f t="shared" si="187"/>
        <v>1335210</v>
      </c>
      <c r="N167" s="14">
        <f t="shared" si="187"/>
        <v>1159027</v>
      </c>
      <c r="O167" s="110">
        <f t="shared" si="179"/>
        <v>-13.195152822402466</v>
      </c>
      <c r="P167" s="111">
        <f>(N167/N$181)*100</f>
        <v>39.227735901612768</v>
      </c>
      <c r="Q167" s="14">
        <f t="shared" si="188"/>
        <v>0</v>
      </c>
      <c r="R167" s="14">
        <f t="shared" si="188"/>
        <v>0</v>
      </c>
      <c r="S167" s="118" t="s">
        <v>61</v>
      </c>
      <c r="T167" s="14">
        <f t="shared" si="189"/>
        <v>0</v>
      </c>
      <c r="U167" s="14">
        <f t="shared" si="189"/>
        <v>0</v>
      </c>
      <c r="V167" s="118" t="s">
        <v>61</v>
      </c>
      <c r="W167" s="118" t="s">
        <v>61</v>
      </c>
      <c r="X167" s="13">
        <f t="shared" si="190"/>
        <v>96562.25352624002</v>
      </c>
      <c r="Y167" s="13">
        <f t="shared" si="190"/>
        <v>132140.51593443827</v>
      </c>
      <c r="Z167" s="110">
        <f t="shared" si="182"/>
        <v>36.84489653975416</v>
      </c>
      <c r="AA167" s="13">
        <f t="shared" si="191"/>
        <v>251623.008627376</v>
      </c>
      <c r="AB167" s="13">
        <f t="shared" si="191"/>
        <v>315326.82351848681</v>
      </c>
      <c r="AC167" s="110">
        <f t="shared" si="183"/>
        <v>25.31716604082445</v>
      </c>
      <c r="AD167" s="111">
        <f>(AB167/AB$181)*100</f>
        <v>85.611473274590082</v>
      </c>
    </row>
    <row r="168" spans="1:33">
      <c r="A168" s="8"/>
      <c r="B168" s="8" t="s">
        <v>5</v>
      </c>
      <c r="C168" s="13">
        <f t="shared" si="184"/>
        <v>1833.4585833210492</v>
      </c>
      <c r="D168" s="13">
        <f t="shared" si="184"/>
        <v>1737.6597240790816</v>
      </c>
      <c r="E168" s="110">
        <f t="shared" si="176"/>
        <v>-5.2250353574086006</v>
      </c>
      <c r="F168" s="13">
        <f t="shared" si="185"/>
        <v>5470.2292083438761</v>
      </c>
      <c r="G168" s="13">
        <f t="shared" si="185"/>
        <v>4199.56580451847</v>
      </c>
      <c r="H168" s="110">
        <f t="shared" si="177"/>
        <v>-23.228704967010007</v>
      </c>
      <c r="I168" s="111">
        <f>(G168/G$182)*100</f>
        <v>13.958065706925646</v>
      </c>
      <c r="J168" s="14">
        <f t="shared" si="186"/>
        <v>78</v>
      </c>
      <c r="K168" s="14">
        <f t="shared" si="186"/>
        <v>68</v>
      </c>
      <c r="L168" s="110">
        <f t="shared" si="178"/>
        <v>-12.820512820512819</v>
      </c>
      <c r="M168" s="14">
        <f t="shared" si="187"/>
        <v>263</v>
      </c>
      <c r="N168" s="14">
        <f t="shared" si="187"/>
        <v>153</v>
      </c>
      <c r="O168" s="110">
        <f t="shared" si="179"/>
        <v>-41.825095057034225</v>
      </c>
      <c r="P168" s="111">
        <f>(N168/N$182)*100</f>
        <v>82.258064516129039</v>
      </c>
      <c r="Q168" s="14">
        <f t="shared" si="188"/>
        <v>10794216</v>
      </c>
      <c r="R168" s="14">
        <f t="shared" si="188"/>
        <v>1994574</v>
      </c>
      <c r="S168" s="110">
        <f t="shared" si="180"/>
        <v>-81.521826133551528</v>
      </c>
      <c r="T168" s="14">
        <f t="shared" si="189"/>
        <v>25950940</v>
      </c>
      <c r="U168" s="14">
        <f t="shared" si="189"/>
        <v>7200560</v>
      </c>
      <c r="V168" s="110">
        <f t="shared" si="181"/>
        <v>-72.253182351005393</v>
      </c>
      <c r="W168" s="111">
        <f>(U168/U$182)*100</f>
        <v>99.889685971251765</v>
      </c>
      <c r="X168" s="13">
        <f t="shared" si="190"/>
        <v>95333.302187514229</v>
      </c>
      <c r="Y168" s="13">
        <f t="shared" si="190"/>
        <v>33760.200657943496</v>
      </c>
      <c r="Z168" s="110">
        <f t="shared" si="182"/>
        <v>-64.58719053753174</v>
      </c>
      <c r="AA168" s="13">
        <f t="shared" si="191"/>
        <v>229979.73663911558</v>
      </c>
      <c r="AB168" s="13">
        <f t="shared" si="191"/>
        <v>85148.114180937191</v>
      </c>
      <c r="AC168" s="110">
        <f t="shared" si="183"/>
        <v>-62.975818902448907</v>
      </c>
      <c r="AD168" s="111">
        <f>(AB168/AB$182)*100</f>
        <v>99.885239008864318</v>
      </c>
    </row>
    <row r="169" spans="1:33">
      <c r="A169" s="8"/>
      <c r="B169" s="8" t="s">
        <v>6</v>
      </c>
      <c r="C169" s="13">
        <f t="shared" si="184"/>
        <v>9.2202095071089367</v>
      </c>
      <c r="D169" s="13">
        <f t="shared" si="184"/>
        <v>5.3601818319453542</v>
      </c>
      <c r="E169" s="110">
        <f t="shared" si="176"/>
        <v>-41.864858625906884</v>
      </c>
      <c r="F169" s="13">
        <f t="shared" si="185"/>
        <v>24.549197565631488</v>
      </c>
      <c r="G169" s="13">
        <f t="shared" si="185"/>
        <v>31.464685927125679</v>
      </c>
      <c r="H169" s="110">
        <f t="shared" si="177"/>
        <v>28.169916116426435</v>
      </c>
      <c r="I169" s="111">
        <f>(G169/G$183)*100</f>
        <v>1.2385927627321158</v>
      </c>
      <c r="J169" s="14">
        <f t="shared" si="186"/>
        <v>34</v>
      </c>
      <c r="K169" s="14">
        <f t="shared" si="186"/>
        <v>26</v>
      </c>
      <c r="L169" s="110">
        <f t="shared" si="178"/>
        <v>-23.52941176470588</v>
      </c>
      <c r="M169" s="14">
        <f t="shared" si="187"/>
        <v>111</v>
      </c>
      <c r="N169" s="14">
        <f t="shared" si="187"/>
        <v>69</v>
      </c>
      <c r="O169" s="110">
        <f t="shared" si="179"/>
        <v>-37.837837837837839</v>
      </c>
      <c r="P169" s="111">
        <f>(N169/N$183)*100</f>
        <v>8.5080147965474726</v>
      </c>
      <c r="Q169" s="14">
        <f t="shared" si="188"/>
        <v>133749</v>
      </c>
      <c r="R169" s="14">
        <f t="shared" si="188"/>
        <v>47353</v>
      </c>
      <c r="S169" s="110">
        <f t="shared" si="180"/>
        <v>-64.595623144845931</v>
      </c>
      <c r="T169" s="14">
        <f t="shared" si="189"/>
        <v>411861</v>
      </c>
      <c r="U169" s="14">
        <f t="shared" si="189"/>
        <v>171917</v>
      </c>
      <c r="V169" s="110">
        <f t="shared" si="181"/>
        <v>-58.258490121667265</v>
      </c>
      <c r="W169" s="111">
        <f>(U169/U$183)*100</f>
        <v>29.993701771006165</v>
      </c>
      <c r="X169" s="13">
        <f t="shared" si="190"/>
        <v>7342.3002177799999</v>
      </c>
      <c r="Y169" s="13">
        <f t="shared" si="190"/>
        <v>7438.6027042000005</v>
      </c>
      <c r="Z169" s="110">
        <f t="shared" si="182"/>
        <v>1.311611941265981</v>
      </c>
      <c r="AA169" s="13">
        <f t="shared" si="191"/>
        <v>29111.346298500001</v>
      </c>
      <c r="AB169" s="13">
        <f t="shared" si="191"/>
        <v>16689.4148107</v>
      </c>
      <c r="AC169" s="110">
        <f t="shared" si="183"/>
        <v>-42.670412286772383</v>
      </c>
      <c r="AD169" s="111">
        <f>(AB169/AB$183)*100</f>
        <v>47.312187480278709</v>
      </c>
    </row>
    <row r="170" spans="1:33">
      <c r="A170" s="8"/>
      <c r="B170" s="26" t="s">
        <v>25</v>
      </c>
      <c r="C170" s="13">
        <f t="shared" si="184"/>
        <v>418.10008303948126</v>
      </c>
      <c r="D170" s="13">
        <f t="shared" si="184"/>
        <v>346.60277780609596</v>
      </c>
      <c r="E170" s="110">
        <f t="shared" si="176"/>
        <v>-17.100524045252055</v>
      </c>
      <c r="F170" s="13">
        <f t="shared" si="185"/>
        <v>1125.7636466620279</v>
      </c>
      <c r="G170" s="13">
        <f t="shared" si="185"/>
        <v>980.32876530418389</v>
      </c>
      <c r="H170" s="110">
        <f t="shared" si="177"/>
        <v>-12.918775782915814</v>
      </c>
      <c r="I170" s="111">
        <f>(G170/G$184)*100</f>
        <v>94.517509818336649</v>
      </c>
      <c r="J170" s="14">
        <f t="shared" si="186"/>
        <v>465</v>
      </c>
      <c r="K170" s="14">
        <f t="shared" si="186"/>
        <v>518</v>
      </c>
      <c r="L170" s="110">
        <f t="shared" si="178"/>
        <v>11.397849462365592</v>
      </c>
      <c r="M170" s="14">
        <f t="shared" si="187"/>
        <v>1519</v>
      </c>
      <c r="N170" s="14">
        <f t="shared" si="187"/>
        <v>1341</v>
      </c>
      <c r="O170" s="110">
        <f t="shared" si="179"/>
        <v>-11.718235681369322</v>
      </c>
      <c r="P170" s="111">
        <f>(N170/N$184)*100</f>
        <v>37.291434927697445</v>
      </c>
      <c r="Q170" s="14">
        <f t="shared" si="188"/>
        <v>7324504</v>
      </c>
      <c r="R170" s="14">
        <f t="shared" si="188"/>
        <v>6295770</v>
      </c>
      <c r="S170" s="110">
        <f t="shared" si="180"/>
        <v>-14.045101210948891</v>
      </c>
      <c r="T170" s="14">
        <f t="shared" si="189"/>
        <v>15533920</v>
      </c>
      <c r="U170" s="14">
        <f t="shared" si="189"/>
        <v>10663460</v>
      </c>
      <c r="V170" s="110">
        <f t="shared" si="181"/>
        <v>-31.353708529463265</v>
      </c>
      <c r="W170" s="111">
        <f>(U170/U$184)*100</f>
        <v>83.979044182821809</v>
      </c>
      <c r="X170" s="13">
        <f t="shared" si="190"/>
        <v>178053.04865327169</v>
      </c>
      <c r="Y170" s="13">
        <f t="shared" si="190"/>
        <v>177642.27224641733</v>
      </c>
      <c r="Z170" s="110">
        <f t="shared" si="182"/>
        <v>-0.23070450630378131</v>
      </c>
      <c r="AA170" s="13">
        <f t="shared" si="191"/>
        <v>381077.63891199371</v>
      </c>
      <c r="AB170" s="13">
        <f t="shared" si="191"/>
        <v>360097.09647272492</v>
      </c>
      <c r="AC170" s="110">
        <f t="shared" si="183"/>
        <v>-5.5055821430955287</v>
      </c>
      <c r="AD170" s="111">
        <f>(AB170/AB$184)*100</f>
        <v>94.627074495345994</v>
      </c>
    </row>
    <row r="171" spans="1:33">
      <c r="A171" s="8"/>
      <c r="B171" s="26"/>
      <c r="C171" s="13"/>
      <c r="D171" s="13"/>
      <c r="E171" s="110"/>
      <c r="F171" s="13"/>
      <c r="G171" s="13"/>
      <c r="H171" s="110"/>
      <c r="I171" s="111"/>
      <c r="J171" s="14"/>
      <c r="K171" s="14"/>
      <c r="L171" s="110"/>
      <c r="M171" s="14"/>
      <c r="N171" s="14"/>
      <c r="O171" s="110"/>
      <c r="P171" s="111"/>
      <c r="Q171" s="14"/>
      <c r="R171" s="14"/>
      <c r="S171" s="110"/>
      <c r="T171" s="14"/>
      <c r="U171" s="14"/>
      <c r="V171" s="110"/>
      <c r="W171" s="111"/>
      <c r="X171" s="13"/>
      <c r="Y171" s="13"/>
      <c r="Z171" s="110"/>
      <c r="AA171" s="13"/>
      <c r="AB171" s="13"/>
      <c r="AC171" s="110"/>
      <c r="AD171" s="111"/>
    </row>
    <row r="172" spans="1:33" s="25" customFormat="1" ht="15">
      <c r="A172" s="17">
        <v>24</v>
      </c>
      <c r="B172" s="6" t="s">
        <v>52</v>
      </c>
      <c r="C172" s="12">
        <f>C173+C174+C175+C176+C177</f>
        <v>26030.155773800998</v>
      </c>
      <c r="D172" s="12">
        <f>D173+D174+D175+D176+D177</f>
        <v>22736.839532702001</v>
      </c>
      <c r="E172" s="108">
        <f t="shared" ref="E172:E177" si="192">((D172-C172)/C172)*100</f>
        <v>-12.651926748796777</v>
      </c>
      <c r="F172" s="12">
        <f>F173+F174+F175+F176+F177</f>
        <v>44794.781290627994</v>
      </c>
      <c r="G172" s="12">
        <f>G173+G174+G175+G176+G177</f>
        <v>36530.019161259006</v>
      </c>
      <c r="H172" s="108">
        <f t="shared" ref="H172:H177" si="193">((G172-F172)/F172)*100</f>
        <v>-18.45027900850171</v>
      </c>
      <c r="I172" s="109">
        <f>(G172/G$179)*100</f>
        <v>74.044181093408227</v>
      </c>
      <c r="J172" s="23">
        <f>J173+J174+J175+J176+J177</f>
        <v>1332711</v>
      </c>
      <c r="K172" s="23">
        <f>K173+K174+K175+K176+K177</f>
        <v>1104813</v>
      </c>
      <c r="L172" s="108">
        <f t="shared" ref="L172:L177" si="194">((K172-J172)/J172)*100</f>
        <v>-17.100331579764855</v>
      </c>
      <c r="M172" s="23">
        <f>M173+M174+M175+M176+M177</f>
        <v>3418044</v>
      </c>
      <c r="N172" s="23">
        <f>N173+N174+N175+N176+N177</f>
        <v>1915641</v>
      </c>
      <c r="O172" s="108">
        <f t="shared" ref="O172:O177" si="195">((N172-M172)/M172)*100</f>
        <v>-43.955051485586495</v>
      </c>
      <c r="P172" s="109">
        <f>(N172/N$179)*100</f>
        <v>61.68322433170156</v>
      </c>
      <c r="Q172" s="23">
        <f>Q173+Q174+Q175+Q176+Q177</f>
        <v>2022590</v>
      </c>
      <c r="R172" s="23">
        <f>R173+R174+R175+R176+R177</f>
        <v>1019294</v>
      </c>
      <c r="S172" s="108">
        <f t="shared" ref="S172:S177" si="196">((R172-Q172)/Q172)*100</f>
        <v>-49.604516980702961</v>
      </c>
      <c r="T172" s="23">
        <f>T173+T174+T175+T176+T177</f>
        <v>4758677</v>
      </c>
      <c r="U172" s="23">
        <f>U173+U174+U175+U176+U177</f>
        <v>2443515</v>
      </c>
      <c r="V172" s="108">
        <f t="shared" ref="V172:V177" si="197">((U172-T172)/T172)*100</f>
        <v>-48.651379364474622</v>
      </c>
      <c r="W172" s="109">
        <f>(U172/U$179)*100</f>
        <v>11.931544847977378</v>
      </c>
      <c r="X172" s="12">
        <f>X173+X174+X175+X176+X177</f>
        <v>43473.009419210015</v>
      </c>
      <c r="Y172" s="12">
        <f>Y173+Y174+Y175+Y176+Y177</f>
        <v>56757.848262060004</v>
      </c>
      <c r="Z172" s="108">
        <f t="shared" ref="Z172:Z177" si="198">((Y172-X172)/X172)*100</f>
        <v>30.558820335496801</v>
      </c>
      <c r="AA172" s="12">
        <f>AA173+AA174+AA175+AA176+AA177</f>
        <v>110142.58802481001</v>
      </c>
      <c r="AB172" s="12">
        <f>AB173+AB174+AB175+AB176+AB177</f>
        <v>93706.937809660012</v>
      </c>
      <c r="AC172" s="108">
        <f t="shared" ref="AC172:AC177" si="199">((AB172-AA172)/AA172)*100</f>
        <v>-14.922157278025654</v>
      </c>
      <c r="AD172" s="109">
        <f>(AB172/AB$179)*100</f>
        <v>10.708956027966291</v>
      </c>
      <c r="AF172" s="116"/>
      <c r="AG172" s="116"/>
    </row>
    <row r="173" spans="1:33">
      <c r="A173" s="8"/>
      <c r="B173" s="8" t="s">
        <v>3</v>
      </c>
      <c r="C173" s="16">
        <v>1666.7895798000004</v>
      </c>
      <c r="D173" s="16">
        <v>2196.8719297000002</v>
      </c>
      <c r="E173" s="110">
        <f t="shared" si="192"/>
        <v>31.802595619994513</v>
      </c>
      <c r="F173" s="16">
        <v>4173.9745957000005</v>
      </c>
      <c r="G173" s="16">
        <v>3655.2434928999996</v>
      </c>
      <c r="H173" s="110">
        <f t="shared" si="193"/>
        <v>-12.427749400640675</v>
      </c>
      <c r="I173" s="111">
        <f>(G173/G$180)*100</f>
        <v>64.688005899590749</v>
      </c>
      <c r="J173" s="105">
        <v>68239</v>
      </c>
      <c r="K173" s="105">
        <v>70005</v>
      </c>
      <c r="L173" s="110">
        <f t="shared" si="194"/>
        <v>2.5879628951186269</v>
      </c>
      <c r="M173" s="105">
        <v>176460</v>
      </c>
      <c r="N173" s="105">
        <v>117027</v>
      </c>
      <c r="O173" s="110">
        <f t="shared" si="195"/>
        <v>-33.680720843250597</v>
      </c>
      <c r="P173" s="111">
        <f>(N173/N$180)*100</f>
        <v>79.932653493343892</v>
      </c>
      <c r="Q173" s="105">
        <v>0</v>
      </c>
      <c r="R173" s="105">
        <v>0</v>
      </c>
      <c r="S173" s="118" t="s">
        <v>61</v>
      </c>
      <c r="T173" s="105">
        <v>0</v>
      </c>
      <c r="U173" s="105">
        <v>0</v>
      </c>
      <c r="V173" s="118" t="s">
        <v>61</v>
      </c>
      <c r="W173" s="118" t="s">
        <v>61</v>
      </c>
      <c r="X173" s="16">
        <v>915.38299779999988</v>
      </c>
      <c r="Y173" s="16">
        <v>950.56190000000015</v>
      </c>
      <c r="Z173" s="110">
        <f t="shared" si="198"/>
        <v>3.8430801407223028</v>
      </c>
      <c r="AA173" s="16">
        <v>2433.5618515000001</v>
      </c>
      <c r="AB173" s="16">
        <v>1580.8574000000001</v>
      </c>
      <c r="AC173" s="110">
        <f t="shared" si="199"/>
        <v>-35.039358090463558</v>
      </c>
      <c r="AD173" s="111">
        <f>(AB173/AB$180)*100</f>
        <v>28.000437141705792</v>
      </c>
      <c r="AF173" s="116"/>
      <c r="AG173" s="116"/>
    </row>
    <row r="174" spans="1:33">
      <c r="A174" s="8"/>
      <c r="B174" s="8" t="s">
        <v>4</v>
      </c>
      <c r="C174" s="16">
        <v>1916.6543175000002</v>
      </c>
      <c r="D174" s="16">
        <v>2020.8948221000001</v>
      </c>
      <c r="E174" s="110">
        <f t="shared" si="192"/>
        <v>5.4386700641963772</v>
      </c>
      <c r="F174" s="16">
        <v>4974.2978174999998</v>
      </c>
      <c r="G174" s="16">
        <v>4421.5660736</v>
      </c>
      <c r="H174" s="110">
        <f t="shared" si="193"/>
        <v>-11.111754144583843</v>
      </c>
      <c r="I174" s="111">
        <f>(G174/G$181)*100</f>
        <v>44.126116394041823</v>
      </c>
      <c r="J174" s="105">
        <v>1262463</v>
      </c>
      <c r="K174" s="105">
        <v>1033022</v>
      </c>
      <c r="L174" s="110">
        <f t="shared" si="194"/>
        <v>-18.174077180875798</v>
      </c>
      <c r="M174" s="105">
        <v>3236744</v>
      </c>
      <c r="N174" s="105">
        <v>1795584</v>
      </c>
      <c r="O174" s="110">
        <f t="shared" si="195"/>
        <v>-44.524991781864735</v>
      </c>
      <c r="P174" s="111">
        <f>(N174/N$181)*100</f>
        <v>60.772264098387232</v>
      </c>
      <c r="Q174" s="105">
        <v>0</v>
      </c>
      <c r="R174" s="105">
        <v>0</v>
      </c>
      <c r="S174" s="118" t="s">
        <v>61</v>
      </c>
      <c r="T174" s="105">
        <v>0</v>
      </c>
      <c r="U174" s="105">
        <v>0</v>
      </c>
      <c r="V174" s="118" t="s">
        <v>61</v>
      </c>
      <c r="W174" s="118" t="s">
        <v>61</v>
      </c>
      <c r="X174" s="16">
        <v>35260.970582210015</v>
      </c>
      <c r="Y174" s="16">
        <v>31468.046200000004</v>
      </c>
      <c r="Z174" s="110">
        <f t="shared" si="198"/>
        <v>-10.756721438982822</v>
      </c>
      <c r="AA174" s="16">
        <v>91588.734687910008</v>
      </c>
      <c r="AB174" s="16">
        <v>52996.266200000013</v>
      </c>
      <c r="AC174" s="110">
        <f t="shared" si="199"/>
        <v>-42.136697945893033</v>
      </c>
      <c r="AD174" s="111">
        <f>(AB174/AB$181)*100</f>
        <v>14.388526725409914</v>
      </c>
      <c r="AF174" s="116"/>
      <c r="AG174" s="116"/>
    </row>
    <row r="175" spans="1:33">
      <c r="A175" s="8"/>
      <c r="B175" s="8" t="s">
        <v>5</v>
      </c>
      <c r="C175" s="16">
        <v>11354.485640385998</v>
      </c>
      <c r="D175" s="16">
        <v>18044.188395536999</v>
      </c>
      <c r="E175" s="110">
        <f t="shared" si="192"/>
        <v>58.916827824915764</v>
      </c>
      <c r="F175" s="16">
        <v>21616.111555297</v>
      </c>
      <c r="G175" s="16">
        <v>25887.452645572001</v>
      </c>
      <c r="H175" s="110">
        <f t="shared" si="193"/>
        <v>19.759988189126059</v>
      </c>
      <c r="I175" s="111">
        <f>(G175/G$182)*100</f>
        <v>86.041934293074348</v>
      </c>
      <c r="J175" s="105">
        <v>104</v>
      </c>
      <c r="K175" s="105">
        <v>20</v>
      </c>
      <c r="L175" s="110">
        <f t="shared" si="194"/>
        <v>-80.769230769230774</v>
      </c>
      <c r="M175" s="105">
        <v>294</v>
      </c>
      <c r="N175" s="105">
        <v>33</v>
      </c>
      <c r="O175" s="110">
        <f t="shared" si="195"/>
        <v>-88.775510204081627</v>
      </c>
      <c r="P175" s="111">
        <f>(N175/N$182)*100</f>
        <v>17.741935483870968</v>
      </c>
      <c r="Q175" s="105">
        <v>15861</v>
      </c>
      <c r="R175" s="105">
        <v>2033</v>
      </c>
      <c r="S175" s="110">
        <f t="shared" si="196"/>
        <v>-87.182397074585467</v>
      </c>
      <c r="T175" s="105">
        <v>44090</v>
      </c>
      <c r="U175" s="105">
        <v>7952</v>
      </c>
      <c r="V175" s="110">
        <f t="shared" si="197"/>
        <v>-81.964164209571337</v>
      </c>
      <c r="W175" s="111">
        <f>(U175/U$182)*100</f>
        <v>0.11031402874823541</v>
      </c>
      <c r="X175" s="16">
        <v>304.04114529999993</v>
      </c>
      <c r="Y175" s="16">
        <v>55.639145400000018</v>
      </c>
      <c r="Z175" s="110">
        <f t="shared" si="198"/>
        <v>-81.700126361154048</v>
      </c>
      <c r="AA175" s="16">
        <v>520.65554529999997</v>
      </c>
      <c r="AB175" s="16">
        <v>97.829089400000015</v>
      </c>
      <c r="AC175" s="110">
        <f t="shared" si="199"/>
        <v>-81.210400948744095</v>
      </c>
      <c r="AD175" s="111">
        <f>(AB175/AB$182)*100</f>
        <v>0.11476099113568183</v>
      </c>
      <c r="AF175" s="116"/>
      <c r="AG175" s="116"/>
    </row>
    <row r="176" spans="1:33">
      <c r="A176" s="8"/>
      <c r="B176" s="8" t="s">
        <v>6</v>
      </c>
      <c r="C176" s="16">
        <v>11065.564385774</v>
      </c>
      <c r="D176" s="16">
        <v>460.15368646500019</v>
      </c>
      <c r="E176" s="110">
        <f t="shared" si="192"/>
        <v>-95.841570565920904</v>
      </c>
      <c r="F176" s="16">
        <v>13978.916555002001</v>
      </c>
      <c r="G176" s="16">
        <v>2508.8929581560001</v>
      </c>
      <c r="H176" s="110">
        <f t="shared" si="193"/>
        <v>-82.052307499766457</v>
      </c>
      <c r="I176" s="111">
        <f>(G176/G$183)*100</f>
        <v>98.761407237267889</v>
      </c>
      <c r="J176" s="105">
        <v>198</v>
      </c>
      <c r="K176" s="105">
        <v>468</v>
      </c>
      <c r="L176" s="110">
        <f t="shared" si="194"/>
        <v>136.36363636363635</v>
      </c>
      <c r="M176" s="105">
        <v>475</v>
      </c>
      <c r="N176" s="105">
        <v>742</v>
      </c>
      <c r="O176" s="110">
        <f t="shared" si="195"/>
        <v>56.21052631578948</v>
      </c>
      <c r="P176" s="111">
        <f>(N176/N$183)*100</f>
        <v>91.491985203452529</v>
      </c>
      <c r="Q176" s="105">
        <v>604298</v>
      </c>
      <c r="R176" s="105">
        <v>228485</v>
      </c>
      <c r="S176" s="110">
        <f t="shared" si="196"/>
        <v>-62.190012212517665</v>
      </c>
      <c r="T176" s="105">
        <v>1648014</v>
      </c>
      <c r="U176" s="105">
        <v>401260</v>
      </c>
      <c r="V176" s="110">
        <f t="shared" si="197"/>
        <v>-75.651905869731678</v>
      </c>
      <c r="W176" s="111">
        <f>(U176/U$183)*100</f>
        <v>70.006298228993842</v>
      </c>
      <c r="X176" s="16">
        <v>920.97641480000061</v>
      </c>
      <c r="Y176" s="16">
        <v>17435.521330899996</v>
      </c>
      <c r="Z176" s="110">
        <f t="shared" si="198"/>
        <v>1793.1561167813725</v>
      </c>
      <c r="AA176" s="16">
        <v>3042.5772542000009</v>
      </c>
      <c r="AB176" s="16">
        <v>18585.671165099997</v>
      </c>
      <c r="AC176" s="110">
        <f t="shared" si="199"/>
        <v>510.85289254181367</v>
      </c>
      <c r="AD176" s="111">
        <f>(AB176/AB$183)*100</f>
        <v>52.687812519721277</v>
      </c>
      <c r="AF176" s="116"/>
      <c r="AG176" s="116"/>
    </row>
    <row r="177" spans="1:33">
      <c r="A177" s="8"/>
      <c r="B177" s="26" t="s">
        <v>25</v>
      </c>
      <c r="C177" s="16">
        <v>26.661850341000001</v>
      </c>
      <c r="D177" s="16">
        <v>14.730698899999986</v>
      </c>
      <c r="E177" s="110">
        <f t="shared" si="192"/>
        <v>-44.749900282249186</v>
      </c>
      <c r="F177" s="16">
        <v>51.480767128999993</v>
      </c>
      <c r="G177" s="16">
        <v>56.863991030999983</v>
      </c>
      <c r="H177" s="110">
        <f t="shared" si="193"/>
        <v>10.456767065088137</v>
      </c>
      <c r="I177" s="111">
        <f>(G177/G$184)*100</f>
        <v>5.4824901816633549</v>
      </c>
      <c r="J177" s="105">
        <v>1707</v>
      </c>
      <c r="K177" s="105">
        <v>1298</v>
      </c>
      <c r="L177" s="110">
        <f t="shared" si="194"/>
        <v>-23.960164030462799</v>
      </c>
      <c r="M177" s="105">
        <v>4071</v>
      </c>
      <c r="N177" s="105">
        <v>2255</v>
      </c>
      <c r="O177" s="110">
        <f t="shared" si="195"/>
        <v>-44.608204372390077</v>
      </c>
      <c r="P177" s="111">
        <f>(N177/N$184)*100</f>
        <v>62.708565072302555</v>
      </c>
      <c r="Q177" s="105">
        <v>1402431</v>
      </c>
      <c r="R177" s="105">
        <v>788776</v>
      </c>
      <c r="S177" s="110">
        <f t="shared" si="196"/>
        <v>-43.756519928609677</v>
      </c>
      <c r="T177" s="105">
        <v>3066573</v>
      </c>
      <c r="U177" s="105">
        <v>2034303</v>
      </c>
      <c r="V177" s="110">
        <f t="shared" si="197"/>
        <v>-33.662006415630742</v>
      </c>
      <c r="W177" s="111">
        <f>(U177/U$184)*100</f>
        <v>16.020955817178191</v>
      </c>
      <c r="X177" s="16">
        <v>6071.6382791000015</v>
      </c>
      <c r="Y177" s="16">
        <v>6848.0796857599998</v>
      </c>
      <c r="Z177" s="110">
        <f t="shared" si="198"/>
        <v>12.788004999123403</v>
      </c>
      <c r="AA177" s="16">
        <v>12557.058685900001</v>
      </c>
      <c r="AB177" s="16">
        <v>20446.31395516</v>
      </c>
      <c r="AC177" s="110">
        <f t="shared" si="199"/>
        <v>62.827254905789687</v>
      </c>
      <c r="AD177" s="111">
        <f>(AB177/AB$184)*100</f>
        <v>5.3729255046540061</v>
      </c>
      <c r="AF177" s="116"/>
      <c r="AG177" s="116"/>
    </row>
    <row r="178" spans="1:33">
      <c r="A178" s="8"/>
      <c r="B178" s="26"/>
      <c r="C178" s="16"/>
      <c r="D178" s="16"/>
      <c r="E178" s="110"/>
      <c r="F178" s="16"/>
      <c r="G178" s="16"/>
      <c r="H178" s="110"/>
      <c r="I178" s="111"/>
      <c r="J178" s="105"/>
      <c r="K178" s="105"/>
      <c r="L178" s="110"/>
      <c r="M178" s="105"/>
      <c r="N178" s="105"/>
      <c r="O178" s="110"/>
      <c r="P178" s="111"/>
      <c r="Q178" s="105"/>
      <c r="R178" s="105"/>
      <c r="S178" s="110"/>
      <c r="T178" s="105"/>
      <c r="U178" s="105"/>
      <c r="V178" s="110"/>
      <c r="W178" s="111"/>
      <c r="X178" s="16"/>
      <c r="Y178" s="16"/>
      <c r="Z178" s="110"/>
      <c r="AA178" s="16"/>
      <c r="AB178" s="16"/>
      <c r="AC178" s="110"/>
      <c r="AD178" s="111"/>
    </row>
    <row r="179" spans="1:33" s="25" customFormat="1" ht="15">
      <c r="A179" s="22"/>
      <c r="B179" s="6" t="s">
        <v>11</v>
      </c>
      <c r="C179" s="12">
        <f>C180+C181+C182+C183+C184</f>
        <v>32241.327567029573</v>
      </c>
      <c r="D179" s="12">
        <f>D180+D181+D182+D183+D184</f>
        <v>28868.677689225729</v>
      </c>
      <c r="E179" s="108">
        <f t="shared" ref="E179:E184" si="200">((D179-C179)/C179)*100</f>
        <v>-10.460642077445851</v>
      </c>
      <c r="F179" s="12">
        <f>F180+F181+F182+F183+F184</f>
        <v>60637.223859829734</v>
      </c>
      <c r="G179" s="12">
        <f>G180+G181+G182+G183+G184</f>
        <v>49335.435441139736</v>
      </c>
      <c r="H179" s="108">
        <f t="shared" ref="H179:H184" si="201">((G179-F179)/F179)*100</f>
        <v>-18.638367160105229</v>
      </c>
      <c r="I179" s="109">
        <f>(G179/G$179)*100</f>
        <v>100</v>
      </c>
      <c r="J179" s="23">
        <f>J180+J181+J182+J183+J184</f>
        <v>1899624</v>
      </c>
      <c r="K179" s="23">
        <f>K180+K181+K182+K183+K184</f>
        <v>1681238</v>
      </c>
      <c r="L179" s="108">
        <f t="shared" ref="L179:L184" si="202">((K179-J179)/J179)*100</f>
        <v>-11.496275052326146</v>
      </c>
      <c r="M179" s="23">
        <f>M180+M181+M182+M183+M184</f>
        <v>4807717</v>
      </c>
      <c r="N179" s="23">
        <f>N180+N181+N182+N183+N184</f>
        <v>3105611</v>
      </c>
      <c r="O179" s="108">
        <f t="shared" ref="O179:O184" si="203">((N179-M179)/M179)*100</f>
        <v>-35.403622966992444</v>
      </c>
      <c r="P179" s="109">
        <f>(N179/N$179)*100</f>
        <v>100</v>
      </c>
      <c r="Q179" s="23">
        <f>Q180+Q181+Q182+Q183+Q184</f>
        <v>20275059</v>
      </c>
      <c r="R179" s="23">
        <f>R180+R181+R182+R183+R184</f>
        <v>9356991</v>
      </c>
      <c r="S179" s="108">
        <f t="shared" ref="S179:S184" si="204">((R179-Q179)/Q179)*100</f>
        <v>-53.849747120341306</v>
      </c>
      <c r="T179" s="23">
        <f>T180+T181+T182+T183+T184</f>
        <v>46655398</v>
      </c>
      <c r="U179" s="23">
        <f>U180+U181+U182+U183+U184</f>
        <v>20479452</v>
      </c>
      <c r="V179" s="108">
        <f t="shared" ref="V179:V184" si="205">((U179-T179)/T179)*100</f>
        <v>-56.104860577976424</v>
      </c>
      <c r="W179" s="109">
        <f>(U179/U$179)*100</f>
        <v>100</v>
      </c>
      <c r="X179" s="12">
        <f>X180+X181+X182+X183+X184</f>
        <v>421842.90547846293</v>
      </c>
      <c r="Y179" s="12">
        <f>Y180+Y181+Y182+Y183+Y184</f>
        <v>409941.33297471411</v>
      </c>
      <c r="Z179" s="108">
        <f t="shared" ref="Z179:Z184" si="206">((Y179-X179)/X179)*100</f>
        <v>-2.8213281174540099</v>
      </c>
      <c r="AA179" s="12">
        <f>AA180+AA181+AA182+AA183+AA184</f>
        <v>1004852.3111790433</v>
      </c>
      <c r="AB179" s="12">
        <f>AB180+AB181+AB182+AB183+AB184</f>
        <v>875033.36053435691</v>
      </c>
      <c r="AC179" s="108">
        <f t="shared" ref="AC179:AC184" si="207">((AB179-AA179)/AA179)*100</f>
        <v>-12.919207051667456</v>
      </c>
      <c r="AD179" s="109">
        <f>(AB179/AB$179)*100</f>
        <v>100</v>
      </c>
    </row>
    <row r="180" spans="1:33">
      <c r="A180" s="8"/>
      <c r="B180" s="8" t="s">
        <v>3</v>
      </c>
      <c r="C180" s="11">
        <f>C166+C173</f>
        <v>2414.4158559952125</v>
      </c>
      <c r="D180" s="11">
        <f>D166+D173</f>
        <v>3301.7891525784398</v>
      </c>
      <c r="E180" s="110">
        <f t="shared" si="200"/>
        <v>36.753125787332756</v>
      </c>
      <c r="F180" s="11">
        <f>F166+F173</f>
        <v>6041.6523130864143</v>
      </c>
      <c r="G180" s="11">
        <f>G166+G173</f>
        <v>5650.5737687658793</v>
      </c>
      <c r="H180" s="110">
        <f t="shared" si="201"/>
        <v>-6.4730395602780089</v>
      </c>
      <c r="I180" s="111">
        <f>(G180/G$180)*100</f>
        <v>100</v>
      </c>
      <c r="J180" s="15">
        <f>J166+J173</f>
        <v>83661</v>
      </c>
      <c r="K180" s="15">
        <f>K166+K173</f>
        <v>86074</v>
      </c>
      <c r="L180" s="110">
        <f t="shared" si="202"/>
        <v>2.8842590932453591</v>
      </c>
      <c r="M180" s="15">
        <f>M166+M173</f>
        <v>229030</v>
      </c>
      <c r="N180" s="15">
        <f>N166+N173</f>
        <v>146407</v>
      </c>
      <c r="O180" s="110">
        <f t="shared" si="203"/>
        <v>-36.075186656769851</v>
      </c>
      <c r="P180" s="111">
        <f>(N180/N$180)*100</f>
        <v>100</v>
      </c>
      <c r="Q180" s="15">
        <f>Q166+Q173</f>
        <v>0</v>
      </c>
      <c r="R180" s="15">
        <f>R166+R173</f>
        <v>0</v>
      </c>
      <c r="S180" s="118" t="s">
        <v>61</v>
      </c>
      <c r="T180" s="15">
        <f>T166+T173</f>
        <v>0</v>
      </c>
      <c r="U180" s="15">
        <f>U166+U173</f>
        <v>0</v>
      </c>
      <c r="V180" s="118" t="s">
        <v>61</v>
      </c>
      <c r="W180" s="118" t="s">
        <v>61</v>
      </c>
      <c r="X180" s="11">
        <f>X166+X173</f>
        <v>1994.3744722469999</v>
      </c>
      <c r="Y180" s="11">
        <f>Y166+Y173</f>
        <v>3152.4550696550018</v>
      </c>
      <c r="Z180" s="110">
        <f t="shared" si="206"/>
        <v>58.067359642004867</v>
      </c>
      <c r="AA180" s="11">
        <f>AA166+AA173</f>
        <v>5351.5545287479999</v>
      </c>
      <c r="AB180" s="11">
        <f>AB166+AB173</f>
        <v>5645.8311418480016</v>
      </c>
      <c r="AC180" s="110">
        <f t="shared" si="207"/>
        <v>5.4988996471806093</v>
      </c>
      <c r="AD180" s="111">
        <f>(AB180/AB$180)*100</f>
        <v>100</v>
      </c>
    </row>
    <row r="181" spans="1:33">
      <c r="A181" s="8"/>
      <c r="B181" s="8" t="s">
        <v>4</v>
      </c>
      <c r="C181" s="11">
        <f t="shared" ref="C181:D184" si="208">C167+C174</f>
        <v>5119.4209586657234</v>
      </c>
      <c r="D181" s="11">
        <f t="shared" si="208"/>
        <v>4958.1930720281689</v>
      </c>
      <c r="E181" s="110">
        <f t="shared" si="200"/>
        <v>-3.149338332192464</v>
      </c>
      <c r="F181" s="11">
        <f t="shared" ref="F181:G184" si="209">F167+F174</f>
        <v>12328.520616743779</v>
      </c>
      <c r="G181" s="11">
        <f t="shared" si="209"/>
        <v>10020.292821865074</v>
      </c>
      <c r="H181" s="110">
        <f t="shared" si="201"/>
        <v>-18.722666462866787</v>
      </c>
      <c r="I181" s="111">
        <f>(G181/G$181)*100</f>
        <v>100</v>
      </c>
      <c r="J181" s="15">
        <f t="shared" ref="J181:K184" si="210">J167+J174</f>
        <v>1813377</v>
      </c>
      <c r="K181" s="15">
        <f t="shared" si="210"/>
        <v>1592766</v>
      </c>
      <c r="L181" s="110">
        <f t="shared" si="202"/>
        <v>-12.165754832006803</v>
      </c>
      <c r="M181" s="15">
        <f t="shared" ref="M181:N184" si="211">M167+M174</f>
        <v>4571954</v>
      </c>
      <c r="N181" s="15">
        <f t="shared" si="211"/>
        <v>2954611</v>
      </c>
      <c r="O181" s="110">
        <f t="shared" si="203"/>
        <v>-35.375312175056877</v>
      </c>
      <c r="P181" s="111">
        <f>(N181/N$181)*100</f>
        <v>100</v>
      </c>
      <c r="Q181" s="15">
        <f t="shared" ref="Q181:R184" si="212">Q167+Q174</f>
        <v>0</v>
      </c>
      <c r="R181" s="15">
        <f t="shared" si="212"/>
        <v>0</v>
      </c>
      <c r="S181" s="118" t="s">
        <v>61</v>
      </c>
      <c r="T181" s="15">
        <f t="shared" ref="T181:U184" si="213">T167+T174</f>
        <v>0</v>
      </c>
      <c r="U181" s="15">
        <f t="shared" si="213"/>
        <v>0</v>
      </c>
      <c r="V181" s="118" t="s">
        <v>61</v>
      </c>
      <c r="W181" s="118" t="s">
        <v>61</v>
      </c>
      <c r="X181" s="11">
        <f t="shared" ref="X181:Y184" si="214">X167+X174</f>
        <v>131823.22410845003</v>
      </c>
      <c r="Y181" s="11">
        <f t="shared" si="214"/>
        <v>163608.56213443828</v>
      </c>
      <c r="Z181" s="110">
        <f t="shared" si="206"/>
        <v>24.112092721870223</v>
      </c>
      <c r="AA181" s="11">
        <f t="shared" ref="AA181:AB184" si="215">AA167+AA174</f>
        <v>343211.743315286</v>
      </c>
      <c r="AB181" s="11">
        <f t="shared" si="215"/>
        <v>368323.08971848682</v>
      </c>
      <c r="AC181" s="110">
        <f t="shared" si="207"/>
        <v>7.3165755229222098</v>
      </c>
      <c r="AD181" s="111">
        <f>(AB181/AB$181)*100</f>
        <v>100</v>
      </c>
    </row>
    <row r="182" spans="1:33">
      <c r="A182" s="8"/>
      <c r="B182" s="8" t="s">
        <v>5</v>
      </c>
      <c r="C182" s="11">
        <f t="shared" si="208"/>
        <v>13187.944223707047</v>
      </c>
      <c r="D182" s="11">
        <f t="shared" si="208"/>
        <v>19781.848119616079</v>
      </c>
      <c r="E182" s="110">
        <f t="shared" si="200"/>
        <v>49.999482740119802</v>
      </c>
      <c r="F182" s="11">
        <f t="shared" si="209"/>
        <v>27086.340763640877</v>
      </c>
      <c r="G182" s="11">
        <f t="shared" si="209"/>
        <v>30087.018450090472</v>
      </c>
      <c r="H182" s="110">
        <f t="shared" si="201"/>
        <v>11.078195141358959</v>
      </c>
      <c r="I182" s="111">
        <f>(G182/G$182)*100</f>
        <v>100</v>
      </c>
      <c r="J182" s="15">
        <f t="shared" si="210"/>
        <v>182</v>
      </c>
      <c r="K182" s="15">
        <f t="shared" si="210"/>
        <v>88</v>
      </c>
      <c r="L182" s="110">
        <f t="shared" si="202"/>
        <v>-51.648351648351657</v>
      </c>
      <c r="M182" s="15">
        <f t="shared" si="211"/>
        <v>557</v>
      </c>
      <c r="N182" s="15">
        <f t="shared" si="211"/>
        <v>186</v>
      </c>
      <c r="O182" s="110">
        <f t="shared" si="203"/>
        <v>-66.606822262118499</v>
      </c>
      <c r="P182" s="111">
        <f>(N182/N$182)*100</f>
        <v>100</v>
      </c>
      <c r="Q182" s="15">
        <f t="shared" si="212"/>
        <v>10810077</v>
      </c>
      <c r="R182" s="15">
        <f t="shared" si="212"/>
        <v>1996607</v>
      </c>
      <c r="S182" s="110">
        <f t="shared" si="204"/>
        <v>-81.530131561505073</v>
      </c>
      <c r="T182" s="15">
        <f t="shared" si="213"/>
        <v>25995030</v>
      </c>
      <c r="U182" s="15">
        <f t="shared" si="213"/>
        <v>7208512</v>
      </c>
      <c r="V182" s="110">
        <f t="shared" si="205"/>
        <v>-72.269653083685611</v>
      </c>
      <c r="W182" s="111">
        <f>(U182/U$182)*100</f>
        <v>100</v>
      </c>
      <c r="X182" s="11">
        <f t="shared" si="214"/>
        <v>95637.343332814227</v>
      </c>
      <c r="Y182" s="11">
        <f t="shared" si="214"/>
        <v>33815.839803343493</v>
      </c>
      <c r="Z182" s="110">
        <f t="shared" si="206"/>
        <v>-64.641594355391391</v>
      </c>
      <c r="AA182" s="11">
        <f t="shared" si="215"/>
        <v>230500.39218441557</v>
      </c>
      <c r="AB182" s="11">
        <f t="shared" si="215"/>
        <v>85245.943270337186</v>
      </c>
      <c r="AC182" s="110">
        <f t="shared" si="207"/>
        <v>-63.017007276007242</v>
      </c>
      <c r="AD182" s="111">
        <f>(AB182/AB$182)*100</f>
        <v>100</v>
      </c>
    </row>
    <row r="183" spans="1:33">
      <c r="A183" s="8"/>
      <c r="B183" s="8" t="s">
        <v>6</v>
      </c>
      <c r="C183" s="11">
        <f t="shared" si="208"/>
        <v>11074.784595281109</v>
      </c>
      <c r="D183" s="11">
        <f t="shared" si="208"/>
        <v>465.51386829694553</v>
      </c>
      <c r="E183" s="110">
        <f t="shared" si="200"/>
        <v>-95.796632753513791</v>
      </c>
      <c r="F183" s="11">
        <f t="shared" si="209"/>
        <v>14003.465752567632</v>
      </c>
      <c r="G183" s="11">
        <f t="shared" si="209"/>
        <v>2540.3576440831257</v>
      </c>
      <c r="H183" s="110">
        <f t="shared" si="201"/>
        <v>-81.859079109631608</v>
      </c>
      <c r="I183" s="111">
        <f>(G183/G$183)*100</f>
        <v>100</v>
      </c>
      <c r="J183" s="15">
        <f t="shared" si="210"/>
        <v>232</v>
      </c>
      <c r="K183" s="15">
        <f t="shared" si="210"/>
        <v>494</v>
      </c>
      <c r="L183" s="110">
        <f t="shared" si="202"/>
        <v>112.93103448275863</v>
      </c>
      <c r="M183" s="15">
        <f t="shared" si="211"/>
        <v>586</v>
      </c>
      <c r="N183" s="15">
        <f t="shared" si="211"/>
        <v>811</v>
      </c>
      <c r="O183" s="110">
        <f t="shared" si="203"/>
        <v>38.395904436860064</v>
      </c>
      <c r="P183" s="111">
        <f>(N183/N$183)*100</f>
        <v>100</v>
      </c>
      <c r="Q183" s="15">
        <f t="shared" si="212"/>
        <v>738047</v>
      </c>
      <c r="R183" s="15">
        <f t="shared" si="212"/>
        <v>275838</v>
      </c>
      <c r="S183" s="110">
        <f t="shared" si="204"/>
        <v>-62.625957425475612</v>
      </c>
      <c r="T183" s="15">
        <f t="shared" si="213"/>
        <v>2059875</v>
      </c>
      <c r="U183" s="15">
        <f t="shared" si="213"/>
        <v>573177</v>
      </c>
      <c r="V183" s="110">
        <f t="shared" si="205"/>
        <v>-72.174185326779536</v>
      </c>
      <c r="W183" s="111">
        <f>(U183/U$183)*100</f>
        <v>100</v>
      </c>
      <c r="X183" s="11">
        <f t="shared" si="214"/>
        <v>8263.2766325800003</v>
      </c>
      <c r="Y183" s="11">
        <f t="shared" si="214"/>
        <v>24874.124035099994</v>
      </c>
      <c r="Z183" s="110">
        <f t="shared" si="206"/>
        <v>201.02010547520149</v>
      </c>
      <c r="AA183" s="11">
        <f t="shared" si="215"/>
        <v>32153.923552700002</v>
      </c>
      <c r="AB183" s="11">
        <f t="shared" si="215"/>
        <v>35275.085975800001</v>
      </c>
      <c r="AC183" s="110">
        <f t="shared" si="207"/>
        <v>9.7069411077762879</v>
      </c>
      <c r="AD183" s="111">
        <f>(AB183/AB$183)*100</f>
        <v>100</v>
      </c>
    </row>
    <row r="184" spans="1:33">
      <c r="A184" s="8"/>
      <c r="B184" s="26" t="s">
        <v>25</v>
      </c>
      <c r="C184" s="11">
        <f t="shared" si="208"/>
        <v>444.76193338048125</v>
      </c>
      <c r="D184" s="11">
        <f t="shared" si="208"/>
        <v>361.33347670609595</v>
      </c>
      <c r="E184" s="110">
        <f t="shared" si="200"/>
        <v>-18.758002970324938</v>
      </c>
      <c r="F184" s="11">
        <f t="shared" si="209"/>
        <v>1177.2444137910279</v>
      </c>
      <c r="G184" s="11">
        <f t="shared" si="209"/>
        <v>1037.192756335184</v>
      </c>
      <c r="H184" s="110">
        <f t="shared" si="201"/>
        <v>-11.896565897037627</v>
      </c>
      <c r="I184" s="111">
        <f>(G184/G$184)*100</f>
        <v>100</v>
      </c>
      <c r="J184" s="15">
        <f t="shared" si="210"/>
        <v>2172</v>
      </c>
      <c r="K184" s="15">
        <f t="shared" si="210"/>
        <v>1816</v>
      </c>
      <c r="L184" s="110">
        <f t="shared" si="202"/>
        <v>-16.390423572744016</v>
      </c>
      <c r="M184" s="15">
        <f t="shared" si="211"/>
        <v>5590</v>
      </c>
      <c r="N184" s="15">
        <f t="shared" si="211"/>
        <v>3596</v>
      </c>
      <c r="O184" s="110">
        <f t="shared" si="203"/>
        <v>-35.670840787119857</v>
      </c>
      <c r="P184" s="111">
        <f>(N184/N$184)*100</f>
        <v>100</v>
      </c>
      <c r="Q184" s="15">
        <f t="shared" si="212"/>
        <v>8726935</v>
      </c>
      <c r="R184" s="15">
        <f t="shared" si="212"/>
        <v>7084546</v>
      </c>
      <c r="S184" s="110">
        <f t="shared" si="204"/>
        <v>-18.819768910848996</v>
      </c>
      <c r="T184" s="15">
        <f t="shared" si="213"/>
        <v>18600493</v>
      </c>
      <c r="U184" s="15">
        <f t="shared" si="213"/>
        <v>12697763</v>
      </c>
      <c r="V184" s="110">
        <f t="shared" si="205"/>
        <v>-31.734266398207833</v>
      </c>
      <c r="W184" s="111">
        <f>(U184/U$184)*100</f>
        <v>100</v>
      </c>
      <c r="X184" s="11">
        <f t="shared" si="214"/>
        <v>184124.6869323717</v>
      </c>
      <c r="Y184" s="11">
        <f t="shared" si="214"/>
        <v>184490.35193217732</v>
      </c>
      <c r="Z184" s="110">
        <f t="shared" si="206"/>
        <v>0.19859640002534315</v>
      </c>
      <c r="AA184" s="11">
        <f t="shared" si="215"/>
        <v>393634.69759789371</v>
      </c>
      <c r="AB184" s="11">
        <f t="shared" si="215"/>
        <v>380543.4104278849</v>
      </c>
      <c r="AC184" s="110">
        <f t="shared" si="207"/>
        <v>-3.3257452277191901</v>
      </c>
      <c r="AD184" s="111">
        <f>(AB184/AB$184)*100</f>
        <v>100</v>
      </c>
    </row>
    <row r="185" spans="1:33">
      <c r="A185" s="36" t="s">
        <v>24</v>
      </c>
      <c r="N185" s="28"/>
      <c r="O185" s="28"/>
      <c r="P185" s="28"/>
      <c r="Q185" s="28"/>
    </row>
    <row r="186" spans="1:33">
      <c r="A186" s="36" t="s">
        <v>16</v>
      </c>
    </row>
  </sheetData>
  <mergeCells count="9">
    <mergeCell ref="Y1:AD1"/>
    <mergeCell ref="R1:W1"/>
    <mergeCell ref="A2:A3"/>
    <mergeCell ref="B2:B3"/>
    <mergeCell ref="C2:I2"/>
    <mergeCell ref="J2:P2"/>
    <mergeCell ref="Q2:W2"/>
    <mergeCell ref="X2:AD2"/>
    <mergeCell ref="B1:I1"/>
  </mergeCells>
  <pageMargins left="0.7" right="0.7" top="0.75" bottom="0.75" header="0.3" footer="0.3"/>
  <pageSetup paperSize="9" scale="70" orientation="portrait" r:id="rId1"/>
  <rowBreaks count="2" manualBreakCount="2">
    <brk id="66" max="16383" man="1"/>
    <brk id="129" max="16383" man="1"/>
  </rowBreaks>
  <colBreaks count="3" manualBreakCount="3">
    <brk id="9" max="1048575" man="1"/>
    <brk id="16" max="1048575" man="1"/>
    <brk id="2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FYP as at 31st March, 2018_TEMP</vt:lpstr>
      <vt:lpstr>Authority Vs Life Council</vt:lpstr>
      <vt:lpstr>FYP as at 30th June' 2020</vt:lpstr>
      <vt:lpstr>'FYP as at 31st March, 2018_TEMP'!Print_Area</vt:lpstr>
      <vt:lpstr>'FYP as at 30th June'' 2020'!Print_Titles</vt:lpstr>
      <vt:lpstr>'FYP as at 31st March, 2018_TEMP'!Print_Titles</vt:lpstr>
    </vt:vector>
  </TitlesOfParts>
  <Company>IRDA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IRDA</dc:creator>
  <cp:lastModifiedBy>SastryBHSN</cp:lastModifiedBy>
  <cp:lastPrinted>2020-07-09T08:45:20Z</cp:lastPrinted>
  <dcterms:created xsi:type="dcterms:W3CDTF">2002-04-18T04:47:59Z</dcterms:created>
  <dcterms:modified xsi:type="dcterms:W3CDTF">2020-07-09T08:48:28Z</dcterms:modified>
</cp:coreProperties>
</file>