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0.13.143\tv rao\D DRIVE\Life Department\Returns and Analysis\Life Statistics\Monthly NB Figures\NB DATA\Business Data 2020-21\September, 2020\For website\"/>
    </mc:Choice>
  </mc:AlternateContent>
  <bookViews>
    <workbookView xWindow="0" yWindow="0" windowWidth="20490" windowHeight="6225" tabRatio="695"/>
  </bookViews>
  <sheets>
    <sheet name="NB Stmt as at 30th Sept' 2020" sheetId="41" r:id="rId1"/>
  </sheets>
  <definedNames>
    <definedName name="_xlnm.Print_Titles" localSheetId="0">'NB Stmt as at 30th Sept'' 2020'!$A:$B,'NB Stmt as at 30th Sept'' 2020'!$1:$3</definedName>
  </definedNames>
  <calcPr calcId="162913"/>
  <fileRecoveryPr autoRecover="0"/>
</workbook>
</file>

<file path=xl/calcChain.xml><?xml version="1.0" encoding="utf-8"?>
<calcChain xmlns="http://schemas.openxmlformats.org/spreadsheetml/2006/main">
  <c r="AC177" i="41" l="1"/>
  <c r="Z177" i="41"/>
  <c r="V177" i="41"/>
  <c r="S177" i="41"/>
  <c r="O177" i="41"/>
  <c r="L177" i="41"/>
  <c r="H177" i="41"/>
  <c r="E177" i="41"/>
  <c r="AC176" i="41"/>
  <c r="Z176" i="41"/>
  <c r="V176" i="41"/>
  <c r="S176" i="41"/>
  <c r="O176" i="41"/>
  <c r="L176" i="41"/>
  <c r="H176" i="41"/>
  <c r="E176" i="41"/>
  <c r="AC175" i="41"/>
  <c r="Z175" i="41"/>
  <c r="V175" i="41"/>
  <c r="S175" i="41"/>
  <c r="O175" i="41"/>
  <c r="L175" i="41"/>
  <c r="H175" i="41"/>
  <c r="E175" i="41"/>
  <c r="AC174" i="41"/>
  <c r="Z174" i="41"/>
  <c r="O174" i="41"/>
  <c r="L174" i="41"/>
  <c r="H174" i="41"/>
  <c r="E174" i="41"/>
  <c r="AC173" i="41"/>
  <c r="Z173" i="41"/>
  <c r="O173" i="41"/>
  <c r="L173" i="41"/>
  <c r="H173" i="41"/>
  <c r="E173" i="41"/>
  <c r="AC121" i="41" l="1"/>
  <c r="Z121" i="41"/>
  <c r="V121" i="41"/>
  <c r="S121" i="41"/>
  <c r="O121" i="41"/>
  <c r="L121" i="41"/>
  <c r="H121" i="41"/>
  <c r="E121" i="41"/>
  <c r="AC119" i="41"/>
  <c r="Z119" i="41"/>
  <c r="V119" i="41"/>
  <c r="S119" i="41"/>
  <c r="O119" i="41"/>
  <c r="L119" i="41"/>
  <c r="H119" i="41"/>
  <c r="E119" i="41"/>
  <c r="AC118" i="41"/>
  <c r="Z118" i="41"/>
  <c r="O118" i="41"/>
  <c r="L118" i="41"/>
  <c r="H118" i="41"/>
  <c r="E118" i="41"/>
  <c r="AC117" i="41"/>
  <c r="Z117" i="41"/>
  <c r="O117" i="41"/>
  <c r="L117" i="41"/>
  <c r="H117" i="41"/>
  <c r="E117" i="41"/>
  <c r="AB116" i="41"/>
  <c r="AA116" i="41"/>
  <c r="Y116" i="41"/>
  <c r="X116" i="41"/>
  <c r="U116" i="41"/>
  <c r="V116" i="41" s="1"/>
  <c r="T116" i="41"/>
  <c r="R116" i="41"/>
  <c r="S116" i="41" s="1"/>
  <c r="Q116" i="41"/>
  <c r="N116" i="41"/>
  <c r="M116" i="41"/>
  <c r="O116" i="41" s="1"/>
  <c r="K116" i="41"/>
  <c r="L116" i="41" s="1"/>
  <c r="J116" i="41"/>
  <c r="G116" i="41"/>
  <c r="F116" i="41"/>
  <c r="D116" i="41"/>
  <c r="E116" i="41" s="1"/>
  <c r="C116" i="41"/>
  <c r="AC114" i="41"/>
  <c r="Z114" i="41"/>
  <c r="V114" i="41"/>
  <c r="S114" i="41"/>
  <c r="H114" i="41"/>
  <c r="E114" i="41"/>
  <c r="AC113" i="41"/>
  <c r="Z113" i="41"/>
  <c r="V113" i="41"/>
  <c r="S113" i="41"/>
  <c r="O113" i="41"/>
  <c r="L113" i="41"/>
  <c r="H113" i="41"/>
  <c r="E113" i="41"/>
  <c r="AC112" i="41"/>
  <c r="Z112" i="41"/>
  <c r="V112" i="41"/>
  <c r="S112" i="41"/>
  <c r="O112" i="41"/>
  <c r="H112" i="41"/>
  <c r="E112" i="41"/>
  <c r="AC111" i="41"/>
  <c r="Z111" i="41"/>
  <c r="O111" i="41"/>
  <c r="L111" i="41"/>
  <c r="H111" i="41"/>
  <c r="E111" i="41"/>
  <c r="AC110" i="41"/>
  <c r="Z110" i="41"/>
  <c r="O110" i="41"/>
  <c r="L110" i="41"/>
  <c r="H110" i="41"/>
  <c r="E110" i="41"/>
  <c r="AB109" i="41"/>
  <c r="AA109" i="41"/>
  <c r="Y109" i="41"/>
  <c r="X109" i="41"/>
  <c r="U109" i="41"/>
  <c r="T109" i="41"/>
  <c r="R109" i="41"/>
  <c r="Q109" i="41"/>
  <c r="S109" i="41" s="1"/>
  <c r="O109" i="41"/>
  <c r="N109" i="41"/>
  <c r="M109" i="41"/>
  <c r="K109" i="41"/>
  <c r="J109" i="41"/>
  <c r="G109" i="41"/>
  <c r="F109" i="41"/>
  <c r="H109" i="41" s="1"/>
  <c r="D109" i="41"/>
  <c r="C109" i="41"/>
  <c r="AC107" i="41"/>
  <c r="Z107" i="41"/>
  <c r="V107" i="41"/>
  <c r="S107" i="41"/>
  <c r="O107" i="41"/>
  <c r="L107" i="41"/>
  <c r="H107" i="41"/>
  <c r="E107" i="41"/>
  <c r="AC105" i="41"/>
  <c r="Z105" i="41"/>
  <c r="V105" i="41"/>
  <c r="S105" i="41"/>
  <c r="O105" i="41"/>
  <c r="L105" i="41"/>
  <c r="H105" i="41"/>
  <c r="E105" i="41"/>
  <c r="AC104" i="41"/>
  <c r="Z104" i="41"/>
  <c r="O104" i="41"/>
  <c r="L104" i="41"/>
  <c r="H104" i="41"/>
  <c r="E104" i="41"/>
  <c r="AC103" i="41"/>
  <c r="Z103" i="41"/>
  <c r="O103" i="41"/>
  <c r="L103" i="41"/>
  <c r="H103" i="41"/>
  <c r="E103" i="41"/>
  <c r="AB102" i="41"/>
  <c r="AA102" i="41"/>
  <c r="Y102" i="41"/>
  <c r="Z102" i="41" s="1"/>
  <c r="X102" i="41"/>
  <c r="U102" i="41"/>
  <c r="T102" i="41"/>
  <c r="S102" i="41"/>
  <c r="R102" i="41"/>
  <c r="Q102" i="41"/>
  <c r="N102" i="41"/>
  <c r="O102" i="41" s="1"/>
  <c r="M102" i="41"/>
  <c r="K102" i="41"/>
  <c r="L102" i="41" s="1"/>
  <c r="J102" i="41"/>
  <c r="G102" i="41"/>
  <c r="F102" i="41"/>
  <c r="H102" i="41" s="1"/>
  <c r="D102" i="41"/>
  <c r="C102" i="41"/>
  <c r="AC100" i="41"/>
  <c r="Z100" i="41"/>
  <c r="V100" i="41"/>
  <c r="S100" i="41"/>
  <c r="O100" i="41"/>
  <c r="L100" i="41"/>
  <c r="H100" i="41"/>
  <c r="E100" i="41"/>
  <c r="AC99" i="41"/>
  <c r="Z99" i="41"/>
  <c r="V99" i="41"/>
  <c r="S99" i="41"/>
  <c r="O99" i="41"/>
  <c r="L99" i="41"/>
  <c r="H99" i="41"/>
  <c r="E99" i="41"/>
  <c r="AC98" i="41"/>
  <c r="Z98" i="41"/>
  <c r="V98" i="41"/>
  <c r="S98" i="41"/>
  <c r="O98" i="41"/>
  <c r="L98" i="41"/>
  <c r="H98" i="41"/>
  <c r="E98" i="41"/>
  <c r="AC97" i="41"/>
  <c r="Z97" i="41"/>
  <c r="O97" i="41"/>
  <c r="L97" i="41"/>
  <c r="H97" i="41"/>
  <c r="E97" i="41"/>
  <c r="AC96" i="41"/>
  <c r="Z96" i="41"/>
  <c r="O96" i="41"/>
  <c r="L96" i="41"/>
  <c r="H96" i="41"/>
  <c r="E96" i="41"/>
  <c r="AB95" i="41"/>
  <c r="AA95" i="41"/>
  <c r="Y95" i="41"/>
  <c r="Z95" i="41" s="1"/>
  <c r="X95" i="41"/>
  <c r="U95" i="41"/>
  <c r="T95" i="41"/>
  <c r="S95" i="41"/>
  <c r="R95" i="41"/>
  <c r="Q95" i="41"/>
  <c r="N95" i="41"/>
  <c r="O95" i="41" s="1"/>
  <c r="M95" i="41"/>
  <c r="K95" i="41"/>
  <c r="L95" i="41" s="1"/>
  <c r="J95" i="41"/>
  <c r="G95" i="41"/>
  <c r="F95" i="41"/>
  <c r="H95" i="41" s="1"/>
  <c r="D95" i="41"/>
  <c r="C95" i="41"/>
  <c r="AC92" i="41"/>
  <c r="Z92" i="41"/>
  <c r="V92" i="41"/>
  <c r="S92" i="41"/>
  <c r="O92" i="41"/>
  <c r="H92" i="41"/>
  <c r="E92" i="41"/>
  <c r="AC91" i="41"/>
  <c r="Z91" i="41"/>
  <c r="V91" i="41"/>
  <c r="S91" i="41"/>
  <c r="O91" i="41"/>
  <c r="L91" i="41"/>
  <c r="H91" i="41"/>
  <c r="E91" i="41"/>
  <c r="AC90" i="41"/>
  <c r="Z90" i="41"/>
  <c r="O90" i="41"/>
  <c r="L90" i="41"/>
  <c r="H90" i="41"/>
  <c r="E90" i="41"/>
  <c r="AC89" i="41"/>
  <c r="Z89" i="41"/>
  <c r="O89" i="41"/>
  <c r="L89" i="41"/>
  <c r="H89" i="41"/>
  <c r="E89" i="41"/>
  <c r="AB88" i="41"/>
  <c r="AA88" i="41"/>
  <c r="Y88" i="41"/>
  <c r="X88" i="41"/>
  <c r="U88" i="41"/>
  <c r="V88" i="41" s="1"/>
  <c r="T88" i="41"/>
  <c r="R88" i="41"/>
  <c r="S88" i="41" s="1"/>
  <c r="Q88" i="41"/>
  <c r="N88" i="41"/>
  <c r="O88" i="41" s="1"/>
  <c r="M88" i="41"/>
  <c r="K88" i="41"/>
  <c r="J88" i="41"/>
  <c r="L88" i="41" s="1"/>
  <c r="H88" i="41"/>
  <c r="G88" i="41"/>
  <c r="F88" i="41"/>
  <c r="D88" i="41"/>
  <c r="C88" i="41"/>
  <c r="AC85" i="41"/>
  <c r="Z85" i="41"/>
  <c r="V85" i="41"/>
  <c r="S85" i="41"/>
  <c r="H85" i="41"/>
  <c r="E85" i="41"/>
  <c r="AC84" i="41"/>
  <c r="Z84" i="41"/>
  <c r="V84" i="41"/>
  <c r="S84" i="41"/>
  <c r="O84" i="41"/>
  <c r="L84" i="41"/>
  <c r="H84" i="41"/>
  <c r="E84" i="41"/>
  <c r="AC83" i="41"/>
  <c r="Z83" i="41"/>
  <c r="O83" i="41"/>
  <c r="L83" i="41"/>
  <c r="H83" i="41"/>
  <c r="E83" i="41"/>
  <c r="AC82" i="41"/>
  <c r="Z82" i="41"/>
  <c r="O82" i="41"/>
  <c r="L82" i="41"/>
  <c r="H82" i="41"/>
  <c r="E82" i="41"/>
  <c r="AB81" i="41"/>
  <c r="AA81" i="41"/>
  <c r="Y81" i="41"/>
  <c r="Z81" i="41" s="1"/>
  <c r="X81" i="41"/>
  <c r="U81" i="41"/>
  <c r="T81" i="41"/>
  <c r="R81" i="41"/>
  <c r="Q81" i="41"/>
  <c r="S81" i="41" s="1"/>
  <c r="O81" i="41"/>
  <c r="N81" i="41"/>
  <c r="M81" i="41"/>
  <c r="K81" i="41"/>
  <c r="L81" i="41" s="1"/>
  <c r="J81" i="41"/>
  <c r="G81" i="41"/>
  <c r="H81" i="41" s="1"/>
  <c r="F81" i="41"/>
  <c r="D81" i="41"/>
  <c r="C81" i="41"/>
  <c r="AC79" i="41"/>
  <c r="Z79" i="41"/>
  <c r="V79" i="41"/>
  <c r="S79" i="41"/>
  <c r="O79" i="41"/>
  <c r="L79" i="41"/>
  <c r="H79" i="41"/>
  <c r="E79" i="41"/>
  <c r="AC77" i="41"/>
  <c r="Z77" i="41"/>
  <c r="V77" i="41"/>
  <c r="S77" i="41"/>
  <c r="O77" i="41"/>
  <c r="L77" i="41"/>
  <c r="H77" i="41"/>
  <c r="E77" i="41"/>
  <c r="AC76" i="41"/>
  <c r="Z76" i="41"/>
  <c r="O76" i="41"/>
  <c r="L76" i="41"/>
  <c r="H76" i="41"/>
  <c r="E76" i="41"/>
  <c r="AC75" i="41"/>
  <c r="Z75" i="41"/>
  <c r="O75" i="41"/>
  <c r="L75" i="41"/>
  <c r="H75" i="41"/>
  <c r="E75" i="41"/>
  <c r="AB74" i="41"/>
  <c r="AA74" i="41"/>
  <c r="Y74" i="41"/>
  <c r="Z74" i="41" s="1"/>
  <c r="X74" i="41"/>
  <c r="U74" i="41"/>
  <c r="T74" i="41"/>
  <c r="R74" i="41"/>
  <c r="Q74" i="41"/>
  <c r="S74" i="41" s="1"/>
  <c r="O74" i="41"/>
  <c r="N74" i="41"/>
  <c r="M74" i="41"/>
  <c r="K74" i="41"/>
  <c r="L74" i="41" s="1"/>
  <c r="J74" i="41"/>
  <c r="G74" i="41"/>
  <c r="H74" i="41" s="1"/>
  <c r="F74" i="41"/>
  <c r="D74" i="41"/>
  <c r="C74" i="41"/>
  <c r="AC72" i="41"/>
  <c r="Z72" i="41"/>
  <c r="V72" i="41"/>
  <c r="S72" i="41"/>
  <c r="O72" i="41"/>
  <c r="L72" i="41"/>
  <c r="H72" i="41"/>
  <c r="E72" i="41"/>
  <c r="AC70" i="41"/>
  <c r="Z70" i="41"/>
  <c r="V70" i="41"/>
  <c r="S70" i="41"/>
  <c r="O70" i="41"/>
  <c r="L70" i="41"/>
  <c r="H70" i="41"/>
  <c r="E70" i="41"/>
  <c r="AC69" i="41"/>
  <c r="Z69" i="41"/>
  <c r="O69" i="41"/>
  <c r="L69" i="41"/>
  <c r="H69" i="41"/>
  <c r="E69" i="41"/>
  <c r="AC68" i="41"/>
  <c r="Z68" i="41"/>
  <c r="O68" i="41"/>
  <c r="L68" i="41"/>
  <c r="H68" i="41"/>
  <c r="E68" i="41"/>
  <c r="AB67" i="41"/>
  <c r="AA67" i="41"/>
  <c r="Y67" i="41"/>
  <c r="Z67" i="41" s="1"/>
  <c r="X67" i="41"/>
  <c r="U67" i="41"/>
  <c r="T67" i="41"/>
  <c r="R67" i="41"/>
  <c r="Q67" i="41"/>
  <c r="S67" i="41" s="1"/>
  <c r="O67" i="41"/>
  <c r="N67" i="41"/>
  <c r="M67" i="41"/>
  <c r="K67" i="41"/>
  <c r="L67" i="41" s="1"/>
  <c r="J67" i="41"/>
  <c r="G67" i="41"/>
  <c r="H67" i="41" s="1"/>
  <c r="F67" i="41"/>
  <c r="D67" i="41"/>
  <c r="C67" i="41"/>
  <c r="AC65" i="41"/>
  <c r="Z65" i="41"/>
  <c r="V65" i="41"/>
  <c r="S65" i="41"/>
  <c r="O65" i="41"/>
  <c r="H65" i="41"/>
  <c r="E65" i="41"/>
  <c r="AC63" i="41"/>
  <c r="Z63" i="41"/>
  <c r="V63" i="41"/>
  <c r="S63" i="41"/>
  <c r="O63" i="41"/>
  <c r="H63" i="41"/>
  <c r="E63" i="41"/>
  <c r="AC62" i="41"/>
  <c r="Z62" i="41"/>
  <c r="O62" i="41"/>
  <c r="L62" i="41"/>
  <c r="H62" i="41"/>
  <c r="E62" i="41"/>
  <c r="AC61" i="41"/>
  <c r="Z61" i="41"/>
  <c r="O61" i="41"/>
  <c r="L61" i="41"/>
  <c r="H61" i="41"/>
  <c r="E61" i="41"/>
  <c r="AB60" i="41"/>
  <c r="AA60" i="41"/>
  <c r="Y60" i="41"/>
  <c r="X60" i="41"/>
  <c r="Z60" i="41" s="1"/>
  <c r="U60" i="41"/>
  <c r="T60" i="41"/>
  <c r="R60" i="41"/>
  <c r="S60" i="41" s="1"/>
  <c r="Q60" i="41"/>
  <c r="N60" i="41"/>
  <c r="O60" i="41" s="1"/>
  <c r="M60" i="41"/>
  <c r="K60" i="41"/>
  <c r="J60" i="41"/>
  <c r="L60" i="41" s="1"/>
  <c r="H60" i="41"/>
  <c r="G60" i="41"/>
  <c r="F60" i="41"/>
  <c r="D60" i="41"/>
  <c r="C60" i="41"/>
  <c r="AC58" i="41"/>
  <c r="Z58" i="41"/>
  <c r="V58" i="41"/>
  <c r="S58" i="41"/>
  <c r="H58" i="41"/>
  <c r="E58" i="41"/>
  <c r="AC57" i="41"/>
  <c r="Z57" i="41"/>
  <c r="V57" i="41"/>
  <c r="S57" i="41"/>
  <c r="O57" i="41"/>
  <c r="L57" i="41"/>
  <c r="H57" i="41"/>
  <c r="E57" i="41"/>
  <c r="AC56" i="41"/>
  <c r="Z56" i="41"/>
  <c r="V56" i="41"/>
  <c r="S56" i="41"/>
  <c r="H56" i="41"/>
  <c r="E56" i="41"/>
  <c r="AC55" i="41"/>
  <c r="Z55" i="41"/>
  <c r="O55" i="41"/>
  <c r="L55" i="41"/>
  <c r="H55" i="41"/>
  <c r="E55" i="41"/>
  <c r="AC54" i="41"/>
  <c r="Z54" i="41"/>
  <c r="O54" i="41"/>
  <c r="L54" i="41"/>
  <c r="H54" i="41"/>
  <c r="E54" i="41"/>
  <c r="AB53" i="41"/>
  <c r="AA53" i="41"/>
  <c r="Y53" i="41"/>
  <c r="X53" i="41"/>
  <c r="Z53" i="41" s="1"/>
  <c r="U53" i="41"/>
  <c r="T53" i="41"/>
  <c r="R53" i="41"/>
  <c r="S53" i="41" s="1"/>
  <c r="Q53" i="41"/>
  <c r="N53" i="41"/>
  <c r="O53" i="41" s="1"/>
  <c r="M53" i="41"/>
  <c r="K53" i="41"/>
  <c r="J53" i="41"/>
  <c r="L53" i="41" s="1"/>
  <c r="H53" i="41"/>
  <c r="G53" i="41"/>
  <c r="F53" i="41"/>
  <c r="D53" i="41"/>
  <c r="C53" i="41"/>
  <c r="AC51" i="41"/>
  <c r="Z51" i="41"/>
  <c r="V51" i="41"/>
  <c r="S51" i="41"/>
  <c r="O51" i="41"/>
  <c r="L51" i="41"/>
  <c r="H51" i="41"/>
  <c r="E51" i="41"/>
  <c r="H50" i="41"/>
  <c r="E50" i="41"/>
  <c r="AC49" i="41"/>
  <c r="Z49" i="41"/>
  <c r="V49" i="41"/>
  <c r="S49" i="41"/>
  <c r="O49" i="41"/>
  <c r="L49" i="41"/>
  <c r="H49" i="41"/>
  <c r="E49" i="41"/>
  <c r="AC48" i="41"/>
  <c r="Z48" i="41"/>
  <c r="O48" i="41"/>
  <c r="L48" i="41"/>
  <c r="H48" i="41"/>
  <c r="E48" i="41"/>
  <c r="AC47" i="41"/>
  <c r="Z47" i="41"/>
  <c r="O47" i="41"/>
  <c r="L47" i="41"/>
  <c r="H47" i="41"/>
  <c r="E47" i="41"/>
  <c r="AB46" i="41"/>
  <c r="AA46" i="41"/>
  <c r="Y46" i="41"/>
  <c r="X46" i="41"/>
  <c r="U46" i="41"/>
  <c r="T46" i="41"/>
  <c r="V46" i="41" s="1"/>
  <c r="R46" i="41"/>
  <c r="Q46" i="41"/>
  <c r="S46" i="41" s="1"/>
  <c r="O46" i="41"/>
  <c r="N46" i="41"/>
  <c r="M46" i="41"/>
  <c r="K46" i="41"/>
  <c r="L46" i="41" s="1"/>
  <c r="J46" i="41"/>
  <c r="G46" i="41"/>
  <c r="H46" i="41" s="1"/>
  <c r="F46" i="41"/>
  <c r="D46" i="41"/>
  <c r="C46" i="41"/>
  <c r="AB172" i="41"/>
  <c r="AA172" i="41"/>
  <c r="Y172" i="41"/>
  <c r="X172" i="41"/>
  <c r="U172" i="41"/>
  <c r="T172" i="41"/>
  <c r="R172" i="41"/>
  <c r="Q172" i="41"/>
  <c r="S172" i="41" s="1"/>
  <c r="N172" i="41"/>
  <c r="O172" i="41" s="1"/>
  <c r="M172" i="41"/>
  <c r="K172" i="41"/>
  <c r="L172" i="41" s="1"/>
  <c r="J172" i="41"/>
  <c r="G172" i="41"/>
  <c r="F172" i="41"/>
  <c r="D172" i="41"/>
  <c r="C172" i="41"/>
  <c r="AB170" i="41"/>
  <c r="AA170" i="41"/>
  <c r="AA184" i="41" s="1"/>
  <c r="Y170" i="41"/>
  <c r="X170" i="41"/>
  <c r="X184" i="41" s="1"/>
  <c r="U170" i="41"/>
  <c r="T170" i="41"/>
  <c r="T184" i="41" s="1"/>
  <c r="R170" i="41"/>
  <c r="R184" i="41" s="1"/>
  <c r="S184" i="41" s="1"/>
  <c r="Q170" i="41"/>
  <c r="Q184" i="41" s="1"/>
  <c r="N170" i="41"/>
  <c r="M170" i="41"/>
  <c r="M184" i="41" s="1"/>
  <c r="K170" i="41"/>
  <c r="J170" i="41"/>
  <c r="J184" i="41" s="1"/>
  <c r="G170" i="41"/>
  <c r="G184" i="41" s="1"/>
  <c r="F170" i="41"/>
  <c r="F184" i="41" s="1"/>
  <c r="D170" i="41"/>
  <c r="E170" i="41" s="1"/>
  <c r="C170" i="41"/>
  <c r="C184" i="41" s="1"/>
  <c r="AB169" i="41"/>
  <c r="AB183" i="41" s="1"/>
  <c r="AA169" i="41"/>
  <c r="AA183" i="41" s="1"/>
  <c r="Y169" i="41"/>
  <c r="Z169" i="41" s="1"/>
  <c r="X169" i="41"/>
  <c r="X183" i="41" s="1"/>
  <c r="U169" i="41"/>
  <c r="T169" i="41"/>
  <c r="T183" i="41" s="1"/>
  <c r="R169" i="41"/>
  <c r="R183" i="41" s="1"/>
  <c r="Q169" i="41"/>
  <c r="N169" i="41"/>
  <c r="N183" i="41" s="1"/>
  <c r="M169" i="41"/>
  <c r="M183" i="41" s="1"/>
  <c r="K169" i="41"/>
  <c r="K183" i="41" s="1"/>
  <c r="J169" i="41"/>
  <c r="J183" i="41" s="1"/>
  <c r="G169" i="41"/>
  <c r="F169" i="41"/>
  <c r="F183" i="41" s="1"/>
  <c r="D169" i="41"/>
  <c r="C169" i="41"/>
  <c r="C183" i="41" s="1"/>
  <c r="AB168" i="41"/>
  <c r="AA168" i="41"/>
  <c r="AA182" i="41" s="1"/>
  <c r="Y168" i="41"/>
  <c r="X168" i="41"/>
  <c r="X182" i="41" s="1"/>
  <c r="U168" i="41"/>
  <c r="T168" i="41"/>
  <c r="T182" i="41" s="1"/>
  <c r="R168" i="41"/>
  <c r="R182" i="41" s="1"/>
  <c r="Q168" i="41"/>
  <c r="Q182" i="41" s="1"/>
  <c r="N168" i="41"/>
  <c r="N182" i="41" s="1"/>
  <c r="M168" i="41"/>
  <c r="M182" i="41" s="1"/>
  <c r="K168" i="41"/>
  <c r="K182" i="41" s="1"/>
  <c r="J168" i="41"/>
  <c r="J182" i="41" s="1"/>
  <c r="G168" i="41"/>
  <c r="G182" i="41" s="1"/>
  <c r="F168" i="41"/>
  <c r="F182" i="41" s="1"/>
  <c r="D168" i="41"/>
  <c r="C168" i="41"/>
  <c r="C182" i="41" s="1"/>
  <c r="AB167" i="41"/>
  <c r="AA167" i="41"/>
  <c r="AA181" i="41" s="1"/>
  <c r="Y167" i="41"/>
  <c r="X167" i="41"/>
  <c r="X181" i="41" s="1"/>
  <c r="U167" i="41"/>
  <c r="T167" i="41"/>
  <c r="T181" i="41" s="1"/>
  <c r="R167" i="41"/>
  <c r="R181" i="41" s="1"/>
  <c r="Q167" i="41"/>
  <c r="Q181" i="41" s="1"/>
  <c r="N167" i="41"/>
  <c r="N181" i="41" s="1"/>
  <c r="P174" i="41" s="1"/>
  <c r="M167" i="41"/>
  <c r="M181" i="41" s="1"/>
  <c r="K167" i="41"/>
  <c r="K181" i="41" s="1"/>
  <c r="J167" i="41"/>
  <c r="J181" i="41" s="1"/>
  <c r="G167" i="41"/>
  <c r="F167" i="41"/>
  <c r="F181" i="41" s="1"/>
  <c r="D167" i="41"/>
  <c r="D181" i="41" s="1"/>
  <c r="C167" i="41"/>
  <c r="C181" i="41" s="1"/>
  <c r="AB166" i="41"/>
  <c r="AB165" i="41" s="1"/>
  <c r="AA166" i="41"/>
  <c r="AA180" i="41" s="1"/>
  <c r="Y166" i="41"/>
  <c r="Y180" i="41" s="1"/>
  <c r="X166" i="41"/>
  <c r="U166" i="41"/>
  <c r="T166" i="41"/>
  <c r="R166" i="41"/>
  <c r="R180" i="41" s="1"/>
  <c r="Q166" i="41"/>
  <c r="N166" i="41"/>
  <c r="N180" i="41" s="1"/>
  <c r="P173" i="41" s="1"/>
  <c r="M166" i="41"/>
  <c r="M180" i="41" s="1"/>
  <c r="K166" i="41"/>
  <c r="L166" i="41" s="1"/>
  <c r="J166" i="41"/>
  <c r="J180" i="41" s="1"/>
  <c r="G166" i="41"/>
  <c r="F166" i="41"/>
  <c r="D166" i="41"/>
  <c r="C166" i="41"/>
  <c r="C180" i="41" s="1"/>
  <c r="R165" i="41"/>
  <c r="AC163" i="41"/>
  <c r="Z163" i="41"/>
  <c r="V163" i="41"/>
  <c r="S163" i="41"/>
  <c r="O163" i="41"/>
  <c r="L163" i="41"/>
  <c r="H163" i="41"/>
  <c r="E163" i="41"/>
  <c r="AC162" i="41"/>
  <c r="Z162" i="41"/>
  <c r="V162" i="41"/>
  <c r="S162" i="41"/>
  <c r="O162" i="41"/>
  <c r="L162" i="41"/>
  <c r="H162" i="41"/>
  <c r="E162" i="41"/>
  <c r="AC161" i="41"/>
  <c r="Z161" i="41"/>
  <c r="V161" i="41"/>
  <c r="S161" i="41"/>
  <c r="P161" i="41"/>
  <c r="H161" i="41"/>
  <c r="E161" i="41"/>
  <c r="AC160" i="41"/>
  <c r="Z160" i="41"/>
  <c r="O160" i="41"/>
  <c r="L160" i="41"/>
  <c r="H160" i="41"/>
  <c r="E160" i="41"/>
  <c r="AC159" i="41"/>
  <c r="Z159" i="41"/>
  <c r="O159" i="41"/>
  <c r="L159" i="41"/>
  <c r="H159" i="41"/>
  <c r="E159" i="41"/>
  <c r="AB158" i="41"/>
  <c r="AA158" i="41"/>
  <c r="Y158" i="41"/>
  <c r="X158" i="41"/>
  <c r="U158" i="41"/>
  <c r="T158" i="41"/>
  <c r="V158" i="41" s="1"/>
  <c r="R158" i="41"/>
  <c r="Q158" i="41"/>
  <c r="S158" i="41" s="1"/>
  <c r="O158" i="41"/>
  <c r="N158" i="41"/>
  <c r="M158" i="41"/>
  <c r="K158" i="41"/>
  <c r="L158" i="41" s="1"/>
  <c r="J158" i="41"/>
  <c r="G158" i="41"/>
  <c r="H158" i="41" s="1"/>
  <c r="F158" i="41"/>
  <c r="D158" i="41"/>
  <c r="C158" i="41"/>
  <c r="AC156" i="41"/>
  <c r="Z156" i="41"/>
  <c r="V156" i="41"/>
  <c r="S156" i="41"/>
  <c r="O156" i="41"/>
  <c r="L156" i="41"/>
  <c r="H156" i="41"/>
  <c r="E156" i="41"/>
  <c r="AC155" i="41"/>
  <c r="Z155" i="41"/>
  <c r="V155" i="41"/>
  <c r="S155" i="41"/>
  <c r="H155" i="41"/>
  <c r="E155" i="41"/>
  <c r="AC154" i="41"/>
  <c r="Z154" i="41"/>
  <c r="V154" i="41"/>
  <c r="S154" i="41"/>
  <c r="H154" i="41"/>
  <c r="E154" i="41"/>
  <c r="AC153" i="41"/>
  <c r="Z153" i="41"/>
  <c r="O153" i="41"/>
  <c r="L153" i="41"/>
  <c r="H153" i="41"/>
  <c r="E153" i="41"/>
  <c r="AC152" i="41"/>
  <c r="Z152" i="41"/>
  <c r="O152" i="41"/>
  <c r="L152" i="41"/>
  <c r="H152" i="41"/>
  <c r="E152" i="41"/>
  <c r="AB151" i="41"/>
  <c r="AA151" i="41"/>
  <c r="Y151" i="41"/>
  <c r="X151" i="41"/>
  <c r="U151" i="41"/>
  <c r="T151" i="41"/>
  <c r="V151" i="41" s="1"/>
  <c r="S151" i="41"/>
  <c r="R151" i="41"/>
  <c r="Q151" i="41"/>
  <c r="N151" i="41"/>
  <c r="O151" i="41" s="1"/>
  <c r="M151" i="41"/>
  <c r="K151" i="41"/>
  <c r="J151" i="41"/>
  <c r="L151" i="41" s="1"/>
  <c r="H151" i="41"/>
  <c r="G151" i="41"/>
  <c r="F151" i="41"/>
  <c r="D151" i="41"/>
  <c r="C151" i="41"/>
  <c r="AC149" i="41"/>
  <c r="Z149" i="41"/>
  <c r="V149" i="41"/>
  <c r="S149" i="41"/>
  <c r="O149" i="41"/>
  <c r="L149" i="41"/>
  <c r="H149" i="41"/>
  <c r="E149" i="41"/>
  <c r="AC147" i="41"/>
  <c r="Z147" i="41"/>
  <c r="V147" i="41"/>
  <c r="S147" i="41"/>
  <c r="O147" i="41"/>
  <c r="L147" i="41"/>
  <c r="H147" i="41"/>
  <c r="E147" i="41"/>
  <c r="AC146" i="41"/>
  <c r="Z146" i="41"/>
  <c r="O146" i="41"/>
  <c r="L146" i="41"/>
  <c r="H146" i="41"/>
  <c r="E146" i="41"/>
  <c r="AC145" i="41"/>
  <c r="Z145" i="41"/>
  <c r="O145" i="41"/>
  <c r="L145" i="41"/>
  <c r="H145" i="41"/>
  <c r="E145" i="41"/>
  <c r="AB144" i="41"/>
  <c r="AA144" i="41"/>
  <c r="AC144" i="41" s="1"/>
  <c r="Y144" i="41"/>
  <c r="X144" i="41"/>
  <c r="Z144" i="41" s="1"/>
  <c r="V144" i="41"/>
  <c r="U144" i="41"/>
  <c r="T144" i="41"/>
  <c r="R144" i="41"/>
  <c r="Q144" i="41"/>
  <c r="N144" i="41"/>
  <c r="M144" i="41"/>
  <c r="K144" i="41"/>
  <c r="J144" i="41"/>
  <c r="G144" i="41"/>
  <c r="F144" i="41"/>
  <c r="D144" i="41"/>
  <c r="C144" i="41"/>
  <c r="E144" i="41" s="1"/>
  <c r="AC142" i="41"/>
  <c r="Z142" i="41"/>
  <c r="V142" i="41"/>
  <c r="S142" i="41"/>
  <c r="O142" i="41"/>
  <c r="L142" i="41"/>
  <c r="H142" i="41"/>
  <c r="E142" i="41"/>
  <c r="AC141" i="41"/>
  <c r="Z141" i="41"/>
  <c r="V141" i="41"/>
  <c r="S141" i="41"/>
  <c r="H141" i="41"/>
  <c r="E141" i="41"/>
  <c r="AC140" i="41"/>
  <c r="Z140" i="41"/>
  <c r="V140" i="41"/>
  <c r="S140" i="41"/>
  <c r="P140" i="41"/>
  <c r="O140" i="41"/>
  <c r="L140" i="41"/>
  <c r="H140" i="41"/>
  <c r="E140" i="41"/>
  <c r="AC139" i="41"/>
  <c r="Z139" i="41"/>
  <c r="O139" i="41"/>
  <c r="L139" i="41"/>
  <c r="H139" i="41"/>
  <c r="E139" i="41"/>
  <c r="AC138" i="41"/>
  <c r="Z138" i="41"/>
  <c r="P138" i="41"/>
  <c r="O138" i="41"/>
  <c r="L138" i="41"/>
  <c r="H138" i="41"/>
  <c r="E138" i="41"/>
  <c r="AB137" i="41"/>
  <c r="AA137" i="41"/>
  <c r="Y137" i="41"/>
  <c r="Z137" i="41" s="1"/>
  <c r="X137" i="41"/>
  <c r="U137" i="41"/>
  <c r="V137" i="41" s="1"/>
  <c r="T137" i="41"/>
  <c r="R137" i="41"/>
  <c r="S137" i="41" s="1"/>
  <c r="Q137" i="41"/>
  <c r="N137" i="41"/>
  <c r="O137" i="41" s="1"/>
  <c r="M137" i="41"/>
  <c r="K137" i="41"/>
  <c r="J137" i="41"/>
  <c r="G137" i="41"/>
  <c r="F137" i="41"/>
  <c r="D137" i="41"/>
  <c r="C137" i="41"/>
  <c r="E137" i="41" s="1"/>
  <c r="P133" i="41"/>
  <c r="H132" i="41"/>
  <c r="AB130" i="41"/>
  <c r="AA130" i="41"/>
  <c r="Y130" i="41"/>
  <c r="X130" i="41"/>
  <c r="U130" i="41"/>
  <c r="T130" i="41"/>
  <c r="R130" i="41"/>
  <c r="Q130" i="41"/>
  <c r="N130" i="41"/>
  <c r="M130" i="41"/>
  <c r="K130" i="41"/>
  <c r="J130" i="41"/>
  <c r="G130" i="41"/>
  <c r="F130" i="41"/>
  <c r="D130" i="41"/>
  <c r="C130" i="41"/>
  <c r="AC128" i="41"/>
  <c r="Z128" i="41"/>
  <c r="V128" i="41"/>
  <c r="S128" i="41"/>
  <c r="O128" i="41"/>
  <c r="L128" i="41"/>
  <c r="H128" i="41"/>
  <c r="E128" i="41"/>
  <c r="AC127" i="41"/>
  <c r="Z127" i="41"/>
  <c r="V127" i="41"/>
  <c r="S127" i="41"/>
  <c r="O127" i="41"/>
  <c r="L127" i="41"/>
  <c r="H127" i="41"/>
  <c r="E127" i="41"/>
  <c r="AC126" i="41"/>
  <c r="Z126" i="41"/>
  <c r="V126" i="41"/>
  <c r="S126" i="41"/>
  <c r="P126" i="41"/>
  <c r="H126" i="41"/>
  <c r="AC125" i="41"/>
  <c r="Z125" i="41"/>
  <c r="O125" i="41"/>
  <c r="L125" i="41"/>
  <c r="H125" i="41"/>
  <c r="E125" i="41"/>
  <c r="AC124" i="41"/>
  <c r="Z124" i="41"/>
  <c r="O124" i="41"/>
  <c r="L124" i="41"/>
  <c r="H124" i="41"/>
  <c r="E124" i="41"/>
  <c r="AB123" i="41"/>
  <c r="AA123" i="41"/>
  <c r="AC123" i="41" s="1"/>
  <c r="Z123" i="41"/>
  <c r="Y123" i="41"/>
  <c r="X123" i="41"/>
  <c r="U123" i="41"/>
  <c r="V123" i="41" s="1"/>
  <c r="T123" i="41"/>
  <c r="R123" i="41"/>
  <c r="S123" i="41" s="1"/>
  <c r="Q123" i="41"/>
  <c r="N123" i="41"/>
  <c r="M123" i="41"/>
  <c r="K123" i="41"/>
  <c r="J123" i="41"/>
  <c r="G123" i="41"/>
  <c r="F123" i="41"/>
  <c r="D123" i="41"/>
  <c r="C123" i="41"/>
  <c r="E123" i="41" s="1"/>
  <c r="AC44" i="41"/>
  <c r="Z44" i="41"/>
  <c r="V44" i="41"/>
  <c r="S44" i="41"/>
  <c r="O44" i="41"/>
  <c r="H44" i="41"/>
  <c r="E44" i="41"/>
  <c r="AC43" i="41"/>
  <c r="Z43" i="41"/>
  <c r="V43" i="41"/>
  <c r="S43" i="41"/>
  <c r="P43" i="41"/>
  <c r="H43" i="41"/>
  <c r="E43" i="41"/>
  <c r="AC42" i="41"/>
  <c r="Z42" i="41"/>
  <c r="V42" i="41"/>
  <c r="S42" i="41"/>
  <c r="P42" i="41"/>
  <c r="O42" i="41"/>
  <c r="H42" i="41"/>
  <c r="E42" i="41"/>
  <c r="AC41" i="41"/>
  <c r="Z41" i="41"/>
  <c r="O41" i="41"/>
  <c r="L41" i="41"/>
  <c r="H41" i="41"/>
  <c r="E41" i="41"/>
  <c r="AC40" i="41"/>
  <c r="Z40" i="41"/>
  <c r="O40" i="41"/>
  <c r="L40" i="41"/>
  <c r="H40" i="41"/>
  <c r="E40" i="41"/>
  <c r="AB39" i="41"/>
  <c r="AC39" i="41" s="1"/>
  <c r="AA39" i="41"/>
  <c r="Y39" i="41"/>
  <c r="X39" i="41"/>
  <c r="U39" i="41"/>
  <c r="T39" i="41"/>
  <c r="R39" i="41"/>
  <c r="Q39" i="41"/>
  <c r="N39" i="41"/>
  <c r="O39" i="41" s="1"/>
  <c r="M39" i="41"/>
  <c r="K39" i="41"/>
  <c r="L39" i="41" s="1"/>
  <c r="J39" i="41"/>
  <c r="G39" i="41"/>
  <c r="F39" i="41"/>
  <c r="H39" i="41" s="1"/>
  <c r="D39" i="41"/>
  <c r="E39" i="41" s="1"/>
  <c r="C39" i="41"/>
  <c r="AC36" i="41"/>
  <c r="Z36" i="41"/>
  <c r="V36" i="41"/>
  <c r="S36" i="41"/>
  <c r="O36" i="41"/>
  <c r="L36" i="41"/>
  <c r="H36" i="41"/>
  <c r="E36" i="41"/>
  <c r="AC35" i="41"/>
  <c r="Z35" i="41"/>
  <c r="V35" i="41"/>
  <c r="S35" i="41"/>
  <c r="P35" i="41"/>
  <c r="O35" i="41"/>
  <c r="H35" i="41"/>
  <c r="E35" i="41"/>
  <c r="AC34" i="41"/>
  <c r="Z34" i="41"/>
  <c r="O34" i="41"/>
  <c r="L34" i="41"/>
  <c r="H34" i="41"/>
  <c r="E34" i="41"/>
  <c r="AC33" i="41"/>
  <c r="Z33" i="41"/>
  <c r="O33" i="41"/>
  <c r="L33" i="41"/>
  <c r="H33" i="41"/>
  <c r="E33" i="41"/>
  <c r="AB32" i="41"/>
  <c r="AA32" i="41"/>
  <c r="Y32" i="41"/>
  <c r="X32" i="41"/>
  <c r="U32" i="41"/>
  <c r="T32" i="41"/>
  <c r="R32" i="41"/>
  <c r="Q32" i="41"/>
  <c r="N32" i="41"/>
  <c r="O32" i="41" s="1"/>
  <c r="M32" i="41"/>
  <c r="K32" i="41"/>
  <c r="L32" i="41" s="1"/>
  <c r="J32" i="41"/>
  <c r="G32" i="41"/>
  <c r="F32" i="41"/>
  <c r="H32" i="41" s="1"/>
  <c r="D32" i="41"/>
  <c r="E32" i="41" s="1"/>
  <c r="C32" i="41"/>
  <c r="AC30" i="41"/>
  <c r="Z30" i="41"/>
  <c r="V30" i="41"/>
  <c r="S30" i="41"/>
  <c r="O30" i="41"/>
  <c r="L30" i="41"/>
  <c r="H30" i="41"/>
  <c r="E30" i="41"/>
  <c r="H29" i="41"/>
  <c r="E29" i="41"/>
  <c r="AC28" i="41"/>
  <c r="Z28" i="41"/>
  <c r="V28" i="41"/>
  <c r="S28" i="41"/>
  <c r="P28" i="41"/>
  <c r="O28" i="41"/>
  <c r="L28" i="41"/>
  <c r="H28" i="41"/>
  <c r="E28" i="41"/>
  <c r="AC27" i="41"/>
  <c r="Z27" i="41"/>
  <c r="O27" i="41"/>
  <c r="L27" i="41"/>
  <c r="H27" i="41"/>
  <c r="E27" i="41"/>
  <c r="AC26" i="41"/>
  <c r="Z26" i="41"/>
  <c r="O26" i="41"/>
  <c r="L26" i="41"/>
  <c r="H26" i="41"/>
  <c r="E26" i="41"/>
  <c r="AB25" i="41"/>
  <c r="AA25" i="41"/>
  <c r="Y25" i="41"/>
  <c r="X25" i="41"/>
  <c r="U25" i="41"/>
  <c r="T25" i="41"/>
  <c r="R25" i="41"/>
  <c r="Q25" i="41"/>
  <c r="N25" i="41"/>
  <c r="M25" i="41"/>
  <c r="L25" i="41"/>
  <c r="K25" i="41"/>
  <c r="J25" i="41"/>
  <c r="G25" i="41"/>
  <c r="H25" i="41" s="1"/>
  <c r="F25" i="41"/>
  <c r="D25" i="41"/>
  <c r="C25" i="41"/>
  <c r="AC23" i="41"/>
  <c r="Z23" i="41"/>
  <c r="V23" i="41"/>
  <c r="S23" i="41"/>
  <c r="O23" i="41"/>
  <c r="L23" i="41"/>
  <c r="H23" i="41"/>
  <c r="E23" i="41"/>
  <c r="AC22" i="41"/>
  <c r="Z22" i="41"/>
  <c r="P22" i="41"/>
  <c r="H22" i="41"/>
  <c r="E22" i="41"/>
  <c r="AC21" i="41"/>
  <c r="Z21" i="41"/>
  <c r="V21" i="41"/>
  <c r="S21" i="41"/>
  <c r="H21" i="41"/>
  <c r="E21" i="41"/>
  <c r="AC20" i="41"/>
  <c r="Z20" i="41"/>
  <c r="O20" i="41"/>
  <c r="L20" i="41"/>
  <c r="H20" i="41"/>
  <c r="E20" i="41"/>
  <c r="AC19" i="41"/>
  <c r="Z19" i="41"/>
  <c r="O19" i="41"/>
  <c r="L19" i="41"/>
  <c r="H19" i="41"/>
  <c r="E19" i="41"/>
  <c r="AB18" i="41"/>
  <c r="AA18" i="41"/>
  <c r="Y18" i="41"/>
  <c r="X18" i="41"/>
  <c r="U18" i="41"/>
  <c r="T18" i="41"/>
  <c r="R18" i="41"/>
  <c r="Q18" i="41"/>
  <c r="N18" i="41"/>
  <c r="M18" i="41"/>
  <c r="L18" i="41"/>
  <c r="K18" i="41"/>
  <c r="J18" i="41"/>
  <c r="G18" i="41"/>
  <c r="H18" i="41" s="1"/>
  <c r="F18" i="41"/>
  <c r="D18" i="41"/>
  <c r="C18" i="41"/>
  <c r="AC16" i="41"/>
  <c r="Z16" i="41"/>
  <c r="V16" i="41"/>
  <c r="S16" i="41"/>
  <c r="O16" i="41"/>
  <c r="L16" i="41"/>
  <c r="H16" i="41"/>
  <c r="E16" i="41"/>
  <c r="P14" i="41"/>
  <c r="H14" i="41"/>
  <c r="E14" i="41"/>
  <c r="AC13" i="41"/>
  <c r="Z13" i="41"/>
  <c r="O13" i="41"/>
  <c r="L13" i="41"/>
  <c r="H13" i="41"/>
  <c r="E13" i="41"/>
  <c r="AC12" i="41"/>
  <c r="Z12" i="41"/>
  <c r="P12" i="41"/>
  <c r="O12" i="41"/>
  <c r="L12" i="41"/>
  <c r="H12" i="41"/>
  <c r="E12" i="41"/>
  <c r="AB11" i="41"/>
  <c r="AA11" i="41"/>
  <c r="Y11" i="41"/>
  <c r="X11" i="41"/>
  <c r="U11" i="41"/>
  <c r="T11" i="41"/>
  <c r="R11" i="41"/>
  <c r="Q11" i="41"/>
  <c r="N11" i="41"/>
  <c r="O11" i="41" s="1"/>
  <c r="M11" i="41"/>
  <c r="K11" i="41"/>
  <c r="L11" i="41" s="1"/>
  <c r="J11" i="41"/>
  <c r="G11" i="41"/>
  <c r="H11" i="41" s="1"/>
  <c r="F11" i="41"/>
  <c r="D11" i="41"/>
  <c r="E11" i="41" s="1"/>
  <c r="C11" i="41"/>
  <c r="AC9" i="41"/>
  <c r="Z9" i="41"/>
  <c r="V9" i="41"/>
  <c r="S9" i="41"/>
  <c r="O9" i="41"/>
  <c r="L9" i="41"/>
  <c r="H9" i="41"/>
  <c r="E9" i="41"/>
  <c r="P8" i="41"/>
  <c r="H8" i="41"/>
  <c r="E8" i="41"/>
  <c r="AC7" i="41"/>
  <c r="Z7" i="41"/>
  <c r="V7" i="41"/>
  <c r="S7" i="41"/>
  <c r="O7" i="41"/>
  <c r="L7" i="41"/>
  <c r="H7" i="41"/>
  <c r="E7" i="41"/>
  <c r="AC6" i="41"/>
  <c r="Z6" i="41"/>
  <c r="O6" i="41"/>
  <c r="L6" i="41"/>
  <c r="H6" i="41"/>
  <c r="E6" i="41"/>
  <c r="AC5" i="41"/>
  <c r="Z5" i="41"/>
  <c r="O5" i="41"/>
  <c r="L5" i="41"/>
  <c r="H5" i="41"/>
  <c r="E5" i="41"/>
  <c r="AC4" i="41"/>
  <c r="AB4" i="41"/>
  <c r="AA4" i="41"/>
  <c r="Y4" i="41"/>
  <c r="Z4" i="41" s="1"/>
  <c r="X4" i="41"/>
  <c r="U4" i="41"/>
  <c r="T4" i="41"/>
  <c r="R4" i="41"/>
  <c r="Q4" i="41"/>
  <c r="N4" i="41"/>
  <c r="M4" i="41"/>
  <c r="L4" i="41"/>
  <c r="K4" i="41"/>
  <c r="J4" i="41"/>
  <c r="G4" i="41"/>
  <c r="H4" i="41" s="1"/>
  <c r="F4" i="41"/>
  <c r="D4" i="41"/>
  <c r="C4" i="41"/>
  <c r="Z172" i="41" l="1"/>
  <c r="I7" i="41"/>
  <c r="I175" i="41"/>
  <c r="P182" i="41"/>
  <c r="P175" i="41"/>
  <c r="P113" i="41"/>
  <c r="P176" i="41"/>
  <c r="AD134" i="41"/>
  <c r="AD176" i="41"/>
  <c r="I121" i="41"/>
  <c r="I177" i="41"/>
  <c r="H172" i="41"/>
  <c r="P40" i="41"/>
  <c r="L144" i="41"/>
  <c r="V172" i="41"/>
  <c r="V67" i="41"/>
  <c r="V74" i="41"/>
  <c r="E4" i="41"/>
  <c r="O4" i="41"/>
  <c r="P7" i="41"/>
  <c r="E18" i="41"/>
  <c r="O18" i="41"/>
  <c r="P21" i="41"/>
  <c r="I23" i="41"/>
  <c r="E25" i="41"/>
  <c r="O25" i="41"/>
  <c r="AC25" i="41"/>
  <c r="I37" i="41"/>
  <c r="P131" i="41"/>
  <c r="L137" i="41"/>
  <c r="AC137" i="41"/>
  <c r="P145" i="41"/>
  <c r="P153" i="41"/>
  <c r="Z158" i="41"/>
  <c r="P159" i="41"/>
  <c r="Z46" i="41"/>
  <c r="V53" i="41"/>
  <c r="V60" i="41"/>
  <c r="V95" i="41"/>
  <c r="V102" i="41"/>
  <c r="Z116" i="41"/>
  <c r="P5" i="41"/>
  <c r="P33" i="41"/>
  <c r="S144" i="41"/>
  <c r="E53" i="41"/>
  <c r="V81" i="41"/>
  <c r="Z88" i="41"/>
  <c r="L109" i="41"/>
  <c r="V109" i="41"/>
  <c r="P13" i="41"/>
  <c r="P19" i="41"/>
  <c r="P26" i="41"/>
  <c r="P124" i="41"/>
  <c r="P147" i="41"/>
  <c r="Z151" i="41"/>
  <c r="P152" i="41"/>
  <c r="P154" i="41"/>
  <c r="O180" i="41"/>
  <c r="L168" i="41"/>
  <c r="P57" i="41"/>
  <c r="P71" i="41"/>
  <c r="P99" i="41"/>
  <c r="P27" i="41"/>
  <c r="P36" i="41"/>
  <c r="C165" i="41"/>
  <c r="E181" i="41"/>
  <c r="L181" i="41"/>
  <c r="O167" i="41"/>
  <c r="Z168" i="41"/>
  <c r="L183" i="41"/>
  <c r="O169" i="41"/>
  <c r="V169" i="41"/>
  <c r="P48" i="41"/>
  <c r="P62" i="41"/>
  <c r="P76" i="41"/>
  <c r="P90" i="41"/>
  <c r="P104" i="41"/>
  <c r="H116" i="41"/>
  <c r="P117" i="41"/>
  <c r="P118" i="41"/>
  <c r="P119" i="41"/>
  <c r="P120" i="41"/>
  <c r="P85" i="41"/>
  <c r="P6" i="41"/>
  <c r="P15" i="41"/>
  <c r="P20" i="41"/>
  <c r="P41" i="41"/>
  <c r="J165" i="41"/>
  <c r="C179" i="41"/>
  <c r="AA179" i="41"/>
  <c r="L167" i="41"/>
  <c r="L169" i="41"/>
  <c r="P180" i="41"/>
  <c r="P50" i="41"/>
  <c r="P64" i="41"/>
  <c r="P78" i="41"/>
  <c r="P92" i="41"/>
  <c r="P106" i="41"/>
  <c r="P111" i="41"/>
  <c r="AC116" i="41"/>
  <c r="I119" i="41"/>
  <c r="P29" i="41"/>
  <c r="P34" i="41"/>
  <c r="P160" i="41"/>
  <c r="N165" i="41"/>
  <c r="P166" i="41"/>
  <c r="P168" i="41"/>
  <c r="Y165" i="41"/>
  <c r="P55" i="41"/>
  <c r="P69" i="41"/>
  <c r="P83" i="41"/>
  <c r="P97" i="41"/>
  <c r="AD120" i="41"/>
  <c r="Q183" i="41"/>
  <c r="S169" i="41"/>
  <c r="I21" i="41"/>
  <c r="I35" i="41"/>
  <c r="U165" i="41"/>
  <c r="G181" i="41"/>
  <c r="H167" i="41"/>
  <c r="G183" i="41"/>
  <c r="H183" i="41" s="1"/>
  <c r="H169" i="41"/>
  <c r="AC46" i="41"/>
  <c r="M165" i="41"/>
  <c r="AA165" i="41"/>
  <c r="F180" i="41"/>
  <c r="F179" i="41" s="1"/>
  <c r="F165" i="41"/>
  <c r="Q180" i="41"/>
  <c r="Q179" i="41" s="1"/>
  <c r="Q165" i="41"/>
  <c r="S165" i="41" s="1"/>
  <c r="H182" i="41"/>
  <c r="S170" i="41"/>
  <c r="E46" i="41"/>
  <c r="I112" i="41"/>
  <c r="I105" i="41"/>
  <c r="I98" i="41"/>
  <c r="I91" i="41"/>
  <c r="I84" i="41"/>
  <c r="I77" i="41"/>
  <c r="I70" i="41"/>
  <c r="I63" i="41"/>
  <c r="I56" i="41"/>
  <c r="I49" i="41"/>
  <c r="I42" i="41"/>
  <c r="I28" i="41"/>
  <c r="I14" i="41"/>
  <c r="AD113" i="41"/>
  <c r="AD106" i="41"/>
  <c r="AD99" i="41"/>
  <c r="AD92" i="41"/>
  <c r="AD85" i="41"/>
  <c r="AD78" i="41"/>
  <c r="AD71" i="41"/>
  <c r="AD64" i="41"/>
  <c r="AD57" i="41"/>
  <c r="AD50" i="41"/>
  <c r="AD8" i="41"/>
  <c r="I114" i="41"/>
  <c r="I107" i="41"/>
  <c r="I100" i="41"/>
  <c r="I93" i="41"/>
  <c r="I86" i="41"/>
  <c r="I79" i="41"/>
  <c r="I72" i="41"/>
  <c r="I65" i="41"/>
  <c r="I58" i="41"/>
  <c r="I51" i="41"/>
  <c r="I44" i="41"/>
  <c r="I30" i="41"/>
  <c r="I16" i="41"/>
  <c r="N184" i="41"/>
  <c r="P177" i="41" s="1"/>
  <c r="O170" i="41"/>
  <c r="AC53" i="41"/>
  <c r="AC60" i="41"/>
  <c r="E67" i="41"/>
  <c r="AC74" i="41"/>
  <c r="E81" i="41"/>
  <c r="AC81" i="41"/>
  <c r="AC88" i="41"/>
  <c r="E95" i="41"/>
  <c r="E102" i="41"/>
  <c r="AC102" i="41"/>
  <c r="O182" i="41"/>
  <c r="S182" i="41"/>
  <c r="S183" i="41"/>
  <c r="P47" i="41"/>
  <c r="P49" i="41"/>
  <c r="P54" i="41"/>
  <c r="P56" i="41"/>
  <c r="P61" i="41"/>
  <c r="P63" i="41"/>
  <c r="P68" i="41"/>
  <c r="P70" i="41"/>
  <c r="P75" i="41"/>
  <c r="P77" i="41"/>
  <c r="P82" i="41"/>
  <c r="P84" i="41"/>
  <c r="P89" i="41"/>
  <c r="P91" i="41"/>
  <c r="P96" i="41"/>
  <c r="P98" i="41"/>
  <c r="P103" i="41"/>
  <c r="P105" i="41"/>
  <c r="P110" i="41"/>
  <c r="P112" i="41"/>
  <c r="E60" i="41"/>
  <c r="AC67" i="41"/>
  <c r="E74" i="41"/>
  <c r="E88" i="41"/>
  <c r="AC95" i="41"/>
  <c r="E109" i="41"/>
  <c r="AC109" i="41"/>
  <c r="E166" i="41"/>
  <c r="O166" i="41"/>
  <c r="Z167" i="41"/>
  <c r="E168" i="41"/>
  <c r="L182" i="41"/>
  <c r="O168" i="41"/>
  <c r="S168" i="41"/>
  <c r="Z109" i="41"/>
  <c r="V18" i="41"/>
  <c r="V25" i="41"/>
  <c r="V39" i="41"/>
  <c r="O123" i="41"/>
  <c r="AC11" i="41"/>
  <c r="AC32" i="41"/>
  <c r="AC158" i="41"/>
  <c r="AC165" i="41"/>
  <c r="I184" i="41"/>
  <c r="I163" i="41"/>
  <c r="I156" i="41"/>
  <c r="I149" i="41"/>
  <c r="I142" i="41"/>
  <c r="I135" i="41"/>
  <c r="I128" i="41"/>
  <c r="H184" i="41"/>
  <c r="AC172" i="41"/>
  <c r="AD183" i="41"/>
  <c r="AD162" i="41"/>
  <c r="AD155" i="41"/>
  <c r="AC183" i="41"/>
  <c r="AD141" i="41"/>
  <c r="AD148" i="41"/>
  <c r="AD43" i="41"/>
  <c r="AD36" i="41"/>
  <c r="AD29" i="41"/>
  <c r="AD22" i="41"/>
  <c r="AD15" i="41"/>
  <c r="S4" i="41"/>
  <c r="I6" i="41"/>
  <c r="S11" i="41"/>
  <c r="Z11" i="41"/>
  <c r="S18" i="41"/>
  <c r="Z18" i="41"/>
  <c r="S25" i="41"/>
  <c r="Z25" i="41"/>
  <c r="I27" i="41"/>
  <c r="S32" i="41"/>
  <c r="Z32" i="41"/>
  <c r="S39" i="41"/>
  <c r="Z39" i="41"/>
  <c r="AD127" i="41"/>
  <c r="Z170" i="41"/>
  <c r="E172" i="41"/>
  <c r="V11" i="41"/>
  <c r="V32" i="41"/>
  <c r="H123" i="41"/>
  <c r="T180" i="41"/>
  <c r="T179" i="41" s="1"/>
  <c r="T165" i="41"/>
  <c r="V165" i="41" s="1"/>
  <c r="V4" i="41"/>
  <c r="AC18" i="41"/>
  <c r="H130" i="41"/>
  <c r="G165" i="41"/>
  <c r="H166" i="41"/>
  <c r="G180" i="41"/>
  <c r="I160" i="41"/>
  <c r="I9" i="41"/>
  <c r="AC151" i="41"/>
  <c r="E169" i="41"/>
  <c r="D183" i="41"/>
  <c r="E183" i="41" s="1"/>
  <c r="D165" i="41"/>
  <c r="E165" i="41" s="1"/>
  <c r="P183" i="41"/>
  <c r="P169" i="41"/>
  <c r="O183" i="41"/>
  <c r="P148" i="41"/>
  <c r="P141" i="41"/>
  <c r="P134" i="41"/>
  <c r="P127" i="41"/>
  <c r="P162" i="41"/>
  <c r="P155" i="41"/>
  <c r="K184" i="41"/>
  <c r="L184" i="41" s="1"/>
  <c r="L170" i="41"/>
  <c r="I182" i="41"/>
  <c r="I161" i="41"/>
  <c r="I154" i="41"/>
  <c r="I147" i="41"/>
  <c r="I140" i="41"/>
  <c r="I133" i="41"/>
  <c r="I126" i="41"/>
  <c r="H144" i="41"/>
  <c r="E151" i="41"/>
  <c r="E158" i="41"/>
  <c r="Z166" i="41"/>
  <c r="X165" i="41"/>
  <c r="AC167" i="41"/>
  <c r="I168" i="41"/>
  <c r="H168" i="41"/>
  <c r="I162" i="41"/>
  <c r="I155" i="41"/>
  <c r="I141" i="41"/>
  <c r="I134" i="41"/>
  <c r="L123" i="41"/>
  <c r="H137" i="41"/>
  <c r="O144" i="41"/>
  <c r="K180" i="41"/>
  <c r="K165" i="41"/>
  <c r="E167" i="41"/>
  <c r="P181" i="41"/>
  <c r="P167" i="41"/>
  <c r="O181" i="41"/>
  <c r="P146" i="41"/>
  <c r="P139" i="41"/>
  <c r="P132" i="41"/>
  <c r="P125" i="41"/>
  <c r="AD169" i="41"/>
  <c r="AC169" i="41"/>
  <c r="I170" i="41"/>
  <c r="H170" i="41"/>
  <c r="X180" i="41"/>
  <c r="X179" i="41" s="1"/>
  <c r="AB181" i="41"/>
  <c r="AD174" i="41" s="1"/>
  <c r="M179" i="41"/>
  <c r="V168" i="41"/>
  <c r="V170" i="41"/>
  <c r="J179" i="41"/>
  <c r="N179" i="41"/>
  <c r="P116" i="41" s="1"/>
  <c r="R179" i="41"/>
  <c r="AC166" i="41"/>
  <c r="AD168" i="41"/>
  <c r="AC168" i="41"/>
  <c r="AC170" i="41"/>
  <c r="D180" i="41"/>
  <c r="AB180" i="41"/>
  <c r="D182" i="41"/>
  <c r="E182" i="41" s="1"/>
  <c r="AB182" i="41"/>
  <c r="D184" i="41"/>
  <c r="E184" i="41" s="1"/>
  <c r="AB184" i="41"/>
  <c r="U180" i="41"/>
  <c r="U181" i="41"/>
  <c r="Y181" i="41"/>
  <c r="Z181" i="41" s="1"/>
  <c r="U182" i="41"/>
  <c r="Y182" i="41"/>
  <c r="Z182" i="41" s="1"/>
  <c r="U183" i="41"/>
  <c r="Y183" i="41"/>
  <c r="Z183" i="41" s="1"/>
  <c r="U184" i="41"/>
  <c r="Y184" i="41"/>
  <c r="Z184" i="41" s="1"/>
  <c r="W120" i="41" l="1"/>
  <c r="W176" i="41"/>
  <c r="AD119" i="41"/>
  <c r="AD175" i="41"/>
  <c r="I148" i="41"/>
  <c r="I183" i="41"/>
  <c r="I118" i="41"/>
  <c r="I174" i="41"/>
  <c r="I169" i="41"/>
  <c r="W121" i="41"/>
  <c r="W177" i="41"/>
  <c r="W119" i="41"/>
  <c r="W175" i="41"/>
  <c r="AD121" i="41"/>
  <c r="AD177" i="41"/>
  <c r="AD117" i="41"/>
  <c r="AD173" i="41"/>
  <c r="I127" i="41"/>
  <c r="I117" i="41"/>
  <c r="I173" i="41"/>
  <c r="I120" i="41"/>
  <c r="I176" i="41"/>
  <c r="I139" i="41"/>
  <c r="I34" i="41"/>
  <c r="I146" i="41"/>
  <c r="O165" i="41"/>
  <c r="P170" i="41"/>
  <c r="P121" i="41"/>
  <c r="L165" i="41"/>
  <c r="Z165" i="41"/>
  <c r="S179" i="41"/>
  <c r="AD167" i="41"/>
  <c r="AD118" i="41"/>
  <c r="W100" i="41"/>
  <c r="W93" i="41"/>
  <c r="W79" i="41"/>
  <c r="W65" i="41"/>
  <c r="W114" i="41"/>
  <c r="W107" i="41"/>
  <c r="W86" i="41"/>
  <c r="W72" i="41"/>
  <c r="W58" i="41"/>
  <c r="W51" i="41"/>
  <c r="W112" i="41"/>
  <c r="W98" i="41"/>
  <c r="W91" i="41"/>
  <c r="W77" i="41"/>
  <c r="W56" i="41"/>
  <c r="W105" i="41"/>
  <c r="W84" i="41"/>
  <c r="W70" i="41"/>
  <c r="W63" i="41"/>
  <c r="W49" i="41"/>
  <c r="AD110" i="41"/>
  <c r="AD103" i="41"/>
  <c r="AD96" i="41"/>
  <c r="AD89" i="41"/>
  <c r="AD82" i="41"/>
  <c r="AD75" i="41"/>
  <c r="AD68" i="41"/>
  <c r="AD61" i="41"/>
  <c r="AD54" i="41"/>
  <c r="AD47" i="41"/>
  <c r="I111" i="41"/>
  <c r="I104" i="41"/>
  <c r="I97" i="41"/>
  <c r="I90" i="41"/>
  <c r="I83" i="41"/>
  <c r="I76" i="41"/>
  <c r="I69" i="41"/>
  <c r="I62" i="41"/>
  <c r="I55" i="41"/>
  <c r="I48" i="41"/>
  <c r="W113" i="41"/>
  <c r="W106" i="41"/>
  <c r="W99" i="41"/>
  <c r="W92" i="41"/>
  <c r="W85" i="41"/>
  <c r="W78" i="41"/>
  <c r="W71" i="41"/>
  <c r="W64" i="41"/>
  <c r="W57" i="41"/>
  <c r="W50" i="41"/>
  <c r="AD112" i="41"/>
  <c r="AD105" i="41"/>
  <c r="AD98" i="41"/>
  <c r="AD91" i="41"/>
  <c r="AD84" i="41"/>
  <c r="AD77" i="41"/>
  <c r="AD70" i="41"/>
  <c r="AD63" i="41"/>
  <c r="AD56" i="41"/>
  <c r="AD49" i="41"/>
  <c r="I167" i="41"/>
  <c r="I125" i="41"/>
  <c r="H181" i="41"/>
  <c r="I181" i="41"/>
  <c r="I41" i="41"/>
  <c r="I13" i="41"/>
  <c r="AD114" i="41"/>
  <c r="AD107" i="41"/>
  <c r="AD100" i="41"/>
  <c r="AD93" i="41"/>
  <c r="AD86" i="41"/>
  <c r="AD79" i="41"/>
  <c r="AD72" i="41"/>
  <c r="AD65" i="41"/>
  <c r="AD58" i="41"/>
  <c r="AD51" i="41"/>
  <c r="AD111" i="41"/>
  <c r="AD104" i="41"/>
  <c r="AD97" i="41"/>
  <c r="AD90" i="41"/>
  <c r="AD83" i="41"/>
  <c r="AD76" i="41"/>
  <c r="AD69" i="41"/>
  <c r="AD62" i="41"/>
  <c r="AD55" i="41"/>
  <c r="AD48" i="41"/>
  <c r="P130" i="41"/>
  <c r="P109" i="41"/>
  <c r="P102" i="41"/>
  <c r="P95" i="41"/>
  <c r="P88" i="41"/>
  <c r="P81" i="41"/>
  <c r="P74" i="41"/>
  <c r="P67" i="41"/>
  <c r="P60" i="41"/>
  <c r="P53" i="41"/>
  <c r="P46" i="41"/>
  <c r="I132" i="41"/>
  <c r="I153" i="41"/>
  <c r="I110" i="41"/>
  <c r="I103" i="41"/>
  <c r="I96" i="41"/>
  <c r="I89" i="41"/>
  <c r="I82" i="41"/>
  <c r="I75" i="41"/>
  <c r="I68" i="41"/>
  <c r="I61" i="41"/>
  <c r="I54" i="41"/>
  <c r="I47" i="41"/>
  <c r="I20" i="41"/>
  <c r="P184" i="41"/>
  <c r="O184" i="41"/>
  <c r="P128" i="41"/>
  <c r="P37" i="41"/>
  <c r="P23" i="41"/>
  <c r="P9" i="41"/>
  <c r="P114" i="41"/>
  <c r="P107" i="41"/>
  <c r="P100" i="41"/>
  <c r="P93" i="41"/>
  <c r="P86" i="41"/>
  <c r="P79" i="41"/>
  <c r="P72" i="41"/>
  <c r="P65" i="41"/>
  <c r="P58" i="41"/>
  <c r="P51" i="41"/>
  <c r="P135" i="41"/>
  <c r="P163" i="41"/>
  <c r="P156" i="41"/>
  <c r="P142" i="41"/>
  <c r="P44" i="41"/>
  <c r="P30" i="41"/>
  <c r="P16" i="41"/>
  <c r="P149" i="41"/>
  <c r="I113" i="41"/>
  <c r="I106" i="41"/>
  <c r="I99" i="41"/>
  <c r="I92" i="41"/>
  <c r="I85" i="41"/>
  <c r="I78" i="41"/>
  <c r="I71" i="41"/>
  <c r="I64" i="41"/>
  <c r="I57" i="41"/>
  <c r="I50" i="41"/>
  <c r="I36" i="41"/>
  <c r="I22" i="41"/>
  <c r="I8" i="41"/>
  <c r="I43" i="41"/>
  <c r="I29" i="41"/>
  <c r="I15" i="41"/>
  <c r="L180" i="41"/>
  <c r="K179" i="41"/>
  <c r="L179" i="41" s="1"/>
  <c r="I180" i="41"/>
  <c r="I159" i="41"/>
  <c r="I152" i="41"/>
  <c r="I145" i="41"/>
  <c r="I138" i="41"/>
  <c r="I131" i="41"/>
  <c r="I124" i="41"/>
  <c r="G179" i="41"/>
  <c r="I116" i="41" s="1"/>
  <c r="H180" i="41"/>
  <c r="I5" i="41"/>
  <c r="I40" i="41"/>
  <c r="I26" i="41"/>
  <c r="I33" i="41"/>
  <c r="I19" i="41"/>
  <c r="I12" i="41"/>
  <c r="V182" i="41"/>
  <c r="W168" i="41"/>
  <c r="W154" i="41"/>
  <c r="W133" i="41"/>
  <c r="W42" i="41"/>
  <c r="W35" i="41"/>
  <c r="W28" i="41"/>
  <c r="W21" i="41"/>
  <c r="W14" i="41"/>
  <c r="W7" i="41"/>
  <c r="W140" i="41"/>
  <c r="W182" i="41"/>
  <c r="W147" i="41"/>
  <c r="W126" i="41"/>
  <c r="W161" i="41"/>
  <c r="AD180" i="41"/>
  <c r="AD159" i="41"/>
  <c r="AD152" i="41"/>
  <c r="AC180" i="41"/>
  <c r="AD145" i="41"/>
  <c r="AD124" i="41"/>
  <c r="AD40" i="41"/>
  <c r="AD33" i="41"/>
  <c r="AD26" i="41"/>
  <c r="AD19" i="41"/>
  <c r="AD12" i="41"/>
  <c r="AB179" i="41"/>
  <c r="AD116" i="41" s="1"/>
  <c r="AD5" i="41"/>
  <c r="AD138" i="41"/>
  <c r="AD131" i="41"/>
  <c r="Y179" i="41"/>
  <c r="Z179" i="41" s="1"/>
  <c r="P144" i="41"/>
  <c r="E180" i="41"/>
  <c r="D179" i="41"/>
  <c r="E179" i="41" s="1"/>
  <c r="AD181" i="41"/>
  <c r="AD160" i="41"/>
  <c r="AD153" i="41"/>
  <c r="AC181" i="41"/>
  <c r="AD132" i="41"/>
  <c r="AD139" i="41"/>
  <c r="AD41" i="41"/>
  <c r="AD34" i="41"/>
  <c r="AD27" i="41"/>
  <c r="AD20" i="41"/>
  <c r="AD13" i="41"/>
  <c r="AD146" i="41"/>
  <c r="AD125" i="41"/>
  <c r="AD6" i="41"/>
  <c r="Z180" i="41"/>
  <c r="P137" i="41"/>
  <c r="H165" i="41"/>
  <c r="U179" i="41"/>
  <c r="W116" i="41" s="1"/>
  <c r="V184" i="41"/>
  <c r="W170" i="41"/>
  <c r="W163" i="41"/>
  <c r="W142" i="41"/>
  <c r="W44" i="41"/>
  <c r="W37" i="41"/>
  <c r="W30" i="41"/>
  <c r="W23" i="41"/>
  <c r="W16" i="41"/>
  <c r="W9" i="41"/>
  <c r="W184" i="41"/>
  <c r="W156" i="41"/>
  <c r="W149" i="41"/>
  <c r="W128" i="41"/>
  <c r="W135" i="41"/>
  <c r="AD184" i="41"/>
  <c r="AD163" i="41"/>
  <c r="AD156" i="41"/>
  <c r="AC184" i="41"/>
  <c r="AD149" i="41"/>
  <c r="AD135" i="41"/>
  <c r="AD142" i="41"/>
  <c r="AD44" i="41"/>
  <c r="AD37" i="41"/>
  <c r="AD30" i="41"/>
  <c r="AD23" i="41"/>
  <c r="AD16" i="41"/>
  <c r="AD9" i="41"/>
  <c r="AD128" i="41"/>
  <c r="AD170" i="41"/>
  <c r="P179" i="41"/>
  <c r="P172" i="41"/>
  <c r="P165" i="41"/>
  <c r="P158" i="41"/>
  <c r="P151" i="41"/>
  <c r="O179" i="41"/>
  <c r="P39" i="41"/>
  <c r="P25" i="41"/>
  <c r="P32" i="41"/>
  <c r="P18" i="41"/>
  <c r="P11" i="41"/>
  <c r="P4" i="41"/>
  <c r="V183" i="41"/>
  <c r="W162" i="41"/>
  <c r="W155" i="41"/>
  <c r="W183" i="41"/>
  <c r="W169" i="41"/>
  <c r="W148" i="41"/>
  <c r="W43" i="41"/>
  <c r="W36" i="41"/>
  <c r="W29" i="41"/>
  <c r="W22" i="41"/>
  <c r="W15" i="41"/>
  <c r="W8" i="41"/>
  <c r="W127" i="41"/>
  <c r="W134" i="41"/>
  <c r="W141" i="41"/>
  <c r="AD182" i="41"/>
  <c r="AD161" i="41"/>
  <c r="AD154" i="41"/>
  <c r="AC182" i="41"/>
  <c r="AD126" i="41"/>
  <c r="AD133" i="41"/>
  <c r="AD42" i="41"/>
  <c r="AD35" i="41"/>
  <c r="AD28" i="41"/>
  <c r="AD21" i="41"/>
  <c r="AD14" i="41"/>
  <c r="AD140" i="41"/>
  <c r="AD7" i="41"/>
  <c r="AD147" i="41"/>
  <c r="AD166" i="41"/>
  <c r="I166" i="41"/>
  <c r="P123" i="41"/>
  <c r="I165" i="41" l="1"/>
  <c r="I60" i="41"/>
  <c r="I88" i="41"/>
  <c r="I81" i="41"/>
  <c r="I67" i="41"/>
  <c r="I95" i="41"/>
  <c r="I46" i="41"/>
  <c r="I74" i="41"/>
  <c r="I102" i="41"/>
  <c r="I53" i="41"/>
  <c r="I109" i="41"/>
  <c r="AD74" i="41"/>
  <c r="AD109" i="41"/>
  <c r="AD53" i="41"/>
  <c r="AD81" i="41"/>
  <c r="AD60" i="41"/>
  <c r="AD88" i="41"/>
  <c r="AD102" i="41"/>
  <c r="AD67" i="41"/>
  <c r="AD95" i="41"/>
  <c r="AD46" i="41"/>
  <c r="W102" i="41"/>
  <c r="W88" i="41"/>
  <c r="W81" i="41"/>
  <c r="W74" i="41"/>
  <c r="W60" i="41"/>
  <c r="W53" i="41"/>
  <c r="W109" i="41"/>
  <c r="W95" i="41"/>
  <c r="W67" i="41"/>
  <c r="W46" i="41"/>
  <c r="V179" i="41"/>
  <c r="W179" i="41"/>
  <c r="W137" i="41"/>
  <c r="W165" i="41"/>
  <c r="W144" i="41"/>
  <c r="W151" i="41"/>
  <c r="W123" i="41"/>
  <c r="W158" i="41"/>
  <c r="W130" i="41"/>
  <c r="W172" i="41"/>
  <c r="W4" i="41"/>
  <c r="W25" i="41"/>
  <c r="W18" i="41"/>
  <c r="W39" i="41"/>
  <c r="W11" i="41"/>
  <c r="W32" i="41"/>
  <c r="AD179" i="41"/>
  <c r="AC179" i="41"/>
  <c r="AD123" i="41"/>
  <c r="AD130" i="41"/>
  <c r="AD137" i="41"/>
  <c r="AD144" i="41"/>
  <c r="AD4" i="41"/>
  <c r="AD165" i="41"/>
  <c r="AD172" i="41"/>
  <c r="AD158" i="41"/>
  <c r="AD11" i="41"/>
  <c r="AD18" i="41"/>
  <c r="AD39" i="41"/>
  <c r="AD32" i="41"/>
  <c r="AD25" i="41"/>
  <c r="AD151" i="41"/>
  <c r="I179" i="41"/>
  <c r="H179" i="41"/>
  <c r="I39" i="41"/>
  <c r="I32" i="41"/>
  <c r="I25" i="41"/>
  <c r="I18" i="41"/>
  <c r="I11" i="41"/>
  <c r="I4" i="41"/>
  <c r="I144" i="41"/>
  <c r="I158" i="41"/>
  <c r="I172" i="41"/>
  <c r="I130" i="41"/>
  <c r="I137" i="41"/>
  <c r="I123" i="41"/>
  <c r="I151" i="41"/>
</calcChain>
</file>

<file path=xl/sharedStrings.xml><?xml version="1.0" encoding="utf-8"?>
<sst xmlns="http://schemas.openxmlformats.org/spreadsheetml/2006/main" count="532" uniqueCount="48">
  <si>
    <t>Insurer</t>
  </si>
  <si>
    <t>Sl No.</t>
  </si>
  <si>
    <t>Individual Single Premium</t>
  </si>
  <si>
    <t>Individual Non-Single Premium</t>
  </si>
  <si>
    <t>Group Single Premium</t>
  </si>
  <si>
    <t>Group Non-Single Premium</t>
  </si>
  <si>
    <t>SBI Life</t>
  </si>
  <si>
    <t>No. of Policies / Schemes</t>
  </si>
  <si>
    <t>No. of lives covered under Group Schemes</t>
  </si>
  <si>
    <t>Private Total</t>
  </si>
  <si>
    <t>Grand Total</t>
  </si>
  <si>
    <t>Sahara Life</t>
  </si>
  <si>
    <t>Shriram Life</t>
  </si>
  <si>
    <t>Bharti Axa Life</t>
  </si>
  <si>
    <t xml:space="preserve">          2. Compiled on the basis of data submitted by the Insurance companies</t>
  </si>
  <si>
    <t>Future Generali Life</t>
  </si>
  <si>
    <t>Canara HSBC OBC Life</t>
  </si>
  <si>
    <t>Max Life</t>
  </si>
  <si>
    <t>Exide Life</t>
  </si>
  <si>
    <t>PNB Met Life</t>
  </si>
  <si>
    <t>Aegon Life</t>
  </si>
  <si>
    <t>Growth in %</t>
  </si>
  <si>
    <t>Note:  1.Cumulative premium upto the month is net of cancellations which may occur during the free look period.</t>
  </si>
  <si>
    <t>Group Yearly Renewable Premium</t>
  </si>
  <si>
    <t>Aviva Life</t>
  </si>
  <si>
    <t>Bajaj Allianz Life</t>
  </si>
  <si>
    <t>Edleweiss Tokio Life</t>
  </si>
  <si>
    <t>ICICI Prudential Life</t>
  </si>
  <si>
    <t>IDBI Federal Life</t>
  </si>
  <si>
    <t>India First Life</t>
  </si>
  <si>
    <t>Reliance Nippon Life</t>
  </si>
  <si>
    <t>Tata AIA Life</t>
  </si>
  <si>
    <t>Aditya Birla Sun Life</t>
  </si>
  <si>
    <t>Kotak Mahindra Life</t>
  </si>
  <si>
    <t>LIC of India</t>
  </si>
  <si>
    <t>Market Share</t>
  </si>
  <si>
    <t>Sum Assured</t>
  </si>
  <si>
    <t>(Premium &amp; Sum Assured in Rs.Crore)</t>
  </si>
  <si>
    <t>Star Union Dai-ichi Life</t>
  </si>
  <si>
    <t>HDFC Life</t>
  </si>
  <si>
    <t>NA</t>
  </si>
  <si>
    <t xml:space="preserve">First Year Premium  </t>
  </si>
  <si>
    <t>For September, 2019</t>
  </si>
  <si>
    <t>Up to 30th September, 2019</t>
  </si>
  <si>
    <t>For September, 2020</t>
  </si>
  <si>
    <t>Up to 30th September, 2020</t>
  </si>
  <si>
    <t>Pramerica Life</t>
  </si>
  <si>
    <r>
      <t xml:space="preserve">New Business Statement of Life Insurers for the Period ended ended 30th September, 2020 </t>
    </r>
    <r>
      <rPr>
        <b/>
        <i/>
        <sz val="10"/>
        <rFont val="Arial"/>
        <family val="2"/>
      </rPr>
      <t>(Premium &amp; Sum Assured in Rs.Crore)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</si>
</sst>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>
    <font>
      <sz val="10"/>
      <name val="Arial"/>
    </font>
    <font>
      <sz val="10"/>
      <name val="Arial"/>
      <family val="2"/>
    </font>
    <font>
      <b/>
      <sz val="10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0"/>
      <name val="Rupee Foradian"/>
      <family val="2"/>
    </font>
    <font>
      <b/>
      <sz val="10"/>
      <name val="Rupee Foradian"/>
      <family val="2"/>
    </font>
    <font>
      <b/>
      <sz val="10"/>
      <name val="Arial Black"/>
      <family val="2"/>
    </font>
    <font>
      <sz val="10"/>
      <name val="Rupee Foradian"/>
    </font>
    <font>
      <b/>
      <i/>
      <sz val="11"/>
      <name val="Arial"/>
      <family val="2"/>
    </font>
    <font>
      <b/>
      <i/>
      <sz val="10"/>
      <name val="Century Gothic"/>
      <family val="2"/>
    </font>
    <font>
      <b/>
      <i/>
      <sz val="10"/>
      <name val="Rupee Foradian"/>
      <family val="2"/>
    </font>
    <font>
      <i/>
      <sz val="10"/>
      <name val="Rupee Foradian"/>
    </font>
    <font>
      <b/>
      <i/>
      <sz val="10"/>
      <name val="Rupee Foradian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2" fontId="5" fillId="2" borderId="1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2" fontId="6" fillId="2" borderId="1" xfId="0" applyNumberFormat="1" applyFont="1" applyFill="1" applyBorder="1"/>
    <xf numFmtId="0" fontId="5" fillId="2" borderId="1" xfId="0" applyFont="1" applyFill="1" applyBorder="1"/>
    <xf numFmtId="0" fontId="5" fillId="2" borderId="1" xfId="8" applyFont="1" applyFill="1" applyBorder="1" applyAlignment="1">
      <alignment horizontal="center"/>
    </xf>
    <xf numFmtId="2" fontId="5" fillId="0" borderId="1" xfId="0" applyNumberFormat="1" applyFont="1" applyFill="1" applyBorder="1"/>
    <xf numFmtId="2" fontId="6" fillId="0" borderId="1" xfId="0" applyNumberFormat="1" applyFont="1" applyFill="1" applyBorder="1"/>
    <xf numFmtId="2" fontId="8" fillId="2" borderId="1" xfId="0" applyNumberFormat="1" applyFont="1" applyFill="1" applyBorder="1"/>
    <xf numFmtId="1" fontId="8" fillId="2" borderId="1" xfId="0" applyNumberFormat="1" applyFont="1" applyFill="1" applyBorder="1"/>
    <xf numFmtId="2" fontId="8" fillId="0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8" applyFont="1" applyFill="1" applyBorder="1" applyAlignment="1">
      <alignment horizontal="center"/>
    </xf>
    <xf numFmtId="0" fontId="6" fillId="2" borderId="1" xfId="0" applyFont="1" applyFill="1" applyBorder="1"/>
    <xf numFmtId="1" fontId="6" fillId="0" borderId="1" xfId="0" applyNumberFormat="1" applyFont="1" applyFill="1" applyBorder="1"/>
    <xf numFmtId="0" fontId="5" fillId="0" borderId="0" xfId="0" applyFont="1"/>
    <xf numFmtId="0" fontId="6" fillId="0" borderId="0" xfId="0" applyFont="1"/>
    <xf numFmtId="0" fontId="8" fillId="2" borderId="1" xfId="0" applyFont="1" applyFill="1" applyBorder="1"/>
    <xf numFmtId="0" fontId="6" fillId="0" borderId="0" xfId="0" applyFont="1" applyFill="1"/>
    <xf numFmtId="0" fontId="5" fillId="0" borderId="0" xfId="0" applyFont="1" applyFill="1"/>
    <xf numFmtId="0" fontId="7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0" borderId="0" xfId="0" applyFont="1" applyBorder="1"/>
    <xf numFmtId="0" fontId="6" fillId="0" borderId="0" xfId="0" applyFont="1" applyBorder="1"/>
    <xf numFmtId="0" fontId="8" fillId="2" borderId="1" xfId="0" applyFont="1" applyFill="1" applyBorder="1" applyAlignment="1">
      <alignment horizontal="center"/>
    </xf>
    <xf numFmtId="0" fontId="8" fillId="0" borderId="0" xfId="0" applyFont="1" applyBorder="1"/>
    <xf numFmtId="0" fontId="5" fillId="0" borderId="0" xfId="0" applyFont="1" applyFill="1" applyBorder="1"/>
    <xf numFmtId="0" fontId="5" fillId="0" borderId="0" xfId="8" applyFont="1"/>
    <xf numFmtId="0" fontId="2" fillId="0" borderId="1" xfId="0" quotePrefix="1" applyFont="1" applyBorder="1" applyAlignment="1">
      <alignment horizontal="left" vertical="center" wrapText="1"/>
    </xf>
    <xf numFmtId="1" fontId="8" fillId="0" borderId="1" xfId="0" applyNumberFormat="1" applyFont="1" applyFill="1" applyBorder="1"/>
    <xf numFmtId="0" fontId="10" fillId="0" borderId="1" xfId="0" applyFont="1" applyFill="1" applyBorder="1" applyAlignment="1">
      <alignment horizontal="center" vertical="center" wrapText="1"/>
    </xf>
    <xf numFmtId="2" fontId="11" fillId="2" borderId="1" xfId="0" applyNumberFormat="1" applyFont="1" applyFill="1" applyBorder="1"/>
    <xf numFmtId="2" fontId="11" fillId="0" borderId="1" xfId="0" applyNumberFormat="1" applyFont="1" applyBorder="1"/>
    <xf numFmtId="2" fontId="12" fillId="2" borderId="1" xfId="0" applyNumberFormat="1" applyFont="1" applyFill="1" applyBorder="1"/>
    <xf numFmtId="2" fontId="12" fillId="0" borderId="1" xfId="0" applyNumberFormat="1" applyFont="1" applyBorder="1"/>
    <xf numFmtId="2" fontId="8" fillId="0" borderId="1" xfId="1" applyNumberFormat="1" applyFont="1" applyFill="1" applyBorder="1"/>
    <xf numFmtId="1" fontId="8" fillId="0" borderId="1" xfId="1" applyNumberFormat="1" applyFont="1" applyFill="1" applyBorder="1"/>
    <xf numFmtId="2" fontId="8" fillId="0" borderId="1" xfId="0" applyNumberFormat="1" applyFont="1" applyBorder="1"/>
    <xf numFmtId="2" fontId="12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 vertical="center" wrapText="1"/>
    </xf>
    <xf numFmtId="2" fontId="5" fillId="0" borderId="1" xfId="0" applyNumberFormat="1" applyFont="1" applyBorder="1"/>
    <xf numFmtId="1" fontId="5" fillId="2" borderId="1" xfId="0" applyNumberFormat="1" applyFont="1" applyFill="1" applyBorder="1"/>
    <xf numFmtId="2" fontId="5" fillId="2" borderId="1" xfId="0" applyNumberFormat="1" applyFont="1" applyFill="1" applyBorder="1" applyAlignment="1">
      <alignment horizontal="right" vertical="center"/>
    </xf>
    <xf numFmtId="1" fontId="5" fillId="2" borderId="1" xfId="0" applyNumberFormat="1" applyFont="1" applyFill="1" applyBorder="1" applyAlignment="1">
      <alignment horizontal="right" vertical="center"/>
    </xf>
    <xf numFmtId="0" fontId="1" fillId="0" borderId="1" xfId="0" applyFont="1" applyBorder="1"/>
    <xf numFmtId="1" fontId="5" fillId="2" borderId="1" xfId="1" applyNumberFormat="1" applyFont="1" applyFill="1" applyBorder="1"/>
    <xf numFmtId="2" fontId="5" fillId="0" borderId="1" xfId="3" applyNumberFormat="1" applyFont="1" applyBorder="1"/>
    <xf numFmtId="1" fontId="5" fillId="2" borderId="1" xfId="0" applyNumberFormat="1" applyFont="1" applyFill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2" fontId="5" fillId="0" borderId="1" xfId="3" applyNumberFormat="1" applyFont="1" applyFill="1" applyBorder="1"/>
    <xf numFmtId="1" fontId="6" fillId="2" borderId="1" xfId="0" applyNumberFormat="1" applyFont="1" applyFill="1" applyBorder="1"/>
    <xf numFmtId="0" fontId="7" fillId="0" borderId="3" xfId="0" quotePrefix="1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right"/>
    </xf>
  </cellXfs>
  <cellStyles count="14">
    <cellStyle name="Comma" xfId="1" builtinId="3"/>
    <cellStyle name="Comma 2" xfId="2"/>
    <cellStyle name="Comma 2 2" xfId="3"/>
    <cellStyle name="Comma 2 3" xfId="4"/>
    <cellStyle name="Comma 2 4" xfId="5"/>
    <cellStyle name="Comma 2 5" xfId="6"/>
    <cellStyle name="Normal" xfId="0" builtinId="0"/>
    <cellStyle name="Normal 2" xfId="7"/>
    <cellStyle name="Normal 3" xfId="10"/>
    <cellStyle name="Normal 4" xfId="11"/>
    <cellStyle name="Normal 5" xfId="12"/>
    <cellStyle name="Normal 6" xfId="13"/>
    <cellStyle name="Normal_companywise Month" xfId="8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abSelected="1" topLeftCell="P160" zoomScaleNormal="100" zoomScaleSheetLayoutView="70" workbookViewId="0">
      <selection activeCell="AF176" sqref="AF176"/>
    </sheetView>
  </sheetViews>
  <sheetFormatPr defaultRowHeight="12.75"/>
  <cols>
    <col min="1" max="1" width="6.42578125" style="17" customWidth="1"/>
    <col min="2" max="2" width="30" style="17" customWidth="1"/>
    <col min="3" max="4" width="11.7109375" style="17" customWidth="1"/>
    <col min="5" max="5" width="10.7109375" style="17" customWidth="1"/>
    <col min="6" max="7" width="11.7109375" style="17" customWidth="1"/>
    <col min="8" max="9" width="10.7109375" style="17" customWidth="1"/>
    <col min="10" max="11" width="11.7109375" style="17" customWidth="1"/>
    <col min="12" max="12" width="10.7109375" style="17" customWidth="1"/>
    <col min="13" max="14" width="11.7109375" style="17" customWidth="1"/>
    <col min="15" max="16" width="10.7109375" style="17" customWidth="1"/>
    <col min="17" max="18" width="11.7109375" style="17" customWidth="1"/>
    <col min="19" max="19" width="10.7109375" style="17" customWidth="1"/>
    <col min="20" max="21" width="11.7109375" style="17" customWidth="1"/>
    <col min="22" max="23" width="10.7109375" style="17" customWidth="1"/>
    <col min="24" max="25" width="11.7109375" style="17" customWidth="1"/>
    <col min="26" max="26" width="10.7109375" style="17" customWidth="1"/>
    <col min="27" max="28" width="11.7109375" style="17" customWidth="1"/>
    <col min="29" max="30" width="10.7109375" style="17" customWidth="1"/>
    <col min="31" max="16384" width="9.140625" style="17"/>
  </cols>
  <sheetData>
    <row r="1" spans="1:30" ht="15.75">
      <c r="A1" s="54" t="s">
        <v>47</v>
      </c>
      <c r="B1" s="55"/>
      <c r="C1" s="55"/>
      <c r="D1" s="55"/>
      <c r="E1" s="55"/>
      <c r="F1" s="55"/>
      <c r="G1" s="55"/>
      <c r="H1" s="55"/>
      <c r="I1" s="55"/>
      <c r="J1" s="58" t="s">
        <v>37</v>
      </c>
      <c r="K1" s="58"/>
      <c r="L1" s="58"/>
      <c r="M1" s="58"/>
      <c r="N1" s="58"/>
      <c r="O1" s="58"/>
      <c r="P1" s="58"/>
      <c r="Q1" s="58" t="s">
        <v>37</v>
      </c>
      <c r="R1" s="58"/>
      <c r="S1" s="58"/>
      <c r="T1" s="58"/>
      <c r="U1" s="58"/>
      <c r="V1" s="58"/>
      <c r="W1" s="58"/>
      <c r="X1" s="58" t="s">
        <v>37</v>
      </c>
      <c r="Y1" s="58"/>
      <c r="Z1" s="58"/>
      <c r="AA1" s="58"/>
      <c r="AB1" s="58"/>
      <c r="AC1" s="58"/>
      <c r="AD1" s="58"/>
    </row>
    <row r="2" spans="1:30" ht="41.25" customHeight="1">
      <c r="A2" s="56" t="s">
        <v>1</v>
      </c>
      <c r="B2" s="56" t="s">
        <v>0</v>
      </c>
      <c r="C2" s="56" t="s">
        <v>41</v>
      </c>
      <c r="D2" s="56"/>
      <c r="E2" s="56"/>
      <c r="F2" s="56"/>
      <c r="G2" s="56"/>
      <c r="H2" s="56"/>
      <c r="I2" s="56"/>
      <c r="J2" s="56" t="s">
        <v>7</v>
      </c>
      <c r="K2" s="56"/>
      <c r="L2" s="56"/>
      <c r="M2" s="56"/>
      <c r="N2" s="56"/>
      <c r="O2" s="56"/>
      <c r="P2" s="56"/>
      <c r="Q2" s="57" t="s">
        <v>8</v>
      </c>
      <c r="R2" s="57"/>
      <c r="S2" s="57"/>
      <c r="T2" s="57"/>
      <c r="U2" s="57"/>
      <c r="V2" s="57"/>
      <c r="W2" s="57"/>
      <c r="X2" s="57" t="s">
        <v>36</v>
      </c>
      <c r="Y2" s="57"/>
      <c r="Z2" s="57"/>
      <c r="AA2" s="57"/>
      <c r="AB2" s="57"/>
      <c r="AC2" s="57"/>
      <c r="AD2" s="57"/>
    </row>
    <row r="3" spans="1:30" s="18" customFormat="1" ht="39.75" customHeight="1">
      <c r="A3" s="56"/>
      <c r="B3" s="56"/>
      <c r="C3" s="42" t="s">
        <v>42</v>
      </c>
      <c r="D3" s="42" t="s">
        <v>44</v>
      </c>
      <c r="E3" s="32" t="s">
        <v>21</v>
      </c>
      <c r="F3" s="30" t="s">
        <v>43</v>
      </c>
      <c r="G3" s="30" t="s">
        <v>45</v>
      </c>
      <c r="H3" s="32" t="s">
        <v>21</v>
      </c>
      <c r="I3" s="32" t="s">
        <v>35</v>
      </c>
      <c r="J3" s="42" t="s">
        <v>42</v>
      </c>
      <c r="K3" s="42" t="s">
        <v>44</v>
      </c>
      <c r="L3" s="32" t="s">
        <v>21</v>
      </c>
      <c r="M3" s="30" t="s">
        <v>43</v>
      </c>
      <c r="N3" s="30" t="s">
        <v>45</v>
      </c>
      <c r="O3" s="32" t="s">
        <v>21</v>
      </c>
      <c r="P3" s="32" t="s">
        <v>35</v>
      </c>
      <c r="Q3" s="42" t="s">
        <v>42</v>
      </c>
      <c r="R3" s="42" t="s">
        <v>44</v>
      </c>
      <c r="S3" s="32" t="s">
        <v>21</v>
      </c>
      <c r="T3" s="30" t="s">
        <v>43</v>
      </c>
      <c r="U3" s="30" t="s">
        <v>45</v>
      </c>
      <c r="V3" s="32" t="s">
        <v>21</v>
      </c>
      <c r="W3" s="32" t="s">
        <v>35</v>
      </c>
      <c r="X3" s="42" t="s">
        <v>42</v>
      </c>
      <c r="Y3" s="42" t="s">
        <v>44</v>
      </c>
      <c r="Z3" s="32" t="s">
        <v>21</v>
      </c>
      <c r="AA3" s="30" t="s">
        <v>43</v>
      </c>
      <c r="AB3" s="30" t="s">
        <v>45</v>
      </c>
      <c r="AC3" s="32" t="s">
        <v>21</v>
      </c>
      <c r="AD3" s="32" t="s">
        <v>35</v>
      </c>
    </row>
    <row r="4" spans="1:30" s="18" customFormat="1" ht="15">
      <c r="A4" s="12">
        <v>1</v>
      </c>
      <c r="B4" s="3" t="s">
        <v>32</v>
      </c>
      <c r="C4" s="8">
        <f>C5+C6+C7+C8+C9</f>
        <v>358.10878425231652</v>
      </c>
      <c r="D4" s="8">
        <f>D5+D6+D7+D8+D9</f>
        <v>388.31864284616574</v>
      </c>
      <c r="E4" s="33">
        <f t="shared" ref="E4:E9" si="0">((D4-C4)/C4)*100</f>
        <v>8.4359445850856147</v>
      </c>
      <c r="F4" s="8">
        <f>F5+F6+F7+F8+F9</f>
        <v>1423.2224445289198</v>
      </c>
      <c r="G4" s="8">
        <f>G5+G6+G7+G8+G9</f>
        <v>2000.4433633255751</v>
      </c>
      <c r="H4" s="33">
        <f t="shared" ref="H4:H9" si="1">((G4-F4)/F4)*100</f>
        <v>40.557322645913779</v>
      </c>
      <c r="I4" s="34">
        <f>(G4/G$179)*100</f>
        <v>1.6038491762160687</v>
      </c>
      <c r="J4" s="16">
        <f>J5+J6+J7+J8+J9</f>
        <v>24239</v>
      </c>
      <c r="K4" s="16">
        <f>K5+K6+K7+K8+K9</f>
        <v>22043</v>
      </c>
      <c r="L4" s="33">
        <f t="shared" ref="L4:L9" si="2">((K4-J4)/J4)*100</f>
        <v>-9.0597796938817599</v>
      </c>
      <c r="M4" s="16">
        <f>M5+M6+M7+M8+M9</f>
        <v>118931</v>
      </c>
      <c r="N4" s="16">
        <f>N5+N6+N7+N8+N9</f>
        <v>114424</v>
      </c>
      <c r="O4" s="33">
        <f t="shared" ref="O4:O9" si="3">((N4-M4)/M4)*100</f>
        <v>-3.789592284601996</v>
      </c>
      <c r="P4" s="34">
        <f>(N4/N$179)*100</f>
        <v>1.2593981031543287</v>
      </c>
      <c r="Q4" s="16">
        <f>Q5+Q6+Q7+Q8+Q9</f>
        <v>381081</v>
      </c>
      <c r="R4" s="16">
        <f>R5+R6+R7+R8+R9</f>
        <v>98642</v>
      </c>
      <c r="S4" s="33">
        <f t="shared" ref="S4:S9" si="4">((R4-Q4)/Q4)*100</f>
        <v>-74.115214350754826</v>
      </c>
      <c r="T4" s="16">
        <f>T5+T6+T7+T8+T9</f>
        <v>1507014</v>
      </c>
      <c r="U4" s="16">
        <f>U5+U6+U7+U8+U9</f>
        <v>639165</v>
      </c>
      <c r="V4" s="33">
        <f t="shared" ref="V4:V9" si="5">((U4-T4)/T4)*100</f>
        <v>-57.587321683806522</v>
      </c>
      <c r="W4" s="34">
        <f>(U4/U$179)*100</f>
        <v>1.1724916632415145</v>
      </c>
      <c r="X4" s="8">
        <f>X5+X6+X7+X8+X9</f>
        <v>19518.148591304998</v>
      </c>
      <c r="Y4" s="8">
        <f>Y5+Y6+Y7+Y8+Y9</f>
        <v>14803.033814293998</v>
      </c>
      <c r="Z4" s="33">
        <f t="shared" ref="Z4:Z9" si="6">((Y4-X4)/X4)*100</f>
        <v>-24.157592381028923</v>
      </c>
      <c r="AA4" s="8">
        <f>AA5+AA6+AA7+AA8+AA9</f>
        <v>99942.432639609004</v>
      </c>
      <c r="AB4" s="8">
        <f>AB5+AB6+AB7+AB8+AB9</f>
        <v>109086.95441199899</v>
      </c>
      <c r="AC4" s="33">
        <f t="shared" ref="AC4:AC9" si="7">((AB4-AA4)/AA4)*100</f>
        <v>9.1497890644357227</v>
      </c>
      <c r="AD4" s="34">
        <f>(AB4/AB$179)*100</f>
        <v>5.4494853741874207</v>
      </c>
    </row>
    <row r="5" spans="1:30">
      <c r="A5" s="2"/>
      <c r="B5" s="5" t="s">
        <v>2</v>
      </c>
      <c r="C5" s="9">
        <v>8.3484046220000003</v>
      </c>
      <c r="D5" s="37">
        <v>10.696160835000009</v>
      </c>
      <c r="E5" s="35">
        <f t="shared" si="0"/>
        <v>28.122213995391672</v>
      </c>
      <c r="F5" s="37">
        <v>57.133850203000037</v>
      </c>
      <c r="G5" s="37">
        <v>53.110036590000007</v>
      </c>
      <c r="H5" s="35">
        <f t="shared" si="1"/>
        <v>-7.0427839165454031</v>
      </c>
      <c r="I5" s="36">
        <f>(G5/G$180)*100</f>
        <v>0.25914897572404244</v>
      </c>
      <c r="J5" s="38">
        <v>235</v>
      </c>
      <c r="K5" s="38">
        <v>184</v>
      </c>
      <c r="L5" s="35">
        <f t="shared" si="2"/>
        <v>-21.702127659574469</v>
      </c>
      <c r="M5" s="38">
        <v>1640</v>
      </c>
      <c r="N5" s="38">
        <v>914</v>
      </c>
      <c r="O5" s="35">
        <f t="shared" si="3"/>
        <v>-44.268292682926827</v>
      </c>
      <c r="P5" s="36">
        <f>(N5/N$180)*100</f>
        <v>0.18117809370515148</v>
      </c>
      <c r="Q5" s="10">
        <v>0</v>
      </c>
      <c r="R5" s="10">
        <v>0</v>
      </c>
      <c r="S5" s="40" t="s">
        <v>40</v>
      </c>
      <c r="T5" s="38">
        <v>0</v>
      </c>
      <c r="U5" s="38">
        <v>0</v>
      </c>
      <c r="V5" s="40" t="s">
        <v>40</v>
      </c>
      <c r="W5" s="40" t="s">
        <v>40</v>
      </c>
      <c r="X5" s="37">
        <v>10.39109191600002</v>
      </c>
      <c r="Y5" s="37">
        <v>13.195041982000109</v>
      </c>
      <c r="Z5" s="35">
        <f t="shared" si="6"/>
        <v>26.984171525637418</v>
      </c>
      <c r="AA5" s="37">
        <v>139.4151119339999</v>
      </c>
      <c r="AB5" s="37">
        <v>81.301552913000123</v>
      </c>
      <c r="AC5" s="35">
        <f t="shared" si="7"/>
        <v>-41.683830550960032</v>
      </c>
      <c r="AD5" s="36">
        <f>(AB5/AB$180)*100</f>
        <v>0.51374567183532027</v>
      </c>
    </row>
    <row r="6" spans="1:30">
      <c r="A6" s="2"/>
      <c r="B6" s="5" t="s">
        <v>3</v>
      </c>
      <c r="C6" s="43">
        <v>122.10615263731621</v>
      </c>
      <c r="D6" s="37">
        <v>166.29760291416576</v>
      </c>
      <c r="E6" s="35">
        <f t="shared" si="0"/>
        <v>36.191010299135769</v>
      </c>
      <c r="F6" s="37">
        <v>687.117344735919</v>
      </c>
      <c r="G6" s="37">
        <v>738.6201595325756</v>
      </c>
      <c r="H6" s="35">
        <f t="shared" si="1"/>
        <v>7.4954904269591323</v>
      </c>
      <c r="I6" s="36">
        <f>(G6/G$181)*100</f>
        <v>2.803618741125959</v>
      </c>
      <c r="J6" s="38">
        <v>23952</v>
      </c>
      <c r="K6" s="38">
        <v>21810</v>
      </c>
      <c r="L6" s="35">
        <f t="shared" si="2"/>
        <v>-8.9428857715430876</v>
      </c>
      <c r="M6" s="38">
        <v>116966</v>
      </c>
      <c r="N6" s="38">
        <v>113201</v>
      </c>
      <c r="O6" s="35">
        <f t="shared" si="3"/>
        <v>-3.2188841201716736</v>
      </c>
      <c r="P6" s="36">
        <f>(N6/N$181)*100</f>
        <v>1.3214466444365196</v>
      </c>
      <c r="Q6" s="44">
        <v>0</v>
      </c>
      <c r="R6" s="44">
        <v>0</v>
      </c>
      <c r="S6" s="40" t="s">
        <v>40</v>
      </c>
      <c r="T6" s="38">
        <v>0</v>
      </c>
      <c r="U6" s="38">
        <v>0</v>
      </c>
      <c r="V6" s="40" t="s">
        <v>40</v>
      </c>
      <c r="W6" s="40" t="s">
        <v>40</v>
      </c>
      <c r="X6" s="37">
        <v>4218.5355398709999</v>
      </c>
      <c r="Y6" s="37">
        <v>3662.192869769</v>
      </c>
      <c r="Z6" s="35">
        <f t="shared" si="6"/>
        <v>-13.188052224374822</v>
      </c>
      <c r="AA6" s="37">
        <v>22474.414309756998</v>
      </c>
      <c r="AB6" s="37">
        <v>20007.047426824996</v>
      </c>
      <c r="AC6" s="35">
        <f t="shared" si="7"/>
        <v>-10.978559213713631</v>
      </c>
      <c r="AD6" s="36">
        <f>(AB6/AB$181)*100</f>
        <v>2.4044772684533</v>
      </c>
    </row>
    <row r="7" spans="1:30">
      <c r="A7" s="2"/>
      <c r="B7" s="5" t="s">
        <v>4</v>
      </c>
      <c r="C7" s="43">
        <v>220.5247117880003</v>
      </c>
      <c r="D7" s="37">
        <v>206.09221229099995</v>
      </c>
      <c r="E7" s="35">
        <f t="shared" si="0"/>
        <v>-6.5446177800132084</v>
      </c>
      <c r="F7" s="37">
        <v>639.96917208100035</v>
      </c>
      <c r="G7" s="37">
        <v>1154.0470367019996</v>
      </c>
      <c r="H7" s="35">
        <f t="shared" si="1"/>
        <v>80.328535662016677</v>
      </c>
      <c r="I7" s="36">
        <f>(G7/G$182)*100</f>
        <v>1.6185133587611034</v>
      </c>
      <c r="J7" s="38">
        <v>4</v>
      </c>
      <c r="K7" s="38">
        <v>6</v>
      </c>
      <c r="L7" s="35">
        <f t="shared" si="2"/>
        <v>50</v>
      </c>
      <c r="M7" s="38">
        <v>31</v>
      </c>
      <c r="N7" s="38">
        <v>27</v>
      </c>
      <c r="O7" s="35">
        <f t="shared" si="3"/>
        <v>-12.903225806451612</v>
      </c>
      <c r="P7" s="36">
        <f>(N7/N$182)*100</f>
        <v>4.8824593128390594</v>
      </c>
      <c r="Q7" s="44">
        <v>116260</v>
      </c>
      <c r="R7" s="44">
        <v>50432</v>
      </c>
      <c r="S7" s="35">
        <f t="shared" si="4"/>
        <v>-56.621365904008258</v>
      </c>
      <c r="T7" s="38">
        <v>703119</v>
      </c>
      <c r="U7" s="38">
        <v>224385</v>
      </c>
      <c r="V7" s="35">
        <f t="shared" si="5"/>
        <v>-68.087194344058403</v>
      </c>
      <c r="W7" s="36">
        <f>(U7/U$182)*100</f>
        <v>1.0487698915614418</v>
      </c>
      <c r="X7" s="37">
        <v>898.7740907000001</v>
      </c>
      <c r="Y7" s="37">
        <v>749.08661877999998</v>
      </c>
      <c r="Z7" s="35">
        <f t="shared" si="6"/>
        <v>-16.654626948960857</v>
      </c>
      <c r="AA7" s="37">
        <v>4393.2965335999997</v>
      </c>
      <c r="AB7" s="37">
        <v>2702.5281328799992</v>
      </c>
      <c r="AC7" s="35">
        <f t="shared" si="7"/>
        <v>-38.485187325485036</v>
      </c>
      <c r="AD7" s="36">
        <f>(AB7/AB$182)*100</f>
        <v>1.0427810975971259</v>
      </c>
    </row>
    <row r="8" spans="1:30">
      <c r="A8" s="2"/>
      <c r="B8" s="5" t="s">
        <v>5</v>
      </c>
      <c r="C8" s="43">
        <v>0.28933356199999999</v>
      </c>
      <c r="D8" s="37">
        <v>1.0042320899999992</v>
      </c>
      <c r="E8" s="35">
        <f t="shared" si="0"/>
        <v>247.08454942396187</v>
      </c>
      <c r="F8" s="37">
        <v>2.5244488140000003</v>
      </c>
      <c r="G8" s="37">
        <v>9.6321161269999962</v>
      </c>
      <c r="H8" s="35">
        <f t="shared" si="1"/>
        <v>281.55323544619091</v>
      </c>
      <c r="I8" s="36">
        <f>(G8/G$183)*100</f>
        <v>0.24539635873474042</v>
      </c>
      <c r="J8" s="38">
        <v>0</v>
      </c>
      <c r="K8" s="38">
        <v>0</v>
      </c>
      <c r="L8" s="40" t="s">
        <v>40</v>
      </c>
      <c r="M8" s="38">
        <v>0</v>
      </c>
      <c r="N8" s="38">
        <v>1</v>
      </c>
      <c r="O8" s="40" t="s">
        <v>40</v>
      </c>
      <c r="P8" s="36">
        <f>(N8/N$183)*100</f>
        <v>3.5906642728904849E-2</v>
      </c>
      <c r="Q8" s="44">
        <v>0</v>
      </c>
      <c r="R8" s="44">
        <v>0</v>
      </c>
      <c r="S8" s="40" t="s">
        <v>40</v>
      </c>
      <c r="T8" s="38">
        <v>0</v>
      </c>
      <c r="U8" s="38">
        <v>108</v>
      </c>
      <c r="V8" s="40" t="s">
        <v>40</v>
      </c>
      <c r="W8" s="36">
        <f>(U8/U$183)*100</f>
        <v>7.7728821415153949E-3</v>
      </c>
      <c r="X8" s="37">
        <v>0</v>
      </c>
      <c r="Y8" s="37">
        <v>0</v>
      </c>
      <c r="Z8" s="40" t="s">
        <v>40</v>
      </c>
      <c r="AA8" s="37">
        <v>0</v>
      </c>
      <c r="AB8" s="37">
        <v>0</v>
      </c>
      <c r="AC8" s="40" t="s">
        <v>40</v>
      </c>
      <c r="AD8" s="36">
        <f>(AB8/AB$183)*100</f>
        <v>0</v>
      </c>
    </row>
    <row r="9" spans="1:30">
      <c r="A9" s="2"/>
      <c r="B9" s="19" t="s">
        <v>23</v>
      </c>
      <c r="C9" s="43">
        <v>6.8401816429999736</v>
      </c>
      <c r="D9" s="37">
        <v>4.228434716000006</v>
      </c>
      <c r="E9" s="35">
        <f t="shared" si="0"/>
        <v>-38.18242063312379</v>
      </c>
      <c r="F9" s="37">
        <v>36.477628695000362</v>
      </c>
      <c r="G9" s="37">
        <v>45.034014374000009</v>
      </c>
      <c r="H9" s="35">
        <f t="shared" si="1"/>
        <v>23.456529344442796</v>
      </c>
      <c r="I9" s="36">
        <f>(G9/G$184)*100</f>
        <v>1.6927803816343716</v>
      </c>
      <c r="J9" s="38">
        <v>48</v>
      </c>
      <c r="K9" s="38">
        <v>43</v>
      </c>
      <c r="L9" s="35">
        <f t="shared" si="2"/>
        <v>-10.416666666666668</v>
      </c>
      <c r="M9" s="38">
        <v>294</v>
      </c>
      <c r="N9" s="38">
        <v>281</v>
      </c>
      <c r="O9" s="35">
        <f t="shared" si="3"/>
        <v>-4.4217687074829932</v>
      </c>
      <c r="P9" s="36">
        <f>(N9/N$184)*100</f>
        <v>2.4755528147299795</v>
      </c>
      <c r="Q9" s="44">
        <v>264821</v>
      </c>
      <c r="R9" s="44">
        <v>48210</v>
      </c>
      <c r="S9" s="35">
        <f t="shared" si="4"/>
        <v>-81.795250376669529</v>
      </c>
      <c r="T9" s="38">
        <v>803895</v>
      </c>
      <c r="U9" s="38">
        <v>414672</v>
      </c>
      <c r="V9" s="35">
        <f t="shared" si="5"/>
        <v>-48.417144030003918</v>
      </c>
      <c r="W9" s="36">
        <f>(U9/U$184)*100</f>
        <v>1.3069227807357733</v>
      </c>
      <c r="X9" s="37">
        <v>14390.447868818001</v>
      </c>
      <c r="Y9" s="37">
        <v>10378.559283762997</v>
      </c>
      <c r="Z9" s="35">
        <f t="shared" si="6"/>
        <v>-27.878830607824096</v>
      </c>
      <c r="AA9" s="37">
        <v>72935.306684317999</v>
      </c>
      <c r="AB9" s="37">
        <v>86296.077299380995</v>
      </c>
      <c r="AC9" s="35">
        <f t="shared" si="7"/>
        <v>18.318659675884696</v>
      </c>
      <c r="AD9" s="36">
        <f>(AB9/AB$184)*100</f>
        <v>10.258687235012575</v>
      </c>
    </row>
    <row r="10" spans="1:30">
      <c r="A10" s="2"/>
      <c r="B10" s="19"/>
      <c r="C10" s="43"/>
      <c r="D10" s="37"/>
      <c r="E10" s="35"/>
      <c r="F10" s="37"/>
      <c r="G10" s="37"/>
      <c r="H10" s="35"/>
      <c r="I10" s="36"/>
      <c r="J10" s="38"/>
      <c r="K10" s="38"/>
      <c r="L10" s="35"/>
      <c r="M10" s="38"/>
      <c r="N10" s="38"/>
      <c r="O10" s="35"/>
      <c r="P10" s="36"/>
      <c r="Q10" s="44"/>
      <c r="R10" s="44"/>
      <c r="S10" s="35"/>
      <c r="T10" s="38"/>
      <c r="U10" s="38"/>
      <c r="V10" s="35"/>
      <c r="W10" s="36"/>
      <c r="X10" s="37"/>
      <c r="Y10" s="37"/>
      <c r="Z10" s="35"/>
      <c r="AA10" s="37"/>
      <c r="AB10" s="37"/>
      <c r="AC10" s="35"/>
      <c r="AD10" s="36"/>
    </row>
    <row r="11" spans="1:30" s="18" customFormat="1" ht="15">
      <c r="A11" s="12">
        <v>2</v>
      </c>
      <c r="B11" s="3" t="s">
        <v>20</v>
      </c>
      <c r="C11" s="8">
        <f>C12+C13+C14+C15+C16</f>
        <v>9.0981670730000026</v>
      </c>
      <c r="D11" s="8">
        <f>D12+D13+D14+D15+D16</f>
        <v>5.2694594070000011</v>
      </c>
      <c r="E11" s="33">
        <f t="shared" ref="E11:E16" si="8">((D11-C11)/C11)*100</f>
        <v>-42.082186832578515</v>
      </c>
      <c r="F11" s="8">
        <f>F12+F13+F14+F15+F16</f>
        <v>45.225999956999992</v>
      </c>
      <c r="G11" s="8">
        <f>G12+G13+G14+G15+G16</f>
        <v>29.602481220999994</v>
      </c>
      <c r="H11" s="33">
        <f t="shared" ref="H11:H16" si="9">((G11-F11)/F11)*100</f>
        <v>-34.54543570259262</v>
      </c>
      <c r="I11" s="34">
        <f>(G11/G$179)*100</f>
        <v>2.3733696234880801E-2</v>
      </c>
      <c r="J11" s="16">
        <f>J12+J13+J14+J15+J16</f>
        <v>3152</v>
      </c>
      <c r="K11" s="16">
        <f>K12+K13+K14+K15+K16</f>
        <v>1691</v>
      </c>
      <c r="L11" s="33">
        <f t="shared" ref="L11:L16" si="10">((K11-J11)/J11)*100</f>
        <v>-46.351522842639589</v>
      </c>
      <c r="M11" s="16">
        <f>M12+M13+M14+M15+M16</f>
        <v>13507</v>
      </c>
      <c r="N11" s="16">
        <f>N12+N13+N14+N15+N16</f>
        <v>8753</v>
      </c>
      <c r="O11" s="33">
        <f t="shared" ref="O11:O16" si="11">((N11-M11)/M11)*100</f>
        <v>-35.196564744206711</v>
      </c>
      <c r="P11" s="34">
        <f>(N11/N$179)*100</f>
        <v>9.6339156094087233E-2</v>
      </c>
      <c r="Q11" s="16">
        <f>Q12+Q13+Q14+Q15+Q16</f>
        <v>13829</v>
      </c>
      <c r="R11" s="16">
        <f>R12+R13+R14+R15+R16</f>
        <v>5364</v>
      </c>
      <c r="S11" s="33">
        <f t="shared" ref="S11:S16" si="12">((R11-Q11)/Q11)*100</f>
        <v>-61.211945910767227</v>
      </c>
      <c r="T11" s="16">
        <f>T12+T13+T14+T15+T16</f>
        <v>72671</v>
      </c>
      <c r="U11" s="16">
        <f>U12+U13+U14+U15+U16</f>
        <v>60579</v>
      </c>
      <c r="V11" s="33">
        <f t="shared" ref="V11:V16" si="13">((U11-T11)/T11)*100</f>
        <v>-16.639374716186651</v>
      </c>
      <c r="W11" s="34">
        <f>(U11/U$179)*100</f>
        <v>0.11112681775051468</v>
      </c>
      <c r="X11" s="8">
        <f>X12+X13+X14+X15+X16</f>
        <v>2094.7926156000003</v>
      </c>
      <c r="Y11" s="8">
        <f>Y12+Y13+Y14+Y15+Y16</f>
        <v>1945.9277685000002</v>
      </c>
      <c r="Z11" s="33">
        <f t="shared" ref="Z11:Z16" si="14">((Y11-X11)/X11)*100</f>
        <v>-7.1064240914063745</v>
      </c>
      <c r="AA11" s="8">
        <f>AA12+AA13+AA14+AA15+AA16</f>
        <v>16311.792256288001</v>
      </c>
      <c r="AB11" s="8">
        <f>AB12+AB13+AB14+AB15+AB16</f>
        <v>16564.2262544</v>
      </c>
      <c r="AC11" s="33">
        <f t="shared" ref="AC11:AC16" si="15">((AB11-AA11)/AA11)*100</f>
        <v>1.5475552541731823</v>
      </c>
      <c r="AD11" s="34">
        <f>(AB11/AB$179)*100</f>
        <v>0.82747299339906455</v>
      </c>
    </row>
    <row r="12" spans="1:30">
      <c r="A12" s="2"/>
      <c r="B12" s="5" t="s">
        <v>2</v>
      </c>
      <c r="C12" s="43">
        <v>0.37021246299999999</v>
      </c>
      <c r="D12" s="11">
        <v>9.2936499999999991E-2</v>
      </c>
      <c r="E12" s="35">
        <f t="shared" si="8"/>
        <v>-74.896442100599941</v>
      </c>
      <c r="F12" s="11">
        <v>1.4506237749999999</v>
      </c>
      <c r="G12" s="11">
        <v>0.31407282600000003</v>
      </c>
      <c r="H12" s="35">
        <f t="shared" si="9"/>
        <v>-78.349119088441782</v>
      </c>
      <c r="I12" s="36">
        <f>(G12/G$180)*100</f>
        <v>1.5325097926213911E-3</v>
      </c>
      <c r="J12" s="31">
        <v>1007</v>
      </c>
      <c r="K12" s="31">
        <v>3</v>
      </c>
      <c r="L12" s="35">
        <f t="shared" si="10"/>
        <v>-99.702085402184707</v>
      </c>
      <c r="M12" s="31">
        <v>1029</v>
      </c>
      <c r="N12" s="31">
        <v>15</v>
      </c>
      <c r="O12" s="35">
        <f t="shared" si="11"/>
        <v>-98.542274052478135</v>
      </c>
      <c r="P12" s="36">
        <f>(N12/N$180)*100</f>
        <v>2.9733822818132083E-3</v>
      </c>
      <c r="Q12" s="44">
        <v>0</v>
      </c>
      <c r="R12" s="44">
        <v>0</v>
      </c>
      <c r="S12" s="40" t="s">
        <v>40</v>
      </c>
      <c r="T12" s="31">
        <v>0</v>
      </c>
      <c r="U12" s="31">
        <v>0</v>
      </c>
      <c r="V12" s="40" t="s">
        <v>40</v>
      </c>
      <c r="W12" s="40" t="s">
        <v>40</v>
      </c>
      <c r="X12" s="11">
        <v>6.8666349999999996</v>
      </c>
      <c r="Y12" s="11">
        <v>4.75</v>
      </c>
      <c r="Z12" s="35">
        <f t="shared" si="14"/>
        <v>-30.824923707172431</v>
      </c>
      <c r="AA12" s="11">
        <v>18.315525000000001</v>
      </c>
      <c r="AB12" s="11">
        <v>11.1</v>
      </c>
      <c r="AC12" s="35">
        <f t="shared" si="15"/>
        <v>-39.395676618606352</v>
      </c>
      <c r="AD12" s="36">
        <f>(AB12/AB$180)*100</f>
        <v>7.0141058233836179E-2</v>
      </c>
    </row>
    <row r="13" spans="1:30">
      <c r="A13" s="2"/>
      <c r="B13" s="5" t="s">
        <v>3</v>
      </c>
      <c r="C13" s="43">
        <v>6.0820987619999984</v>
      </c>
      <c r="D13" s="11">
        <v>4.4929632190000008</v>
      </c>
      <c r="E13" s="35">
        <f t="shared" si="8"/>
        <v>-26.128078566048085</v>
      </c>
      <c r="F13" s="11">
        <v>35.617594250999993</v>
      </c>
      <c r="G13" s="11">
        <v>21.457826459999996</v>
      </c>
      <c r="H13" s="35">
        <f t="shared" si="9"/>
        <v>-39.754980898527279</v>
      </c>
      <c r="I13" s="36">
        <f>(G13/G$181)*100</f>
        <v>8.1448581697466174E-2</v>
      </c>
      <c r="J13" s="31">
        <v>2139</v>
      </c>
      <c r="K13" s="31">
        <v>1677</v>
      </c>
      <c r="L13" s="35">
        <f t="shared" si="10"/>
        <v>-21.598877980364655</v>
      </c>
      <c r="M13" s="31">
        <v>12422</v>
      </c>
      <c r="N13" s="31">
        <v>8696</v>
      </c>
      <c r="O13" s="35">
        <f t="shared" si="11"/>
        <v>-29.995169859925934</v>
      </c>
      <c r="P13" s="36">
        <f>(N13/N$181)*100</f>
        <v>0.10151235430800058</v>
      </c>
      <c r="Q13" s="44">
        <v>0</v>
      </c>
      <c r="R13" s="44">
        <v>0</v>
      </c>
      <c r="S13" s="40" t="s">
        <v>40</v>
      </c>
      <c r="T13" s="31">
        <v>0</v>
      </c>
      <c r="U13" s="31">
        <v>0</v>
      </c>
      <c r="V13" s="40" t="s">
        <v>40</v>
      </c>
      <c r="W13" s="40" t="s">
        <v>40</v>
      </c>
      <c r="X13" s="11">
        <v>1381.4976360999999</v>
      </c>
      <c r="Y13" s="11">
        <v>1035.7569463000002</v>
      </c>
      <c r="Z13" s="35">
        <f t="shared" si="14"/>
        <v>-25.026513311744331</v>
      </c>
      <c r="AA13" s="11">
        <v>8022.1292037000003</v>
      </c>
      <c r="AB13" s="11">
        <v>5871.4028888000003</v>
      </c>
      <c r="AC13" s="35">
        <f t="shared" si="15"/>
        <v>-26.80991866732878</v>
      </c>
      <c r="AD13" s="36">
        <f>(AB13/AB$181)*100</f>
        <v>0.70563409377047848</v>
      </c>
    </row>
    <row r="14" spans="1:30">
      <c r="A14" s="2"/>
      <c r="B14" s="5" t="s">
        <v>4</v>
      </c>
      <c r="C14" s="9">
        <v>1.0822621000000046</v>
      </c>
      <c r="D14" s="11">
        <v>0</v>
      </c>
      <c r="E14" s="35">
        <f t="shared" si="8"/>
        <v>-100</v>
      </c>
      <c r="F14" s="11">
        <v>1.0822621000000046</v>
      </c>
      <c r="G14" s="11">
        <v>0</v>
      </c>
      <c r="H14" s="35">
        <f t="shared" si="9"/>
        <v>-100</v>
      </c>
      <c r="I14" s="36">
        <f>(G14/G$182)*100</f>
        <v>0</v>
      </c>
      <c r="J14" s="31">
        <v>0</v>
      </c>
      <c r="K14" s="31">
        <v>0</v>
      </c>
      <c r="L14" s="40" t="s">
        <v>40</v>
      </c>
      <c r="M14" s="31">
        <v>0</v>
      </c>
      <c r="N14" s="31">
        <v>0</v>
      </c>
      <c r="O14" s="40" t="s">
        <v>40</v>
      </c>
      <c r="P14" s="36">
        <f>(N14/N$182)*100</f>
        <v>0</v>
      </c>
      <c r="Q14" s="10">
        <v>0</v>
      </c>
      <c r="R14" s="10">
        <v>0</v>
      </c>
      <c r="S14" s="40" t="s">
        <v>40</v>
      </c>
      <c r="T14" s="31">
        <v>0</v>
      </c>
      <c r="U14" s="31">
        <v>0</v>
      </c>
      <c r="V14" s="40" t="s">
        <v>40</v>
      </c>
      <c r="W14" s="36">
        <f>(U14/U$182)*100</f>
        <v>0</v>
      </c>
      <c r="X14" s="11">
        <v>0</v>
      </c>
      <c r="Y14" s="11">
        <v>0</v>
      </c>
      <c r="Z14" s="40" t="s">
        <v>40</v>
      </c>
      <c r="AA14" s="11">
        <v>0</v>
      </c>
      <c r="AB14" s="11">
        <v>0</v>
      </c>
      <c r="AC14" s="40" t="s">
        <v>40</v>
      </c>
      <c r="AD14" s="36">
        <f>(AB14/AB$182)*100</f>
        <v>0</v>
      </c>
    </row>
    <row r="15" spans="1:30">
      <c r="A15" s="2"/>
      <c r="B15" s="5" t="s">
        <v>5</v>
      </c>
      <c r="C15" s="43">
        <v>0</v>
      </c>
      <c r="D15" s="11">
        <v>0</v>
      </c>
      <c r="E15" s="40" t="s">
        <v>40</v>
      </c>
      <c r="F15" s="11">
        <v>0</v>
      </c>
      <c r="G15" s="11">
        <v>0</v>
      </c>
      <c r="H15" s="40" t="s">
        <v>40</v>
      </c>
      <c r="I15" s="36">
        <f>(G15/G$183)*100</f>
        <v>0</v>
      </c>
      <c r="J15" s="31">
        <v>0</v>
      </c>
      <c r="K15" s="31">
        <v>0</v>
      </c>
      <c r="L15" s="40" t="s">
        <v>40</v>
      </c>
      <c r="M15" s="31">
        <v>0</v>
      </c>
      <c r="N15" s="31">
        <v>0</v>
      </c>
      <c r="O15" s="40" t="s">
        <v>40</v>
      </c>
      <c r="P15" s="36">
        <f>(N15/N$183)*100</f>
        <v>0</v>
      </c>
      <c r="Q15" s="44">
        <v>0</v>
      </c>
      <c r="R15" s="44">
        <v>0</v>
      </c>
      <c r="S15" s="40" t="s">
        <v>40</v>
      </c>
      <c r="T15" s="31">
        <v>0</v>
      </c>
      <c r="U15" s="31">
        <v>0</v>
      </c>
      <c r="V15" s="40" t="s">
        <v>40</v>
      </c>
      <c r="W15" s="36">
        <f>(U15/U$183)*100</f>
        <v>0</v>
      </c>
      <c r="X15" s="11">
        <v>0</v>
      </c>
      <c r="Y15" s="11">
        <v>0</v>
      </c>
      <c r="Z15" s="40" t="s">
        <v>40</v>
      </c>
      <c r="AA15" s="11">
        <v>0</v>
      </c>
      <c r="AB15" s="11">
        <v>0</v>
      </c>
      <c r="AC15" s="40" t="s">
        <v>40</v>
      </c>
      <c r="AD15" s="36">
        <f>(AB15/AB$183)*100</f>
        <v>0</v>
      </c>
    </row>
    <row r="16" spans="1:30">
      <c r="A16" s="2"/>
      <c r="B16" s="19" t="s">
        <v>23</v>
      </c>
      <c r="C16" s="43">
        <v>1.5635937480000002</v>
      </c>
      <c r="D16" s="11">
        <v>0.68355968799999989</v>
      </c>
      <c r="E16" s="35">
        <f t="shared" si="8"/>
        <v>-56.282781964666704</v>
      </c>
      <c r="F16" s="11">
        <v>7.0755198310000003</v>
      </c>
      <c r="G16" s="11">
        <v>7.8305819349999988</v>
      </c>
      <c r="H16" s="35">
        <f t="shared" si="9"/>
        <v>10.671471807510766</v>
      </c>
      <c r="I16" s="36">
        <f>(G16/G$184)*100</f>
        <v>0.29434319059953568</v>
      </c>
      <c r="J16" s="31">
        <v>6</v>
      </c>
      <c r="K16" s="31">
        <v>11</v>
      </c>
      <c r="L16" s="35">
        <f t="shared" si="10"/>
        <v>83.333333333333343</v>
      </c>
      <c r="M16" s="31">
        <v>56</v>
      </c>
      <c r="N16" s="31">
        <v>42</v>
      </c>
      <c r="O16" s="35">
        <f t="shared" si="11"/>
        <v>-25</v>
      </c>
      <c r="P16" s="36">
        <f>(N16/N$184)*100</f>
        <v>0.37001145273544178</v>
      </c>
      <c r="Q16" s="44">
        <v>13829</v>
      </c>
      <c r="R16" s="44">
        <v>5364</v>
      </c>
      <c r="S16" s="35">
        <f t="shared" si="12"/>
        <v>-61.211945910767227</v>
      </c>
      <c r="T16" s="31">
        <v>72671</v>
      </c>
      <c r="U16" s="31">
        <v>60579</v>
      </c>
      <c r="V16" s="35">
        <f t="shared" si="13"/>
        <v>-16.639374716186651</v>
      </c>
      <c r="W16" s="36">
        <f>(U16/U$184)*100</f>
        <v>0.19092698598939017</v>
      </c>
      <c r="X16" s="11">
        <v>706.42834450000009</v>
      </c>
      <c r="Y16" s="11">
        <v>905.42082220000009</v>
      </c>
      <c r="Z16" s="35">
        <f t="shared" si="14"/>
        <v>28.168812767676251</v>
      </c>
      <c r="AA16" s="11">
        <v>8271.347527588001</v>
      </c>
      <c r="AB16" s="11">
        <v>10681.723365599999</v>
      </c>
      <c r="AC16" s="35">
        <f t="shared" si="15"/>
        <v>29.141271479314629</v>
      </c>
      <c r="AD16" s="36">
        <f>(AB16/AB$184)*100</f>
        <v>1.2698197017514061</v>
      </c>
    </row>
    <row r="17" spans="1:30">
      <c r="A17" s="2"/>
      <c r="B17" s="19"/>
      <c r="C17" s="43"/>
      <c r="D17" s="11"/>
      <c r="E17" s="35"/>
      <c r="F17" s="11"/>
      <c r="G17" s="11"/>
      <c r="H17" s="35"/>
      <c r="I17" s="36"/>
      <c r="J17" s="31"/>
      <c r="K17" s="31"/>
      <c r="L17" s="35"/>
      <c r="M17" s="31"/>
      <c r="N17" s="31"/>
      <c r="O17" s="35"/>
      <c r="P17" s="36"/>
      <c r="Q17" s="44"/>
      <c r="R17" s="44"/>
      <c r="S17" s="35"/>
      <c r="T17" s="31"/>
      <c r="U17" s="31"/>
      <c r="V17" s="35"/>
      <c r="W17" s="36"/>
      <c r="X17" s="11"/>
      <c r="Y17" s="11"/>
      <c r="Z17" s="35"/>
      <c r="AA17" s="11"/>
      <c r="AB17" s="11"/>
      <c r="AC17" s="35"/>
      <c r="AD17" s="36"/>
    </row>
    <row r="18" spans="1:30" s="18" customFormat="1" ht="15">
      <c r="A18" s="12">
        <v>3</v>
      </c>
      <c r="B18" s="3" t="s">
        <v>24</v>
      </c>
      <c r="C18" s="8">
        <f>C19+C20+C21+C22+C23</f>
        <v>21.122968404238229</v>
      </c>
      <c r="D18" s="8">
        <f>D19+D20+D21+D22+D23</f>
        <v>19.97189993450344</v>
      </c>
      <c r="E18" s="33">
        <f t="shared" ref="E18:E23" si="16">((D18-C18)/C18)*100</f>
        <v>-5.4493688941173239</v>
      </c>
      <c r="F18" s="8">
        <f>F19+F20+F21+F22+F23</f>
        <v>95.230656839585635</v>
      </c>
      <c r="G18" s="8">
        <f>G19+G20+G21+G22+G23</f>
        <v>98.714145243337214</v>
      </c>
      <c r="H18" s="33">
        <f t="shared" ref="H18:H23" si="17">((G18-F18)/F18)*100</f>
        <v>3.6579485213668681</v>
      </c>
      <c r="I18" s="34">
        <f>(G18/G$179)*100</f>
        <v>7.9143755545371328E-2</v>
      </c>
      <c r="J18" s="16">
        <f>J19+J20+J21+J22+J23</f>
        <v>1652</v>
      </c>
      <c r="K18" s="16">
        <f>K19+K20+K21+K22+K23</f>
        <v>1825</v>
      </c>
      <c r="L18" s="33">
        <f t="shared" ref="L18:L23" si="18">((K18-J18)/J18)*100</f>
        <v>10.472154963680387</v>
      </c>
      <c r="M18" s="16">
        <f>M19+M20+M21+M22+M23</f>
        <v>8452</v>
      </c>
      <c r="N18" s="16">
        <f>N19+N20+N21+N22+N23</f>
        <v>9738</v>
      </c>
      <c r="O18" s="33">
        <f t="shared" ref="O18:O23" si="19">((N18-M18)/M18)*100</f>
        <v>15.215333648840513</v>
      </c>
      <c r="P18" s="34">
        <f>(N18/N$179)*100</f>
        <v>0.10718047549916845</v>
      </c>
      <c r="Q18" s="16">
        <f>Q19+Q20+Q21+Q22+Q23</f>
        <v>53405</v>
      </c>
      <c r="R18" s="16">
        <f>R19+R20+R21+R22+R23</f>
        <v>55354</v>
      </c>
      <c r="S18" s="33">
        <f t="shared" ref="S18:S23" si="20">((R18-Q18)/Q18)*100</f>
        <v>3.6494710233124241</v>
      </c>
      <c r="T18" s="16">
        <f>T19+T20+T21+T22+T23</f>
        <v>216587</v>
      </c>
      <c r="U18" s="16">
        <f>U19+U20+U21+U22+U23</f>
        <v>300461</v>
      </c>
      <c r="V18" s="33">
        <f t="shared" ref="V18:V23" si="21">((U18-T18)/T18)*100</f>
        <v>38.725315923855078</v>
      </c>
      <c r="W18" s="34">
        <f>(U18/U$179)*100</f>
        <v>0.55116913102126797</v>
      </c>
      <c r="X18" s="8">
        <f>X19+X20+X21+X22+X23</f>
        <v>-731.43519921087091</v>
      </c>
      <c r="Y18" s="8">
        <f>Y19+Y20+Y21+Y22+Y23</f>
        <v>970.18616024546156</v>
      </c>
      <c r="Z18" s="33">
        <f t="shared" ref="Z18:Z23" si="22">((Y18-X18)/X18)*100</f>
        <v>-232.64143717613996</v>
      </c>
      <c r="AA18" s="8">
        <f>AA19+AA20+AA21+AA22+AA23</f>
        <v>2480.1821130285448</v>
      </c>
      <c r="AB18" s="8">
        <f>AB19+AB20+AB21+AB22+AB23</f>
        <v>12848.458346370368</v>
      </c>
      <c r="AC18" s="33">
        <f t="shared" ref="AC18:AC23" si="23">((AB18-AA18)/AA18)*100</f>
        <v>418.0449564117348</v>
      </c>
      <c r="AD18" s="34">
        <f>(AB18/AB$179)*100</f>
        <v>0.64185022138357606</v>
      </c>
    </row>
    <row r="19" spans="1:30">
      <c r="A19" s="2"/>
      <c r="B19" s="5" t="s">
        <v>2</v>
      </c>
      <c r="C19" s="43">
        <v>0.58830450000000045</v>
      </c>
      <c r="D19" s="11">
        <v>1.6014854000000003</v>
      </c>
      <c r="E19" s="35">
        <f t="shared" si="16"/>
        <v>172.22049125920321</v>
      </c>
      <c r="F19" s="11">
        <v>4.3122930000000004</v>
      </c>
      <c r="G19" s="11">
        <v>7.7837593000000007</v>
      </c>
      <c r="H19" s="35">
        <f t="shared" si="17"/>
        <v>80.501633353763296</v>
      </c>
      <c r="I19" s="36">
        <f>(G19/G$180)*100</f>
        <v>3.7980641313609932E-2</v>
      </c>
      <c r="J19" s="31">
        <v>13</v>
      </c>
      <c r="K19" s="31">
        <v>97</v>
      </c>
      <c r="L19" s="35">
        <f t="shared" si="18"/>
        <v>646.15384615384619</v>
      </c>
      <c r="M19" s="31">
        <v>93</v>
      </c>
      <c r="N19" s="31">
        <v>200</v>
      </c>
      <c r="O19" s="35">
        <f t="shared" si="19"/>
        <v>115.05376344086022</v>
      </c>
      <c r="P19" s="36">
        <f>(N19/N$180)*100</f>
        <v>3.9645097090842775E-2</v>
      </c>
      <c r="Q19" s="44">
        <v>0</v>
      </c>
      <c r="R19" s="44">
        <v>0</v>
      </c>
      <c r="S19" s="40" t="s">
        <v>40</v>
      </c>
      <c r="T19" s="31">
        <v>0</v>
      </c>
      <c r="U19" s="31">
        <v>0</v>
      </c>
      <c r="V19" s="40" t="s">
        <v>40</v>
      </c>
      <c r="W19" s="40" t="s">
        <v>40</v>
      </c>
      <c r="X19" s="11">
        <v>0.36249999999999999</v>
      </c>
      <c r="Y19" s="11">
        <v>2.2685750000000002</v>
      </c>
      <c r="Z19" s="35">
        <f t="shared" si="22"/>
        <v>525.81379310344835</v>
      </c>
      <c r="AA19" s="11">
        <v>2.8019632999999997</v>
      </c>
      <c r="AB19" s="11">
        <v>3.4984921999999998</v>
      </c>
      <c r="AC19" s="35">
        <f t="shared" si="23"/>
        <v>24.858601823942525</v>
      </c>
      <c r="AD19" s="36">
        <f>(AB19/AB$180)*100</f>
        <v>2.2107022083857807E-2</v>
      </c>
    </row>
    <row r="20" spans="1:30">
      <c r="A20" s="2"/>
      <c r="B20" s="5" t="s">
        <v>3</v>
      </c>
      <c r="C20" s="45">
        <v>9.511547099999996</v>
      </c>
      <c r="D20" s="11">
        <v>11.098549200000001</v>
      </c>
      <c r="E20" s="35">
        <f t="shared" si="16"/>
        <v>16.685004903145622</v>
      </c>
      <c r="F20" s="11">
        <v>47.069914099999998</v>
      </c>
      <c r="G20" s="11">
        <v>58.172983499999994</v>
      </c>
      <c r="H20" s="35">
        <f t="shared" si="17"/>
        <v>23.588463272763857</v>
      </c>
      <c r="I20" s="36">
        <f>(G20/G$181)*100</f>
        <v>0.22081020218974695</v>
      </c>
      <c r="J20" s="31">
        <v>1635</v>
      </c>
      <c r="K20" s="31">
        <v>1715</v>
      </c>
      <c r="L20" s="35">
        <f t="shared" si="18"/>
        <v>4.8929663608562688</v>
      </c>
      <c r="M20" s="31">
        <v>8341</v>
      </c>
      <c r="N20" s="31">
        <v>9460</v>
      </c>
      <c r="O20" s="35">
        <f t="shared" si="19"/>
        <v>13.41565759501259</v>
      </c>
      <c r="P20" s="36">
        <f>(N20/N$181)*100</f>
        <v>0.11043087301675315</v>
      </c>
      <c r="Q20" s="44">
        <v>0</v>
      </c>
      <c r="R20" s="44">
        <v>0</v>
      </c>
      <c r="S20" s="40" t="s">
        <v>40</v>
      </c>
      <c r="T20" s="31">
        <v>0</v>
      </c>
      <c r="U20" s="31">
        <v>0</v>
      </c>
      <c r="V20" s="40" t="s">
        <v>40</v>
      </c>
      <c r="W20" s="40" t="s">
        <v>40</v>
      </c>
      <c r="X20" s="11">
        <v>252.30794079999995</v>
      </c>
      <c r="Y20" s="11">
        <v>198.96286060000006</v>
      </c>
      <c r="Z20" s="35">
        <f t="shared" si="22"/>
        <v>-21.142846329313748</v>
      </c>
      <c r="AA20" s="11">
        <v>1401.5118901999999</v>
      </c>
      <c r="AB20" s="11">
        <v>1090.8435030000001</v>
      </c>
      <c r="AC20" s="35">
        <f t="shared" si="23"/>
        <v>-22.166660830516864</v>
      </c>
      <c r="AD20" s="36">
        <f>(AB20/AB$181)*100</f>
        <v>0.13109922471052543</v>
      </c>
    </row>
    <row r="21" spans="1:30">
      <c r="A21" s="2"/>
      <c r="B21" s="5" t="s">
        <v>4</v>
      </c>
      <c r="C21" s="39">
        <v>0.11995242900000001</v>
      </c>
      <c r="D21" s="11">
        <v>0.11153996447135787</v>
      </c>
      <c r="E21" s="35">
        <f t="shared" si="16"/>
        <v>-7.0131673020494958</v>
      </c>
      <c r="F21" s="11">
        <v>1.0811561470264088</v>
      </c>
      <c r="G21" s="11">
        <v>0.76850593012446788</v>
      </c>
      <c r="H21" s="35">
        <f t="shared" si="17"/>
        <v>-28.918137103678141</v>
      </c>
      <c r="I21" s="36">
        <f>(G21/G$182)*100</f>
        <v>1.0778045215108199E-3</v>
      </c>
      <c r="J21" s="31">
        <v>0</v>
      </c>
      <c r="K21" s="31">
        <v>0</v>
      </c>
      <c r="L21" s="40" t="s">
        <v>40</v>
      </c>
      <c r="M21" s="31">
        <v>0</v>
      </c>
      <c r="N21" s="31">
        <v>0</v>
      </c>
      <c r="O21" s="40" t="s">
        <v>40</v>
      </c>
      <c r="P21" s="36">
        <f>(N21/N$182)*100</f>
        <v>0</v>
      </c>
      <c r="Q21" s="10">
        <v>177</v>
      </c>
      <c r="R21" s="10">
        <v>2434</v>
      </c>
      <c r="S21" s="35">
        <f t="shared" si="20"/>
        <v>1275.1412429378531</v>
      </c>
      <c r="T21" s="31">
        <v>1487</v>
      </c>
      <c r="U21" s="31">
        <v>7482</v>
      </c>
      <c r="V21" s="35">
        <f t="shared" si="21"/>
        <v>403.16072629455277</v>
      </c>
      <c r="W21" s="36">
        <f>(U21/U$182)*100</f>
        <v>3.4970681323006028E-2</v>
      </c>
      <c r="X21" s="11">
        <v>2.4202205999999999</v>
      </c>
      <c r="Y21" s="11">
        <v>10.178772500000001</v>
      </c>
      <c r="Z21" s="35">
        <f t="shared" si="22"/>
        <v>320.57209578333482</v>
      </c>
      <c r="AA21" s="11">
        <v>13.842573700000001</v>
      </c>
      <c r="AB21" s="11">
        <v>44.103546299999998</v>
      </c>
      <c r="AC21" s="35">
        <f t="shared" si="23"/>
        <v>218.60799339648804</v>
      </c>
      <c r="AD21" s="36">
        <f>(AB21/AB$182)*100</f>
        <v>1.7017526611139918E-2</v>
      </c>
    </row>
    <row r="22" spans="1:30">
      <c r="A22" s="2"/>
      <c r="B22" s="5" t="s">
        <v>5</v>
      </c>
      <c r="C22" s="45">
        <v>7.6513700000000004E-2</v>
      </c>
      <c r="D22" s="11">
        <v>0.1250288</v>
      </c>
      <c r="E22" s="35">
        <f t="shared" si="16"/>
        <v>63.407076118394471</v>
      </c>
      <c r="F22" s="11">
        <v>0.62408050000000004</v>
      </c>
      <c r="G22" s="11">
        <v>0.81227684899999997</v>
      </c>
      <c r="H22" s="35">
        <f t="shared" si="17"/>
        <v>30.155781025044032</v>
      </c>
      <c r="I22" s="36">
        <f>(G22/G$183)*100</f>
        <v>2.0694287568894947E-2</v>
      </c>
      <c r="J22" s="31">
        <v>0</v>
      </c>
      <c r="K22" s="31">
        <v>0</v>
      </c>
      <c r="L22" s="40" t="s">
        <v>40</v>
      </c>
      <c r="M22" s="31">
        <v>0</v>
      </c>
      <c r="N22" s="31">
        <v>0</v>
      </c>
      <c r="O22" s="40" t="s">
        <v>40</v>
      </c>
      <c r="P22" s="36">
        <f>(N22/N$183)*100</f>
        <v>0</v>
      </c>
      <c r="Q22" s="44">
        <v>0</v>
      </c>
      <c r="R22" s="44">
        <v>0</v>
      </c>
      <c r="S22" s="40" t="s">
        <v>40</v>
      </c>
      <c r="T22" s="31">
        <v>0</v>
      </c>
      <c r="U22" s="31">
        <v>0</v>
      </c>
      <c r="V22" s="40" t="s">
        <v>40</v>
      </c>
      <c r="W22" s="36">
        <f>(U22/U$183)*100</f>
        <v>0</v>
      </c>
      <c r="X22" s="11">
        <v>-9.0500000000000011E-2</v>
      </c>
      <c r="Y22" s="11">
        <v>-0.16800000000000001</v>
      </c>
      <c r="Z22" s="35">
        <f t="shared" si="22"/>
        <v>85.635359116022087</v>
      </c>
      <c r="AA22" s="11">
        <v>-0.36</v>
      </c>
      <c r="AB22" s="11">
        <v>-0.52450000000000008</v>
      </c>
      <c r="AC22" s="35">
        <f t="shared" si="23"/>
        <v>45.694444444444471</v>
      </c>
      <c r="AD22" s="36">
        <f>(AB22/AB$183)*100</f>
        <v>-9.8002374667442217E-4</v>
      </c>
    </row>
    <row r="23" spans="1:30">
      <c r="A23" s="2"/>
      <c r="B23" s="19" t="s">
        <v>23</v>
      </c>
      <c r="C23" s="43">
        <v>10.826650675238234</v>
      </c>
      <c r="D23" s="11">
        <v>7.0352965700320826</v>
      </c>
      <c r="E23" s="35">
        <f t="shared" si="16"/>
        <v>-35.018716488908282</v>
      </c>
      <c r="F23" s="11">
        <v>42.143213092559229</v>
      </c>
      <c r="G23" s="11">
        <v>31.176619664212755</v>
      </c>
      <c r="H23" s="35">
        <f t="shared" si="17"/>
        <v>-26.022205293793149</v>
      </c>
      <c r="I23" s="36">
        <f>(G23/G$184)*100</f>
        <v>1.1718957518414126</v>
      </c>
      <c r="J23" s="31">
        <v>4</v>
      </c>
      <c r="K23" s="31">
        <v>13</v>
      </c>
      <c r="L23" s="35">
        <f t="shared" si="18"/>
        <v>225</v>
      </c>
      <c r="M23" s="31">
        <v>18</v>
      </c>
      <c r="N23" s="31">
        <v>78</v>
      </c>
      <c r="O23" s="35">
        <f t="shared" si="19"/>
        <v>333.33333333333337</v>
      </c>
      <c r="P23" s="36">
        <f>(N23/N$184)*100</f>
        <v>0.68716412650867764</v>
      </c>
      <c r="Q23" s="44">
        <v>53228</v>
      </c>
      <c r="R23" s="44">
        <v>52920</v>
      </c>
      <c r="S23" s="35">
        <f t="shared" si="20"/>
        <v>-0.57864281956864805</v>
      </c>
      <c r="T23" s="31">
        <v>215100</v>
      </c>
      <c r="U23" s="31">
        <v>292979</v>
      </c>
      <c r="V23" s="35">
        <f t="shared" si="21"/>
        <v>36.205950720595069</v>
      </c>
      <c r="W23" s="36">
        <f>(U23/U$184)*100</f>
        <v>0.92338264791735658</v>
      </c>
      <c r="X23" s="11">
        <v>-986.43536061087082</v>
      </c>
      <c r="Y23" s="11">
        <v>758.94395214546148</v>
      </c>
      <c r="Z23" s="35">
        <f t="shared" si="22"/>
        <v>-176.93803187220186</v>
      </c>
      <c r="AA23" s="11">
        <v>1062.3856858285449</v>
      </c>
      <c r="AB23" s="11">
        <v>11710.537304870368</v>
      </c>
      <c r="AC23" s="35">
        <f t="shared" si="23"/>
        <v>1002.2868117558855</v>
      </c>
      <c r="AD23" s="36">
        <f>(AB23/AB$184)*100</f>
        <v>1.3921228325111126</v>
      </c>
    </row>
    <row r="24" spans="1:30">
      <c r="A24" s="2"/>
      <c r="B24" s="19"/>
      <c r="C24" s="43"/>
      <c r="D24" s="11"/>
      <c r="E24" s="35"/>
      <c r="F24" s="11"/>
      <c r="G24" s="11"/>
      <c r="H24" s="35"/>
      <c r="I24" s="36"/>
      <c r="J24" s="31"/>
      <c r="K24" s="31"/>
      <c r="L24" s="35"/>
      <c r="M24" s="31"/>
      <c r="N24" s="31"/>
      <c r="O24" s="35"/>
      <c r="P24" s="36"/>
      <c r="Q24" s="44"/>
      <c r="R24" s="44"/>
      <c r="S24" s="35"/>
      <c r="T24" s="31"/>
      <c r="U24" s="31"/>
      <c r="V24" s="35"/>
      <c r="W24" s="36"/>
      <c r="X24" s="11"/>
      <c r="Y24" s="11"/>
      <c r="Z24" s="35"/>
      <c r="AA24" s="11"/>
      <c r="AB24" s="11"/>
      <c r="AC24" s="35"/>
      <c r="AD24" s="36"/>
    </row>
    <row r="25" spans="1:30" s="18" customFormat="1" ht="15">
      <c r="A25" s="12">
        <v>4</v>
      </c>
      <c r="B25" s="3" t="s">
        <v>25</v>
      </c>
      <c r="C25" s="8">
        <f>C26+C27+C28+C29+C30</f>
        <v>520.16244013617495</v>
      </c>
      <c r="D25" s="8">
        <f>D26+D27+D28+D29+D30</f>
        <v>413.72864700510092</v>
      </c>
      <c r="E25" s="33">
        <f t="shared" ref="E25:E30" si="24">((D25-C25)/C25)*100</f>
        <v>-20.461645232056817</v>
      </c>
      <c r="F25" s="8">
        <f>F26+F27+F28+F29+F30</f>
        <v>2248.569884524994</v>
      </c>
      <c r="G25" s="8">
        <f>G26+G27+G28+G29+G30</f>
        <v>2113.9976784730366</v>
      </c>
      <c r="H25" s="33">
        <f t="shared" ref="H25:H30" si="25">((G25-F25)/F25)*100</f>
        <v>-5.9847909099069678</v>
      </c>
      <c r="I25" s="34">
        <f>(G25/G$179)*100</f>
        <v>1.6948909913176318</v>
      </c>
      <c r="J25" s="16">
        <f>J26+J27+J28+J29+J30</f>
        <v>24336</v>
      </c>
      <c r="K25" s="16">
        <f>K26+K27+K28+K29+K30</f>
        <v>33449</v>
      </c>
      <c r="L25" s="33">
        <f t="shared" ref="L25:L30" si="26">((K25-J25)/J25)*100</f>
        <v>37.446581196581199</v>
      </c>
      <c r="M25" s="16">
        <f>M26+M27+M28+M29+M30</f>
        <v>129999</v>
      </c>
      <c r="N25" s="16">
        <f>N26+N27+N28+N29+N30</f>
        <v>188747</v>
      </c>
      <c r="O25" s="33">
        <f t="shared" ref="O25:O30" si="27">((N25-M25)/M25)*100</f>
        <v>45.19111685474504</v>
      </c>
      <c r="P25" s="34">
        <f>(N25/N$179)*100</f>
        <v>2.0774279327419953</v>
      </c>
      <c r="Q25" s="16">
        <f>Q26+Q27+Q28+Q29+Q30</f>
        <v>2700399</v>
      </c>
      <c r="R25" s="16">
        <f>R26+R27+R28+R29+R30</f>
        <v>1650617</v>
      </c>
      <c r="S25" s="33">
        <f t="shared" ref="S25:S30" si="28">((R25-Q25)/Q25)*100</f>
        <v>-38.875069943367627</v>
      </c>
      <c r="T25" s="16">
        <f>T26+T27+T28+T29+T30</f>
        <v>15110536</v>
      </c>
      <c r="U25" s="16">
        <f>U26+U27+U28+U29+U30</f>
        <v>5715727</v>
      </c>
      <c r="V25" s="33">
        <f t="shared" ref="V25:V30" si="29">((U25-T25)/T25)*100</f>
        <v>-62.173896412410521</v>
      </c>
      <c r="W25" s="34">
        <f>(U25/U$179)*100</f>
        <v>10.484995669137753</v>
      </c>
      <c r="X25" s="8">
        <f>X26+X27+X28+X29+X30</f>
        <v>20654.506897567382</v>
      </c>
      <c r="Y25" s="8">
        <f>Y26+Y27+Y28+Y29+Y30</f>
        <v>17500.772477745802</v>
      </c>
      <c r="Z25" s="33">
        <f t="shared" ref="Z25:Z30" si="30">((Y25-X25)/X25)*100</f>
        <v>-15.268989162810835</v>
      </c>
      <c r="AA25" s="8">
        <f>AA26+AA27+AA28+AA29+AA30</f>
        <v>119513.50811282839</v>
      </c>
      <c r="AB25" s="8">
        <f>AB26+AB27+AB28+AB29+AB30</f>
        <v>107357.23286919655</v>
      </c>
      <c r="AC25" s="33">
        <f t="shared" ref="AC25:AC30" si="31">((AB25-AA25)/AA25)*100</f>
        <v>-10.171465498406707</v>
      </c>
      <c r="AD25" s="34">
        <f>(AB25/AB$179)*100</f>
        <v>5.3630763961411709</v>
      </c>
    </row>
    <row r="26" spans="1:30">
      <c r="A26" s="2"/>
      <c r="B26" s="5" t="s">
        <v>2</v>
      </c>
      <c r="C26" s="43">
        <v>4.132040581999993</v>
      </c>
      <c r="D26" s="11">
        <v>4.8048550659999991</v>
      </c>
      <c r="E26" s="35">
        <f t="shared" si="24"/>
        <v>16.282862441644994</v>
      </c>
      <c r="F26" s="11">
        <v>29.952848613102507</v>
      </c>
      <c r="G26" s="11">
        <v>23.710654691879974</v>
      </c>
      <c r="H26" s="35">
        <f t="shared" si="25"/>
        <v>-20.840067673870465</v>
      </c>
      <c r="I26" s="36">
        <f>(G26/G$180)*100</f>
        <v>0.11569549319994461</v>
      </c>
      <c r="J26" s="31">
        <v>45</v>
      </c>
      <c r="K26" s="31">
        <v>103</v>
      </c>
      <c r="L26" s="35">
        <f t="shared" si="26"/>
        <v>128.88888888888889</v>
      </c>
      <c r="M26" s="31">
        <v>272</v>
      </c>
      <c r="N26" s="31">
        <v>430</v>
      </c>
      <c r="O26" s="35">
        <f t="shared" si="27"/>
        <v>58.088235294117652</v>
      </c>
      <c r="P26" s="36">
        <f>(N26/N$180)*100</f>
        <v>8.5236958745311966E-2</v>
      </c>
      <c r="Q26" s="47">
        <v>0</v>
      </c>
      <c r="R26" s="47">
        <v>0</v>
      </c>
      <c r="S26" s="40" t="s">
        <v>40</v>
      </c>
      <c r="T26" s="31">
        <v>0</v>
      </c>
      <c r="U26" s="31">
        <v>0</v>
      </c>
      <c r="V26" s="40" t="s">
        <v>40</v>
      </c>
      <c r="W26" s="40" t="s">
        <v>40</v>
      </c>
      <c r="X26" s="11">
        <v>1.4209604999999998</v>
      </c>
      <c r="Y26" s="11">
        <v>8.1806536000000012</v>
      </c>
      <c r="Z26" s="35">
        <f t="shared" si="30"/>
        <v>475.71294909323677</v>
      </c>
      <c r="AA26" s="11">
        <v>22.013996599999999</v>
      </c>
      <c r="AB26" s="11">
        <v>78.676358199999996</v>
      </c>
      <c r="AC26" s="35">
        <f t="shared" si="31"/>
        <v>257.39243368466771</v>
      </c>
      <c r="AD26" s="36">
        <f>(AB26/AB$180)*100</f>
        <v>0.49715702902093284</v>
      </c>
    </row>
    <row r="27" spans="1:30">
      <c r="A27" s="2"/>
      <c r="B27" s="5" t="s">
        <v>3</v>
      </c>
      <c r="C27" s="9">
        <v>157.67955955053526</v>
      </c>
      <c r="D27" s="11">
        <v>183.27691198910097</v>
      </c>
      <c r="E27" s="35">
        <f t="shared" si="24"/>
        <v>16.233779769255332</v>
      </c>
      <c r="F27" s="11">
        <v>778.87458827398518</v>
      </c>
      <c r="G27" s="11">
        <v>862.95417610615652</v>
      </c>
      <c r="H27" s="35">
        <f t="shared" si="25"/>
        <v>10.795009761262698</v>
      </c>
      <c r="I27" s="36">
        <f>(G27/G$181)*100</f>
        <v>3.2755597984154781</v>
      </c>
      <c r="J27" s="31">
        <v>24284</v>
      </c>
      <c r="K27" s="31">
        <v>33327</v>
      </c>
      <c r="L27" s="35">
        <f t="shared" si="26"/>
        <v>37.238510953714382</v>
      </c>
      <c r="M27" s="31">
        <v>129668</v>
      </c>
      <c r="N27" s="31">
        <v>188257</v>
      </c>
      <c r="O27" s="35">
        <f t="shared" si="27"/>
        <v>45.183854150599991</v>
      </c>
      <c r="P27" s="36">
        <f>(N27/N$181)*100</f>
        <v>2.19760939339481</v>
      </c>
      <c r="Q27" s="46">
        <v>0</v>
      </c>
      <c r="R27" s="46">
        <v>0</v>
      </c>
      <c r="S27" s="40" t="s">
        <v>40</v>
      </c>
      <c r="T27" s="31">
        <v>0</v>
      </c>
      <c r="U27" s="31">
        <v>0</v>
      </c>
      <c r="V27" s="40" t="s">
        <v>40</v>
      </c>
      <c r="W27" s="40" t="s">
        <v>40</v>
      </c>
      <c r="X27" s="11">
        <v>2328.5972280500005</v>
      </c>
      <c r="Y27" s="11">
        <v>4290.5550011978003</v>
      </c>
      <c r="Z27" s="35">
        <f t="shared" si="30"/>
        <v>84.254921783565393</v>
      </c>
      <c r="AA27" s="11">
        <v>11631.869078512002</v>
      </c>
      <c r="AB27" s="11">
        <v>42428.475527848554</v>
      </c>
      <c r="AC27" s="35">
        <f t="shared" si="31"/>
        <v>264.76060073809037</v>
      </c>
      <c r="AD27" s="36">
        <f>(AB27/AB$181)*100</f>
        <v>5.0991184638796403</v>
      </c>
    </row>
    <row r="28" spans="1:30">
      <c r="A28" s="2"/>
      <c r="B28" s="5" t="s">
        <v>4</v>
      </c>
      <c r="C28" s="9">
        <v>350.47637294038969</v>
      </c>
      <c r="D28" s="11">
        <v>211.73167941700001</v>
      </c>
      <c r="E28" s="35">
        <f t="shared" si="24"/>
        <v>-39.587459879068049</v>
      </c>
      <c r="F28" s="11">
        <v>1352.2066827856565</v>
      </c>
      <c r="G28" s="11">
        <v>1153.370875546</v>
      </c>
      <c r="H28" s="35">
        <f t="shared" si="25"/>
        <v>-14.704542565197098</v>
      </c>
      <c r="I28" s="36">
        <f>(G28/G$182)*100</f>
        <v>1.6175650647758006</v>
      </c>
      <c r="J28" s="31">
        <v>4</v>
      </c>
      <c r="K28" s="31">
        <v>13</v>
      </c>
      <c r="L28" s="35">
        <f t="shared" si="26"/>
        <v>225</v>
      </c>
      <c r="M28" s="31">
        <v>34</v>
      </c>
      <c r="N28" s="31">
        <v>33</v>
      </c>
      <c r="O28" s="35">
        <f t="shared" si="27"/>
        <v>-2.9411764705882351</v>
      </c>
      <c r="P28" s="36">
        <f>(N28/N$182)*100</f>
        <v>5.9674502712477393</v>
      </c>
      <c r="Q28" s="44">
        <v>2453311</v>
      </c>
      <c r="R28" s="44">
        <v>1170501</v>
      </c>
      <c r="S28" s="35">
        <f t="shared" si="28"/>
        <v>-52.288927086700376</v>
      </c>
      <c r="T28" s="31">
        <v>13727885</v>
      </c>
      <c r="U28" s="31">
        <v>3433428</v>
      </c>
      <c r="V28" s="35">
        <f t="shared" si="29"/>
        <v>-74.989388387213324</v>
      </c>
      <c r="W28" s="36">
        <f>(U28/U$182)*100</f>
        <v>16.047756807469383</v>
      </c>
      <c r="X28" s="11">
        <v>12842.90296401538</v>
      </c>
      <c r="Y28" s="11">
        <v>7602.5750227999997</v>
      </c>
      <c r="Z28" s="35">
        <f t="shared" si="30"/>
        <v>-40.803297789435085</v>
      </c>
      <c r="AA28" s="11">
        <v>76774.578845107288</v>
      </c>
      <c r="AB28" s="11">
        <v>22241.400090400002</v>
      </c>
      <c r="AC28" s="35">
        <f t="shared" si="31"/>
        <v>-71.030254512666204</v>
      </c>
      <c r="AD28" s="36">
        <f>(AB28/AB$182)*100</f>
        <v>8.5819316055178945</v>
      </c>
    </row>
    <row r="29" spans="1:30">
      <c r="A29" s="2"/>
      <c r="B29" s="5" t="s">
        <v>5</v>
      </c>
      <c r="C29" s="45">
        <v>-1.3809749999999999E-5</v>
      </c>
      <c r="D29" s="11">
        <v>-1.2500000000000001E-5</v>
      </c>
      <c r="E29" s="35">
        <f t="shared" si="24"/>
        <v>-9.4842412063940245</v>
      </c>
      <c r="F29" s="11">
        <v>-3.204607500000001E-4</v>
      </c>
      <c r="G29" s="11">
        <v>1.0364560000000003E-3</v>
      </c>
      <c r="H29" s="35">
        <f t="shared" si="25"/>
        <v>-423.42681592051446</v>
      </c>
      <c r="I29" s="36">
        <f>(G29/G$183)*100</f>
        <v>2.6405675039135072E-5</v>
      </c>
      <c r="J29" s="31">
        <v>0</v>
      </c>
      <c r="K29" s="31">
        <v>0</v>
      </c>
      <c r="L29" s="40" t="s">
        <v>40</v>
      </c>
      <c r="M29" s="31">
        <v>0</v>
      </c>
      <c r="N29" s="31">
        <v>0</v>
      </c>
      <c r="O29" s="40" t="s">
        <v>40</v>
      </c>
      <c r="P29" s="36">
        <f>(N29/N$183)*100</f>
        <v>0</v>
      </c>
      <c r="Q29" s="44">
        <v>0</v>
      </c>
      <c r="R29" s="44">
        <v>0</v>
      </c>
      <c r="S29" s="40" t="s">
        <v>40</v>
      </c>
      <c r="T29" s="31">
        <v>0</v>
      </c>
      <c r="U29" s="31">
        <v>0</v>
      </c>
      <c r="V29" s="40" t="s">
        <v>40</v>
      </c>
      <c r="W29" s="36">
        <f>(U29/U$183)*100</f>
        <v>0</v>
      </c>
      <c r="X29" s="11">
        <v>0</v>
      </c>
      <c r="Y29" s="11">
        <v>0</v>
      </c>
      <c r="Z29" s="40" t="s">
        <v>40</v>
      </c>
      <c r="AA29" s="11">
        <v>0</v>
      </c>
      <c r="AB29" s="11">
        <v>0</v>
      </c>
      <c r="AC29" s="40" t="s">
        <v>40</v>
      </c>
      <c r="AD29" s="36">
        <f>(AB29/AB$183)*100</f>
        <v>0</v>
      </c>
    </row>
    <row r="30" spans="1:30">
      <c r="A30" s="2"/>
      <c r="B30" s="19" t="s">
        <v>23</v>
      </c>
      <c r="C30" s="43">
        <v>7.8744808730000022</v>
      </c>
      <c r="D30" s="11">
        <v>13.915213033000002</v>
      </c>
      <c r="E30" s="35">
        <f t="shared" si="24"/>
        <v>76.712766942039892</v>
      </c>
      <c r="F30" s="11">
        <v>87.53608531299993</v>
      </c>
      <c r="G30" s="11">
        <v>73.960935673000009</v>
      </c>
      <c r="H30" s="35">
        <f t="shared" si="25"/>
        <v>-15.508061151535053</v>
      </c>
      <c r="I30" s="36">
        <f>(G30/G$184)*100</f>
        <v>2.7801123807176973</v>
      </c>
      <c r="J30" s="31">
        <v>3</v>
      </c>
      <c r="K30" s="31">
        <v>6</v>
      </c>
      <c r="L30" s="35">
        <f t="shared" si="26"/>
        <v>100</v>
      </c>
      <c r="M30" s="31">
        <v>25</v>
      </c>
      <c r="N30" s="31">
        <v>27</v>
      </c>
      <c r="O30" s="35">
        <f t="shared" si="27"/>
        <v>8</v>
      </c>
      <c r="P30" s="36">
        <f>(N30/N$184)*100</f>
        <v>0.23786450532992687</v>
      </c>
      <c r="Q30" s="10">
        <v>247088</v>
      </c>
      <c r="R30" s="10">
        <v>480116</v>
      </c>
      <c r="S30" s="35">
        <f t="shared" si="28"/>
        <v>94.309719614064619</v>
      </c>
      <c r="T30" s="31">
        <v>1382651</v>
      </c>
      <c r="U30" s="31">
        <v>2282299</v>
      </c>
      <c r="V30" s="35">
        <f t="shared" si="29"/>
        <v>65.066889620012574</v>
      </c>
      <c r="W30" s="36">
        <f>(U30/U$184)*100</f>
        <v>7.1931274731606525</v>
      </c>
      <c r="X30" s="11">
        <v>5481.5857450020003</v>
      </c>
      <c r="Y30" s="11">
        <v>5599.4618001480003</v>
      </c>
      <c r="Z30" s="35">
        <f t="shared" si="30"/>
        <v>2.1504006437092955</v>
      </c>
      <c r="AA30" s="11">
        <v>31085.046192609108</v>
      </c>
      <c r="AB30" s="11">
        <v>42608.680892748001</v>
      </c>
      <c r="AC30" s="35">
        <f t="shared" si="31"/>
        <v>37.071312774432336</v>
      </c>
      <c r="AD30" s="36">
        <f>(AB30/AB$184)*100</f>
        <v>5.0652259575916263</v>
      </c>
    </row>
    <row r="31" spans="1:30">
      <c r="A31" s="2"/>
      <c r="B31" s="19"/>
      <c r="C31" s="43"/>
      <c r="D31" s="11"/>
      <c r="E31" s="35"/>
      <c r="F31" s="11"/>
      <c r="G31" s="11"/>
      <c r="H31" s="35"/>
      <c r="I31" s="36"/>
      <c r="J31" s="31"/>
      <c r="K31" s="31"/>
      <c r="L31" s="35"/>
      <c r="M31" s="31"/>
      <c r="N31" s="31"/>
      <c r="O31" s="35"/>
      <c r="P31" s="36"/>
      <c r="Q31" s="10"/>
      <c r="R31" s="10"/>
      <c r="S31" s="35"/>
      <c r="T31" s="31"/>
      <c r="U31" s="31"/>
      <c r="V31" s="35"/>
      <c r="W31" s="36"/>
      <c r="X31" s="11"/>
      <c r="Y31" s="11"/>
      <c r="Z31" s="35"/>
      <c r="AA31" s="11"/>
      <c r="AB31" s="11"/>
      <c r="AC31" s="35"/>
      <c r="AD31" s="36"/>
    </row>
    <row r="32" spans="1:30" s="18" customFormat="1" ht="15">
      <c r="A32" s="12">
        <v>5</v>
      </c>
      <c r="B32" s="3" t="s">
        <v>13</v>
      </c>
      <c r="C32" s="8">
        <f>C33+C34+C35+C36+C37</f>
        <v>71.564912515714411</v>
      </c>
      <c r="D32" s="8">
        <f>D33+D34+D35+D36+D37</f>
        <v>63.034351569132376</v>
      </c>
      <c r="E32" s="33">
        <f t="shared" ref="E32:E36" si="32">((D32-C32)/C32)*100</f>
        <v>-11.920032662247539</v>
      </c>
      <c r="F32" s="8">
        <f>F33+F34+F35+F36+F37</f>
        <v>414.26724427856817</v>
      </c>
      <c r="G32" s="8">
        <f>G33+G34+G35+G36+G37</f>
        <v>318.0046789404625</v>
      </c>
      <c r="H32" s="33">
        <f t="shared" ref="H32:H36" si="33">((G32-F32)/F32)*100</f>
        <v>-23.236827595612475</v>
      </c>
      <c r="I32" s="34">
        <f>(G32/G$179)*100</f>
        <v>0.254959251384968</v>
      </c>
      <c r="J32" s="16">
        <f>J33+J34+J35+J36+J37</f>
        <v>14731</v>
      </c>
      <c r="K32" s="16">
        <f>K33+K34+K35+K36+K37</f>
        <v>8965</v>
      </c>
      <c r="L32" s="33">
        <f t="shared" ref="L32:L36" si="34">((K32-J32)/J32)*100</f>
        <v>-39.141945556988659</v>
      </c>
      <c r="M32" s="16">
        <f>M33+M34+M35+M36+M37</f>
        <v>117770</v>
      </c>
      <c r="N32" s="16">
        <f>N33+N34+N35+N36+N37</f>
        <v>48101</v>
      </c>
      <c r="O32" s="33">
        <f t="shared" ref="O32:O36" si="35">((N32-M32)/M32)*100</f>
        <v>-59.156831111488493</v>
      </c>
      <c r="P32" s="34">
        <f>(N32/N$179)*100</f>
        <v>0.52941959868407296</v>
      </c>
      <c r="Q32" s="16">
        <f>Q33+Q34+Q35+Q36+Q37</f>
        <v>7259</v>
      </c>
      <c r="R32" s="16">
        <f>R33+R34+R35+R36+R37</f>
        <v>189416</v>
      </c>
      <c r="S32" s="33">
        <f t="shared" ref="S32:S36" si="36">((R32-Q32)/Q32)*100</f>
        <v>2509.3952335032373</v>
      </c>
      <c r="T32" s="16">
        <f>T33+T34+T35+T36+T37</f>
        <v>41374</v>
      </c>
      <c r="U32" s="16">
        <f>U33+U34+U35+U36+U37</f>
        <v>1050827</v>
      </c>
      <c r="V32" s="33">
        <f t="shared" ref="V32:V36" si="37">((U32-T32)/T32)*100</f>
        <v>2439.824527481027</v>
      </c>
      <c r="W32" s="34">
        <f>(U32/U$179)*100</f>
        <v>1.9276491938843505</v>
      </c>
      <c r="X32" s="8">
        <f>X33+X34+X35+X36+X37</f>
        <v>2026.6739923330001</v>
      </c>
      <c r="Y32" s="8">
        <f>Y33+Y34+Y35+Y36+Y37</f>
        <v>5569.8593874000035</v>
      </c>
      <c r="Z32" s="33">
        <f t="shared" ref="Z32:Z36" si="38">((Y32-X32)/X32)*100</f>
        <v>174.82759479181334</v>
      </c>
      <c r="AA32" s="8">
        <f>AA33+AA34+AA35+AA36+AA37</f>
        <v>13729.514928469</v>
      </c>
      <c r="AB32" s="8">
        <f>AB33+AB34+AB35+AB36+AB37</f>
        <v>28136.838700257002</v>
      </c>
      <c r="AC32" s="33">
        <f t="shared" ref="AC32:AC36" si="39">((AB32-AA32)/AA32)*100</f>
        <v>104.93687393072805</v>
      </c>
      <c r="AD32" s="34">
        <f>(AB32/AB$179)*100</f>
        <v>1.4055877881952814</v>
      </c>
    </row>
    <row r="33" spans="1:30">
      <c r="A33" s="2"/>
      <c r="B33" s="5" t="s">
        <v>2</v>
      </c>
      <c r="C33" s="43">
        <v>4.3046342999999982</v>
      </c>
      <c r="D33" s="11">
        <v>8.9715709299999951</v>
      </c>
      <c r="E33" s="35">
        <f t="shared" si="32"/>
        <v>108.41656467774739</v>
      </c>
      <c r="F33" s="11">
        <v>23.277174039999998</v>
      </c>
      <c r="G33" s="11">
        <v>66.670850614000003</v>
      </c>
      <c r="H33" s="35">
        <f t="shared" si="33"/>
        <v>186.42158407816763</v>
      </c>
      <c r="I33" s="36">
        <f>(G33/G$180)*100</f>
        <v>0.32531859807684504</v>
      </c>
      <c r="J33" s="31">
        <v>34</v>
      </c>
      <c r="K33" s="31">
        <v>279</v>
      </c>
      <c r="L33" s="35">
        <f t="shared" si="34"/>
        <v>720.58823529411768</v>
      </c>
      <c r="M33" s="31">
        <v>5152</v>
      </c>
      <c r="N33" s="31">
        <v>2530</v>
      </c>
      <c r="O33" s="35">
        <f t="shared" si="35"/>
        <v>-50.892857142857139</v>
      </c>
      <c r="P33" s="36">
        <f>(N33/N$180)*100</f>
        <v>0.50151047819916117</v>
      </c>
      <c r="Q33" s="44">
        <v>0</v>
      </c>
      <c r="R33" s="44">
        <v>0</v>
      </c>
      <c r="S33" s="40" t="s">
        <v>40</v>
      </c>
      <c r="T33" s="31">
        <v>0</v>
      </c>
      <c r="U33" s="31">
        <v>0</v>
      </c>
      <c r="V33" s="40" t="s">
        <v>40</v>
      </c>
      <c r="W33" s="40" t="s">
        <v>40</v>
      </c>
      <c r="X33" s="11">
        <v>31.455792899999995</v>
      </c>
      <c r="Y33" s="11">
        <v>61.856017600000051</v>
      </c>
      <c r="Z33" s="35">
        <f t="shared" si="38"/>
        <v>96.644280424417659</v>
      </c>
      <c r="AA33" s="11">
        <v>170.05035649999999</v>
      </c>
      <c r="AB33" s="11">
        <v>453.70336470000001</v>
      </c>
      <c r="AC33" s="35">
        <f t="shared" si="39"/>
        <v>166.8053005228484</v>
      </c>
      <c r="AD33" s="36">
        <f>(AB33/AB$180)*100</f>
        <v>2.8669580292171277</v>
      </c>
    </row>
    <row r="34" spans="1:30">
      <c r="A34" s="2"/>
      <c r="B34" s="5" t="s">
        <v>3</v>
      </c>
      <c r="C34" s="43">
        <v>48.28594834771134</v>
      </c>
      <c r="D34" s="11">
        <v>41.921049046132964</v>
      </c>
      <c r="E34" s="35">
        <f t="shared" si="32"/>
        <v>-13.181680218319789</v>
      </c>
      <c r="F34" s="11">
        <v>269.71168097956524</v>
      </c>
      <c r="G34" s="11">
        <v>202.03682839041295</v>
      </c>
      <c r="H34" s="35">
        <f t="shared" si="33"/>
        <v>-25.091554189779302</v>
      </c>
      <c r="I34" s="36">
        <f>(G34/G$181)*100</f>
        <v>0.76688163890824501</v>
      </c>
      <c r="J34" s="31">
        <v>14696</v>
      </c>
      <c r="K34" s="31">
        <v>8684</v>
      </c>
      <c r="L34" s="35">
        <f t="shared" si="34"/>
        <v>-40.909090909090914</v>
      </c>
      <c r="M34" s="31">
        <v>112615</v>
      </c>
      <c r="N34" s="31">
        <v>45561</v>
      </c>
      <c r="O34" s="35">
        <f t="shared" si="35"/>
        <v>-59.542689694978471</v>
      </c>
      <c r="P34" s="36">
        <f>(N34/N$181)*100</f>
        <v>0.53185422891292711</v>
      </c>
      <c r="Q34" s="44">
        <v>0</v>
      </c>
      <c r="R34" s="44">
        <v>0</v>
      </c>
      <c r="S34" s="40" t="s">
        <v>40</v>
      </c>
      <c r="T34" s="31">
        <v>0</v>
      </c>
      <c r="U34" s="31">
        <v>0</v>
      </c>
      <c r="V34" s="40" t="s">
        <v>40</v>
      </c>
      <c r="W34" s="40" t="s">
        <v>40</v>
      </c>
      <c r="X34" s="11">
        <v>1003.2385504000002</v>
      </c>
      <c r="Y34" s="11">
        <v>1157.6416141999998</v>
      </c>
      <c r="Z34" s="35">
        <f t="shared" si="38"/>
        <v>15.390463587990883</v>
      </c>
      <c r="AA34" s="11">
        <v>6827.7985902</v>
      </c>
      <c r="AB34" s="11">
        <v>4651.0991691999989</v>
      </c>
      <c r="AC34" s="35">
        <f t="shared" si="39"/>
        <v>-31.879959437061267</v>
      </c>
      <c r="AD34" s="36">
        <f>(AB34/AB$181)*100</f>
        <v>0.55897614410954477</v>
      </c>
    </row>
    <row r="35" spans="1:30">
      <c r="A35" s="2"/>
      <c r="B35" s="5" t="s">
        <v>4</v>
      </c>
      <c r="C35" s="45">
        <v>18.955294852003075</v>
      </c>
      <c r="D35" s="11">
        <v>10.448302358002511</v>
      </c>
      <c r="E35" s="35">
        <f t="shared" si="32"/>
        <v>-44.87924118522271</v>
      </c>
      <c r="F35" s="11">
        <v>121.25935424300296</v>
      </c>
      <c r="G35" s="11">
        <v>47.603570701052604</v>
      </c>
      <c r="H35" s="35">
        <f t="shared" si="33"/>
        <v>-60.742351797738124</v>
      </c>
      <c r="I35" s="36">
        <f>(G35/G$182)*100</f>
        <v>6.6762456515260346E-2</v>
      </c>
      <c r="J35" s="31">
        <v>0</v>
      </c>
      <c r="K35" s="31">
        <v>-1</v>
      </c>
      <c r="L35" s="40" t="s">
        <v>40</v>
      </c>
      <c r="M35" s="31">
        <v>2</v>
      </c>
      <c r="N35" s="31">
        <v>7</v>
      </c>
      <c r="O35" s="35">
        <f t="shared" si="35"/>
        <v>250</v>
      </c>
      <c r="P35" s="36">
        <f>(N35/N$182)*100</f>
        <v>1.2658227848101267</v>
      </c>
      <c r="Q35" s="44">
        <v>4882</v>
      </c>
      <c r="R35" s="44">
        <v>-833151</v>
      </c>
      <c r="S35" s="35">
        <f t="shared" si="36"/>
        <v>-17165.772224498156</v>
      </c>
      <c r="T35" s="31">
        <v>38997</v>
      </c>
      <c r="U35" s="31">
        <v>28260</v>
      </c>
      <c r="V35" s="35">
        <f t="shared" si="37"/>
        <v>-27.532887145165013</v>
      </c>
      <c r="W35" s="36">
        <f>(U35/U$182)*100</f>
        <v>0.13208653490886801</v>
      </c>
      <c r="X35" s="11">
        <v>896.89964903300006</v>
      </c>
      <c r="Y35" s="11">
        <v>-16020.608244399999</v>
      </c>
      <c r="Z35" s="35">
        <f t="shared" si="38"/>
        <v>-1886.2208176436184</v>
      </c>
      <c r="AA35" s="11">
        <v>6636.5859817689998</v>
      </c>
      <c r="AB35" s="11">
        <v>2661.0661663570022</v>
      </c>
      <c r="AC35" s="35">
        <f t="shared" si="39"/>
        <v>-59.903086109830106</v>
      </c>
      <c r="AD35" s="36">
        <f>(AB35/AB$182)*100</f>
        <v>1.026782834921018</v>
      </c>
    </row>
    <row r="36" spans="1:30">
      <c r="A36" s="2"/>
      <c r="B36" s="5" t="s">
        <v>5</v>
      </c>
      <c r="C36" s="43">
        <v>1.9035015999999298E-2</v>
      </c>
      <c r="D36" s="11">
        <v>0</v>
      </c>
      <c r="E36" s="35">
        <f t="shared" si="32"/>
        <v>-100</v>
      </c>
      <c r="F36" s="11">
        <v>1.9035015999999298E-2</v>
      </c>
      <c r="G36" s="11">
        <v>0</v>
      </c>
      <c r="H36" s="35">
        <f t="shared" si="33"/>
        <v>-100</v>
      </c>
      <c r="I36" s="36">
        <f>(G36/G$183)*100</f>
        <v>0</v>
      </c>
      <c r="J36" s="31">
        <v>1</v>
      </c>
      <c r="K36" s="31">
        <v>0</v>
      </c>
      <c r="L36" s="35">
        <f t="shared" si="34"/>
        <v>-100</v>
      </c>
      <c r="M36" s="31">
        <v>1</v>
      </c>
      <c r="N36" s="31">
        <v>0</v>
      </c>
      <c r="O36" s="35">
        <f t="shared" si="35"/>
        <v>-100</v>
      </c>
      <c r="P36" s="36">
        <f>(N36/N$183)*100</f>
        <v>0</v>
      </c>
      <c r="Q36" s="46">
        <v>2377</v>
      </c>
      <c r="R36" s="46">
        <v>0</v>
      </c>
      <c r="S36" s="35">
        <f t="shared" si="36"/>
        <v>-100</v>
      </c>
      <c r="T36" s="31">
        <v>2377</v>
      </c>
      <c r="U36" s="31">
        <v>0</v>
      </c>
      <c r="V36" s="35">
        <f t="shared" si="37"/>
        <v>-100</v>
      </c>
      <c r="W36" s="36">
        <f>(U36/U$183)*100</f>
        <v>0</v>
      </c>
      <c r="X36" s="11">
        <v>95.08</v>
      </c>
      <c r="Y36" s="11">
        <v>0</v>
      </c>
      <c r="Z36" s="35">
        <f t="shared" si="38"/>
        <v>-100</v>
      </c>
      <c r="AA36" s="11">
        <v>95.08</v>
      </c>
      <c r="AB36" s="11">
        <v>0</v>
      </c>
      <c r="AC36" s="35">
        <f t="shared" si="39"/>
        <v>-100</v>
      </c>
      <c r="AD36" s="36">
        <f>(AB36/AB$183)*100</f>
        <v>0</v>
      </c>
    </row>
    <row r="37" spans="1:30">
      <c r="A37" s="2"/>
      <c r="B37" s="19" t="s">
        <v>23</v>
      </c>
      <c r="C37" s="43">
        <v>0</v>
      </c>
      <c r="D37" s="11">
        <v>1.6934292349969076</v>
      </c>
      <c r="E37" s="40" t="s">
        <v>40</v>
      </c>
      <c r="F37" s="11">
        <v>0</v>
      </c>
      <c r="G37" s="11">
        <v>1.6934292349969076</v>
      </c>
      <c r="H37" s="40" t="s">
        <v>40</v>
      </c>
      <c r="I37" s="36">
        <f>(G37/G$184)*100</f>
        <v>6.3654191760081594E-2</v>
      </c>
      <c r="J37" s="31">
        <v>0</v>
      </c>
      <c r="K37" s="31">
        <v>3</v>
      </c>
      <c r="L37" s="40" t="s">
        <v>40</v>
      </c>
      <c r="M37" s="31">
        <v>0</v>
      </c>
      <c r="N37" s="31">
        <v>3</v>
      </c>
      <c r="O37" s="40" t="s">
        <v>40</v>
      </c>
      <c r="P37" s="36">
        <f>(N37/N$184)*100</f>
        <v>2.6429389481102988E-2</v>
      </c>
      <c r="Q37" s="44">
        <v>0</v>
      </c>
      <c r="R37" s="44">
        <v>1022567</v>
      </c>
      <c r="S37" s="40" t="s">
        <v>40</v>
      </c>
      <c r="T37" s="44">
        <v>0</v>
      </c>
      <c r="U37" s="31">
        <v>1022567</v>
      </c>
      <c r="V37" s="40" t="s">
        <v>40</v>
      </c>
      <c r="W37" s="36">
        <f>(U37/U$184)*100</f>
        <v>3.2228269744005797</v>
      </c>
      <c r="X37" s="11">
        <v>0</v>
      </c>
      <c r="Y37" s="11">
        <v>20370.97</v>
      </c>
      <c r="Z37" s="40" t="s">
        <v>40</v>
      </c>
      <c r="AA37" s="11">
        <v>0</v>
      </c>
      <c r="AB37" s="11">
        <v>20370.97</v>
      </c>
      <c r="AC37" s="40" t="s">
        <v>40</v>
      </c>
      <c r="AD37" s="36">
        <f>(AB37/AB$184)*100</f>
        <v>2.4216559598511802</v>
      </c>
    </row>
    <row r="38" spans="1:30">
      <c r="A38" s="2"/>
      <c r="B38" s="19"/>
      <c r="C38" s="43"/>
      <c r="D38" s="11"/>
      <c r="E38" s="35"/>
      <c r="F38" s="11"/>
      <c r="G38" s="11"/>
      <c r="H38" s="35"/>
      <c r="I38" s="36"/>
      <c r="J38" s="31"/>
      <c r="K38" s="31"/>
      <c r="L38" s="35"/>
      <c r="M38" s="31"/>
      <c r="N38" s="31"/>
      <c r="O38" s="35"/>
      <c r="P38" s="36"/>
      <c r="Q38" s="44"/>
      <c r="R38" s="44"/>
      <c r="S38" s="35"/>
      <c r="T38" s="31"/>
      <c r="U38" s="31"/>
      <c r="V38" s="35"/>
      <c r="W38" s="36"/>
      <c r="X38" s="11"/>
      <c r="Y38" s="11"/>
      <c r="Z38" s="35"/>
      <c r="AA38" s="11"/>
      <c r="AB38" s="11"/>
      <c r="AC38" s="35"/>
      <c r="AD38" s="36"/>
    </row>
    <row r="39" spans="1:30" s="18" customFormat="1" ht="15">
      <c r="A39" s="12">
        <v>6</v>
      </c>
      <c r="B39" s="3" t="s">
        <v>16</v>
      </c>
      <c r="C39" s="8">
        <f>C40+C41+C42+C43+C44</f>
        <v>149.18871560699969</v>
      </c>
      <c r="D39" s="8">
        <f>D40+D41+D42+D43+D44</f>
        <v>182.52828865599992</v>
      </c>
      <c r="E39" s="33">
        <f t="shared" ref="E39:E44" si="40">((D39-C39)/C39)*100</f>
        <v>22.347248525702827</v>
      </c>
      <c r="F39" s="8">
        <f>F40+F41+F42+F43+F44</f>
        <v>762.22375478957611</v>
      </c>
      <c r="G39" s="8">
        <f>G40+G41+G42+G43+G44</f>
        <v>971.1163429411904</v>
      </c>
      <c r="H39" s="33">
        <f t="shared" ref="H39:H44" si="41">((G39-F39)/F39)*100</f>
        <v>27.405678036009569</v>
      </c>
      <c r="I39" s="34">
        <f>(G39/G$179)*100</f>
        <v>0.7785894743088011</v>
      </c>
      <c r="J39" s="16">
        <f>J40+J41+J42+J43+J44</f>
        <v>19011</v>
      </c>
      <c r="K39" s="16">
        <f>K40+K41+K42+K43+K44</f>
        <v>18051</v>
      </c>
      <c r="L39" s="33">
        <f t="shared" ref="L39:L41" si="42">((K39-J39)/J39)*100</f>
        <v>-5.049708063752564</v>
      </c>
      <c r="M39" s="16">
        <f>M40+M41+M42+M43+M44</f>
        <v>66734</v>
      </c>
      <c r="N39" s="16">
        <f>N40+N41+N42+N43+N44</f>
        <v>70243</v>
      </c>
      <c r="O39" s="33">
        <f t="shared" ref="O39:O44" si="43">((N39-M39)/M39)*100</f>
        <v>5.2581892288788321</v>
      </c>
      <c r="P39" s="34">
        <f>(N39/N$179)*100</f>
        <v>0.77312365377778702</v>
      </c>
      <c r="Q39" s="16">
        <f>Q40+Q41+Q42+Q43+Q44</f>
        <v>136171</v>
      </c>
      <c r="R39" s="16">
        <f>R40+R41+R42+R43+R44</f>
        <v>71426</v>
      </c>
      <c r="S39" s="33">
        <f t="shared" ref="S39:S44" si="44">((R39-Q39)/Q39)*100</f>
        <v>-47.546834494863077</v>
      </c>
      <c r="T39" s="16">
        <f>T40+T41+T42+T43+T44</f>
        <v>2687250</v>
      </c>
      <c r="U39" s="16">
        <f>U40+U41+U42+U43+U44</f>
        <v>4189000</v>
      </c>
      <c r="V39" s="33">
        <f t="shared" ref="V39:V44" si="45">((U39-T39)/T39)*100</f>
        <v>55.884268304028282</v>
      </c>
      <c r="W39" s="34">
        <f>(U39/U$179)*100</f>
        <v>7.684350014970633</v>
      </c>
      <c r="X39" s="8">
        <f>X40+X41+X42+X43+X44</f>
        <v>5180.5496178919457</v>
      </c>
      <c r="Y39" s="8">
        <f>Y40+Y41+Y42+Y43+Y44</f>
        <v>6787.4684441099143</v>
      </c>
      <c r="Z39" s="33">
        <f t="shared" ref="Z39:Z44" si="46">((Y39-X39)/X39)*100</f>
        <v>31.018307800164479</v>
      </c>
      <c r="AA39" s="8">
        <f>AA40+AA41+AA42+AA43+AA44</f>
        <v>64156.85969394695</v>
      </c>
      <c r="AB39" s="8">
        <f>AB40+AB41+AB42+AB43+AB44</f>
        <v>117021.25998938487</v>
      </c>
      <c r="AC39" s="33">
        <f t="shared" ref="AC39:AC44" si="47">((AB39-AA39)/AA39)*100</f>
        <v>82.398671860844757</v>
      </c>
      <c r="AD39" s="34">
        <f>(AB39/AB$179)*100</f>
        <v>5.8458469962655064</v>
      </c>
    </row>
    <row r="40" spans="1:30">
      <c r="A40" s="2"/>
      <c r="B40" s="5" t="s">
        <v>2</v>
      </c>
      <c r="C40" s="43">
        <v>7.0397953510000004</v>
      </c>
      <c r="D40" s="11">
        <v>56.611670022999952</v>
      </c>
      <c r="E40" s="35">
        <f t="shared" si="40"/>
        <v>704.16641678309986</v>
      </c>
      <c r="F40" s="11">
        <v>40.213329805999983</v>
      </c>
      <c r="G40" s="11">
        <v>216.14957119499908</v>
      </c>
      <c r="H40" s="35">
        <f t="shared" si="41"/>
        <v>437.50726994696356</v>
      </c>
      <c r="I40" s="36">
        <f>(G40/G$180)*100</f>
        <v>1.0546959402570237</v>
      </c>
      <c r="J40" s="31">
        <v>62</v>
      </c>
      <c r="K40" s="31">
        <v>382</v>
      </c>
      <c r="L40" s="35">
        <f t="shared" si="42"/>
        <v>516.12903225806451</v>
      </c>
      <c r="M40" s="31">
        <v>249</v>
      </c>
      <c r="N40" s="31">
        <v>2007</v>
      </c>
      <c r="O40" s="35">
        <f t="shared" si="43"/>
        <v>706.02409638554218</v>
      </c>
      <c r="P40" s="36">
        <f>(N40/N$180)*100</f>
        <v>0.39783854930660723</v>
      </c>
      <c r="Q40" s="44">
        <v>0</v>
      </c>
      <c r="R40" s="44">
        <v>0</v>
      </c>
      <c r="S40" s="40" t="s">
        <v>40</v>
      </c>
      <c r="T40" s="31">
        <v>0</v>
      </c>
      <c r="U40" s="31">
        <v>0</v>
      </c>
      <c r="V40" s="40" t="s">
        <v>40</v>
      </c>
      <c r="W40" s="40" t="s">
        <v>40</v>
      </c>
      <c r="X40" s="11">
        <v>9.1971136220000069</v>
      </c>
      <c r="Y40" s="11">
        <v>65.922616109999865</v>
      </c>
      <c r="Z40" s="35">
        <f t="shared" si="46"/>
        <v>616.77505377675561</v>
      </c>
      <c r="AA40" s="11">
        <v>50.862148076999986</v>
      </c>
      <c r="AB40" s="11">
        <v>234.90073378499883</v>
      </c>
      <c r="AC40" s="35">
        <f t="shared" si="47"/>
        <v>361.83801248304263</v>
      </c>
      <c r="AD40" s="36">
        <f>(AB40/AB$180)*100</f>
        <v>1.4843410853679688</v>
      </c>
    </row>
    <row r="41" spans="1:30">
      <c r="A41" s="2"/>
      <c r="B41" s="5" t="s">
        <v>3</v>
      </c>
      <c r="C41" s="45">
        <v>116.46068925699969</v>
      </c>
      <c r="D41" s="11">
        <v>84.236092419999949</v>
      </c>
      <c r="E41" s="35">
        <f t="shared" si="40"/>
        <v>-27.669934844613614</v>
      </c>
      <c r="F41" s="11">
        <v>428.07740082399994</v>
      </c>
      <c r="G41" s="11">
        <v>287.92428473100489</v>
      </c>
      <c r="H41" s="35">
        <f t="shared" si="41"/>
        <v>-32.740134336271048</v>
      </c>
      <c r="I41" s="36">
        <f>(G41/G$181)*100</f>
        <v>1.0928890990573221</v>
      </c>
      <c r="J41" s="31">
        <v>18949</v>
      </c>
      <c r="K41" s="31">
        <v>17663</v>
      </c>
      <c r="L41" s="35">
        <f t="shared" si="42"/>
        <v>-6.7866378172990656</v>
      </c>
      <c r="M41" s="31">
        <v>66479</v>
      </c>
      <c r="N41" s="31">
        <v>68200</v>
      </c>
      <c r="O41" s="35">
        <f t="shared" si="43"/>
        <v>2.5887874366341252</v>
      </c>
      <c r="P41" s="36">
        <f>(N41/N$181)*100</f>
        <v>0.79612954965566218</v>
      </c>
      <c r="Q41" s="46">
        <v>0</v>
      </c>
      <c r="R41" s="46">
        <v>0</v>
      </c>
      <c r="S41" s="40" t="s">
        <v>40</v>
      </c>
      <c r="T41" s="31">
        <v>0</v>
      </c>
      <c r="U41" s="31">
        <v>0</v>
      </c>
      <c r="V41" s="40" t="s">
        <v>40</v>
      </c>
      <c r="W41" s="40" t="s">
        <v>40</v>
      </c>
      <c r="X41" s="11">
        <v>1845.752607369946</v>
      </c>
      <c r="Y41" s="11">
        <v>2372.034831599914</v>
      </c>
      <c r="Z41" s="35">
        <f t="shared" si="46"/>
        <v>28.513150794346124</v>
      </c>
      <c r="AA41" s="11">
        <v>7551.8516888699496</v>
      </c>
      <c r="AB41" s="11">
        <v>12683.881868999892</v>
      </c>
      <c r="AC41" s="35">
        <f t="shared" si="47"/>
        <v>67.957242694445625</v>
      </c>
      <c r="AD41" s="36">
        <f>(AB41/AB$181)*100</f>
        <v>1.52436813784257</v>
      </c>
    </row>
    <row r="42" spans="1:30" ht="14.25" customHeight="1">
      <c r="A42" s="2"/>
      <c r="B42" s="5" t="s">
        <v>4</v>
      </c>
      <c r="C42" s="43">
        <v>21.905578713999997</v>
      </c>
      <c r="D42" s="11">
        <v>39.504946802999996</v>
      </c>
      <c r="E42" s="35">
        <f t="shared" si="40"/>
        <v>80.341945395636259</v>
      </c>
      <c r="F42" s="11">
        <v>215.18829165757626</v>
      </c>
      <c r="G42" s="11">
        <v>337.80187026325422</v>
      </c>
      <c r="H42" s="35">
        <f t="shared" si="41"/>
        <v>56.979670065316512</v>
      </c>
      <c r="I42" s="36">
        <f>(G42/G$182)*100</f>
        <v>0.47375611413379642</v>
      </c>
      <c r="J42" s="31">
        <v>0</v>
      </c>
      <c r="K42" s="31">
        <v>1</v>
      </c>
      <c r="L42" s="40" t="s">
        <v>40</v>
      </c>
      <c r="M42" s="31">
        <v>2</v>
      </c>
      <c r="N42" s="31">
        <v>3</v>
      </c>
      <c r="O42" s="35">
        <f t="shared" si="43"/>
        <v>50</v>
      </c>
      <c r="P42" s="36">
        <f>(N42/N$182)*100</f>
        <v>0.54249547920433994</v>
      </c>
      <c r="Q42" s="48">
        <v>2215</v>
      </c>
      <c r="R42" s="48">
        <v>4443</v>
      </c>
      <c r="S42" s="35">
        <f t="shared" si="44"/>
        <v>100.58690744920993</v>
      </c>
      <c r="T42" s="31">
        <v>10540</v>
      </c>
      <c r="U42" s="31">
        <v>17246</v>
      </c>
      <c r="V42" s="35">
        <f t="shared" si="45"/>
        <v>63.624288425047439</v>
      </c>
      <c r="W42" s="36">
        <f>(U42/U$182)*100</f>
        <v>8.0607373709778399E-2</v>
      </c>
      <c r="X42" s="11">
        <v>338.67528049999999</v>
      </c>
      <c r="Y42" s="11">
        <v>482.60124849999994</v>
      </c>
      <c r="Z42" s="35">
        <f t="shared" si="46"/>
        <v>42.496744311399475</v>
      </c>
      <c r="AA42" s="11">
        <v>1498.0991354</v>
      </c>
      <c r="AB42" s="11">
        <v>1696.6407794999998</v>
      </c>
      <c r="AC42" s="35">
        <f t="shared" si="47"/>
        <v>13.252904257700418</v>
      </c>
      <c r="AD42" s="36">
        <f>(AB42/AB$182)*100</f>
        <v>0.65465551042743297</v>
      </c>
    </row>
    <row r="43" spans="1:30">
      <c r="A43" s="2"/>
      <c r="B43" s="5" t="s">
        <v>5</v>
      </c>
      <c r="C43" s="43">
        <v>0.67979408399999997</v>
      </c>
      <c r="D43" s="39">
        <v>0.34542672000000002</v>
      </c>
      <c r="E43" s="35">
        <f t="shared" si="40"/>
        <v>-49.186565736573833</v>
      </c>
      <c r="F43" s="9">
        <v>3.4971568219999991</v>
      </c>
      <c r="G43" s="9">
        <v>1.5652406469322031</v>
      </c>
      <c r="H43" s="35">
        <f t="shared" si="41"/>
        <v>-55.242480489134792</v>
      </c>
      <c r="I43" s="36">
        <f>(G43/G$183)*100</f>
        <v>3.9877463086650376E-2</v>
      </c>
      <c r="J43" s="10">
        <v>0</v>
      </c>
      <c r="K43" s="10">
        <v>0</v>
      </c>
      <c r="L43" s="40" t="s">
        <v>40</v>
      </c>
      <c r="M43" s="10">
        <v>0</v>
      </c>
      <c r="N43" s="10">
        <v>0</v>
      </c>
      <c r="O43" s="40" t="s">
        <v>40</v>
      </c>
      <c r="P43" s="36">
        <f>(N43/N$183)*100</f>
        <v>0</v>
      </c>
      <c r="Q43" s="44">
        <v>1213</v>
      </c>
      <c r="R43" s="44">
        <v>420</v>
      </c>
      <c r="S43" s="35">
        <f t="shared" si="44"/>
        <v>-65.375103050288544</v>
      </c>
      <c r="T43" s="10">
        <v>6285</v>
      </c>
      <c r="U43" s="10">
        <v>1972</v>
      </c>
      <c r="V43" s="35">
        <f t="shared" si="45"/>
        <v>-68.623707239459037</v>
      </c>
      <c r="W43" s="36">
        <f>(U43/U$183)*100</f>
        <v>0.14192707021359593</v>
      </c>
      <c r="X43" s="39">
        <v>244.3624173</v>
      </c>
      <c r="Y43" s="39">
        <v>94.467113900000001</v>
      </c>
      <c r="Z43" s="35">
        <f t="shared" si="46"/>
        <v>-61.341389996144869</v>
      </c>
      <c r="AA43" s="9">
        <v>1252.3453563999999</v>
      </c>
      <c r="AB43" s="9">
        <v>440.17613109999996</v>
      </c>
      <c r="AC43" s="35">
        <f t="shared" si="47"/>
        <v>-64.851857448864322</v>
      </c>
      <c r="AD43" s="36">
        <f>(AB43/AB$183)*100</f>
        <v>0.82246532163445862</v>
      </c>
    </row>
    <row r="44" spans="1:30">
      <c r="A44" s="2"/>
      <c r="B44" s="19" t="s">
        <v>23</v>
      </c>
      <c r="C44" s="43">
        <v>3.1028582009999996</v>
      </c>
      <c r="D44" s="11">
        <v>1.8301526900000002</v>
      </c>
      <c r="E44" s="35">
        <f t="shared" si="40"/>
        <v>-41.017198613517934</v>
      </c>
      <c r="F44" s="11">
        <v>75.247575679999983</v>
      </c>
      <c r="G44" s="11">
        <v>127.67537610500001</v>
      </c>
      <c r="H44" s="35">
        <f t="shared" si="41"/>
        <v>69.673740251720545</v>
      </c>
      <c r="I44" s="36">
        <f>(G44/G$184)*100</f>
        <v>4.7991806835926329</v>
      </c>
      <c r="J44" s="31">
        <v>0</v>
      </c>
      <c r="K44" s="31">
        <v>5</v>
      </c>
      <c r="L44" s="40" t="s">
        <v>40</v>
      </c>
      <c r="M44" s="31">
        <v>4</v>
      </c>
      <c r="N44" s="31">
        <v>33</v>
      </c>
      <c r="O44" s="35">
        <f t="shared" si="43"/>
        <v>725</v>
      </c>
      <c r="P44" s="36">
        <f>(N44/N$184)*100</f>
        <v>0.29072328429213284</v>
      </c>
      <c r="Q44" s="10">
        <v>132743</v>
      </c>
      <c r="R44" s="10">
        <v>66563</v>
      </c>
      <c r="S44" s="35">
        <f t="shared" si="44"/>
        <v>-49.855736272345816</v>
      </c>
      <c r="T44" s="31">
        <v>2670425</v>
      </c>
      <c r="U44" s="31">
        <v>4169782</v>
      </c>
      <c r="V44" s="35">
        <f t="shared" si="45"/>
        <v>56.146755666232906</v>
      </c>
      <c r="W44" s="36">
        <f>(U44/U$184)*100</f>
        <v>13.141912370504819</v>
      </c>
      <c r="X44" s="11">
        <v>2742.5621990999998</v>
      </c>
      <c r="Y44" s="11">
        <v>3772.4426339999995</v>
      </c>
      <c r="Z44" s="35">
        <f t="shared" si="46"/>
        <v>37.551762189312079</v>
      </c>
      <c r="AA44" s="11">
        <v>53803.701365200002</v>
      </c>
      <c r="AB44" s="11">
        <v>101965.66047599998</v>
      </c>
      <c r="AC44" s="35">
        <f t="shared" si="47"/>
        <v>89.514211641117541</v>
      </c>
      <c r="AD44" s="36">
        <f>(AB44/AB$184)*100</f>
        <v>12.121452704111157</v>
      </c>
    </row>
    <row r="45" spans="1:30">
      <c r="A45" s="2"/>
      <c r="B45" s="19"/>
      <c r="C45" s="43"/>
      <c r="D45" s="11"/>
      <c r="E45" s="35"/>
      <c r="F45" s="11"/>
      <c r="G45" s="11"/>
      <c r="H45" s="35"/>
      <c r="I45" s="36"/>
      <c r="J45" s="31"/>
      <c r="K45" s="31"/>
      <c r="L45" s="35"/>
      <c r="M45" s="31"/>
      <c r="N45" s="31"/>
      <c r="O45" s="35"/>
      <c r="P45" s="36"/>
      <c r="Q45" s="10"/>
      <c r="R45" s="10"/>
      <c r="S45" s="35"/>
      <c r="T45" s="31"/>
      <c r="U45" s="31"/>
      <c r="V45" s="35"/>
      <c r="W45" s="36"/>
      <c r="X45" s="11"/>
      <c r="Y45" s="11"/>
      <c r="Z45" s="35"/>
      <c r="AA45" s="11"/>
      <c r="AB45" s="11"/>
      <c r="AC45" s="35"/>
      <c r="AD45" s="36"/>
    </row>
    <row r="46" spans="1:30" s="18" customFormat="1" ht="15">
      <c r="A46" s="12">
        <v>7</v>
      </c>
      <c r="B46" s="3" t="s">
        <v>26</v>
      </c>
      <c r="C46" s="8">
        <f>C47+C48+C49+C50+C51</f>
        <v>40.702099682999389</v>
      </c>
      <c r="D46" s="8">
        <f>D47+D48+D49+D50+D51</f>
        <v>38.522589344999844</v>
      </c>
      <c r="E46" s="33">
        <f t="shared" ref="E46:E51" si="48">((D46-C46)/C46)*100</f>
        <v>-5.3547860060641828</v>
      </c>
      <c r="F46" s="8">
        <f>F47+F48+F49+F50+F51</f>
        <v>153.21982782700223</v>
      </c>
      <c r="G46" s="8">
        <f>G47+G48+G49+G50+G51</f>
        <v>160.36974853200374</v>
      </c>
      <c r="H46" s="33">
        <f t="shared" ref="H46:H51" si="49">((G46-F46)/F46)*100</f>
        <v>4.6664461162783413</v>
      </c>
      <c r="I46" s="34">
        <f>(G46/G$179)*100</f>
        <v>0.12857594160798599</v>
      </c>
      <c r="J46" s="16">
        <f>J47+J48+J49+J50+J51</f>
        <v>8396</v>
      </c>
      <c r="K46" s="16">
        <f>K47+K48+K49+K50+K51</f>
        <v>6560</v>
      </c>
      <c r="L46" s="33">
        <f t="shared" ref="L46:L51" si="50">((K46-J46)/J46)*100</f>
        <v>-21.867555979037636</v>
      </c>
      <c r="M46" s="16">
        <f>M47+M48+M49+M50+M51</f>
        <v>34955</v>
      </c>
      <c r="N46" s="16">
        <f>N47+N48+N49+N50+N51</f>
        <v>35901</v>
      </c>
      <c r="O46" s="33">
        <f t="shared" ref="O46:O51" si="51">((N46-M46)/M46)*100</f>
        <v>2.7063367186382492</v>
      </c>
      <c r="P46" s="34">
        <f>(N46/N$179)*100</f>
        <v>0.39514132788002132</v>
      </c>
      <c r="Q46" s="16">
        <f>Q47+Q48+Q49+Q50+Q51</f>
        <v>24543</v>
      </c>
      <c r="R46" s="16">
        <f>R47+R48+R49+R50+R51</f>
        <v>12125</v>
      </c>
      <c r="S46" s="33">
        <f t="shared" ref="S46:S51" si="52">((R46-Q46)/Q46)*100</f>
        <v>-50.596911543006151</v>
      </c>
      <c r="T46" s="16">
        <f>T47+T48+T49+T50+T51</f>
        <v>103768</v>
      </c>
      <c r="U46" s="16">
        <f>U47+U48+U49+U50+U51</f>
        <v>79760</v>
      </c>
      <c r="V46" s="33">
        <f t="shared" ref="V46:V51" si="53">((U46-T46)/T46)*100</f>
        <v>-23.136226967851361</v>
      </c>
      <c r="W46" s="34">
        <f>(U46/U$179)*100</f>
        <v>0.14631266583768388</v>
      </c>
      <c r="X46" s="8">
        <f>X47+X48+X49+X50+X51</f>
        <v>2634.9989802193918</v>
      </c>
      <c r="Y46" s="8">
        <f>Y47+Y48+Y49+Y50+Y51</f>
        <v>822.43402719656876</v>
      </c>
      <c r="Z46" s="33">
        <f t="shared" ref="Z46:Z51" si="54">((Y46-X46)/X46)*100</f>
        <v>-68.788070379894705</v>
      </c>
      <c r="AA46" s="8">
        <f>AA47+AA48+AA49+AA50+AA51</f>
        <v>15278.954269197766</v>
      </c>
      <c r="AB46" s="8">
        <f>AB47+AB48+AB49+AB50+AB51</f>
        <v>10328.239924378548</v>
      </c>
      <c r="AC46" s="33">
        <f t="shared" ref="AC46:AC51" si="55">((AB46-AA46)/AA46)*100</f>
        <v>-32.402180526188324</v>
      </c>
      <c r="AD46" s="34">
        <f>(AB46/AB$179)*100</f>
        <v>0.51595163429375746</v>
      </c>
    </row>
    <row r="47" spans="1:30">
      <c r="A47" s="2"/>
      <c r="B47" s="5" t="s">
        <v>2</v>
      </c>
      <c r="C47" s="45">
        <v>1.3396701</v>
      </c>
      <c r="D47" s="11">
        <v>0.23246739999999999</v>
      </c>
      <c r="E47" s="35">
        <f t="shared" si="48"/>
        <v>-82.647414464202797</v>
      </c>
      <c r="F47" s="11">
        <v>3.7360976550000049</v>
      </c>
      <c r="G47" s="11">
        <v>2.7910267909999997</v>
      </c>
      <c r="H47" s="35">
        <f t="shared" si="49"/>
        <v>-25.29566813477749</v>
      </c>
      <c r="I47" s="36">
        <f>(G47/G$180)*100</f>
        <v>1.3618739141335826E-2</v>
      </c>
      <c r="J47" s="31">
        <v>33</v>
      </c>
      <c r="K47" s="31">
        <v>4</v>
      </c>
      <c r="L47" s="35">
        <f t="shared" si="50"/>
        <v>-87.878787878787875</v>
      </c>
      <c r="M47" s="31">
        <v>1002</v>
      </c>
      <c r="N47" s="31">
        <v>59</v>
      </c>
      <c r="O47" s="35">
        <f t="shared" si="51"/>
        <v>-94.111776447105782</v>
      </c>
      <c r="P47" s="36">
        <f>(N47/N$180)*100</f>
        <v>1.1695303641798618E-2</v>
      </c>
      <c r="Q47" s="10">
        <v>0</v>
      </c>
      <c r="R47" s="10">
        <v>0</v>
      </c>
      <c r="S47" s="40" t="s">
        <v>40</v>
      </c>
      <c r="T47" s="31">
        <v>0</v>
      </c>
      <c r="U47" s="31">
        <v>0</v>
      </c>
      <c r="V47" s="40" t="s">
        <v>40</v>
      </c>
      <c r="W47" s="40" t="s">
        <v>40</v>
      </c>
      <c r="X47" s="11">
        <v>3.2041016</v>
      </c>
      <c r="Y47" s="11">
        <v>0.3738032</v>
      </c>
      <c r="Z47" s="35">
        <f t="shared" si="54"/>
        <v>-88.333603403837131</v>
      </c>
      <c r="AA47" s="11">
        <v>10.7943361000001</v>
      </c>
      <c r="AB47" s="11">
        <v>3.9901550999999995</v>
      </c>
      <c r="AC47" s="35">
        <f t="shared" si="55"/>
        <v>-63.034733558092917</v>
      </c>
      <c r="AD47" s="36">
        <f>(AB47/AB$180)*100</f>
        <v>2.5213846957760216E-2</v>
      </c>
    </row>
    <row r="48" spans="1:30">
      <c r="A48" s="2"/>
      <c r="B48" s="5" t="s">
        <v>3</v>
      </c>
      <c r="C48" s="49">
        <v>36.784033279999491</v>
      </c>
      <c r="D48" s="11">
        <v>37.347986747999961</v>
      </c>
      <c r="E48" s="35">
        <f t="shared" si="48"/>
        <v>1.5331474493502795</v>
      </c>
      <c r="F48" s="11">
        <v>132.2475644730016</v>
      </c>
      <c r="G48" s="11">
        <v>150.30921764500152</v>
      </c>
      <c r="H48" s="35">
        <f t="shared" si="49"/>
        <v>13.657456183767541</v>
      </c>
      <c r="I48" s="36">
        <f>(G48/G$181)*100</f>
        <v>0.57053647143910824</v>
      </c>
      <c r="J48" s="31">
        <v>8357</v>
      </c>
      <c r="K48" s="31">
        <v>6555</v>
      </c>
      <c r="L48" s="35">
        <f t="shared" si="50"/>
        <v>-21.562761756611224</v>
      </c>
      <c r="M48" s="31">
        <v>33924</v>
      </c>
      <c r="N48" s="31">
        <v>35827</v>
      </c>
      <c r="O48" s="35">
        <f t="shared" si="51"/>
        <v>5.6095979247730225</v>
      </c>
      <c r="P48" s="36">
        <f>(N48/N$181)*100</f>
        <v>0.41822482955298257</v>
      </c>
      <c r="Q48" s="48">
        <v>0</v>
      </c>
      <c r="R48" s="48">
        <v>0</v>
      </c>
      <c r="S48" s="40" t="s">
        <v>40</v>
      </c>
      <c r="T48" s="31">
        <v>0</v>
      </c>
      <c r="U48" s="31">
        <v>0</v>
      </c>
      <c r="V48" s="40" t="s">
        <v>40</v>
      </c>
      <c r="W48" s="40" t="s">
        <v>40</v>
      </c>
      <c r="X48" s="11">
        <v>1944.8728754000058</v>
      </c>
      <c r="Y48" s="11">
        <v>763.01638169999978</v>
      </c>
      <c r="Z48" s="35">
        <f t="shared" si="54"/>
        <v>-60.767801775061073</v>
      </c>
      <c r="AA48" s="11">
        <v>9861.7765923749303</v>
      </c>
      <c r="AB48" s="11">
        <v>6988.1239692819909</v>
      </c>
      <c r="AC48" s="35">
        <f t="shared" si="55"/>
        <v>-29.139299559014866</v>
      </c>
      <c r="AD48" s="36">
        <f>(AB48/AB$181)*100</f>
        <v>0.83984332494475933</v>
      </c>
    </row>
    <row r="49" spans="1:30">
      <c r="A49" s="2"/>
      <c r="B49" s="5" t="s">
        <v>4</v>
      </c>
      <c r="C49" s="43">
        <v>1.0904935399999005</v>
      </c>
      <c r="D49" s="11">
        <v>0.91340951299988671</v>
      </c>
      <c r="E49" s="35">
        <f t="shared" si="48"/>
        <v>-16.238888219368082</v>
      </c>
      <c r="F49" s="11">
        <v>10.769821634000623</v>
      </c>
      <c r="G49" s="11">
        <v>4.1978917070022197</v>
      </c>
      <c r="H49" s="35">
        <f t="shared" si="49"/>
        <v>-61.021715589519509</v>
      </c>
      <c r="I49" s="36">
        <f>(G49/G$182)*100</f>
        <v>5.8874063104327294E-3</v>
      </c>
      <c r="J49" s="31">
        <v>1</v>
      </c>
      <c r="K49" s="31">
        <v>0</v>
      </c>
      <c r="L49" s="35">
        <f t="shared" si="50"/>
        <v>-100</v>
      </c>
      <c r="M49" s="31">
        <v>3</v>
      </c>
      <c r="N49" s="31">
        <v>0</v>
      </c>
      <c r="O49" s="35">
        <f t="shared" si="51"/>
        <v>-100</v>
      </c>
      <c r="P49" s="36">
        <f>(N49/N$182)*100</f>
        <v>0</v>
      </c>
      <c r="Q49" s="48">
        <v>18393</v>
      </c>
      <c r="R49" s="48">
        <v>12906</v>
      </c>
      <c r="S49" s="35">
        <f t="shared" si="52"/>
        <v>-29.832001304844237</v>
      </c>
      <c r="T49" s="31">
        <v>56845</v>
      </c>
      <c r="U49" s="31">
        <v>48141</v>
      </c>
      <c r="V49" s="35">
        <f t="shared" si="53"/>
        <v>-15.311812824346907</v>
      </c>
      <c r="W49" s="36">
        <f>(U49/U$182)*100</f>
        <v>0.22500983287501111</v>
      </c>
      <c r="X49" s="11">
        <v>99.248172300001187</v>
      </c>
      <c r="Y49" s="11">
        <v>69.030173900002453</v>
      </c>
      <c r="Z49" s="35">
        <f t="shared" si="54"/>
        <v>-30.446906678198214</v>
      </c>
      <c r="AA49" s="11">
        <v>694.29842489998885</v>
      </c>
      <c r="AB49" s="11">
        <v>308.76536129992166</v>
      </c>
      <c r="AC49" s="35">
        <f t="shared" si="55"/>
        <v>-55.528437019801935</v>
      </c>
      <c r="AD49" s="36">
        <f>(AB49/AB$182)*100</f>
        <v>0.11913832771582925</v>
      </c>
    </row>
    <row r="50" spans="1:30">
      <c r="A50" s="2"/>
      <c r="B50" s="5" t="s">
        <v>5</v>
      </c>
      <c r="C50" s="9">
        <v>0.76696169999999997</v>
      </c>
      <c r="D50" s="11">
        <v>0</v>
      </c>
      <c r="E50" s="35">
        <f t="shared" si="48"/>
        <v>-100</v>
      </c>
      <c r="F50" s="11">
        <v>2.1387532</v>
      </c>
      <c r="G50" s="11">
        <v>0.8465338</v>
      </c>
      <c r="H50" s="35">
        <f t="shared" si="49"/>
        <v>-60.419285404225235</v>
      </c>
      <c r="I50" s="36">
        <f>(G50/G$183)*100</f>
        <v>2.1567048125964012E-2</v>
      </c>
      <c r="J50" s="31">
        <v>0</v>
      </c>
      <c r="K50" s="31">
        <v>0</v>
      </c>
      <c r="L50" s="40" t="s">
        <v>40</v>
      </c>
      <c r="M50" s="31">
        <v>0</v>
      </c>
      <c r="N50" s="31">
        <v>0</v>
      </c>
      <c r="O50" s="40" t="s">
        <v>40</v>
      </c>
      <c r="P50" s="36">
        <f>(N50/N$183)*100</f>
        <v>0</v>
      </c>
      <c r="Q50" s="48">
        <v>0</v>
      </c>
      <c r="R50" s="48">
        <v>0</v>
      </c>
      <c r="S50" s="40" t="s">
        <v>40</v>
      </c>
      <c r="T50" s="31">
        <v>0</v>
      </c>
      <c r="U50" s="31">
        <v>0</v>
      </c>
      <c r="V50" s="40" t="s">
        <v>40</v>
      </c>
      <c r="W50" s="36">
        <f>(U50/U$183)*100</f>
        <v>0</v>
      </c>
      <c r="X50" s="11">
        <v>0</v>
      </c>
      <c r="Y50" s="11">
        <v>0</v>
      </c>
      <c r="Z50" s="40" t="s">
        <v>40</v>
      </c>
      <c r="AA50" s="11">
        <v>0</v>
      </c>
      <c r="AB50" s="11">
        <v>0</v>
      </c>
      <c r="AC50" s="40" t="s">
        <v>40</v>
      </c>
      <c r="AD50" s="36">
        <f>(AB50/AB$183)*100</f>
        <v>0</v>
      </c>
    </row>
    <row r="51" spans="1:30">
      <c r="A51" s="2"/>
      <c r="B51" s="19" t="s">
        <v>23</v>
      </c>
      <c r="C51" s="9">
        <v>0.72094106299999994</v>
      </c>
      <c r="D51" s="11">
        <v>2.8725683999999991E-2</v>
      </c>
      <c r="E51" s="35">
        <f t="shared" si="48"/>
        <v>-96.015529496895923</v>
      </c>
      <c r="F51" s="11">
        <v>4.3275908650000003</v>
      </c>
      <c r="G51" s="11">
        <v>2.2250785889999998</v>
      </c>
      <c r="H51" s="35">
        <f t="shared" si="49"/>
        <v>-48.583896712703698</v>
      </c>
      <c r="I51" s="36">
        <f>(G51/G$184)*100</f>
        <v>8.3638321731062115E-2</v>
      </c>
      <c r="J51" s="31">
        <v>5</v>
      </c>
      <c r="K51" s="31">
        <v>1</v>
      </c>
      <c r="L51" s="35">
        <f t="shared" si="50"/>
        <v>-80</v>
      </c>
      <c r="M51" s="31">
        <v>26</v>
      </c>
      <c r="N51" s="31">
        <v>15</v>
      </c>
      <c r="O51" s="35">
        <f t="shared" si="51"/>
        <v>-42.307692307692307</v>
      </c>
      <c r="P51" s="36">
        <f>(N51/N$184)*100</f>
        <v>0.13214694740551494</v>
      </c>
      <c r="Q51" s="48">
        <v>6150</v>
      </c>
      <c r="R51" s="48">
        <v>-781</v>
      </c>
      <c r="S51" s="35">
        <f t="shared" si="52"/>
        <v>-112.69918699186991</v>
      </c>
      <c r="T51" s="31">
        <v>46923</v>
      </c>
      <c r="U51" s="31">
        <v>31619</v>
      </c>
      <c r="V51" s="35">
        <f t="shared" si="53"/>
        <v>-32.615135434648252</v>
      </c>
      <c r="W51" s="36">
        <f>(U51/U$184)*100</f>
        <v>9.9653681473753739E-2</v>
      </c>
      <c r="X51" s="11">
        <v>587.67383091938473</v>
      </c>
      <c r="Y51" s="11">
        <v>-9.9863316034333973</v>
      </c>
      <c r="Z51" s="35">
        <f t="shared" si="54"/>
        <v>-101.6992983314929</v>
      </c>
      <c r="AA51" s="11">
        <v>4712.0849158228466</v>
      </c>
      <c r="AB51" s="11">
        <v>3027.3604386966344</v>
      </c>
      <c r="AC51" s="35">
        <f t="shared" si="55"/>
        <v>-35.75327073306822</v>
      </c>
      <c r="AD51" s="36">
        <f>(AB51/AB$184)*100</f>
        <v>0.35988592830814575</v>
      </c>
    </row>
    <row r="52" spans="1:30">
      <c r="A52" s="2"/>
      <c r="B52" s="19"/>
      <c r="C52" s="9"/>
      <c r="D52" s="11"/>
      <c r="E52" s="35"/>
      <c r="F52" s="11"/>
      <c r="G52" s="11"/>
      <c r="H52" s="35"/>
      <c r="I52" s="36"/>
      <c r="J52" s="31"/>
      <c r="K52" s="31"/>
      <c r="L52" s="35"/>
      <c r="M52" s="31"/>
      <c r="N52" s="31"/>
      <c r="O52" s="35"/>
      <c r="P52" s="36"/>
      <c r="Q52" s="48"/>
      <c r="R52" s="48"/>
      <c r="S52" s="35"/>
      <c r="T52" s="31"/>
      <c r="U52" s="31"/>
      <c r="V52" s="35"/>
      <c r="W52" s="36"/>
      <c r="X52" s="11"/>
      <c r="Y52" s="11"/>
      <c r="Z52" s="35"/>
      <c r="AA52" s="11"/>
      <c r="AB52" s="11"/>
      <c r="AC52" s="35"/>
      <c r="AD52" s="36"/>
    </row>
    <row r="53" spans="1:30" s="18" customFormat="1" ht="15">
      <c r="A53" s="12">
        <v>8</v>
      </c>
      <c r="B53" s="3" t="s">
        <v>18</v>
      </c>
      <c r="C53" s="8">
        <f>C54+C55+C56+C57+C58</f>
        <v>83.10959715633129</v>
      </c>
      <c r="D53" s="8">
        <f>D54+D55+D56+D57+D58</f>
        <v>64.896298641000001</v>
      </c>
      <c r="E53" s="33">
        <f t="shared" ref="E53:E58" si="56">((D53-C53)/C53)*100</f>
        <v>-21.914795810009288</v>
      </c>
      <c r="F53" s="8">
        <f>F54+F55+F56+F57+F58</f>
        <v>382.59959768252827</v>
      </c>
      <c r="G53" s="8">
        <f>G54+G55+G56+G57+G58</f>
        <v>268.06916607900001</v>
      </c>
      <c r="H53" s="33">
        <f t="shared" ref="H53:H58" si="57">((G53-F53)/F53)*100</f>
        <v>-29.934801891392159</v>
      </c>
      <c r="I53" s="34">
        <f>(G53/G$179)*100</f>
        <v>0.21492361096891446</v>
      </c>
      <c r="J53" s="16">
        <f>J54+J55+J56+J57+J58</f>
        <v>19065</v>
      </c>
      <c r="K53" s="16">
        <f>K54+K55+K56+K57+K58</f>
        <v>14684</v>
      </c>
      <c r="L53" s="33">
        <f t="shared" ref="L53:L57" si="58">((K53-J53)/J53)*100</f>
        <v>-22.979281405717284</v>
      </c>
      <c r="M53" s="16">
        <f>M54+M55+M56+M57+M58</f>
        <v>90762</v>
      </c>
      <c r="N53" s="16">
        <f>N54+N55+N56+N57+N58</f>
        <v>63258</v>
      </c>
      <c r="O53" s="33">
        <f t="shared" ref="O53:O57" si="59">((N53-M53)/M53)*100</f>
        <v>-30.303430951279172</v>
      </c>
      <c r="P53" s="34">
        <f>(N53/N$179)*100</f>
        <v>0.69624384053464761</v>
      </c>
      <c r="Q53" s="16">
        <f>Q54+Q55+Q56+Q57+Q58</f>
        <v>195543</v>
      </c>
      <c r="R53" s="16">
        <f>R54+R55+R56+R57+R58</f>
        <v>84141</v>
      </c>
      <c r="S53" s="33">
        <f t="shared" ref="S53:S58" si="60">((R53-Q53)/Q53)*100</f>
        <v>-56.970589588990663</v>
      </c>
      <c r="T53" s="16">
        <f>T54+T55+T56+T57+T58</f>
        <v>915523</v>
      </c>
      <c r="U53" s="16">
        <f>U54+U55+U56+U57+U58</f>
        <v>241885</v>
      </c>
      <c r="V53" s="33">
        <f t="shared" ref="V53:V58" si="61">((U53-T53)/T53)*100</f>
        <v>-73.579582380781261</v>
      </c>
      <c r="W53" s="34">
        <f>(U53/U$179)*100</f>
        <v>0.44371663962071412</v>
      </c>
      <c r="X53" s="8">
        <f>X54+X55+X56+X57+X58</f>
        <v>4971.1099804133601</v>
      </c>
      <c r="Y53" s="8">
        <f>Y54+Y55+Y56+Y57+Y58</f>
        <v>1996.7821546380001</v>
      </c>
      <c r="Z53" s="33">
        <f t="shared" ref="Z53:Z58" si="62">((Y53-X53)/X53)*100</f>
        <v>-59.832267592036601</v>
      </c>
      <c r="AA53" s="8">
        <f>AA54+AA55+AA56+AA57+AA58</f>
        <v>30837.338881807234</v>
      </c>
      <c r="AB53" s="8">
        <f>AB54+AB55+AB56+AB57+AB58</f>
        <v>23389.547394778769</v>
      </c>
      <c r="AC53" s="33">
        <f t="shared" ref="AC53:AC58" si="63">((AB53-AA53)/AA53)*100</f>
        <v>-24.151861856738737</v>
      </c>
      <c r="AD53" s="34">
        <f>(AB53/AB$179)*100</f>
        <v>1.1684348245282974</v>
      </c>
    </row>
    <row r="54" spans="1:30">
      <c r="A54" s="2"/>
      <c r="B54" s="5" t="s">
        <v>2</v>
      </c>
      <c r="C54" s="45">
        <v>9.3277358540000019</v>
      </c>
      <c r="D54" s="11">
        <v>5.507749372000001</v>
      </c>
      <c r="E54" s="35">
        <f t="shared" si="56"/>
        <v>-40.952987325020359</v>
      </c>
      <c r="F54" s="11">
        <v>63.413628674999998</v>
      </c>
      <c r="G54" s="11">
        <v>37.28614389937691</v>
      </c>
      <c r="H54" s="35">
        <f t="shared" si="57"/>
        <v>-41.201686958380144</v>
      </c>
      <c r="I54" s="36">
        <f>(G54/G$180)*100</f>
        <v>0.18193672271056477</v>
      </c>
      <c r="J54" s="31">
        <v>187</v>
      </c>
      <c r="K54" s="31">
        <v>134</v>
      </c>
      <c r="L54" s="35">
        <f t="shared" si="58"/>
        <v>-28.342245989304814</v>
      </c>
      <c r="M54" s="31">
        <v>1337</v>
      </c>
      <c r="N54" s="31">
        <v>595</v>
      </c>
      <c r="O54" s="35">
        <f t="shared" si="59"/>
        <v>-55.497382198952884</v>
      </c>
      <c r="P54" s="36">
        <f>(N54/N$180)*100</f>
        <v>0.11794416384525726</v>
      </c>
      <c r="Q54" s="48">
        <v>0</v>
      </c>
      <c r="R54" s="48">
        <v>0</v>
      </c>
      <c r="S54" s="40" t="s">
        <v>40</v>
      </c>
      <c r="T54" s="31">
        <v>0</v>
      </c>
      <c r="U54" s="31">
        <v>0</v>
      </c>
      <c r="V54" s="40" t="s">
        <v>40</v>
      </c>
      <c r="W54" s="40" t="s">
        <v>40</v>
      </c>
      <c r="X54" s="11">
        <v>17.981673299999997</v>
      </c>
      <c r="Y54" s="11">
        <v>2.4038653999999999</v>
      </c>
      <c r="Z54" s="35">
        <f t="shared" si="62"/>
        <v>-86.631581166586983</v>
      </c>
      <c r="AA54" s="11">
        <v>149.26236260000002</v>
      </c>
      <c r="AB54" s="11">
        <v>7.0336600000000002</v>
      </c>
      <c r="AC54" s="35">
        <f t="shared" si="63"/>
        <v>-95.287720308401447</v>
      </c>
      <c r="AD54" s="36">
        <f>(AB54/AB$180)*100</f>
        <v>4.4445797806937318E-2</v>
      </c>
    </row>
    <row r="55" spans="1:30">
      <c r="A55" s="2"/>
      <c r="B55" s="5" t="s">
        <v>3</v>
      </c>
      <c r="C55" s="49">
        <v>68.06430283200001</v>
      </c>
      <c r="D55" s="11">
        <v>51.516987068999988</v>
      </c>
      <c r="E55" s="35">
        <f t="shared" si="56"/>
        <v>-24.311298396522183</v>
      </c>
      <c r="F55" s="11">
        <v>283.83980678099999</v>
      </c>
      <c r="G55" s="11">
        <v>205.07727742200001</v>
      </c>
      <c r="H55" s="35">
        <f t="shared" si="57"/>
        <v>-27.748937068495877</v>
      </c>
      <c r="I55" s="36">
        <f>(G55/G$181)*100</f>
        <v>0.7784224285500958</v>
      </c>
      <c r="J55" s="31">
        <v>18871</v>
      </c>
      <c r="K55" s="31">
        <v>14547</v>
      </c>
      <c r="L55" s="35">
        <f t="shared" si="58"/>
        <v>-22.913465105187854</v>
      </c>
      <c r="M55" s="31">
        <v>89408</v>
      </c>
      <c r="N55" s="31">
        <v>62649</v>
      </c>
      <c r="O55" s="35">
        <f t="shared" si="59"/>
        <v>-29.929089119541874</v>
      </c>
      <c r="P55" s="36">
        <f>(N55/N$181)*100</f>
        <v>0.7313302075715189</v>
      </c>
      <c r="Q55" s="48">
        <v>0</v>
      </c>
      <c r="R55" s="48">
        <v>0</v>
      </c>
      <c r="S55" s="40" t="s">
        <v>40</v>
      </c>
      <c r="T55" s="31">
        <v>0</v>
      </c>
      <c r="U55" s="31">
        <v>0</v>
      </c>
      <c r="V55" s="40" t="s">
        <v>40</v>
      </c>
      <c r="W55" s="40" t="s">
        <v>40</v>
      </c>
      <c r="X55" s="11">
        <v>1514.9707820000001</v>
      </c>
      <c r="Y55" s="11">
        <v>1240.4297147</v>
      </c>
      <c r="Z55" s="35">
        <f t="shared" si="62"/>
        <v>-18.121872089015646</v>
      </c>
      <c r="AA55" s="11">
        <v>7326.3708618999981</v>
      </c>
      <c r="AB55" s="11">
        <v>7047.1720506999991</v>
      </c>
      <c r="AC55" s="35">
        <f t="shared" si="63"/>
        <v>-3.8108746671826608</v>
      </c>
      <c r="AD55" s="36">
        <f>(AB55/AB$181)*100</f>
        <v>0.84693981282157693</v>
      </c>
    </row>
    <row r="56" spans="1:30">
      <c r="A56" s="2"/>
      <c r="B56" s="5" t="s">
        <v>4</v>
      </c>
      <c r="C56" s="49">
        <v>5.24704E-2</v>
      </c>
      <c r="D56" s="11">
        <v>7.1158100000000002E-2</v>
      </c>
      <c r="E56" s="35">
        <f t="shared" si="56"/>
        <v>35.615699518204551</v>
      </c>
      <c r="F56" s="11">
        <v>0.17456109355932203</v>
      </c>
      <c r="G56" s="11">
        <v>0.22553528135593223</v>
      </c>
      <c r="H56" s="35">
        <f t="shared" si="57"/>
        <v>29.201345361237308</v>
      </c>
      <c r="I56" s="36">
        <f>(G56/G$182)*100</f>
        <v>3.1630588194195037E-4</v>
      </c>
      <c r="J56" s="31">
        <v>0</v>
      </c>
      <c r="K56" s="31">
        <v>0</v>
      </c>
      <c r="L56" s="40" t="s">
        <v>40</v>
      </c>
      <c r="M56" s="31">
        <v>0</v>
      </c>
      <c r="N56" s="31">
        <v>0</v>
      </c>
      <c r="O56" s="40" t="s">
        <v>40</v>
      </c>
      <c r="P56" s="36">
        <f>(N56/N$182)*100</f>
        <v>0</v>
      </c>
      <c r="Q56" s="10">
        <v>180</v>
      </c>
      <c r="R56" s="10">
        <v>350</v>
      </c>
      <c r="S56" s="35">
        <f t="shared" si="60"/>
        <v>94.444444444444443</v>
      </c>
      <c r="T56" s="31">
        <v>600</v>
      </c>
      <c r="U56" s="31">
        <v>855</v>
      </c>
      <c r="V56" s="35">
        <f t="shared" si="61"/>
        <v>42.5</v>
      </c>
      <c r="W56" s="36">
        <f>(U56/U$182)*100</f>
        <v>3.9962486676249874E-3</v>
      </c>
      <c r="X56" s="11">
        <v>4.01492</v>
      </c>
      <c r="Y56" s="11">
        <v>5.8869000000000007</v>
      </c>
      <c r="Z56" s="35">
        <f t="shared" si="62"/>
        <v>46.625586562123296</v>
      </c>
      <c r="AA56" s="11">
        <v>14.611995</v>
      </c>
      <c r="AB56" s="11">
        <v>18.075879999999998</v>
      </c>
      <c r="AC56" s="35">
        <f t="shared" si="63"/>
        <v>23.705763655134003</v>
      </c>
      <c r="AD56" s="36">
        <f>(AB56/AB$182)*100</f>
        <v>6.974649313399358E-3</v>
      </c>
    </row>
    <row r="57" spans="1:30">
      <c r="A57" s="2"/>
      <c r="B57" s="5" t="s">
        <v>5</v>
      </c>
      <c r="C57" s="49">
        <v>0.3165671060000001</v>
      </c>
      <c r="D57" s="11">
        <v>2.332964515</v>
      </c>
      <c r="E57" s="35">
        <f t="shared" si="56"/>
        <v>636.95733725411117</v>
      </c>
      <c r="F57" s="11">
        <v>5.1201079176597819</v>
      </c>
      <c r="G57" s="11">
        <v>8.1745343745978083</v>
      </c>
      <c r="H57" s="35">
        <f t="shared" si="57"/>
        <v>59.655509338055033</v>
      </c>
      <c r="I57" s="36">
        <f>(G57/G$183)*100</f>
        <v>0.2082617094134907</v>
      </c>
      <c r="J57" s="31">
        <v>7</v>
      </c>
      <c r="K57" s="31">
        <v>3</v>
      </c>
      <c r="L57" s="35">
        <f t="shared" si="58"/>
        <v>-57.142857142857139</v>
      </c>
      <c r="M57" s="31">
        <v>17</v>
      </c>
      <c r="N57" s="31">
        <v>14</v>
      </c>
      <c r="O57" s="35">
        <f t="shared" si="59"/>
        <v>-17.647058823529413</v>
      </c>
      <c r="P57" s="36">
        <f>(N57/N$183)*100</f>
        <v>0.50269299820466784</v>
      </c>
      <c r="Q57" s="50">
        <v>4151</v>
      </c>
      <c r="R57" s="50">
        <v>2975</v>
      </c>
      <c r="S57" s="35">
        <f t="shared" si="60"/>
        <v>-28.330522765598655</v>
      </c>
      <c r="T57" s="31">
        <v>34455</v>
      </c>
      <c r="U57" s="31">
        <v>16269</v>
      </c>
      <c r="V57" s="35">
        <f t="shared" si="61"/>
        <v>-52.781889420983894</v>
      </c>
      <c r="W57" s="36">
        <f>(U57/U$183)*100</f>
        <v>1.1708983292621664</v>
      </c>
      <c r="X57" s="11">
        <v>71.813177599999989</v>
      </c>
      <c r="Y57" s="11">
        <v>638.45362739999996</v>
      </c>
      <c r="Z57" s="35">
        <f t="shared" si="62"/>
        <v>789.04801143348936</v>
      </c>
      <c r="AA57" s="11">
        <v>338.54237310000002</v>
      </c>
      <c r="AB57" s="11">
        <v>1794.1787459</v>
      </c>
      <c r="AC57" s="35">
        <f t="shared" si="63"/>
        <v>429.97169289943747</v>
      </c>
      <c r="AD57" s="36">
        <f>(AB57/AB$183)*100</f>
        <v>3.352407582002924</v>
      </c>
    </row>
    <row r="58" spans="1:30">
      <c r="A58" s="2"/>
      <c r="B58" s="19" t="s">
        <v>23</v>
      </c>
      <c r="C58" s="45">
        <v>5.3485209643312785</v>
      </c>
      <c r="D58" s="11">
        <v>5.4674395850000117</v>
      </c>
      <c r="E58" s="35">
        <f t="shared" si="56"/>
        <v>2.2233926250226723</v>
      </c>
      <c r="F58" s="11">
        <v>30.051493215309208</v>
      </c>
      <c r="G58" s="11">
        <v>17.305675101669358</v>
      </c>
      <c r="H58" s="35">
        <f t="shared" si="57"/>
        <v>-42.413260540234035</v>
      </c>
      <c r="I58" s="36">
        <f>(G58/G$184)*100</f>
        <v>0.65050179759140769</v>
      </c>
      <c r="J58" s="31">
        <v>0</v>
      </c>
      <c r="K58" s="31">
        <v>0</v>
      </c>
      <c r="L58" s="40" t="s">
        <v>40</v>
      </c>
      <c r="M58" s="31">
        <v>0</v>
      </c>
      <c r="N58" s="31">
        <v>0</v>
      </c>
      <c r="O58" s="40" t="s">
        <v>40</v>
      </c>
      <c r="P58" s="36">
        <f>(N58/N$184)*100</f>
        <v>0</v>
      </c>
      <c r="Q58" s="44">
        <v>191212</v>
      </c>
      <c r="R58" s="44">
        <v>80816</v>
      </c>
      <c r="S58" s="35">
        <f t="shared" si="60"/>
        <v>-57.734870196431189</v>
      </c>
      <c r="T58" s="31">
        <v>880468</v>
      </c>
      <c r="U58" s="31">
        <v>224761</v>
      </c>
      <c r="V58" s="35">
        <f t="shared" si="61"/>
        <v>-74.472553233053333</v>
      </c>
      <c r="W58" s="36">
        <f>(U58/U$184)*100</f>
        <v>0.70837980649996413</v>
      </c>
      <c r="X58" s="11">
        <v>3362.3294275133599</v>
      </c>
      <c r="Y58" s="11">
        <v>109.608047138</v>
      </c>
      <c r="Z58" s="35">
        <f t="shared" si="62"/>
        <v>-96.740115759000403</v>
      </c>
      <c r="AA58" s="11">
        <v>23008.551289207237</v>
      </c>
      <c r="AB58" s="11">
        <v>14523.087058178768</v>
      </c>
      <c r="AC58" s="35">
        <f t="shared" si="63"/>
        <v>-36.879611081853717</v>
      </c>
      <c r="AD58" s="36">
        <f>(AB58/AB$184)*100</f>
        <v>1.726472540574953</v>
      </c>
    </row>
    <row r="59" spans="1:30">
      <c r="A59" s="2"/>
      <c r="B59" s="19"/>
      <c r="C59" s="45"/>
      <c r="D59" s="11"/>
      <c r="E59" s="35"/>
      <c r="F59" s="11"/>
      <c r="G59" s="11"/>
      <c r="H59" s="35"/>
      <c r="I59" s="36"/>
      <c r="J59" s="31"/>
      <c r="K59" s="31"/>
      <c r="L59" s="35"/>
      <c r="M59" s="31"/>
      <c r="N59" s="31"/>
      <c r="O59" s="35"/>
      <c r="P59" s="36"/>
      <c r="Q59" s="44"/>
      <c r="R59" s="44"/>
      <c r="S59" s="35"/>
      <c r="T59" s="31"/>
      <c r="U59" s="31"/>
      <c r="V59" s="35"/>
      <c r="W59" s="36"/>
      <c r="X59" s="11"/>
      <c r="Y59" s="11"/>
      <c r="Z59" s="35"/>
      <c r="AA59" s="11"/>
      <c r="AB59" s="11"/>
      <c r="AC59" s="35"/>
      <c r="AD59" s="36"/>
    </row>
    <row r="60" spans="1:30" s="20" customFormat="1" ht="15">
      <c r="A60" s="12">
        <v>9</v>
      </c>
      <c r="B60" s="22" t="s">
        <v>15</v>
      </c>
      <c r="C60" s="8">
        <f>C61+C62+C63+C64+C65</f>
        <v>72.629586116000098</v>
      </c>
      <c r="D60" s="8">
        <f>D61+D62+D63+D64+D65</f>
        <v>30.319580413999997</v>
      </c>
      <c r="E60" s="33">
        <f t="shared" ref="E60:E65" si="64">((D60-C60)/C60)*100</f>
        <v>-58.254504761220602</v>
      </c>
      <c r="F60" s="8">
        <f>F61+F62+F63+F64+F65</f>
        <v>357.13122364700115</v>
      </c>
      <c r="G60" s="8">
        <f>G61+G62+G63+G64+G65</f>
        <v>149.35568018199999</v>
      </c>
      <c r="H60" s="33">
        <f t="shared" ref="H60:H65" si="65">((G60-F60)/F60)*100</f>
        <v>-58.179047282175624</v>
      </c>
      <c r="I60" s="34">
        <f>(G60/G$179)*100</f>
        <v>0.11974544694175636</v>
      </c>
      <c r="J60" s="16">
        <f>J61+J62+J63+J64+J65</f>
        <v>7488</v>
      </c>
      <c r="K60" s="16">
        <f>K61+K62+K63+K64+K65</f>
        <v>4294</v>
      </c>
      <c r="L60" s="33">
        <f t="shared" ref="L60:L62" si="66">((K60-J60)/J60)*100</f>
        <v>-42.654914529914528</v>
      </c>
      <c r="M60" s="16">
        <f>M61+M62+M63+M64+M65</f>
        <v>29590</v>
      </c>
      <c r="N60" s="16">
        <f>N61+N62+N63+N64+N65</f>
        <v>23359</v>
      </c>
      <c r="O60" s="33">
        <f t="shared" ref="O60:O65" si="67">((N60-M60)/M60)*100</f>
        <v>-21.057789793849274</v>
      </c>
      <c r="P60" s="34">
        <f>(N60/N$179)*100</f>
        <v>0.2570988629272003</v>
      </c>
      <c r="Q60" s="16">
        <f>Q61+Q62+Q63+Q64+Q65</f>
        <v>74650</v>
      </c>
      <c r="R60" s="16">
        <f>R61+R62+R63+R64+R65</f>
        <v>11139</v>
      </c>
      <c r="S60" s="33">
        <f t="shared" ref="S60:S65" si="68">((R60-Q60)/Q60)*100</f>
        <v>-85.078365706630947</v>
      </c>
      <c r="T60" s="16">
        <f>T61+T62+T63+T64+T65</f>
        <v>354424</v>
      </c>
      <c r="U60" s="16">
        <f>U61+U62+U63+U64+U65</f>
        <v>39980</v>
      </c>
      <c r="V60" s="33">
        <f t="shared" ref="V60:V65" si="69">((U60-T60)/T60)*100</f>
        <v>-88.719725526488048</v>
      </c>
      <c r="W60" s="34">
        <f>(U60/U$179)*100</f>
        <v>7.3339774074606318E-2</v>
      </c>
      <c r="X60" s="8">
        <f>X61+X62+X63+X64+X65</f>
        <v>7171.4045900000019</v>
      </c>
      <c r="Y60" s="8">
        <f>Y61+Y62+Y63+Y64+Y65</f>
        <v>3210.3917976000002</v>
      </c>
      <c r="Z60" s="33">
        <f t="shared" ref="Z60:Z65" si="70">((Y60-X60)/X60)*100</f>
        <v>-55.23343081107631</v>
      </c>
      <c r="AA60" s="8">
        <f>AA61+AA62+AA63+AA64+AA65</f>
        <v>36325.748795899999</v>
      </c>
      <c r="AB60" s="8">
        <f>AB61+AB62+AB63+AB64+AB65</f>
        <v>17448.519880100001</v>
      </c>
      <c r="AC60" s="33">
        <f t="shared" ref="AC60:AC65" si="71">((AB60-AA60)/AA60)*100</f>
        <v>-51.966523861252455</v>
      </c>
      <c r="AD60" s="34">
        <f>(AB60/AB$179)*100</f>
        <v>0.87164825895409281</v>
      </c>
    </row>
    <row r="61" spans="1:30" s="21" customFormat="1">
      <c r="A61" s="2"/>
      <c r="B61" s="5" t="s">
        <v>2</v>
      </c>
      <c r="C61" s="43">
        <v>0.42677340899999999</v>
      </c>
      <c r="D61" s="11">
        <v>0.220980965</v>
      </c>
      <c r="E61" s="35">
        <f t="shared" si="64"/>
        <v>-48.220540375794592</v>
      </c>
      <c r="F61" s="11">
        <v>2.9953225480000003</v>
      </c>
      <c r="G61" s="11">
        <v>0.87796450599999998</v>
      </c>
      <c r="H61" s="35">
        <f t="shared" si="65"/>
        <v>-70.6888159144589</v>
      </c>
      <c r="I61" s="36">
        <f>(G61/G$180)*100</f>
        <v>4.2840038730985342E-3</v>
      </c>
      <c r="J61" s="31">
        <v>29</v>
      </c>
      <c r="K61" s="31">
        <v>9</v>
      </c>
      <c r="L61" s="35">
        <f t="shared" si="66"/>
        <v>-68.965517241379317</v>
      </c>
      <c r="M61" s="31">
        <v>175</v>
      </c>
      <c r="N61" s="31">
        <v>40</v>
      </c>
      <c r="O61" s="35">
        <f t="shared" si="67"/>
        <v>-77.142857142857153</v>
      </c>
      <c r="P61" s="36">
        <f>(N61/N$180)*100</f>
        <v>7.9290194181685543E-3</v>
      </c>
      <c r="Q61" s="44">
        <v>0</v>
      </c>
      <c r="R61" s="44">
        <v>0</v>
      </c>
      <c r="S61" s="40" t="s">
        <v>40</v>
      </c>
      <c r="T61" s="31">
        <v>0</v>
      </c>
      <c r="U61" s="31">
        <v>0</v>
      </c>
      <c r="V61" s="40" t="s">
        <v>40</v>
      </c>
      <c r="W61" s="40" t="s">
        <v>40</v>
      </c>
      <c r="X61" s="11">
        <v>1.2635187999999999</v>
      </c>
      <c r="Y61" s="11">
        <v>0.18212029999999998</v>
      </c>
      <c r="Z61" s="35">
        <f t="shared" si="70"/>
        <v>-85.586261162081627</v>
      </c>
      <c r="AA61" s="11">
        <v>5.4851913000000003</v>
      </c>
      <c r="AB61" s="11">
        <v>0.42208810000000002</v>
      </c>
      <c r="AC61" s="35">
        <f t="shared" si="71"/>
        <v>-92.304952062474115</v>
      </c>
      <c r="AD61" s="36">
        <f>(AB61/AB$180)*100</f>
        <v>2.6671807208927274E-3</v>
      </c>
    </row>
    <row r="62" spans="1:30" s="21" customFormat="1">
      <c r="A62" s="2"/>
      <c r="B62" s="5" t="s">
        <v>3</v>
      </c>
      <c r="C62" s="43">
        <v>34.3750018</v>
      </c>
      <c r="D62" s="11">
        <v>21.751062900000001</v>
      </c>
      <c r="E62" s="35">
        <f t="shared" si="64"/>
        <v>-36.724183967897275</v>
      </c>
      <c r="F62" s="11">
        <v>145.27189019999997</v>
      </c>
      <c r="G62" s="11">
        <v>115.3827888</v>
      </c>
      <c r="H62" s="35">
        <f t="shared" si="65"/>
        <v>-20.57459385903962</v>
      </c>
      <c r="I62" s="36">
        <f>(G62/G$181)*100</f>
        <v>0.43796441906997724</v>
      </c>
      <c r="J62" s="31">
        <v>7459</v>
      </c>
      <c r="K62" s="31">
        <v>4284</v>
      </c>
      <c r="L62" s="35">
        <f t="shared" si="66"/>
        <v>-42.566027617643115</v>
      </c>
      <c r="M62" s="31">
        <v>29393</v>
      </c>
      <c r="N62" s="31">
        <v>23300</v>
      </c>
      <c r="O62" s="35">
        <f t="shared" si="67"/>
        <v>-20.729425373388221</v>
      </c>
      <c r="P62" s="36">
        <f>(N62/N$181)*100</f>
        <v>0.27199147370933918</v>
      </c>
      <c r="Q62" s="46">
        <v>0</v>
      </c>
      <c r="R62" s="46">
        <v>0</v>
      </c>
      <c r="S62" s="40" t="s">
        <v>40</v>
      </c>
      <c r="T62" s="31">
        <v>0</v>
      </c>
      <c r="U62" s="31">
        <v>0</v>
      </c>
      <c r="V62" s="40" t="s">
        <v>40</v>
      </c>
      <c r="W62" s="40" t="s">
        <v>40</v>
      </c>
      <c r="X62" s="11">
        <v>758.65630360000034</v>
      </c>
      <c r="Y62" s="11">
        <v>413.91361680000011</v>
      </c>
      <c r="Z62" s="35">
        <f t="shared" si="70"/>
        <v>-45.441220901232363</v>
      </c>
      <c r="AA62" s="11">
        <v>3067.9927520000001</v>
      </c>
      <c r="AB62" s="11">
        <v>2192.6538876999998</v>
      </c>
      <c r="AC62" s="35">
        <f t="shared" si="71"/>
        <v>-28.531321129405335</v>
      </c>
      <c r="AD62" s="36">
        <f>(AB62/AB$181)*100</f>
        <v>0.26351646587749755</v>
      </c>
    </row>
    <row r="63" spans="1:30" s="21" customFormat="1">
      <c r="A63" s="2"/>
      <c r="B63" s="5" t="s">
        <v>4</v>
      </c>
      <c r="C63" s="45">
        <v>5.5789775620000013</v>
      </c>
      <c r="D63" s="37">
        <v>6.7898040379999971</v>
      </c>
      <c r="E63" s="35">
        <f t="shared" si="64"/>
        <v>21.703375977836483</v>
      </c>
      <c r="F63" s="37">
        <v>33.556126307000007</v>
      </c>
      <c r="G63" s="37">
        <v>9.1733467759999989</v>
      </c>
      <c r="H63" s="35">
        <f t="shared" si="65"/>
        <v>-72.662676579309505</v>
      </c>
      <c r="I63" s="36">
        <f>(G63/G$182)*100</f>
        <v>1.2865319895395189E-2</v>
      </c>
      <c r="J63" s="38">
        <v>0</v>
      </c>
      <c r="K63" s="38">
        <v>0</v>
      </c>
      <c r="L63" s="40" t="s">
        <v>40</v>
      </c>
      <c r="M63" s="38">
        <v>3</v>
      </c>
      <c r="N63" s="38">
        <v>4</v>
      </c>
      <c r="O63" s="35">
        <f t="shared" si="67"/>
        <v>33.333333333333329</v>
      </c>
      <c r="P63" s="36">
        <f>(N63/N$182)*100</f>
        <v>0.72332730560578662</v>
      </c>
      <c r="Q63" s="44">
        <v>5208</v>
      </c>
      <c r="R63" s="44">
        <v>4940</v>
      </c>
      <c r="S63" s="35">
        <f t="shared" si="68"/>
        <v>-5.1459293394777266</v>
      </c>
      <c r="T63" s="38">
        <v>28409</v>
      </c>
      <c r="U63" s="38">
        <v>6249</v>
      </c>
      <c r="V63" s="35">
        <f t="shared" si="69"/>
        <v>-78.003449611038761</v>
      </c>
      <c r="W63" s="36">
        <f>(U63/U$182)*100</f>
        <v>2.9207670086536307E-2</v>
      </c>
      <c r="X63" s="37">
        <v>455.95488399999999</v>
      </c>
      <c r="Y63" s="37">
        <v>432.2149086</v>
      </c>
      <c r="Z63" s="35">
        <f t="shared" si="70"/>
        <v>-5.2066500947931491</v>
      </c>
      <c r="AA63" s="37">
        <v>2942.2668546</v>
      </c>
      <c r="AB63" s="37">
        <v>447.02776940000001</v>
      </c>
      <c r="AC63" s="35">
        <f t="shared" si="71"/>
        <v>-84.806688465354256</v>
      </c>
      <c r="AD63" s="36">
        <f>(AB63/AB$182)*100</f>
        <v>0.17248742107804196</v>
      </c>
    </row>
    <row r="64" spans="1:30" s="21" customFormat="1">
      <c r="A64" s="2"/>
      <c r="B64" s="5" t="s">
        <v>5</v>
      </c>
      <c r="C64" s="9">
        <v>0</v>
      </c>
      <c r="D64" s="37">
        <v>0</v>
      </c>
      <c r="E64" s="40" t="s">
        <v>40</v>
      </c>
      <c r="F64" s="37">
        <v>0</v>
      </c>
      <c r="G64" s="37">
        <v>0</v>
      </c>
      <c r="H64" s="40" t="s">
        <v>40</v>
      </c>
      <c r="I64" s="36">
        <f>(G64/G$183)*100</f>
        <v>0</v>
      </c>
      <c r="J64" s="38">
        <v>0</v>
      </c>
      <c r="K64" s="38">
        <v>0</v>
      </c>
      <c r="L64" s="40" t="s">
        <v>40</v>
      </c>
      <c r="M64" s="38">
        <v>0</v>
      </c>
      <c r="N64" s="38">
        <v>0</v>
      </c>
      <c r="O64" s="40" t="s">
        <v>40</v>
      </c>
      <c r="P64" s="36">
        <f>(N64/N$183)*100</f>
        <v>0</v>
      </c>
      <c r="Q64" s="44">
        <v>0</v>
      </c>
      <c r="R64" s="44">
        <v>0</v>
      </c>
      <c r="S64" s="40" t="s">
        <v>40</v>
      </c>
      <c r="T64" s="38">
        <v>0</v>
      </c>
      <c r="U64" s="38">
        <v>0</v>
      </c>
      <c r="V64" s="40" t="s">
        <v>40</v>
      </c>
      <c r="W64" s="36">
        <f>(U64/U$183)*100</f>
        <v>0</v>
      </c>
      <c r="X64" s="37">
        <v>0</v>
      </c>
      <c r="Y64" s="37">
        <v>0</v>
      </c>
      <c r="Z64" s="40" t="s">
        <v>40</v>
      </c>
      <c r="AA64" s="37">
        <v>0</v>
      </c>
      <c r="AB64" s="37">
        <v>0</v>
      </c>
      <c r="AC64" s="40" t="s">
        <v>40</v>
      </c>
      <c r="AD64" s="36">
        <f>(AB64/AB$183)*100</f>
        <v>0</v>
      </c>
    </row>
    <row r="65" spans="1:30" s="21" customFormat="1">
      <c r="A65" s="2"/>
      <c r="B65" s="19" t="s">
        <v>23</v>
      </c>
      <c r="C65" s="49">
        <v>32.248833345000101</v>
      </c>
      <c r="D65" s="37">
        <v>1.5577325109999995</v>
      </c>
      <c r="E65" s="35">
        <f t="shared" si="64"/>
        <v>-95.169646931610586</v>
      </c>
      <c r="F65" s="37">
        <v>175.30788459200119</v>
      </c>
      <c r="G65" s="37">
        <v>23.921580099999996</v>
      </c>
      <c r="H65" s="35">
        <f t="shared" si="65"/>
        <v>-86.354532680789944</v>
      </c>
      <c r="I65" s="36">
        <f>(G65/G$184)*100</f>
        <v>0.89918658271677476</v>
      </c>
      <c r="J65" s="38">
        <v>0</v>
      </c>
      <c r="K65" s="38">
        <v>1</v>
      </c>
      <c r="L65" s="40" t="s">
        <v>40</v>
      </c>
      <c r="M65" s="38">
        <v>19</v>
      </c>
      <c r="N65" s="38">
        <v>15</v>
      </c>
      <c r="O65" s="35">
        <f t="shared" si="67"/>
        <v>-21.052631578947366</v>
      </c>
      <c r="P65" s="36">
        <f>(N65/N$184)*100</f>
        <v>0.13214694740551494</v>
      </c>
      <c r="Q65" s="10">
        <v>69442</v>
      </c>
      <c r="R65" s="10">
        <v>6199</v>
      </c>
      <c r="S65" s="35">
        <f t="shared" si="68"/>
        <v>-91.073125774027247</v>
      </c>
      <c r="T65" s="38">
        <v>326015</v>
      </c>
      <c r="U65" s="38">
        <v>33731</v>
      </c>
      <c r="V65" s="35">
        <f t="shared" si="69"/>
        <v>-89.653543548609733</v>
      </c>
      <c r="W65" s="36">
        <f>(U65/U$184)*100</f>
        <v>0.10631007716218691</v>
      </c>
      <c r="X65" s="37">
        <v>5955.5298836000011</v>
      </c>
      <c r="Y65" s="37">
        <v>2364.0811518999999</v>
      </c>
      <c r="Z65" s="35">
        <f t="shared" si="70"/>
        <v>-60.304436412785499</v>
      </c>
      <c r="AA65" s="37">
        <v>30310.003997999996</v>
      </c>
      <c r="AB65" s="37">
        <v>14808.416134899999</v>
      </c>
      <c r="AC65" s="35">
        <f t="shared" si="71"/>
        <v>-51.143470202520824</v>
      </c>
      <c r="AD65" s="36">
        <f>(AB65/AB$184)*100</f>
        <v>1.7603918315640814</v>
      </c>
    </row>
    <row r="66" spans="1:30" s="21" customFormat="1">
      <c r="A66" s="2"/>
      <c r="B66" s="19"/>
      <c r="C66" s="49"/>
      <c r="D66" s="37"/>
      <c r="E66" s="35"/>
      <c r="F66" s="37"/>
      <c r="G66" s="37"/>
      <c r="H66" s="35"/>
      <c r="I66" s="36"/>
      <c r="J66" s="38"/>
      <c r="K66" s="38"/>
      <c r="L66" s="35"/>
      <c r="M66" s="38"/>
      <c r="N66" s="38"/>
      <c r="O66" s="35"/>
      <c r="P66" s="36"/>
      <c r="Q66" s="10"/>
      <c r="R66" s="10"/>
      <c r="S66" s="35"/>
      <c r="T66" s="38"/>
      <c r="U66" s="38"/>
      <c r="V66" s="35"/>
      <c r="W66" s="36"/>
      <c r="X66" s="37"/>
      <c r="Y66" s="37"/>
      <c r="Z66" s="35"/>
      <c r="AA66" s="37"/>
      <c r="AB66" s="37"/>
      <c r="AC66" s="35"/>
      <c r="AD66" s="36"/>
    </row>
    <row r="67" spans="1:30" s="23" customFormat="1" ht="15">
      <c r="A67" s="13">
        <v>10</v>
      </c>
      <c r="B67" s="3" t="s">
        <v>39</v>
      </c>
      <c r="C67" s="8">
        <f>C68+C69+C70+C71+C72</f>
        <v>1307.1110072940048</v>
      </c>
      <c r="D67" s="8">
        <f>D68+D69+D70+D71+D72</f>
        <v>2028.7481421939906</v>
      </c>
      <c r="E67" s="33">
        <f t="shared" ref="E67:E72" si="72">((D67-C67)/C67)*100</f>
        <v>55.208557717980412</v>
      </c>
      <c r="F67" s="8">
        <f>F68+F69+F70+F71+F72</f>
        <v>8007.3231694710285</v>
      </c>
      <c r="G67" s="8">
        <f>G68+G69+G70+G71+G72</f>
        <v>8561.6372445720008</v>
      </c>
      <c r="H67" s="33">
        <f t="shared" ref="H67:H72" si="73">((G67-F67)/F67)*100</f>
        <v>6.9225890271841104</v>
      </c>
      <c r="I67" s="34">
        <f>(G67/G$179)*100</f>
        <v>6.8642657390409614</v>
      </c>
      <c r="J67" s="16">
        <f>J68+J69+J70+J71+J72</f>
        <v>71137</v>
      </c>
      <c r="K67" s="16">
        <f>K68+K69+K70+K71+K72</f>
        <v>86268</v>
      </c>
      <c r="L67" s="33">
        <f t="shared" ref="L67:L72" si="74">((K67-J67)/J67)*100</f>
        <v>21.270225058689572</v>
      </c>
      <c r="M67" s="16">
        <f>M68+M69+M70+M71+M72</f>
        <v>420565</v>
      </c>
      <c r="N67" s="16">
        <f>N68+N69+N70+N71+N72</f>
        <v>444329</v>
      </c>
      <c r="O67" s="33">
        <f t="shared" ref="O67:O72" si="75">((N67-M67)/M67)*100</f>
        <v>5.6504939783386634</v>
      </c>
      <c r="P67" s="34">
        <f>(N67/N$179)*100</f>
        <v>4.8904696547617608</v>
      </c>
      <c r="Q67" s="16">
        <f>Q68+Q69+Q70+Q71+Q72</f>
        <v>4855754</v>
      </c>
      <c r="R67" s="16">
        <f>R68+R69+R70+R71+R72</f>
        <v>2879883</v>
      </c>
      <c r="S67" s="33">
        <f t="shared" ref="S67:S72" si="76">((R67-Q67)/Q67)*100</f>
        <v>-40.691332386278219</v>
      </c>
      <c r="T67" s="16">
        <f>T68+T69+T70+T71+T72</f>
        <v>28258331</v>
      </c>
      <c r="U67" s="16">
        <f>U68+U69+U70+U71+U72</f>
        <v>9763642</v>
      </c>
      <c r="V67" s="33">
        <f t="shared" ref="V67:V72" si="77">((U67-T67)/T67)*100</f>
        <v>-65.448624690538153</v>
      </c>
      <c r="W67" s="34">
        <f>(U67/U$179)*100</f>
        <v>17.910537729498184</v>
      </c>
      <c r="X67" s="8">
        <f>X68+X69+X70+X71+X72</f>
        <v>85121.866371776006</v>
      </c>
      <c r="Y67" s="8">
        <f>Y68+Y69+Y70+Y71+Y72</f>
        <v>46208.873950402995</v>
      </c>
      <c r="Z67" s="33">
        <f t="shared" ref="Z67:Z72" si="78">((Y67-X67)/X67)*100</f>
        <v>-45.714449271374832</v>
      </c>
      <c r="AA67" s="8">
        <f>AA68+AA69+AA70+AA71+AA72</f>
        <v>438656.13322342001</v>
      </c>
      <c r="AB67" s="8">
        <f>AB68+AB69+AB70+AB71+AB72</f>
        <v>221339.57816545802</v>
      </c>
      <c r="AC67" s="33">
        <f t="shared" ref="AC67:AC72" si="79">((AB67-AA67)/AA67)*100</f>
        <v>-49.541437722763241</v>
      </c>
      <c r="AD67" s="34">
        <f>(AB67/AB$179)*100</f>
        <v>11.057113111673807</v>
      </c>
    </row>
    <row r="68" spans="1:30">
      <c r="A68" s="2"/>
      <c r="B68" s="5" t="s">
        <v>2</v>
      </c>
      <c r="C68" s="49">
        <v>181.37957746699999</v>
      </c>
      <c r="D68" s="37">
        <v>339.05118866099997</v>
      </c>
      <c r="E68" s="35">
        <f t="shared" si="72"/>
        <v>86.929087274275176</v>
      </c>
      <c r="F68" s="37">
        <v>1331.663346947</v>
      </c>
      <c r="G68" s="37">
        <v>1578.1723324019999</v>
      </c>
      <c r="H68" s="35">
        <f t="shared" si="73"/>
        <v>18.511359197514274</v>
      </c>
      <c r="I68" s="36">
        <f>(G68/G$180)*100</f>
        <v>7.7006488738704375</v>
      </c>
      <c r="J68" s="38">
        <v>2800</v>
      </c>
      <c r="K68" s="38">
        <v>4105</v>
      </c>
      <c r="L68" s="35">
        <f t="shared" si="74"/>
        <v>46.607142857142861</v>
      </c>
      <c r="M68" s="38">
        <v>19401</v>
      </c>
      <c r="N68" s="38">
        <v>18783</v>
      </c>
      <c r="O68" s="35">
        <f t="shared" si="75"/>
        <v>-3.1854028142879236</v>
      </c>
      <c r="P68" s="36">
        <f>(N68/N$180)*100</f>
        <v>3.7232692932864992</v>
      </c>
      <c r="Q68" s="44">
        <v>0</v>
      </c>
      <c r="R68" s="44">
        <v>0</v>
      </c>
      <c r="S68" s="40" t="s">
        <v>40</v>
      </c>
      <c r="T68" s="38">
        <v>0</v>
      </c>
      <c r="U68" s="38">
        <v>0</v>
      </c>
      <c r="V68" s="40" t="s">
        <v>40</v>
      </c>
      <c r="W68" s="40" t="s">
        <v>40</v>
      </c>
      <c r="X68" s="37">
        <v>117.37332699999999</v>
      </c>
      <c r="Y68" s="37">
        <v>101.26008040000001</v>
      </c>
      <c r="Z68" s="35">
        <f t="shared" si="78"/>
        <v>-13.728201297386741</v>
      </c>
      <c r="AA68" s="37">
        <v>604.0177392999999</v>
      </c>
      <c r="AB68" s="37">
        <v>584.40485520000004</v>
      </c>
      <c r="AC68" s="35">
        <f t="shared" si="79"/>
        <v>-3.2470708762178675</v>
      </c>
      <c r="AD68" s="36">
        <f>(AB68/AB$180)*100</f>
        <v>3.6928626108756579</v>
      </c>
    </row>
    <row r="69" spans="1:30">
      <c r="A69" s="2"/>
      <c r="B69" s="5" t="s">
        <v>3</v>
      </c>
      <c r="C69" s="49">
        <v>408.86815695000024</v>
      </c>
      <c r="D69" s="37">
        <v>577.36827532899997</v>
      </c>
      <c r="E69" s="35">
        <f t="shared" si="72"/>
        <v>41.211357625877746</v>
      </c>
      <c r="F69" s="37">
        <v>2612.9843739059997</v>
      </c>
      <c r="G69" s="37">
        <v>2653.1660501399997</v>
      </c>
      <c r="H69" s="35">
        <f t="shared" si="73"/>
        <v>1.5377694805703976</v>
      </c>
      <c r="I69" s="36">
        <f>(G69/G$181)*100</f>
        <v>10.070759598815931</v>
      </c>
      <c r="J69" s="38">
        <v>68309</v>
      </c>
      <c r="K69" s="38">
        <v>82138</v>
      </c>
      <c r="L69" s="35">
        <f t="shared" si="74"/>
        <v>20.244770088860911</v>
      </c>
      <c r="M69" s="38">
        <v>400958</v>
      </c>
      <c r="N69" s="38">
        <v>425404</v>
      </c>
      <c r="O69" s="35">
        <f t="shared" si="75"/>
        <v>6.0968979294589456</v>
      </c>
      <c r="P69" s="36">
        <f>(N69/N$181)*100</f>
        <v>4.9659339434269407</v>
      </c>
      <c r="Q69" s="44">
        <v>0</v>
      </c>
      <c r="R69" s="44">
        <v>0</v>
      </c>
      <c r="S69" s="40" t="s">
        <v>40</v>
      </c>
      <c r="T69" s="38">
        <v>0</v>
      </c>
      <c r="U69" s="38">
        <v>0</v>
      </c>
      <c r="V69" s="40" t="s">
        <v>40</v>
      </c>
      <c r="W69" s="40" t="s">
        <v>40</v>
      </c>
      <c r="X69" s="37">
        <v>17785.268821299996</v>
      </c>
      <c r="Y69" s="37">
        <v>18495.7558675</v>
      </c>
      <c r="Z69" s="35">
        <f t="shared" si="78"/>
        <v>3.9948063385418715</v>
      </c>
      <c r="AA69" s="37">
        <v>97990.441578699989</v>
      </c>
      <c r="AB69" s="37">
        <v>109750.21002140001</v>
      </c>
      <c r="AC69" s="35">
        <f t="shared" si="79"/>
        <v>12.000934227095289</v>
      </c>
      <c r="AD69" s="36">
        <f>(AB69/AB$181)*100</f>
        <v>13.189946501081995</v>
      </c>
    </row>
    <row r="70" spans="1:30">
      <c r="A70" s="2"/>
      <c r="B70" s="5" t="s">
        <v>4</v>
      </c>
      <c r="C70" s="49">
        <v>690.41535347900322</v>
      </c>
      <c r="D70" s="11">
        <v>1092.95486630699</v>
      </c>
      <c r="E70" s="35">
        <f t="shared" si="72"/>
        <v>58.303963085349999</v>
      </c>
      <c r="F70" s="11">
        <v>3851.4685419530415</v>
      </c>
      <c r="G70" s="11">
        <v>4257.2793478609901</v>
      </c>
      <c r="H70" s="35">
        <f t="shared" si="73"/>
        <v>10.536521368084859</v>
      </c>
      <c r="I70" s="36">
        <f>(G70/G$182)*100</f>
        <v>5.9706955413031757</v>
      </c>
      <c r="J70" s="31">
        <v>11</v>
      </c>
      <c r="K70" s="31">
        <v>17</v>
      </c>
      <c r="L70" s="35">
        <f t="shared" si="74"/>
        <v>54.54545454545454</v>
      </c>
      <c r="M70" s="31">
        <v>77</v>
      </c>
      <c r="N70" s="31">
        <v>81</v>
      </c>
      <c r="O70" s="35">
        <f t="shared" si="75"/>
        <v>5.1948051948051948</v>
      </c>
      <c r="P70" s="36">
        <f>(N70/N$182)*100</f>
        <v>14.647377938517177</v>
      </c>
      <c r="Q70" s="44">
        <v>3128013</v>
      </c>
      <c r="R70" s="44">
        <v>2282182</v>
      </c>
      <c r="S70" s="35">
        <f t="shared" si="76"/>
        <v>-27.040520611647072</v>
      </c>
      <c r="T70" s="31">
        <v>17055640</v>
      </c>
      <c r="U70" s="31">
        <v>6409818</v>
      </c>
      <c r="V70" s="35">
        <f t="shared" si="77"/>
        <v>-62.418191284525236</v>
      </c>
      <c r="W70" s="36">
        <f>(U70/U$182)*100</f>
        <v>29.959329406103695</v>
      </c>
      <c r="X70" s="11">
        <v>27128.302757676003</v>
      </c>
      <c r="Y70" s="11">
        <v>21612.059100003</v>
      </c>
      <c r="Z70" s="35">
        <f t="shared" si="78"/>
        <v>-20.333906278424188</v>
      </c>
      <c r="AA70" s="11">
        <v>147988.10280952</v>
      </c>
      <c r="AB70" s="11">
        <v>73136.040342958004</v>
      </c>
      <c r="AC70" s="35">
        <f t="shared" si="79"/>
        <v>-50.579783810666434</v>
      </c>
      <c r="AD70" s="36">
        <f>(AB70/AB$182)*100</f>
        <v>28.219828498682215</v>
      </c>
    </row>
    <row r="71" spans="1:30">
      <c r="A71" s="2"/>
      <c r="B71" s="5" t="s">
        <v>5</v>
      </c>
      <c r="C71" s="49">
        <v>0</v>
      </c>
      <c r="D71" s="11">
        <v>0</v>
      </c>
      <c r="E71" s="40" t="s">
        <v>40</v>
      </c>
      <c r="F71" s="11">
        <v>0</v>
      </c>
      <c r="G71" s="11">
        <v>0</v>
      </c>
      <c r="H71" s="40" t="s">
        <v>40</v>
      </c>
      <c r="I71" s="36">
        <f>(G71/G$183)*100</f>
        <v>0</v>
      </c>
      <c r="J71" s="31">
        <v>0</v>
      </c>
      <c r="K71" s="31">
        <v>0</v>
      </c>
      <c r="L71" s="40" t="s">
        <v>40</v>
      </c>
      <c r="M71" s="31">
        <v>0</v>
      </c>
      <c r="N71" s="31">
        <v>0</v>
      </c>
      <c r="O71" s="40" t="s">
        <v>40</v>
      </c>
      <c r="P71" s="36">
        <f>(N71/N$183)*100</f>
        <v>0</v>
      </c>
      <c r="Q71" s="46">
        <v>0</v>
      </c>
      <c r="R71" s="46">
        <v>0</v>
      </c>
      <c r="S71" s="40" t="s">
        <v>40</v>
      </c>
      <c r="T71" s="31">
        <v>0</v>
      </c>
      <c r="U71" s="31">
        <v>0</v>
      </c>
      <c r="V71" s="40" t="s">
        <v>40</v>
      </c>
      <c r="W71" s="36">
        <f>(U71/U$183)*100</f>
        <v>0</v>
      </c>
      <c r="X71" s="11">
        <v>0</v>
      </c>
      <c r="Y71" s="11">
        <v>0</v>
      </c>
      <c r="Z71" s="40" t="s">
        <v>40</v>
      </c>
      <c r="AA71" s="11">
        <v>0</v>
      </c>
      <c r="AB71" s="11">
        <v>0</v>
      </c>
      <c r="AC71" s="40" t="s">
        <v>40</v>
      </c>
      <c r="AD71" s="36">
        <f>(AB71/AB$183)*100</f>
        <v>0</v>
      </c>
    </row>
    <row r="72" spans="1:30">
      <c r="A72" s="2"/>
      <c r="B72" s="19" t="s">
        <v>23</v>
      </c>
      <c r="C72" s="45">
        <v>26.447919398001382</v>
      </c>
      <c r="D72" s="11">
        <v>19.3738118970006</v>
      </c>
      <c r="E72" s="35">
        <f t="shared" si="72"/>
        <v>-26.747311932353206</v>
      </c>
      <c r="F72" s="11">
        <v>211.20690666498763</v>
      </c>
      <c r="G72" s="11">
        <v>73.019514169010904</v>
      </c>
      <c r="H72" s="35">
        <f t="shared" si="73"/>
        <v>-65.42749698766572</v>
      </c>
      <c r="I72" s="36">
        <f>(G72/G$184)*100</f>
        <v>2.7447253543787453</v>
      </c>
      <c r="J72" s="31">
        <v>17</v>
      </c>
      <c r="K72" s="31">
        <v>8</v>
      </c>
      <c r="L72" s="35">
        <f t="shared" si="74"/>
        <v>-52.941176470588239</v>
      </c>
      <c r="M72" s="31">
        <v>129</v>
      </c>
      <c r="N72" s="31">
        <v>61</v>
      </c>
      <c r="O72" s="35">
        <f t="shared" si="75"/>
        <v>-52.713178294573652</v>
      </c>
      <c r="P72" s="36">
        <f>(N72/N$184)*100</f>
        <v>0.53739758611576072</v>
      </c>
      <c r="Q72" s="48">
        <v>1727741</v>
      </c>
      <c r="R72" s="48">
        <v>597701</v>
      </c>
      <c r="S72" s="35">
        <f t="shared" si="76"/>
        <v>-65.405636608727818</v>
      </c>
      <c r="T72" s="31">
        <v>11202691</v>
      </c>
      <c r="U72" s="31">
        <v>3353824</v>
      </c>
      <c r="V72" s="35">
        <f t="shared" si="77"/>
        <v>-70.062335915540302</v>
      </c>
      <c r="W72" s="36">
        <f>(U72/U$184)*100</f>
        <v>10.57025549875172</v>
      </c>
      <c r="X72" s="11">
        <v>40090.921465799998</v>
      </c>
      <c r="Y72" s="11">
        <v>5999.7989025000006</v>
      </c>
      <c r="Z72" s="35">
        <f t="shared" si="78"/>
        <v>-85.034519828589637</v>
      </c>
      <c r="AA72" s="11">
        <v>192073.57109590003</v>
      </c>
      <c r="AB72" s="11">
        <v>37868.922945899998</v>
      </c>
      <c r="AC72" s="35">
        <f t="shared" si="79"/>
        <v>-80.284157403939503</v>
      </c>
      <c r="AD72" s="36">
        <f>(AB72/AB$184)*100</f>
        <v>4.5017739923569584</v>
      </c>
    </row>
    <row r="73" spans="1:30">
      <c r="A73" s="2"/>
      <c r="B73" s="19"/>
      <c r="C73" s="45"/>
      <c r="D73" s="11"/>
      <c r="E73" s="35"/>
      <c r="F73" s="11"/>
      <c r="G73" s="11"/>
      <c r="H73" s="35"/>
      <c r="I73" s="36"/>
      <c r="J73" s="31"/>
      <c r="K73" s="31"/>
      <c r="L73" s="35"/>
      <c r="M73" s="31"/>
      <c r="N73" s="31"/>
      <c r="O73" s="35"/>
      <c r="P73" s="36"/>
      <c r="Q73" s="48"/>
      <c r="R73" s="48"/>
      <c r="S73" s="35"/>
      <c r="T73" s="31"/>
      <c r="U73" s="31"/>
      <c r="V73" s="35"/>
      <c r="W73" s="36"/>
      <c r="X73" s="11"/>
      <c r="Y73" s="11"/>
      <c r="Z73" s="35"/>
      <c r="AA73" s="11"/>
      <c r="AB73" s="11"/>
      <c r="AC73" s="35"/>
      <c r="AD73" s="36"/>
    </row>
    <row r="74" spans="1:30" s="18" customFormat="1" ht="15">
      <c r="A74" s="12">
        <v>11</v>
      </c>
      <c r="B74" s="3" t="s">
        <v>27</v>
      </c>
      <c r="C74" s="8">
        <f>C75+C76+C77+C78+C79</f>
        <v>938.05075335999993</v>
      </c>
      <c r="D74" s="8">
        <f>D75+D76+D77+D78+D79</f>
        <v>1215.80278247</v>
      </c>
      <c r="E74" s="33">
        <f t="shared" ref="E74:E79" si="80">((D74-C74)/C74)*100</f>
        <v>29.609488411487465</v>
      </c>
      <c r="F74" s="8">
        <f>F75+F76+F77+F78+F79</f>
        <v>5151.7725802300001</v>
      </c>
      <c r="G74" s="8">
        <f>G75+G76+G77+G78+G79</f>
        <v>4456.3363856699998</v>
      </c>
      <c r="H74" s="33">
        <f t="shared" ref="H74:H79" si="81">((G74-F74)/F74)*100</f>
        <v>-13.498969213601287</v>
      </c>
      <c r="I74" s="34">
        <f>(G74/G$179)*100</f>
        <v>3.5728536844036061</v>
      </c>
      <c r="J74" s="16">
        <f>J75+J76+J77+J78+J79</f>
        <v>63149</v>
      </c>
      <c r="K74" s="16">
        <f>K75+K76+K77+K78+K79</f>
        <v>52232</v>
      </c>
      <c r="L74" s="33">
        <f t="shared" ref="L74:L79" si="82">((K74-J74)/J74)*100</f>
        <v>-17.287684682259417</v>
      </c>
      <c r="M74" s="16">
        <f>M75+M76+M77+M78+M79</f>
        <v>357650</v>
      </c>
      <c r="N74" s="16">
        <f>N75+N76+N77+N78+N79</f>
        <v>278085</v>
      </c>
      <c r="O74" s="33">
        <f t="shared" ref="O74:O79" si="83">((N74-M74)/M74)*100</f>
        <v>-22.246609814064026</v>
      </c>
      <c r="P74" s="34">
        <f>(N74/N$179)*100</f>
        <v>3.0607190931594026</v>
      </c>
      <c r="Q74" s="16">
        <f>Q75+Q76+Q77+Q78+Q79</f>
        <v>2602580</v>
      </c>
      <c r="R74" s="16">
        <f>R75+R76+R77+R78+R79</f>
        <v>1692487</v>
      </c>
      <c r="S74" s="33">
        <f t="shared" ref="S74:S79" si="84">((R74-Q74)/Q74)*100</f>
        <v>-34.968877037401349</v>
      </c>
      <c r="T74" s="16">
        <f>T75+T76+T77+T78+T79</f>
        <v>13249946</v>
      </c>
      <c r="U74" s="16">
        <f>U75+U76+U77+U78+U79</f>
        <v>5540462</v>
      </c>
      <c r="V74" s="33">
        <f t="shared" ref="V74:V79" si="85">((U74-T74)/T74)*100</f>
        <v>-58.185022037070944</v>
      </c>
      <c r="W74" s="34">
        <f>(U74/U$179)*100</f>
        <v>10.163487527487282</v>
      </c>
      <c r="X74" s="8">
        <f>X75+X76+X77+X78+X79</f>
        <v>44423.077013980001</v>
      </c>
      <c r="Y74" s="8">
        <f>Y75+Y76+Y77+Y78+Y79</f>
        <v>67205.817109539988</v>
      </c>
      <c r="Z74" s="33">
        <f t="shared" ref="Z74:Z79" si="86">((Y74-X74)/X74)*100</f>
        <v>51.285821755188707</v>
      </c>
      <c r="AA74" s="8">
        <f>AA75+AA76+AA77+AA78+AA79</f>
        <v>271170.50697893003</v>
      </c>
      <c r="AB74" s="8">
        <f>AB75+AB76+AB77+AB78+AB79</f>
        <v>250339.29655788001</v>
      </c>
      <c r="AC74" s="33">
        <f t="shared" ref="AC74:AC79" si="87">((AB74-AA74)/AA74)*100</f>
        <v>-7.6819602002914769</v>
      </c>
      <c r="AD74" s="34">
        <f>(AB74/AB$179)*100</f>
        <v>12.505806423233295</v>
      </c>
    </row>
    <row r="75" spans="1:30">
      <c r="A75" s="2"/>
      <c r="B75" s="5" t="s">
        <v>2</v>
      </c>
      <c r="C75" s="49">
        <v>93.510126999999997</v>
      </c>
      <c r="D75" s="11">
        <v>188.51198531999998</v>
      </c>
      <c r="E75" s="35">
        <f t="shared" si="80"/>
        <v>101.59526178378518</v>
      </c>
      <c r="F75" s="11">
        <v>616.17635476999999</v>
      </c>
      <c r="G75" s="11">
        <v>863.42473383999993</v>
      </c>
      <c r="H75" s="35">
        <f t="shared" si="81"/>
        <v>40.12623612639117</v>
      </c>
      <c r="I75" s="36">
        <f>(G75/G$180)*100</f>
        <v>4.2130574512082051</v>
      </c>
      <c r="J75" s="31">
        <v>1409</v>
      </c>
      <c r="K75" s="31">
        <v>2136</v>
      </c>
      <c r="L75" s="35">
        <f t="shared" si="82"/>
        <v>51.59687721788503</v>
      </c>
      <c r="M75" s="31">
        <v>8130</v>
      </c>
      <c r="N75" s="31">
        <v>10101</v>
      </c>
      <c r="O75" s="35">
        <f t="shared" si="83"/>
        <v>24.243542435424352</v>
      </c>
      <c r="P75" s="36">
        <f>(N75/N$180)*100</f>
        <v>2.0022756285730146</v>
      </c>
      <c r="Q75" s="10">
        <v>0</v>
      </c>
      <c r="R75" s="10">
        <v>0</v>
      </c>
      <c r="S75" s="40" t="s">
        <v>40</v>
      </c>
      <c r="T75" s="31">
        <v>0</v>
      </c>
      <c r="U75" s="31">
        <v>0</v>
      </c>
      <c r="V75" s="40" t="s">
        <v>40</v>
      </c>
      <c r="W75" s="40" t="s">
        <v>40</v>
      </c>
      <c r="X75" s="11">
        <v>263.13719434000001</v>
      </c>
      <c r="Y75" s="11">
        <v>334.88843250000008</v>
      </c>
      <c r="Z75" s="35">
        <f t="shared" si="86"/>
        <v>27.26761541254794</v>
      </c>
      <c r="AA75" s="11">
        <v>1364.6075169900002</v>
      </c>
      <c r="AB75" s="11">
        <v>1695.8348498100002</v>
      </c>
      <c r="AC75" s="35">
        <f t="shared" si="87"/>
        <v>24.272717883791863</v>
      </c>
      <c r="AD75" s="36">
        <f>(AB75/AB$180)*100</f>
        <v>10.71600459058487</v>
      </c>
    </row>
    <row r="76" spans="1:30">
      <c r="A76" s="2"/>
      <c r="B76" s="5" t="s">
        <v>3</v>
      </c>
      <c r="C76" s="9">
        <v>571.59421908000002</v>
      </c>
      <c r="D76" s="11">
        <v>423.33418205000004</v>
      </c>
      <c r="E76" s="35">
        <f t="shared" si="80"/>
        <v>-25.937987488507048</v>
      </c>
      <c r="F76" s="11">
        <v>2986.9875253200003</v>
      </c>
      <c r="G76" s="11">
        <v>1798.1503586099998</v>
      </c>
      <c r="H76" s="35">
        <f t="shared" si="81"/>
        <v>-39.800540063609361</v>
      </c>
      <c r="I76" s="36">
        <f>(G76/G$181)*100</f>
        <v>6.8253323168862412</v>
      </c>
      <c r="J76" s="31">
        <v>61664</v>
      </c>
      <c r="K76" s="31">
        <v>49840</v>
      </c>
      <c r="L76" s="35">
        <f t="shared" si="82"/>
        <v>-19.174883238194084</v>
      </c>
      <c r="M76" s="31">
        <v>348805</v>
      </c>
      <c r="N76" s="31">
        <v>266615</v>
      </c>
      <c r="O76" s="35">
        <f t="shared" si="83"/>
        <v>-23.563309012198793</v>
      </c>
      <c r="P76" s="36">
        <f>(N76/N$181)*100</f>
        <v>3.1123178868246981</v>
      </c>
      <c r="Q76" s="48">
        <v>0</v>
      </c>
      <c r="R76" s="48">
        <v>0</v>
      </c>
      <c r="S76" s="40" t="s">
        <v>40</v>
      </c>
      <c r="T76" s="31">
        <v>0</v>
      </c>
      <c r="U76" s="31">
        <v>0</v>
      </c>
      <c r="V76" s="40" t="s">
        <v>40</v>
      </c>
      <c r="W76" s="40" t="s">
        <v>40</v>
      </c>
      <c r="X76" s="11">
        <v>21215.91480088</v>
      </c>
      <c r="Y76" s="11">
        <v>15684.355862300001</v>
      </c>
      <c r="Z76" s="35">
        <f t="shared" si="86"/>
        <v>-26.072686426656276</v>
      </c>
      <c r="AA76" s="11">
        <v>121936.81719407999</v>
      </c>
      <c r="AB76" s="11">
        <v>104514.3431768</v>
      </c>
      <c r="AC76" s="35">
        <f t="shared" si="87"/>
        <v>-14.288116106515735</v>
      </c>
      <c r="AD76" s="36">
        <f>(AB76/AB$181)*100</f>
        <v>12.560692091877703</v>
      </c>
    </row>
    <row r="77" spans="1:30">
      <c r="A77" s="2"/>
      <c r="B77" s="5" t="s">
        <v>4</v>
      </c>
      <c r="C77" s="9">
        <v>167.26294314999998</v>
      </c>
      <c r="D77" s="11">
        <v>192.89511368000001</v>
      </c>
      <c r="E77" s="35">
        <f t="shared" si="80"/>
        <v>15.324476568018602</v>
      </c>
      <c r="F77" s="11">
        <v>917.88191275000008</v>
      </c>
      <c r="G77" s="11">
        <v>620.30196703000001</v>
      </c>
      <c r="H77" s="35">
        <f t="shared" si="81"/>
        <v>-32.420286486356638</v>
      </c>
      <c r="I77" s="36">
        <f>(G77/G$182)*100</f>
        <v>0.86995329321493764</v>
      </c>
      <c r="J77" s="31">
        <v>14</v>
      </c>
      <c r="K77" s="31">
        <v>6</v>
      </c>
      <c r="L77" s="35">
        <f t="shared" si="82"/>
        <v>-57.142857142857139</v>
      </c>
      <c r="M77" s="31">
        <v>66</v>
      </c>
      <c r="N77" s="31">
        <v>27</v>
      </c>
      <c r="O77" s="35">
        <f t="shared" si="83"/>
        <v>-59.090909090909093</v>
      </c>
      <c r="P77" s="36">
        <f>(N77/N$182)*100</f>
        <v>4.8824593128390594</v>
      </c>
      <c r="Q77" s="48">
        <v>2275937</v>
      </c>
      <c r="R77" s="48">
        <v>1429860</v>
      </c>
      <c r="S77" s="35">
        <f t="shared" si="84"/>
        <v>-37.174886651080413</v>
      </c>
      <c r="T77" s="31">
        <v>11715936</v>
      </c>
      <c r="U77" s="31">
        <v>4256057</v>
      </c>
      <c r="V77" s="35">
        <f t="shared" si="85"/>
        <v>-63.672923785176017</v>
      </c>
      <c r="W77" s="36">
        <f>(U77/U$182)*100</f>
        <v>19.892704228755555</v>
      </c>
      <c r="X77" s="11">
        <v>11198.2395161</v>
      </c>
      <c r="Y77" s="11">
        <v>10664.411806999999</v>
      </c>
      <c r="Z77" s="35">
        <f t="shared" si="86"/>
        <v>-4.7670681479218571</v>
      </c>
      <c r="AA77" s="11">
        <v>62616.159305900001</v>
      </c>
      <c r="AB77" s="11">
        <v>38659.624881700001</v>
      </c>
      <c r="AC77" s="35">
        <f t="shared" si="87"/>
        <v>-38.259348209404941</v>
      </c>
      <c r="AD77" s="36">
        <f>(AB77/AB$182)*100</f>
        <v>14.9169681441471</v>
      </c>
    </row>
    <row r="78" spans="1:30">
      <c r="A78" s="2"/>
      <c r="B78" s="5" t="s">
        <v>5</v>
      </c>
      <c r="C78" s="51">
        <v>0</v>
      </c>
      <c r="D78" s="11">
        <v>0</v>
      </c>
      <c r="E78" s="40" t="s">
        <v>40</v>
      </c>
      <c r="F78" s="11">
        <v>0</v>
      </c>
      <c r="G78" s="11">
        <v>0</v>
      </c>
      <c r="H78" s="40" t="s">
        <v>40</v>
      </c>
      <c r="I78" s="36">
        <f>(G78/G$183)*100</f>
        <v>0</v>
      </c>
      <c r="J78" s="31">
        <v>0</v>
      </c>
      <c r="K78" s="31">
        <v>0</v>
      </c>
      <c r="L78" s="40" t="s">
        <v>40</v>
      </c>
      <c r="M78" s="31">
        <v>0</v>
      </c>
      <c r="N78" s="31">
        <v>0</v>
      </c>
      <c r="O78" s="40" t="s">
        <v>40</v>
      </c>
      <c r="P78" s="36">
        <f>(N78/N$183)*100</f>
        <v>0</v>
      </c>
      <c r="Q78" s="48">
        <v>0</v>
      </c>
      <c r="R78" s="48">
        <v>0</v>
      </c>
      <c r="S78" s="40" t="s">
        <v>40</v>
      </c>
      <c r="T78" s="31">
        <v>0</v>
      </c>
      <c r="U78" s="31">
        <v>0</v>
      </c>
      <c r="V78" s="40" t="s">
        <v>40</v>
      </c>
      <c r="W78" s="36">
        <f>(U78/U$183)*100</f>
        <v>0</v>
      </c>
      <c r="X78" s="11">
        <v>0</v>
      </c>
      <c r="Y78" s="11">
        <v>0</v>
      </c>
      <c r="Z78" s="40" t="s">
        <v>40</v>
      </c>
      <c r="AA78" s="11">
        <v>0</v>
      </c>
      <c r="AB78" s="11">
        <v>0</v>
      </c>
      <c r="AC78" s="40" t="s">
        <v>40</v>
      </c>
      <c r="AD78" s="36">
        <f>(AB78/AB$183)*100</f>
        <v>0</v>
      </c>
    </row>
    <row r="79" spans="1:30">
      <c r="A79" s="2"/>
      <c r="B79" s="19" t="s">
        <v>23</v>
      </c>
      <c r="C79" s="43">
        <v>105.68346412999999</v>
      </c>
      <c r="D79" s="11">
        <v>411.06150142000001</v>
      </c>
      <c r="E79" s="35">
        <f t="shared" si="80"/>
        <v>288.95536288851969</v>
      </c>
      <c r="F79" s="11">
        <v>630.72678738999991</v>
      </c>
      <c r="G79" s="11">
        <v>1174.45932619</v>
      </c>
      <c r="H79" s="35">
        <f t="shared" si="81"/>
        <v>86.207300795009942</v>
      </c>
      <c r="I79" s="36">
        <f>(G79/G$184)*100</f>
        <v>44.146668557928251</v>
      </c>
      <c r="J79" s="31">
        <v>62</v>
      </c>
      <c r="K79" s="31">
        <v>250</v>
      </c>
      <c r="L79" s="35">
        <f t="shared" si="82"/>
        <v>303.22580645161293</v>
      </c>
      <c r="M79" s="31">
        <v>649</v>
      </c>
      <c r="N79" s="31">
        <v>1342</v>
      </c>
      <c r="O79" s="35">
        <f t="shared" si="83"/>
        <v>106.77966101694916</v>
      </c>
      <c r="P79" s="36">
        <f>(N79/N$184)*100</f>
        <v>11.822746894546736</v>
      </c>
      <c r="Q79" s="48">
        <v>326643</v>
      </c>
      <c r="R79" s="48">
        <v>262627</v>
      </c>
      <c r="S79" s="35">
        <f t="shared" si="84"/>
        <v>-19.598154560177321</v>
      </c>
      <c r="T79" s="31">
        <v>1534010</v>
      </c>
      <c r="U79" s="31">
        <v>1284405</v>
      </c>
      <c r="V79" s="35">
        <f t="shared" si="85"/>
        <v>-16.271406314170051</v>
      </c>
      <c r="W79" s="36">
        <f>(U79/U$184)*100</f>
        <v>4.0480624546410917</v>
      </c>
      <c r="X79" s="11">
        <v>11745.785502659999</v>
      </c>
      <c r="Y79" s="11">
        <v>40522.161007739996</v>
      </c>
      <c r="Z79" s="35">
        <f t="shared" si="86"/>
        <v>244.99319776070473</v>
      </c>
      <c r="AA79" s="11">
        <v>85252.922961960008</v>
      </c>
      <c r="AB79" s="11">
        <v>105469.49364956999</v>
      </c>
      <c r="AC79" s="35">
        <f t="shared" si="87"/>
        <v>23.713639351263829</v>
      </c>
      <c r="AD79" s="36">
        <f>(AB79/AB$184)*100</f>
        <v>12.537980659682251</v>
      </c>
    </row>
    <row r="80" spans="1:30">
      <c r="A80" s="2"/>
      <c r="B80" s="19"/>
      <c r="C80" s="43"/>
      <c r="D80" s="11"/>
      <c r="E80" s="35"/>
      <c r="F80" s="11"/>
      <c r="G80" s="11"/>
      <c r="H80" s="35"/>
      <c r="I80" s="36"/>
      <c r="J80" s="31"/>
      <c r="K80" s="31"/>
      <c r="L80" s="35"/>
      <c r="M80" s="31"/>
      <c r="N80" s="31"/>
      <c r="O80" s="35"/>
      <c r="P80" s="36"/>
      <c r="Q80" s="48"/>
      <c r="R80" s="48"/>
      <c r="S80" s="35"/>
      <c r="T80" s="31"/>
      <c r="U80" s="31"/>
      <c r="V80" s="35"/>
      <c r="W80" s="36"/>
      <c r="X80" s="11"/>
      <c r="Y80" s="11"/>
      <c r="Z80" s="35"/>
      <c r="AA80" s="11"/>
      <c r="AB80" s="11"/>
      <c r="AC80" s="35"/>
      <c r="AD80" s="36"/>
    </row>
    <row r="81" spans="1:30" s="18" customFormat="1" ht="15">
      <c r="A81" s="12">
        <v>12</v>
      </c>
      <c r="B81" s="3" t="s">
        <v>28</v>
      </c>
      <c r="C81" s="8">
        <f>C82+C83+C84+C85+C86</f>
        <v>60.611998799150015</v>
      </c>
      <c r="D81" s="8">
        <f>D82+D83+D84+D85+D86</f>
        <v>65.751171341000003</v>
      </c>
      <c r="E81" s="33">
        <f t="shared" ref="E81:E85" si="88">((D81-C81)/C81)*100</f>
        <v>8.4788039392656618</v>
      </c>
      <c r="F81" s="8">
        <f>F82+F83+F84+F85+F86</f>
        <v>264.11775817905004</v>
      </c>
      <c r="G81" s="8">
        <f>G82+G83+G84+G85+G86</f>
        <v>221.34989298999997</v>
      </c>
      <c r="H81" s="33">
        <f t="shared" ref="H81:H85" si="89">((G81-F81)/F81)*100</f>
        <v>-16.192726109713906</v>
      </c>
      <c r="I81" s="34">
        <f>(G81/G$179)*100</f>
        <v>0.1774665806770695</v>
      </c>
      <c r="J81" s="16">
        <f>J82+J83+J84+J85+J86</f>
        <v>4980</v>
      </c>
      <c r="K81" s="16">
        <f>K82+K83+K84+K85+K86</f>
        <v>4402</v>
      </c>
      <c r="L81" s="33">
        <f t="shared" ref="L81:L84" si="90">((K81-J81)/J81)*100</f>
        <v>-11.606425702811245</v>
      </c>
      <c r="M81" s="16">
        <f>M82+M83+M84+M85+M86</f>
        <v>26067</v>
      </c>
      <c r="N81" s="16">
        <f>N82+N83+N84+N85+N86</f>
        <v>15687</v>
      </c>
      <c r="O81" s="33">
        <f t="shared" ref="O81:O84" si="91">((N81-M81)/M81)*100</f>
        <v>-39.820462653930257</v>
      </c>
      <c r="P81" s="34">
        <f>(N81/N$179)*100</f>
        <v>0.17265764213960319</v>
      </c>
      <c r="Q81" s="16">
        <f>Q82+Q83+Q84+Q85+Q86</f>
        <v>10557</v>
      </c>
      <c r="R81" s="16">
        <f>R82+R83+R84+R85+R86</f>
        <v>1642</v>
      </c>
      <c r="S81" s="33">
        <f t="shared" ref="S81:S85" si="92">((R81-Q81)/Q81)*100</f>
        <v>-84.446338922042258</v>
      </c>
      <c r="T81" s="16">
        <f>T82+T83+T84+T85+T86</f>
        <v>57632</v>
      </c>
      <c r="U81" s="16">
        <f>U82+U83+U84+U85+U86</f>
        <v>5496</v>
      </c>
      <c r="V81" s="33">
        <f t="shared" ref="V81:V85" si="93">((U81-T81)/T81)*100</f>
        <v>-90.463631315935586</v>
      </c>
      <c r="W81" s="34">
        <f>(U81/U$179)*100</f>
        <v>1.0081925920811315E-2</v>
      </c>
      <c r="X81" s="8">
        <f>X82+X83+X84+X85+X86</f>
        <v>1156.826544094499</v>
      </c>
      <c r="Y81" s="8">
        <f>Y82+Y83+Y84+Y85+Y86</f>
        <v>956.96768773389988</v>
      </c>
      <c r="Z81" s="33">
        <f t="shared" ref="Z81:Z85" si="94">((Y81-X81)/X81)*100</f>
        <v>-17.276475663604156</v>
      </c>
      <c r="AA81" s="8">
        <f>AA82+AA83+AA84+AA85+AA86</f>
        <v>5916.5337247176003</v>
      </c>
      <c r="AB81" s="8">
        <f>AB82+AB83+AB84+AB85+AB86</f>
        <v>2901.4263787607001</v>
      </c>
      <c r="AC81" s="33">
        <f t="shared" ref="AC81:AC85" si="95">((AB81-AA81)/AA81)*100</f>
        <v>-50.960705815985406</v>
      </c>
      <c r="AD81" s="34">
        <f>(AB81/AB$179)*100</f>
        <v>0.14494199329850255</v>
      </c>
    </row>
    <row r="82" spans="1:30">
      <c r="A82" s="2"/>
      <c r="B82" s="5" t="s">
        <v>2</v>
      </c>
      <c r="C82" s="45">
        <v>20.751894888000002</v>
      </c>
      <c r="D82" s="11">
        <v>30.419704500000002</v>
      </c>
      <c r="E82" s="35">
        <f t="shared" si="88"/>
        <v>46.587599176740767</v>
      </c>
      <c r="F82" s="11">
        <v>65.380207435000003</v>
      </c>
      <c r="G82" s="11">
        <v>111.43528688799999</v>
      </c>
      <c r="H82" s="35">
        <f t="shared" si="89"/>
        <v>70.44192923185085</v>
      </c>
      <c r="I82" s="36">
        <f>(G82/G$180)*100</f>
        <v>0.54374544456588569</v>
      </c>
      <c r="J82" s="31">
        <v>594</v>
      </c>
      <c r="K82" s="31">
        <v>621</v>
      </c>
      <c r="L82" s="35">
        <f t="shared" si="90"/>
        <v>4.5454545454545459</v>
      </c>
      <c r="M82" s="31">
        <v>2390</v>
      </c>
      <c r="N82" s="31">
        <v>3320</v>
      </c>
      <c r="O82" s="35">
        <f t="shared" si="91"/>
        <v>38.912133891213394</v>
      </c>
      <c r="P82" s="36">
        <f>(N82/N$180)*100</f>
        <v>0.65810861170799007</v>
      </c>
      <c r="Q82" s="44">
        <v>0</v>
      </c>
      <c r="R82" s="44">
        <v>0</v>
      </c>
      <c r="S82" s="40" t="s">
        <v>40</v>
      </c>
      <c r="T82" s="31">
        <v>0</v>
      </c>
      <c r="U82" s="31">
        <v>0</v>
      </c>
      <c r="V82" s="40" t="s">
        <v>40</v>
      </c>
      <c r="W82" s="40" t="s">
        <v>40</v>
      </c>
      <c r="X82" s="11">
        <v>37.932530999999997</v>
      </c>
      <c r="Y82" s="11">
        <v>54.455081700000001</v>
      </c>
      <c r="Z82" s="35">
        <f t="shared" si="94"/>
        <v>43.557733334482755</v>
      </c>
      <c r="AA82" s="11">
        <v>115.40550420000001</v>
      </c>
      <c r="AB82" s="11">
        <v>195.8551957</v>
      </c>
      <c r="AC82" s="35">
        <f t="shared" si="95"/>
        <v>69.710445838509656</v>
      </c>
      <c r="AD82" s="36">
        <f>(AB82/AB$180)*100</f>
        <v>1.2376117736029804</v>
      </c>
    </row>
    <row r="83" spans="1:30">
      <c r="A83" s="2"/>
      <c r="B83" s="5" t="s">
        <v>3</v>
      </c>
      <c r="C83" s="43">
        <v>27.400377474000003</v>
      </c>
      <c r="D83" s="11">
        <v>27.304387268999999</v>
      </c>
      <c r="E83" s="35">
        <f t="shared" si="88"/>
        <v>-0.35032438911138197</v>
      </c>
      <c r="F83" s="11">
        <v>134.11122830600002</v>
      </c>
      <c r="G83" s="11">
        <v>82.310116641999997</v>
      </c>
      <c r="H83" s="35">
        <f t="shared" si="89"/>
        <v>-38.625484471595492</v>
      </c>
      <c r="I83" s="36">
        <f>(G83/G$181)*100</f>
        <v>0.31242876683437898</v>
      </c>
      <c r="J83" s="31">
        <v>4385</v>
      </c>
      <c r="K83" s="31">
        <v>3781</v>
      </c>
      <c r="L83" s="35">
        <f t="shared" si="90"/>
        <v>-13.774230330672749</v>
      </c>
      <c r="M83" s="31">
        <v>23675</v>
      </c>
      <c r="N83" s="31">
        <v>12366</v>
      </c>
      <c r="O83" s="35">
        <f t="shared" si="91"/>
        <v>-47.767687434002113</v>
      </c>
      <c r="P83" s="36">
        <f>(N83/N$181)*100</f>
        <v>0.1443539297806733</v>
      </c>
      <c r="Q83" s="44">
        <v>0</v>
      </c>
      <c r="R83" s="44">
        <v>0</v>
      </c>
      <c r="S83" s="40" t="s">
        <v>40</v>
      </c>
      <c r="T83" s="31">
        <v>0</v>
      </c>
      <c r="U83" s="31">
        <v>0</v>
      </c>
      <c r="V83" s="40" t="s">
        <v>40</v>
      </c>
      <c r="W83" s="40" t="s">
        <v>40</v>
      </c>
      <c r="X83" s="11">
        <v>540.32530069999996</v>
      </c>
      <c r="Y83" s="11">
        <v>534.19988609999996</v>
      </c>
      <c r="Z83" s="35">
        <f t="shared" si="94"/>
        <v>-1.1336531145338609</v>
      </c>
      <c r="AA83" s="11">
        <v>2838.3116873999998</v>
      </c>
      <c r="AB83" s="11">
        <v>1427.1031919000002</v>
      </c>
      <c r="AC83" s="35">
        <f t="shared" si="95"/>
        <v>-49.719997340838901</v>
      </c>
      <c r="AD83" s="36">
        <f>(AB83/AB$181)*100</f>
        <v>0.17151142352268856</v>
      </c>
    </row>
    <row r="84" spans="1:30">
      <c r="A84" s="2"/>
      <c r="B84" s="5" t="s">
        <v>4</v>
      </c>
      <c r="C84" s="45">
        <v>12.405555481000007</v>
      </c>
      <c r="D84" s="11">
        <v>8.0270795719999999</v>
      </c>
      <c r="E84" s="35">
        <f t="shared" si="88"/>
        <v>-35.294476863256591</v>
      </c>
      <c r="F84" s="11">
        <v>64.34404330400001</v>
      </c>
      <c r="G84" s="11">
        <v>27.601156130000003</v>
      </c>
      <c r="H84" s="35">
        <f t="shared" si="89"/>
        <v>-57.103789701875705</v>
      </c>
      <c r="I84" s="36">
        <f>(G84/G$182)*100</f>
        <v>3.8709721954939207E-2</v>
      </c>
      <c r="J84" s="31">
        <v>1</v>
      </c>
      <c r="K84" s="31">
        <v>0</v>
      </c>
      <c r="L84" s="35">
        <f t="shared" si="90"/>
        <v>-100</v>
      </c>
      <c r="M84" s="31">
        <v>2</v>
      </c>
      <c r="N84" s="31">
        <v>0</v>
      </c>
      <c r="O84" s="35">
        <f t="shared" si="91"/>
        <v>-100</v>
      </c>
      <c r="P84" s="36">
        <f>(N84/N$182)*100</f>
        <v>0</v>
      </c>
      <c r="Q84" s="10">
        <v>2205</v>
      </c>
      <c r="R84" s="10">
        <v>1642</v>
      </c>
      <c r="S84" s="35">
        <f t="shared" si="92"/>
        <v>-25.532879818594107</v>
      </c>
      <c r="T84" s="31">
        <v>11469</v>
      </c>
      <c r="U84" s="31">
        <v>5067</v>
      </c>
      <c r="V84" s="35">
        <f t="shared" si="93"/>
        <v>-55.820036620455141</v>
      </c>
      <c r="W84" s="36">
        <f>(U84/U$182)*100</f>
        <v>2.3683031577609134E-2</v>
      </c>
      <c r="X84" s="11">
        <v>560.00110239449896</v>
      </c>
      <c r="Y84" s="11">
        <v>368.31271993389987</v>
      </c>
      <c r="Z84" s="35">
        <f t="shared" si="94"/>
        <v>-34.230000912670008</v>
      </c>
      <c r="AA84" s="11">
        <v>2866.1470131176002</v>
      </c>
      <c r="AB84" s="11">
        <v>1277.1809911606999</v>
      </c>
      <c r="AC84" s="35">
        <f t="shared" si="95"/>
        <v>-55.439096971809931</v>
      </c>
      <c r="AD84" s="36">
        <f>(AB84/AB$182)*100</f>
        <v>0.49280530314904109</v>
      </c>
    </row>
    <row r="85" spans="1:30">
      <c r="A85" s="2"/>
      <c r="B85" s="5" t="s">
        <v>5</v>
      </c>
      <c r="C85" s="45">
        <v>5.4170956149999991E-2</v>
      </c>
      <c r="D85" s="11">
        <v>0</v>
      </c>
      <c r="E85" s="35">
        <f t="shared" si="88"/>
        <v>-100</v>
      </c>
      <c r="F85" s="11">
        <v>0.28227913404999999</v>
      </c>
      <c r="G85" s="11">
        <v>3.3333299999999989E-3</v>
      </c>
      <c r="H85" s="35">
        <f t="shared" si="89"/>
        <v>-98.819136947115055</v>
      </c>
      <c r="I85" s="36">
        <f>(G85/G$183)*100</f>
        <v>8.4922880255601846E-5</v>
      </c>
      <c r="J85" s="31">
        <v>0</v>
      </c>
      <c r="K85" s="31">
        <v>0</v>
      </c>
      <c r="L85" s="40" t="s">
        <v>40</v>
      </c>
      <c r="M85" s="31">
        <v>0</v>
      </c>
      <c r="N85" s="31">
        <v>1</v>
      </c>
      <c r="O85" s="40" t="s">
        <v>40</v>
      </c>
      <c r="P85" s="36">
        <f>(N85/N$183)*100</f>
        <v>3.5906642728904849E-2</v>
      </c>
      <c r="Q85" s="44">
        <v>8352</v>
      </c>
      <c r="R85" s="44">
        <v>0</v>
      </c>
      <c r="S85" s="35">
        <f t="shared" si="92"/>
        <v>-100</v>
      </c>
      <c r="T85" s="31">
        <v>46163</v>
      </c>
      <c r="U85" s="31">
        <v>429</v>
      </c>
      <c r="V85" s="35">
        <f t="shared" si="93"/>
        <v>-99.070684314277671</v>
      </c>
      <c r="W85" s="36">
        <f>(U85/U$183)*100</f>
        <v>3.0875615173241708E-2</v>
      </c>
      <c r="X85" s="11">
        <v>18.567609999999998</v>
      </c>
      <c r="Y85" s="11">
        <v>0</v>
      </c>
      <c r="Z85" s="35">
        <f t="shared" si="94"/>
        <v>-100</v>
      </c>
      <c r="AA85" s="11">
        <v>96.669519999999991</v>
      </c>
      <c r="AB85" s="11">
        <v>1.2869999999999999</v>
      </c>
      <c r="AC85" s="35">
        <f t="shared" si="95"/>
        <v>-98.668659987139691</v>
      </c>
      <c r="AD85" s="36">
        <f>(AB85/AB$183)*100</f>
        <v>2.404748449895102E-3</v>
      </c>
    </row>
    <row r="86" spans="1:30">
      <c r="A86" s="2"/>
      <c r="B86" s="19" t="s">
        <v>23</v>
      </c>
      <c r="C86" s="7">
        <v>0</v>
      </c>
      <c r="D86" s="11">
        <v>0</v>
      </c>
      <c r="E86" s="40" t="s">
        <v>40</v>
      </c>
      <c r="F86" s="11">
        <v>0</v>
      </c>
      <c r="G86" s="11">
        <v>0</v>
      </c>
      <c r="H86" s="40" t="s">
        <v>40</v>
      </c>
      <c r="I86" s="36">
        <f>(G86/G$184)*100</f>
        <v>0</v>
      </c>
      <c r="J86" s="31">
        <v>0</v>
      </c>
      <c r="K86" s="31">
        <v>0</v>
      </c>
      <c r="L86" s="40" t="s">
        <v>40</v>
      </c>
      <c r="M86" s="31">
        <v>0</v>
      </c>
      <c r="N86" s="31">
        <v>0</v>
      </c>
      <c r="O86" s="40" t="s">
        <v>40</v>
      </c>
      <c r="P86" s="36">
        <f>(N86/N$184)*100</f>
        <v>0</v>
      </c>
      <c r="Q86" s="44">
        <v>0</v>
      </c>
      <c r="R86" s="44">
        <v>0</v>
      </c>
      <c r="S86" s="40" t="s">
        <v>40</v>
      </c>
      <c r="T86" s="31">
        <v>0</v>
      </c>
      <c r="U86" s="31">
        <v>0</v>
      </c>
      <c r="V86" s="40" t="s">
        <v>40</v>
      </c>
      <c r="W86" s="36">
        <f>(U86/U$184)*100</f>
        <v>0</v>
      </c>
      <c r="X86" s="11">
        <v>0</v>
      </c>
      <c r="Y86" s="11">
        <v>0</v>
      </c>
      <c r="Z86" s="40" t="s">
        <v>40</v>
      </c>
      <c r="AA86" s="11">
        <v>0</v>
      </c>
      <c r="AB86" s="11">
        <v>0</v>
      </c>
      <c r="AC86" s="40" t="s">
        <v>40</v>
      </c>
      <c r="AD86" s="36">
        <f>(AB86/AB$184)*100</f>
        <v>0</v>
      </c>
    </row>
    <row r="87" spans="1:30">
      <c r="A87" s="2"/>
      <c r="B87" s="19"/>
      <c r="C87" s="7"/>
      <c r="D87" s="11"/>
      <c r="E87" s="35"/>
      <c r="F87" s="11"/>
      <c r="G87" s="11"/>
      <c r="H87" s="35"/>
      <c r="I87" s="36"/>
      <c r="J87" s="31"/>
      <c r="K87" s="31"/>
      <c r="L87" s="35"/>
      <c r="M87" s="31"/>
      <c r="N87" s="31"/>
      <c r="O87" s="35"/>
      <c r="P87" s="36"/>
      <c r="Q87" s="44"/>
      <c r="R87" s="44"/>
      <c r="S87" s="35"/>
      <c r="T87" s="31"/>
      <c r="U87" s="31"/>
      <c r="V87" s="35"/>
      <c r="W87" s="36"/>
      <c r="X87" s="11"/>
      <c r="Y87" s="11"/>
      <c r="Z87" s="35"/>
      <c r="AA87" s="11"/>
      <c r="AB87" s="11"/>
      <c r="AC87" s="35"/>
      <c r="AD87" s="36"/>
    </row>
    <row r="88" spans="1:30" s="18" customFormat="1" ht="15">
      <c r="A88" s="12">
        <v>13</v>
      </c>
      <c r="B88" s="3" t="s">
        <v>29</v>
      </c>
      <c r="C88" s="8">
        <f>C89+C90+C91+C92+C93</f>
        <v>202.58333975050044</v>
      </c>
      <c r="D88" s="8">
        <f>D89+D90+D91+D92+D93</f>
        <v>126.56041881099988</v>
      </c>
      <c r="E88" s="33">
        <f t="shared" ref="E88:E92" si="96">((D88-C88)/C88)*100</f>
        <v>-37.526738888365458</v>
      </c>
      <c r="F88" s="8">
        <f>F89+F90+F91+F92+F93</f>
        <v>847.70390494799994</v>
      </c>
      <c r="G88" s="8">
        <f>G89+G90+G91+G92+G93</f>
        <v>832.99852992500689</v>
      </c>
      <c r="H88" s="33">
        <f t="shared" ref="H88:H92" si="97">((G88-F88)/F88)*100</f>
        <v>-1.7347301265404826</v>
      </c>
      <c r="I88" s="34">
        <f>(G88/G$179)*100</f>
        <v>0.66785395203012399</v>
      </c>
      <c r="J88" s="16">
        <f>J89+J90+J91+J92+J93</f>
        <v>19653</v>
      </c>
      <c r="K88" s="16">
        <f>K89+K90+K91+K92+K93</f>
        <v>18102</v>
      </c>
      <c r="L88" s="33">
        <f t="shared" ref="L88:L91" si="98">((K88-J88)/J88)*100</f>
        <v>-7.8919248969622959</v>
      </c>
      <c r="M88" s="16">
        <f>M89+M90+M91+M92+M93</f>
        <v>87993</v>
      </c>
      <c r="N88" s="16">
        <f>N89+N90+N91+N92+N93</f>
        <v>73257</v>
      </c>
      <c r="O88" s="33">
        <f t="shared" ref="O88:O92" si="99">((N88-M88)/M88)*100</f>
        <v>-16.746786676212881</v>
      </c>
      <c r="P88" s="34">
        <f>(N88/N$179)*100</f>
        <v>0.80629699051577153</v>
      </c>
      <c r="Q88" s="16">
        <f>Q89+Q90+Q91+Q92+Q93</f>
        <v>123933</v>
      </c>
      <c r="R88" s="16">
        <f>R89+R90+R91+R92+R93</f>
        <v>155123</v>
      </c>
      <c r="S88" s="33">
        <f t="shared" ref="S88:S92" si="100">((R88-Q88)/Q88)*100</f>
        <v>25.166824009747202</v>
      </c>
      <c r="T88" s="16">
        <f>T89+T90+T91+T92+T93</f>
        <v>1923524</v>
      </c>
      <c r="U88" s="16">
        <f>U89+U90+U91+U92+U93</f>
        <v>1235845</v>
      </c>
      <c r="V88" s="33">
        <f t="shared" ref="V88:V92" si="101">((U88-T88)/T88)*100</f>
        <v>-35.750996608308498</v>
      </c>
      <c r="W88" s="34">
        <f>(U88/U$179)*100</f>
        <v>2.2670483514565247</v>
      </c>
      <c r="X88" s="8">
        <f>X89+X90+X91+X92+X93</f>
        <v>3908.9553212299952</v>
      </c>
      <c r="Y88" s="8">
        <f>Y89+Y90+Y91+Y92+Y93</f>
        <v>7522.0929235100066</v>
      </c>
      <c r="Z88" s="33">
        <f t="shared" ref="Z88:Z92" si="102">((Y88-X88)/X88)*100</f>
        <v>92.432307492915996</v>
      </c>
      <c r="AA88" s="8">
        <f>AA89+AA90+AA91+AA92+AA93</f>
        <v>62239.618096300008</v>
      </c>
      <c r="AB88" s="8">
        <f>AB89+AB90+AB91+AB92+AB93</f>
        <v>58829.908446600013</v>
      </c>
      <c r="AC88" s="33">
        <f t="shared" ref="AC88:AC92" si="103">((AB88-AA88)/AA88)*100</f>
        <v>-5.4783588877816296</v>
      </c>
      <c r="AD88" s="34">
        <f>(AB88/AB$179)*100</f>
        <v>2.9388731894899092</v>
      </c>
    </row>
    <row r="89" spans="1:30" s="21" customFormat="1">
      <c r="A89" s="2"/>
      <c r="B89" s="5" t="s">
        <v>2</v>
      </c>
      <c r="C89" s="9">
        <v>2.512915599999999</v>
      </c>
      <c r="D89" s="37">
        <v>2.7798872000000006</v>
      </c>
      <c r="E89" s="35">
        <f t="shared" si="96"/>
        <v>10.623977980000667</v>
      </c>
      <c r="F89" s="37">
        <v>11.271065399999999</v>
      </c>
      <c r="G89" s="37">
        <v>9.0228277000000006</v>
      </c>
      <c r="H89" s="35">
        <f t="shared" si="97"/>
        <v>-19.946984781048286</v>
      </c>
      <c r="I89" s="36">
        <f>(G89/G$180)*100</f>
        <v>4.4026641793535951E-2</v>
      </c>
      <c r="J89" s="38">
        <v>1978</v>
      </c>
      <c r="K89" s="38">
        <v>64</v>
      </c>
      <c r="L89" s="35">
        <f t="shared" si="98"/>
        <v>-96.764408493427695</v>
      </c>
      <c r="M89" s="38">
        <v>14668</v>
      </c>
      <c r="N89" s="38">
        <v>359</v>
      </c>
      <c r="O89" s="35">
        <f t="shared" si="99"/>
        <v>-97.552495227706572</v>
      </c>
      <c r="P89" s="36">
        <f>(N89/N$180)*100</f>
        <v>7.1162949278062784E-2</v>
      </c>
      <c r="Q89" s="44">
        <v>0</v>
      </c>
      <c r="R89" s="44">
        <v>0</v>
      </c>
      <c r="S89" s="40" t="s">
        <v>40</v>
      </c>
      <c r="T89" s="38">
        <v>0</v>
      </c>
      <c r="U89" s="38">
        <v>0</v>
      </c>
      <c r="V89" s="40" t="s">
        <v>40</v>
      </c>
      <c r="W89" s="40" t="s">
        <v>40</v>
      </c>
      <c r="X89" s="37">
        <v>3.3356147999999997</v>
      </c>
      <c r="Y89" s="37">
        <v>3.8449365000000006</v>
      </c>
      <c r="Z89" s="35">
        <f t="shared" si="102"/>
        <v>15.269200148650288</v>
      </c>
      <c r="AA89" s="37">
        <v>20.608911800000001</v>
      </c>
      <c r="AB89" s="37">
        <v>18.449625600000001</v>
      </c>
      <c r="AC89" s="35">
        <f t="shared" si="103"/>
        <v>-10.477439182402636</v>
      </c>
      <c r="AD89" s="36">
        <f>(AB89/AB$180)*100</f>
        <v>0.11658344717135809</v>
      </c>
    </row>
    <row r="90" spans="1:30">
      <c r="A90" s="2"/>
      <c r="B90" s="5" t="s">
        <v>3</v>
      </c>
      <c r="C90" s="9">
        <v>85.752593969999992</v>
      </c>
      <c r="D90" s="37">
        <v>81.826552299999989</v>
      </c>
      <c r="E90" s="35">
        <f t="shared" si="96"/>
        <v>-4.5783357543370693</v>
      </c>
      <c r="F90" s="37">
        <v>323.62879870000006</v>
      </c>
      <c r="G90" s="37">
        <v>278.75441139999998</v>
      </c>
      <c r="H90" s="35">
        <f t="shared" si="97"/>
        <v>-13.866005584255218</v>
      </c>
      <c r="I90" s="36">
        <f>(G90/G$181)*100</f>
        <v>1.0580825365870723</v>
      </c>
      <c r="J90" s="38">
        <v>17663</v>
      </c>
      <c r="K90" s="38">
        <v>18021</v>
      </c>
      <c r="L90" s="35">
        <f t="shared" si="98"/>
        <v>2.0268357583649435</v>
      </c>
      <c r="M90" s="38">
        <v>73246</v>
      </c>
      <c r="N90" s="38">
        <v>72802</v>
      </c>
      <c r="O90" s="35">
        <f t="shared" si="99"/>
        <v>-0.60617644649537172</v>
      </c>
      <c r="P90" s="36">
        <f>(N90/N$181)*100</f>
        <v>0.84985078407670867</v>
      </c>
      <c r="Q90" s="46">
        <v>0</v>
      </c>
      <c r="R90" s="46">
        <v>0</v>
      </c>
      <c r="S90" s="40" t="s">
        <v>40</v>
      </c>
      <c r="T90" s="38">
        <v>0</v>
      </c>
      <c r="U90" s="38">
        <v>0</v>
      </c>
      <c r="V90" s="40" t="s">
        <v>40</v>
      </c>
      <c r="W90" s="40" t="s">
        <v>40</v>
      </c>
      <c r="X90" s="37">
        <v>812.34638342999983</v>
      </c>
      <c r="Y90" s="37">
        <v>920.0182139100001</v>
      </c>
      <c r="Z90" s="35">
        <f t="shared" si="102"/>
        <v>13.254423565643705</v>
      </c>
      <c r="AA90" s="37">
        <v>3584.0770805999996</v>
      </c>
      <c r="AB90" s="37">
        <v>8245.6397280000001</v>
      </c>
      <c r="AC90" s="35">
        <f t="shared" si="103"/>
        <v>130.06312483155696</v>
      </c>
      <c r="AD90" s="36">
        <f>(AB90/AB$181)*100</f>
        <v>0.99097347383945278</v>
      </c>
    </row>
    <row r="91" spans="1:30">
      <c r="A91" s="2"/>
      <c r="B91" s="5" t="s">
        <v>4</v>
      </c>
      <c r="C91" s="45">
        <v>114.27247760800046</v>
      </c>
      <c r="D91" s="37">
        <v>41.894705354999886</v>
      </c>
      <c r="E91" s="35">
        <f t="shared" si="96"/>
        <v>-63.337886574302516</v>
      </c>
      <c r="F91" s="37">
        <v>512.61547360299994</v>
      </c>
      <c r="G91" s="37">
        <v>544.93807331300695</v>
      </c>
      <c r="H91" s="35">
        <f t="shared" si="97"/>
        <v>6.3054280205048139</v>
      </c>
      <c r="I91" s="36">
        <f>(G91/G$182)*100</f>
        <v>0.76425788837443065</v>
      </c>
      <c r="J91" s="38">
        <v>12</v>
      </c>
      <c r="K91" s="38">
        <v>17</v>
      </c>
      <c r="L91" s="35">
        <f t="shared" si="98"/>
        <v>41.666666666666671</v>
      </c>
      <c r="M91" s="38">
        <v>78</v>
      </c>
      <c r="N91" s="38">
        <v>94</v>
      </c>
      <c r="O91" s="35">
        <f t="shared" si="99"/>
        <v>20.512820512820511</v>
      </c>
      <c r="P91" s="36">
        <f>(N91/N$182)*100</f>
        <v>16.998191681735985</v>
      </c>
      <c r="Q91" s="44">
        <v>123870</v>
      </c>
      <c r="R91" s="44">
        <v>155072</v>
      </c>
      <c r="S91" s="35">
        <f t="shared" si="100"/>
        <v>25.189311374828449</v>
      </c>
      <c r="T91" s="38">
        <v>1923103</v>
      </c>
      <c r="U91" s="38">
        <v>1235620</v>
      </c>
      <c r="V91" s="35">
        <f t="shared" si="101"/>
        <v>-35.748631248560272</v>
      </c>
      <c r="W91" s="36">
        <f>(U91/U$182)*100</f>
        <v>5.7752570511003354</v>
      </c>
      <c r="X91" s="37">
        <v>3079.4825162999955</v>
      </c>
      <c r="Y91" s="37">
        <v>6584.9245758000061</v>
      </c>
      <c r="Z91" s="35">
        <f t="shared" si="102"/>
        <v>113.83217930107968</v>
      </c>
      <c r="AA91" s="37">
        <v>58575.518788400004</v>
      </c>
      <c r="AB91" s="37">
        <v>50481.942635800013</v>
      </c>
      <c r="AC91" s="35">
        <f t="shared" si="103"/>
        <v>-13.817335842704995</v>
      </c>
      <c r="AD91" s="36">
        <f>(AB91/AB$182)*100</f>
        <v>19.478655896357377</v>
      </c>
    </row>
    <row r="92" spans="1:30">
      <c r="A92" s="2"/>
      <c r="B92" s="5" t="s">
        <v>5</v>
      </c>
      <c r="C92" s="43">
        <v>4.53525725E-2</v>
      </c>
      <c r="D92" s="37">
        <v>5.9273956000000003E-2</v>
      </c>
      <c r="E92" s="35">
        <f t="shared" si="96"/>
        <v>30.695907051358557</v>
      </c>
      <c r="F92" s="37">
        <v>0.18856724499999999</v>
      </c>
      <c r="G92" s="37">
        <v>0.283217512</v>
      </c>
      <c r="H92" s="35">
        <f t="shared" si="97"/>
        <v>50.194437003096702</v>
      </c>
      <c r="I92" s="36">
        <f>(G92/G$183)*100</f>
        <v>7.2155012728609188E-3</v>
      </c>
      <c r="J92" s="38">
        <v>0</v>
      </c>
      <c r="K92" s="38">
        <v>0</v>
      </c>
      <c r="L92" s="40" t="s">
        <v>40</v>
      </c>
      <c r="M92" s="38">
        <v>1</v>
      </c>
      <c r="N92" s="38">
        <v>2</v>
      </c>
      <c r="O92" s="35">
        <f t="shared" si="99"/>
        <v>100</v>
      </c>
      <c r="P92" s="36">
        <f>(N92/N$183)*100</f>
        <v>7.1813285457809697E-2</v>
      </c>
      <c r="Q92" s="44">
        <v>63</v>
      </c>
      <c r="R92" s="44">
        <v>51</v>
      </c>
      <c r="S92" s="35">
        <f t="shared" si="100"/>
        <v>-19.047619047619047</v>
      </c>
      <c r="T92" s="38">
        <v>421</v>
      </c>
      <c r="U92" s="38">
        <v>225</v>
      </c>
      <c r="V92" s="35">
        <f t="shared" si="101"/>
        <v>-46.555819477434682</v>
      </c>
      <c r="W92" s="36">
        <f>(U92/U$183)*100</f>
        <v>1.6193504461490406E-2</v>
      </c>
      <c r="X92" s="37">
        <v>13.790806700000003</v>
      </c>
      <c r="Y92" s="37">
        <v>13.3051973</v>
      </c>
      <c r="Z92" s="35">
        <f t="shared" si="102"/>
        <v>-3.5212544890503255</v>
      </c>
      <c r="AA92" s="37">
        <v>59.413315499999996</v>
      </c>
      <c r="AB92" s="37">
        <v>83.876457200000004</v>
      </c>
      <c r="AC92" s="35">
        <f t="shared" si="103"/>
        <v>41.174510282968484</v>
      </c>
      <c r="AD92" s="36">
        <f>(AB92/AB$183)*100</f>
        <v>0.15672244011996339</v>
      </c>
    </row>
    <row r="93" spans="1:30">
      <c r="A93" s="2"/>
      <c r="B93" s="19" t="s">
        <v>23</v>
      </c>
      <c r="C93" s="43">
        <v>0</v>
      </c>
      <c r="D93" s="37">
        <v>0</v>
      </c>
      <c r="E93" s="40" t="s">
        <v>40</v>
      </c>
      <c r="F93" s="37">
        <v>0</v>
      </c>
      <c r="G93" s="37">
        <v>0</v>
      </c>
      <c r="H93" s="40" t="s">
        <v>40</v>
      </c>
      <c r="I93" s="36">
        <f>(G93/G$184)*100</f>
        <v>0</v>
      </c>
      <c r="J93" s="38">
        <v>0</v>
      </c>
      <c r="K93" s="38">
        <v>0</v>
      </c>
      <c r="L93" s="40" t="s">
        <v>40</v>
      </c>
      <c r="M93" s="38">
        <v>0</v>
      </c>
      <c r="N93" s="38">
        <v>0</v>
      </c>
      <c r="O93" s="40" t="s">
        <v>40</v>
      </c>
      <c r="P93" s="36">
        <f>(N93/N$184)*100</f>
        <v>0</v>
      </c>
      <c r="Q93" s="10">
        <v>0</v>
      </c>
      <c r="R93" s="10">
        <v>0</v>
      </c>
      <c r="S93" s="40" t="s">
        <v>40</v>
      </c>
      <c r="T93" s="38">
        <v>0</v>
      </c>
      <c r="U93" s="38">
        <v>0</v>
      </c>
      <c r="V93" s="40" t="s">
        <v>40</v>
      </c>
      <c r="W93" s="36">
        <f>(U93/U$184)*100</f>
        <v>0</v>
      </c>
      <c r="X93" s="37">
        <v>0</v>
      </c>
      <c r="Y93" s="37">
        <v>0</v>
      </c>
      <c r="Z93" s="40" t="s">
        <v>40</v>
      </c>
      <c r="AA93" s="37">
        <v>0</v>
      </c>
      <c r="AB93" s="37">
        <v>0</v>
      </c>
      <c r="AC93" s="40" t="s">
        <v>40</v>
      </c>
      <c r="AD93" s="36">
        <f>(AB93/AB$184)*100</f>
        <v>0</v>
      </c>
    </row>
    <row r="94" spans="1:30">
      <c r="A94" s="2"/>
      <c r="B94" s="19"/>
      <c r="C94" s="43"/>
      <c r="D94" s="37"/>
      <c r="E94" s="35"/>
      <c r="F94" s="37"/>
      <c r="G94" s="37"/>
      <c r="H94" s="35"/>
      <c r="I94" s="36"/>
      <c r="J94" s="38"/>
      <c r="K94" s="38"/>
      <c r="L94" s="35"/>
      <c r="M94" s="38"/>
      <c r="N94" s="38"/>
      <c r="O94" s="35"/>
      <c r="P94" s="36"/>
      <c r="Q94" s="10"/>
      <c r="R94" s="10"/>
      <c r="S94" s="35"/>
      <c r="T94" s="38"/>
      <c r="U94" s="38"/>
      <c r="V94" s="35"/>
      <c r="W94" s="36"/>
      <c r="X94" s="37"/>
      <c r="Y94" s="37"/>
      <c r="Z94" s="35"/>
      <c r="AA94" s="37"/>
      <c r="AB94" s="37"/>
      <c r="AC94" s="35"/>
      <c r="AD94" s="36"/>
    </row>
    <row r="95" spans="1:30" s="18" customFormat="1" ht="15">
      <c r="A95" s="12">
        <v>14</v>
      </c>
      <c r="B95" s="3" t="s">
        <v>33</v>
      </c>
      <c r="C95" s="8">
        <f>C96+C97+C98+C99+C100</f>
        <v>353.03541303800068</v>
      </c>
      <c r="D95" s="8">
        <f>D96+D97+D98+D99+D100</f>
        <v>481.3798931420007</v>
      </c>
      <c r="E95" s="33">
        <f t="shared" ref="E95:E100" si="104">((D95-C95)/C95)*100</f>
        <v>36.354562563440354</v>
      </c>
      <c r="F95" s="8">
        <f>F96+F97+F98+F99+F100</f>
        <v>2040.7809000299997</v>
      </c>
      <c r="G95" s="8">
        <f>G96+G97+G98+G99+G100</f>
        <v>1655.2767402820014</v>
      </c>
      <c r="H95" s="33">
        <f t="shared" ref="H95:H100" si="105">((G95-F95)/F95)*100</f>
        <v>-18.890031739435202</v>
      </c>
      <c r="I95" s="34">
        <f>(G95/G$179)*100</f>
        <v>1.3271129215562962</v>
      </c>
      <c r="J95" s="16">
        <f>J96+J97+J98+J99+J100</f>
        <v>32534</v>
      </c>
      <c r="K95" s="16">
        <f>K96+K97+K98+K99+K100</f>
        <v>31826</v>
      </c>
      <c r="L95" s="33">
        <f t="shared" ref="L95:L100" si="106">((K95-J95)/J95)*100</f>
        <v>-2.1761849142435605</v>
      </c>
      <c r="M95" s="16">
        <f>M96+M97+M98+M99+M100</f>
        <v>131025</v>
      </c>
      <c r="N95" s="16">
        <f>N96+N97+N98+N99+N100</f>
        <v>138679</v>
      </c>
      <c r="O95" s="33">
        <f t="shared" ref="O95:O100" si="107">((N95-M95)/M95)*100</f>
        <v>5.8416332760923488</v>
      </c>
      <c r="P95" s="34">
        <f>(N95/N$179)*100</f>
        <v>1.5263587144946789</v>
      </c>
      <c r="Q95" s="16">
        <f>Q96+Q97+Q98+Q99+Q100</f>
        <v>1097695</v>
      </c>
      <c r="R95" s="16">
        <f>R96+R97+R98+R99+R100</f>
        <v>1191908</v>
      </c>
      <c r="S95" s="33">
        <f t="shared" ref="S95:S100" si="108">((R95-Q95)/Q95)*100</f>
        <v>8.5828030554935566</v>
      </c>
      <c r="T95" s="16">
        <f>T96+T97+T98+T99+T100</f>
        <v>7336907</v>
      </c>
      <c r="U95" s="16">
        <f>U96+U97+U98+U99+U100</f>
        <v>4378830</v>
      </c>
      <c r="V95" s="33">
        <f t="shared" ref="V95:V100" si="109">((U95-T95)/T95)*100</f>
        <v>-40.317766055914298</v>
      </c>
      <c r="W95" s="34">
        <f>(U95/U$179)*100</f>
        <v>8.0325763609581902</v>
      </c>
      <c r="X95" s="8">
        <f>X96+X97+X98+X99+X100</f>
        <v>14600.620733889</v>
      </c>
      <c r="Y95" s="8">
        <f>Y96+Y97+Y98+Y99+Y100</f>
        <v>17744.407403868001</v>
      </c>
      <c r="Z95" s="33">
        <f t="shared" ref="Z95:Z100" si="110">((Y95-X95)/X95)*100</f>
        <v>21.531869961405583</v>
      </c>
      <c r="AA95" s="8">
        <f>AA96+AA97+AA98+AA99+AA100</f>
        <v>88284.809212859982</v>
      </c>
      <c r="AB95" s="8">
        <f>AB96+AB97+AB98+AB99+AB100</f>
        <v>70967.944265562997</v>
      </c>
      <c r="AC95" s="33">
        <f t="shared" ref="AC95:AC100" si="111">((AB95-AA95)/AA95)*100</f>
        <v>-19.614773030255954</v>
      </c>
      <c r="AD95" s="34">
        <f>(AB95/AB$179)*100</f>
        <v>3.5452339502549579</v>
      </c>
    </row>
    <row r="96" spans="1:30">
      <c r="A96" s="2"/>
      <c r="B96" s="5" t="s">
        <v>2</v>
      </c>
      <c r="C96" s="43">
        <v>68.001485500000001</v>
      </c>
      <c r="D96" s="11">
        <v>96.499777699999981</v>
      </c>
      <c r="E96" s="35">
        <f t="shared" si="104"/>
        <v>41.908337723004564</v>
      </c>
      <c r="F96" s="11">
        <v>256.29402520000002</v>
      </c>
      <c r="G96" s="11">
        <v>388.99734650000005</v>
      </c>
      <c r="H96" s="35">
        <f t="shared" si="105"/>
        <v>51.777766257502286</v>
      </c>
      <c r="I96" s="36">
        <f>(G96/G$180)*100</f>
        <v>1.8981019479061407</v>
      </c>
      <c r="J96" s="31">
        <v>6436</v>
      </c>
      <c r="K96" s="31">
        <v>6493</v>
      </c>
      <c r="L96" s="35">
        <f t="shared" si="106"/>
        <v>0.88564325668116839</v>
      </c>
      <c r="M96" s="31">
        <v>21619</v>
      </c>
      <c r="N96" s="31">
        <v>18966</v>
      </c>
      <c r="O96" s="35">
        <f t="shared" si="107"/>
        <v>-12.271612933068136</v>
      </c>
      <c r="P96" s="36">
        <f>(N96/N$180)*100</f>
        <v>3.7595445571246202</v>
      </c>
      <c r="Q96" s="44">
        <v>0</v>
      </c>
      <c r="R96" s="44">
        <v>0</v>
      </c>
      <c r="S96" s="40" t="s">
        <v>40</v>
      </c>
      <c r="T96" s="31">
        <v>0</v>
      </c>
      <c r="U96" s="31">
        <v>0</v>
      </c>
      <c r="V96" s="40" t="s">
        <v>40</v>
      </c>
      <c r="W96" s="40" t="s">
        <v>40</v>
      </c>
      <c r="X96" s="11">
        <v>437.50346819999999</v>
      </c>
      <c r="Y96" s="11">
        <v>672.81908759999988</v>
      </c>
      <c r="Z96" s="35">
        <f t="shared" si="110"/>
        <v>53.78600091289514</v>
      </c>
      <c r="AA96" s="11">
        <v>1778.5931356000001</v>
      </c>
      <c r="AB96" s="11">
        <v>2658.6247702999999</v>
      </c>
      <c r="AC96" s="35">
        <f t="shared" si="111"/>
        <v>49.479086424289228</v>
      </c>
      <c r="AD96" s="36">
        <f>(AB96/AB$180)*100</f>
        <v>16.799887823020867</v>
      </c>
    </row>
    <row r="97" spans="1:30">
      <c r="A97" s="2"/>
      <c r="B97" s="5" t="s">
        <v>3</v>
      </c>
      <c r="C97" s="45">
        <v>139.585045946001</v>
      </c>
      <c r="D97" s="11">
        <v>128.39433180000088</v>
      </c>
      <c r="E97" s="35">
        <f t="shared" si="104"/>
        <v>-8.0171296790125268</v>
      </c>
      <c r="F97" s="11">
        <v>562.35469102100251</v>
      </c>
      <c r="G97" s="11">
        <v>558.98545601000126</v>
      </c>
      <c r="H97" s="35">
        <f t="shared" si="105"/>
        <v>-0.59912988453677163</v>
      </c>
      <c r="I97" s="36">
        <f>(G97/G$181)*100</f>
        <v>2.1217700062211233</v>
      </c>
      <c r="J97" s="31">
        <v>26045</v>
      </c>
      <c r="K97" s="31">
        <v>25265</v>
      </c>
      <c r="L97" s="35">
        <f t="shared" si="106"/>
        <v>-2.9948166634670761</v>
      </c>
      <c r="M97" s="31">
        <v>108989</v>
      </c>
      <c r="N97" s="31">
        <v>119240</v>
      </c>
      <c r="O97" s="35">
        <f t="shared" si="107"/>
        <v>9.4055363385295774</v>
      </c>
      <c r="P97" s="36">
        <f>(N97/N$181)*100</f>
        <v>1.3919426319786095</v>
      </c>
      <c r="Q97" s="44">
        <v>0</v>
      </c>
      <c r="R97" s="44">
        <v>0</v>
      </c>
      <c r="S97" s="40" t="s">
        <v>40</v>
      </c>
      <c r="T97" s="31">
        <v>0</v>
      </c>
      <c r="U97" s="31">
        <v>0</v>
      </c>
      <c r="V97" s="40" t="s">
        <v>40</v>
      </c>
      <c r="W97" s="40" t="s">
        <v>40</v>
      </c>
      <c r="X97" s="11">
        <v>4641.2163558000002</v>
      </c>
      <c r="Y97" s="11">
        <v>6093.8514805000004</v>
      </c>
      <c r="Z97" s="35">
        <f t="shared" si="110"/>
        <v>31.298586692358825</v>
      </c>
      <c r="AA97" s="11">
        <v>19728.360297400002</v>
      </c>
      <c r="AB97" s="11">
        <v>31709.220709699999</v>
      </c>
      <c r="AC97" s="35">
        <f t="shared" si="111"/>
        <v>60.729124122286805</v>
      </c>
      <c r="AD97" s="36">
        <f>(AB97/AB$181)*100</f>
        <v>3.8108621812239973</v>
      </c>
    </row>
    <row r="98" spans="1:30">
      <c r="A98" s="2"/>
      <c r="B98" s="5" t="s">
        <v>4</v>
      </c>
      <c r="C98" s="52">
        <v>83.98704592999961</v>
      </c>
      <c r="D98" s="11">
        <v>73.148149017999927</v>
      </c>
      <c r="E98" s="35">
        <f t="shared" si="104"/>
        <v>-12.905438918560774</v>
      </c>
      <c r="F98" s="11">
        <v>558.51255502799722</v>
      </c>
      <c r="G98" s="11">
        <v>262.26975921199994</v>
      </c>
      <c r="H98" s="35">
        <f t="shared" si="105"/>
        <v>-53.041385220274442</v>
      </c>
      <c r="I98" s="36">
        <f>(G98/G$182)*100</f>
        <v>0.36782478996416484</v>
      </c>
      <c r="J98" s="31">
        <v>14</v>
      </c>
      <c r="K98" s="31">
        <v>23</v>
      </c>
      <c r="L98" s="35">
        <f t="shared" si="106"/>
        <v>64.285714285714292</v>
      </c>
      <c r="M98" s="31">
        <v>103</v>
      </c>
      <c r="N98" s="31">
        <v>93</v>
      </c>
      <c r="O98" s="35">
        <f t="shared" si="107"/>
        <v>-9.7087378640776691</v>
      </c>
      <c r="P98" s="36">
        <f>(N98/N$182)*100</f>
        <v>16.817359855334537</v>
      </c>
      <c r="Q98" s="44">
        <v>1028077</v>
      </c>
      <c r="R98" s="44">
        <v>1150785</v>
      </c>
      <c r="S98" s="35">
        <f t="shared" si="108"/>
        <v>11.935681860405397</v>
      </c>
      <c r="T98" s="31">
        <v>6635831</v>
      </c>
      <c r="U98" s="31">
        <v>3942006</v>
      </c>
      <c r="V98" s="35">
        <f t="shared" si="109"/>
        <v>-40.595141738841747</v>
      </c>
      <c r="W98" s="36">
        <f>(U98/U$182)*100</f>
        <v>18.424837690373923</v>
      </c>
      <c r="X98" s="11">
        <v>7376.4769019999985</v>
      </c>
      <c r="Y98" s="11">
        <v>7079.5950616000009</v>
      </c>
      <c r="Z98" s="35">
        <f t="shared" si="110"/>
        <v>-4.0247104999339651</v>
      </c>
      <c r="AA98" s="11">
        <v>45891.528703799981</v>
      </c>
      <c r="AB98" s="11">
        <v>24222.620011799998</v>
      </c>
      <c r="AC98" s="35">
        <f t="shared" si="111"/>
        <v>-47.217665883084258</v>
      </c>
      <c r="AD98" s="36">
        <f>(AB98/AB$182)*100</f>
        <v>9.3463930958843733</v>
      </c>
    </row>
    <row r="99" spans="1:30">
      <c r="A99" s="2"/>
      <c r="B99" s="5" t="s">
        <v>5</v>
      </c>
      <c r="C99" s="52">
        <v>0.18724519900000061</v>
      </c>
      <c r="D99" s="11">
        <v>5.5338011999999999E-2</v>
      </c>
      <c r="E99" s="35">
        <f t="shared" si="104"/>
        <v>-70.44623184170409</v>
      </c>
      <c r="F99" s="11">
        <v>3.438877524000012</v>
      </c>
      <c r="G99" s="11">
        <v>0.22590948499999999</v>
      </c>
      <c r="H99" s="35">
        <f t="shared" si="105"/>
        <v>-93.43072024451665</v>
      </c>
      <c r="I99" s="36">
        <f>(G99/G$183)*100</f>
        <v>5.7554709984489038E-3</v>
      </c>
      <c r="J99" s="31">
        <v>2</v>
      </c>
      <c r="K99" s="31">
        <v>2</v>
      </c>
      <c r="L99" s="35">
        <f t="shared" si="106"/>
        <v>0</v>
      </c>
      <c r="M99" s="31">
        <v>17</v>
      </c>
      <c r="N99" s="31">
        <v>10</v>
      </c>
      <c r="O99" s="35">
        <f t="shared" si="107"/>
        <v>-41.17647058823529</v>
      </c>
      <c r="P99" s="36">
        <f>(N99/N$183)*100</f>
        <v>0.35906642728904847</v>
      </c>
      <c r="Q99" s="46">
        <v>10359</v>
      </c>
      <c r="R99" s="46">
        <v>1159</v>
      </c>
      <c r="S99" s="35">
        <f t="shared" si="108"/>
        <v>-88.811661357273863</v>
      </c>
      <c r="T99" s="31">
        <v>204614</v>
      </c>
      <c r="U99" s="31">
        <v>11025</v>
      </c>
      <c r="V99" s="35">
        <f t="shared" si="109"/>
        <v>-94.611805643797581</v>
      </c>
      <c r="W99" s="36">
        <f>(U99/U$183)*100</f>
        <v>0.79348171861302985</v>
      </c>
      <c r="X99" s="11">
        <v>60.573580300000003</v>
      </c>
      <c r="Y99" s="11">
        <v>14.978636699999999</v>
      </c>
      <c r="Z99" s="35">
        <f t="shared" si="110"/>
        <v>-75.271997088803417</v>
      </c>
      <c r="AA99" s="11">
        <v>924.89768989999982</v>
      </c>
      <c r="AB99" s="11">
        <v>150.98761099999999</v>
      </c>
      <c r="AC99" s="35">
        <f t="shared" si="111"/>
        <v>-83.675209415181385</v>
      </c>
      <c r="AD99" s="36">
        <f>(AB99/AB$183)*100</f>
        <v>0.28211905478291738</v>
      </c>
    </row>
    <row r="100" spans="1:30">
      <c r="A100" s="2"/>
      <c r="B100" s="19" t="s">
        <v>23</v>
      </c>
      <c r="C100" s="45">
        <v>61.274590463000024</v>
      </c>
      <c r="D100" s="11">
        <v>183.28229661199995</v>
      </c>
      <c r="E100" s="35">
        <f t="shared" si="104"/>
        <v>199.11631432718087</v>
      </c>
      <c r="F100" s="11">
        <v>660.18075125699988</v>
      </c>
      <c r="G100" s="11">
        <v>444.79826907500006</v>
      </c>
      <c r="H100" s="35">
        <f t="shared" si="105"/>
        <v>-32.624774619966793</v>
      </c>
      <c r="I100" s="36">
        <f>(G100/G$184)*100</f>
        <v>16.719490681465722</v>
      </c>
      <c r="J100" s="31">
        <v>37</v>
      </c>
      <c r="K100" s="31">
        <v>43</v>
      </c>
      <c r="L100" s="35">
        <f t="shared" si="106"/>
        <v>16.216216216216218</v>
      </c>
      <c r="M100" s="31">
        <v>297</v>
      </c>
      <c r="N100" s="31">
        <v>370</v>
      </c>
      <c r="O100" s="35">
        <f t="shared" si="107"/>
        <v>24.579124579124578</v>
      </c>
      <c r="P100" s="36">
        <f>(N100/N$184)*100</f>
        <v>3.2596247026693685</v>
      </c>
      <c r="Q100" s="48">
        <v>59259</v>
      </c>
      <c r="R100" s="48">
        <v>39964</v>
      </c>
      <c r="S100" s="35">
        <f t="shared" si="108"/>
        <v>-32.560454951990415</v>
      </c>
      <c r="T100" s="31">
        <v>496462</v>
      </c>
      <c r="U100" s="31">
        <v>425799</v>
      </c>
      <c r="V100" s="35">
        <f t="shared" si="109"/>
        <v>-14.233314936490608</v>
      </c>
      <c r="W100" s="36">
        <f>(U100/U$184)*100</f>
        <v>1.341991774497703</v>
      </c>
      <c r="X100" s="11">
        <v>2084.8504275890004</v>
      </c>
      <c r="Y100" s="11">
        <v>3883.1631374680005</v>
      </c>
      <c r="Z100" s="35">
        <f t="shared" si="110"/>
        <v>86.256197858694193</v>
      </c>
      <c r="AA100" s="11">
        <v>19961.429386160002</v>
      </c>
      <c r="AB100" s="11">
        <v>12226.491162763001</v>
      </c>
      <c r="AC100" s="35">
        <f t="shared" si="111"/>
        <v>-38.749420563839578</v>
      </c>
      <c r="AD100" s="36">
        <f>(AB100/AB$184)*100</f>
        <v>1.4534582885534073</v>
      </c>
    </row>
    <row r="101" spans="1:30">
      <c r="A101" s="2"/>
      <c r="B101" s="19"/>
      <c r="C101" s="45"/>
      <c r="D101" s="11"/>
      <c r="E101" s="35"/>
      <c r="F101" s="11"/>
      <c r="G101" s="11"/>
      <c r="H101" s="35"/>
      <c r="I101" s="36"/>
      <c r="J101" s="31"/>
      <c r="K101" s="31"/>
      <c r="L101" s="35"/>
      <c r="M101" s="31"/>
      <c r="N101" s="31"/>
      <c r="O101" s="35"/>
      <c r="P101" s="36"/>
      <c r="Q101" s="48"/>
      <c r="R101" s="48"/>
      <c r="S101" s="35"/>
      <c r="T101" s="31"/>
      <c r="U101" s="31"/>
      <c r="V101" s="35"/>
      <c r="W101" s="36"/>
      <c r="X101" s="11"/>
      <c r="Y101" s="11"/>
      <c r="Z101" s="35"/>
      <c r="AA101" s="11"/>
      <c r="AB101" s="11"/>
      <c r="AC101" s="35"/>
      <c r="AD101" s="36"/>
    </row>
    <row r="102" spans="1:30" s="18" customFormat="1" ht="15">
      <c r="A102" s="12">
        <v>15</v>
      </c>
      <c r="B102" s="3" t="s">
        <v>17</v>
      </c>
      <c r="C102" s="8">
        <f>C103+C104+C105+C106+C107</f>
        <v>495.66640940300078</v>
      </c>
      <c r="D102" s="8">
        <f>D103+D104+D105+D106+D107</f>
        <v>601.28306307700007</v>
      </c>
      <c r="E102" s="33">
        <f t="shared" ref="E102:E107" si="112">((D102-C102)/C102)*100</f>
        <v>21.308011128131106</v>
      </c>
      <c r="F102" s="8">
        <f>F103+F104+F105+F106+F107</f>
        <v>2289.1561743309999</v>
      </c>
      <c r="G102" s="8">
        <f>G103+G104+G105+G106+G107</f>
        <v>2494.7600184309995</v>
      </c>
      <c r="H102" s="33">
        <f t="shared" ref="H102:H107" si="113">((G102-F102)/F102)*100</f>
        <v>8.9816433848200337</v>
      </c>
      <c r="I102" s="34">
        <f>(G102/G$179)*100</f>
        <v>2.0001660000839219</v>
      </c>
      <c r="J102" s="16">
        <f>J103+J104+J105+J106+J107</f>
        <v>52839</v>
      </c>
      <c r="K102" s="16">
        <f>K103+K104+K105+K106+K107</f>
        <v>53964</v>
      </c>
      <c r="L102" s="33">
        <f t="shared" ref="L102:L107" si="114">((K102-J102)/J102)*100</f>
        <v>2.1291091807187872</v>
      </c>
      <c r="M102" s="16">
        <f>M103+M104+M105+M106+M107</f>
        <v>264759</v>
      </c>
      <c r="N102" s="16">
        <f>N103+N104+N105+N106+N107</f>
        <v>283537</v>
      </c>
      <c r="O102" s="33">
        <f t="shared" ref="O102:O107" si="115">((N102-M102)/M102)*100</f>
        <v>7.0924878852088122</v>
      </c>
      <c r="P102" s="34">
        <f>(N102/N$179)*100</f>
        <v>3.120726071226918</v>
      </c>
      <c r="Q102" s="16">
        <f>Q103+Q104+Q105+Q106+Q107</f>
        <v>434363</v>
      </c>
      <c r="R102" s="16">
        <f>R103+R104+R105+R106+R107</f>
        <v>252841</v>
      </c>
      <c r="S102" s="33">
        <f t="shared" ref="S102:S107" si="116">((R102-Q102)/Q102)*100</f>
        <v>-41.790391907229669</v>
      </c>
      <c r="T102" s="16">
        <f>T103+T104+T105+T106+T107</f>
        <v>2608395</v>
      </c>
      <c r="U102" s="16">
        <f>U103+U104+U105+U106+U107</f>
        <v>1481694</v>
      </c>
      <c r="V102" s="33">
        <f t="shared" ref="V102:V107" si="117">((U102-T102)/T102)*100</f>
        <v>-43.195183244868971</v>
      </c>
      <c r="W102" s="34">
        <f>(U102/U$179)*100</f>
        <v>2.7180365984917394</v>
      </c>
      <c r="X102" s="8">
        <f>X103+X104+X105+X106+X107</f>
        <v>27892.82958836099</v>
      </c>
      <c r="Y102" s="8">
        <f>Y103+Y104+Y105+Y106+Y107</f>
        <v>26761.13825034281</v>
      </c>
      <c r="Z102" s="33">
        <f t="shared" ref="Z102:Z107" si="118">((Y102-X102)/X102)*100</f>
        <v>-4.057284093150618</v>
      </c>
      <c r="AA102" s="8">
        <f>AA103+AA104+AA105+AA106+AA107</f>
        <v>133001.32912598326</v>
      </c>
      <c r="AB102" s="8">
        <f>AB103+AB104+AB105+AB106+AB107</f>
        <v>176301.89925699105</v>
      </c>
      <c r="AC102" s="33">
        <f t="shared" ref="AC102:AC107" si="119">((AB102-AA102)/AA102)*100</f>
        <v>32.556494296378084</v>
      </c>
      <c r="AD102" s="34">
        <f>(AB102/AB$179)*100</f>
        <v>8.8072366363246744</v>
      </c>
    </row>
    <row r="103" spans="1:30">
      <c r="A103" s="2"/>
      <c r="B103" s="5" t="s">
        <v>2</v>
      </c>
      <c r="C103" s="9">
        <v>103.1243082530013</v>
      </c>
      <c r="D103" s="11">
        <v>144.54404651800013</v>
      </c>
      <c r="E103" s="35">
        <f t="shared" si="112"/>
        <v>40.164864101081967</v>
      </c>
      <c r="F103" s="11">
        <v>461.5136065909989</v>
      </c>
      <c r="G103" s="11">
        <v>643.74091524600033</v>
      </c>
      <c r="H103" s="35">
        <f t="shared" si="113"/>
        <v>39.484709887761618</v>
      </c>
      <c r="I103" s="36">
        <f>(G103/G$180)*100</f>
        <v>3.1411162471138216</v>
      </c>
      <c r="J103" s="31">
        <v>175</v>
      </c>
      <c r="K103" s="31">
        <v>638</v>
      </c>
      <c r="L103" s="35">
        <f t="shared" si="114"/>
        <v>264.57142857142861</v>
      </c>
      <c r="M103" s="31">
        <v>764</v>
      </c>
      <c r="N103" s="31">
        <v>2441</v>
      </c>
      <c r="O103" s="35">
        <f t="shared" si="115"/>
        <v>219.50261780104711</v>
      </c>
      <c r="P103" s="36">
        <f>(N103/N$180)*100</f>
        <v>0.48386840999373609</v>
      </c>
      <c r="Q103" s="10">
        <v>0</v>
      </c>
      <c r="R103" s="10">
        <v>0</v>
      </c>
      <c r="S103" s="40" t="s">
        <v>40</v>
      </c>
      <c r="T103" s="31">
        <v>0</v>
      </c>
      <c r="U103" s="31">
        <v>0</v>
      </c>
      <c r="V103" s="40" t="s">
        <v>40</v>
      </c>
      <c r="W103" s="40" t="s">
        <v>40</v>
      </c>
      <c r="X103" s="11">
        <v>236.3366084609992</v>
      </c>
      <c r="Y103" s="11">
        <v>418.2006408679959</v>
      </c>
      <c r="Z103" s="35">
        <f t="shared" si="118"/>
        <v>76.951274536466201</v>
      </c>
      <c r="AA103" s="11">
        <v>1111.7849577879979</v>
      </c>
      <c r="AB103" s="11">
        <v>1329.9845728519963</v>
      </c>
      <c r="AC103" s="35">
        <f t="shared" si="119"/>
        <v>19.626062894224379</v>
      </c>
      <c r="AD103" s="36">
        <f>(AB103/AB$180)*100</f>
        <v>8.4041914751815874</v>
      </c>
    </row>
    <row r="104" spans="1:30">
      <c r="A104" s="2"/>
      <c r="B104" s="5" t="s">
        <v>3</v>
      </c>
      <c r="C104" s="52">
        <v>353.63953584699937</v>
      </c>
      <c r="D104" s="11">
        <v>408.70673280099982</v>
      </c>
      <c r="E104" s="35">
        <f t="shared" si="112"/>
        <v>15.571561257173757</v>
      </c>
      <c r="F104" s="11">
        <v>1644.8468318410007</v>
      </c>
      <c r="G104" s="11">
        <v>1693.4300504149994</v>
      </c>
      <c r="H104" s="35">
        <f t="shared" si="113"/>
        <v>2.9536621668062399</v>
      </c>
      <c r="I104" s="36">
        <f>(G104/G$181)*100</f>
        <v>6.4278400269143736</v>
      </c>
      <c r="J104" s="31">
        <v>52592</v>
      </c>
      <c r="K104" s="31">
        <v>53307</v>
      </c>
      <c r="L104" s="35">
        <f t="shared" si="114"/>
        <v>1.3595223608153331</v>
      </c>
      <c r="M104" s="31">
        <v>263454</v>
      </c>
      <c r="N104" s="31">
        <v>280750</v>
      </c>
      <c r="O104" s="35">
        <f t="shared" si="115"/>
        <v>6.5650929574043282</v>
      </c>
      <c r="P104" s="36">
        <f>(N104/N$181)*100</f>
        <v>3.2773221563904285</v>
      </c>
      <c r="Q104" s="44">
        <v>0</v>
      </c>
      <c r="R104" s="44">
        <v>0</v>
      </c>
      <c r="S104" s="40" t="s">
        <v>40</v>
      </c>
      <c r="T104" s="31">
        <v>0</v>
      </c>
      <c r="U104" s="31">
        <v>0</v>
      </c>
      <c r="V104" s="40" t="s">
        <v>40</v>
      </c>
      <c r="W104" s="40" t="s">
        <v>40</v>
      </c>
      <c r="X104" s="11">
        <v>14256.804802641998</v>
      </c>
      <c r="Y104" s="11">
        <v>16988.586803162994</v>
      </c>
      <c r="Z104" s="35">
        <f t="shared" si="118"/>
        <v>19.16124993178525</v>
      </c>
      <c r="AA104" s="11">
        <v>77544.921375899998</v>
      </c>
      <c r="AB104" s="11">
        <v>108974.87141346998</v>
      </c>
      <c r="AC104" s="35">
        <f t="shared" si="119"/>
        <v>40.531281068959892</v>
      </c>
      <c r="AD104" s="36">
        <f>(AB104/AB$181)*100</f>
        <v>13.09676513261968</v>
      </c>
    </row>
    <row r="105" spans="1:30">
      <c r="A105" s="2"/>
      <c r="B105" s="19" t="s">
        <v>4</v>
      </c>
      <c r="C105" s="52">
        <v>25.930981518000134</v>
      </c>
      <c r="D105" s="11">
        <v>37.761361735999998</v>
      </c>
      <c r="E105" s="35">
        <f t="shared" si="112"/>
        <v>45.622570089711949</v>
      </c>
      <c r="F105" s="11">
        <v>130.7180612520001</v>
      </c>
      <c r="G105" s="11">
        <v>102.39343530100003</v>
      </c>
      <c r="H105" s="35">
        <f t="shared" si="113"/>
        <v>-21.668486879097344</v>
      </c>
      <c r="I105" s="36">
        <f>(G105/G$182)*100</f>
        <v>0.14360345602352009</v>
      </c>
      <c r="J105" s="31">
        <v>6</v>
      </c>
      <c r="K105" s="31">
        <v>5</v>
      </c>
      <c r="L105" s="35">
        <f t="shared" si="114"/>
        <v>-16.666666666666664</v>
      </c>
      <c r="M105" s="31">
        <v>90</v>
      </c>
      <c r="N105" s="31">
        <v>6</v>
      </c>
      <c r="O105" s="35">
        <f t="shared" si="115"/>
        <v>-93.333333333333329</v>
      </c>
      <c r="P105" s="36">
        <f>(N105/N$182)*100</f>
        <v>1.0849909584086799</v>
      </c>
      <c r="Q105" s="44">
        <v>12662</v>
      </c>
      <c r="R105" s="44">
        <v>27405</v>
      </c>
      <c r="S105" s="35">
        <f t="shared" si="116"/>
        <v>116.43500236929395</v>
      </c>
      <c r="T105" s="31">
        <v>60355</v>
      </c>
      <c r="U105" s="31">
        <v>85979</v>
      </c>
      <c r="V105" s="35">
        <f t="shared" si="117"/>
        <v>42.455471791897935</v>
      </c>
      <c r="W105" s="36">
        <f>(U105/U$182)*100</f>
        <v>0.40186370081137868</v>
      </c>
      <c r="X105" s="11">
        <v>1427.8054314999993</v>
      </c>
      <c r="Y105" s="11">
        <v>2892.3890373999993</v>
      </c>
      <c r="Z105" s="35">
        <f t="shared" si="118"/>
        <v>102.5758533752994</v>
      </c>
      <c r="AA105" s="11">
        <v>7550.7769088999994</v>
      </c>
      <c r="AB105" s="11">
        <v>7716.3416909999996</v>
      </c>
      <c r="AC105" s="35">
        <f t="shared" si="119"/>
        <v>2.1926853898285783</v>
      </c>
      <c r="AD105" s="36">
        <f>(AB105/AB$182)*100</f>
        <v>2.977380756958333</v>
      </c>
    </row>
    <row r="106" spans="1:30" s="24" customFormat="1">
      <c r="A106" s="2"/>
      <c r="B106" s="5" t="s">
        <v>5</v>
      </c>
      <c r="C106" s="52">
        <v>0</v>
      </c>
      <c r="D106" s="11">
        <v>0</v>
      </c>
      <c r="E106" s="40" t="s">
        <v>40</v>
      </c>
      <c r="F106" s="11">
        <v>0</v>
      </c>
      <c r="G106" s="11">
        <v>0</v>
      </c>
      <c r="H106" s="40" t="s">
        <v>40</v>
      </c>
      <c r="I106" s="36">
        <f>(G106/G$183)*100</f>
        <v>0</v>
      </c>
      <c r="J106" s="31">
        <v>0</v>
      </c>
      <c r="K106" s="31">
        <v>0</v>
      </c>
      <c r="L106" s="40" t="s">
        <v>40</v>
      </c>
      <c r="M106" s="31">
        <v>0</v>
      </c>
      <c r="N106" s="31">
        <v>0</v>
      </c>
      <c r="O106" s="40" t="s">
        <v>40</v>
      </c>
      <c r="P106" s="36">
        <f>(N106/N$183)*100</f>
        <v>0</v>
      </c>
      <c r="Q106" s="44">
        <v>0</v>
      </c>
      <c r="R106" s="44">
        <v>0</v>
      </c>
      <c r="S106" s="40" t="s">
        <v>40</v>
      </c>
      <c r="T106" s="31">
        <v>0</v>
      </c>
      <c r="U106" s="31">
        <v>0</v>
      </c>
      <c r="V106" s="40" t="s">
        <v>40</v>
      </c>
      <c r="W106" s="36">
        <f>(U106/U$183)*100</f>
        <v>0</v>
      </c>
      <c r="X106" s="11">
        <v>0</v>
      </c>
      <c r="Y106" s="11">
        <v>0</v>
      </c>
      <c r="Z106" s="40" t="s">
        <v>40</v>
      </c>
      <c r="AA106" s="11">
        <v>0</v>
      </c>
      <c r="AB106" s="11">
        <v>0</v>
      </c>
      <c r="AC106" s="40" t="s">
        <v>40</v>
      </c>
      <c r="AD106" s="36">
        <f>(AB106/AB$183)*100</f>
        <v>0</v>
      </c>
    </row>
    <row r="107" spans="1:30" s="24" customFormat="1">
      <c r="A107" s="2"/>
      <c r="B107" s="19" t="s">
        <v>23</v>
      </c>
      <c r="C107" s="52">
        <v>12.971583785</v>
      </c>
      <c r="D107" s="11">
        <v>10.27092202199999</v>
      </c>
      <c r="E107" s="35">
        <f t="shared" si="112"/>
        <v>-20.819830544694046</v>
      </c>
      <c r="F107" s="11">
        <v>52.077674647000002</v>
      </c>
      <c r="G107" s="11">
        <v>55.195617469000027</v>
      </c>
      <c r="H107" s="35">
        <f t="shared" si="113"/>
        <v>5.9871006974379908</v>
      </c>
      <c r="I107" s="36">
        <f>(G107/G$184)*100</f>
        <v>2.0747441617743494</v>
      </c>
      <c r="J107" s="31">
        <v>66</v>
      </c>
      <c r="K107" s="31">
        <v>14</v>
      </c>
      <c r="L107" s="35">
        <f t="shared" si="114"/>
        <v>-78.787878787878782</v>
      </c>
      <c r="M107" s="31">
        <v>451</v>
      </c>
      <c r="N107" s="31">
        <v>340</v>
      </c>
      <c r="O107" s="35">
        <f t="shared" si="115"/>
        <v>-24.611973392461199</v>
      </c>
      <c r="P107" s="36">
        <f>(N107/N$184)*100</f>
        <v>2.9953308078583385</v>
      </c>
      <c r="Q107" s="44">
        <v>421701</v>
      </c>
      <c r="R107" s="44">
        <v>225436</v>
      </c>
      <c r="S107" s="35">
        <f t="shared" si="116"/>
        <v>-46.541269762224893</v>
      </c>
      <c r="T107" s="31">
        <v>2548040</v>
      </c>
      <c r="U107" s="31">
        <v>1395715</v>
      </c>
      <c r="V107" s="35">
        <f t="shared" si="117"/>
        <v>-45.223976075728793</v>
      </c>
      <c r="W107" s="36">
        <f>(U107/U$184)*100</f>
        <v>4.3988784603605486</v>
      </c>
      <c r="X107" s="11">
        <v>11971.882745757992</v>
      </c>
      <c r="Y107" s="11">
        <v>6461.9617689118222</v>
      </c>
      <c r="Z107" s="35">
        <f t="shared" si="118"/>
        <v>-46.023846823913352</v>
      </c>
      <c r="AA107" s="11">
        <v>46793.845883395254</v>
      </c>
      <c r="AB107" s="11">
        <v>58280.701579669068</v>
      </c>
      <c r="AC107" s="35">
        <f t="shared" si="119"/>
        <v>24.547791444408535</v>
      </c>
      <c r="AD107" s="36">
        <f>(AB107/AB$184)*100</f>
        <v>6.9282811925359313</v>
      </c>
    </row>
    <row r="108" spans="1:30" s="24" customFormat="1">
      <c r="A108" s="2"/>
      <c r="B108" s="19"/>
      <c r="C108" s="52"/>
      <c r="D108" s="11"/>
      <c r="E108" s="35"/>
      <c r="F108" s="11"/>
      <c r="G108" s="11"/>
      <c r="H108" s="35"/>
      <c r="I108" s="36"/>
      <c r="J108" s="31"/>
      <c r="K108" s="31"/>
      <c r="L108" s="35"/>
      <c r="M108" s="31"/>
      <c r="N108" s="31"/>
      <c r="O108" s="35"/>
      <c r="P108" s="36"/>
      <c r="Q108" s="44"/>
      <c r="R108" s="44"/>
      <c r="S108" s="35"/>
      <c r="T108" s="31"/>
      <c r="U108" s="31"/>
      <c r="V108" s="35"/>
      <c r="W108" s="36"/>
      <c r="X108" s="11"/>
      <c r="Y108" s="11"/>
      <c r="Z108" s="35"/>
      <c r="AA108" s="11"/>
      <c r="AB108" s="11"/>
      <c r="AC108" s="35"/>
      <c r="AD108" s="36"/>
    </row>
    <row r="109" spans="1:30" s="25" customFormat="1" ht="15">
      <c r="A109" s="12">
        <v>16</v>
      </c>
      <c r="B109" s="3" t="s">
        <v>19</v>
      </c>
      <c r="C109" s="8">
        <f>C110+C111+C112+C113+C114</f>
        <v>154.75594975699997</v>
      </c>
      <c r="D109" s="8">
        <f>D110+D111+D112+D113+D114</f>
        <v>157.255546221</v>
      </c>
      <c r="E109" s="33">
        <f t="shared" ref="E109:E114" si="120">((D109-C109)/C109)*100</f>
        <v>1.6151860189704741</v>
      </c>
      <c r="F109" s="8">
        <f>F110+F111+F112+F113+F114</f>
        <v>771.23713147000001</v>
      </c>
      <c r="G109" s="8">
        <f>G110+G111+G112+G113+G114</f>
        <v>651.47811643700004</v>
      </c>
      <c r="H109" s="33">
        <f t="shared" ref="H109:H114" si="121">((G109-F109)/F109)*100</f>
        <v>-15.528170279449055</v>
      </c>
      <c r="I109" s="34">
        <f>(G109/G$179)*100</f>
        <v>0.52232053130125233</v>
      </c>
      <c r="J109" s="16">
        <f>J110+J111+J112+J113+J114</f>
        <v>15750</v>
      </c>
      <c r="K109" s="16">
        <f>K110+K111+K112+K113+K114</f>
        <v>21378</v>
      </c>
      <c r="L109" s="33">
        <f t="shared" ref="L109:L113" si="122">((K109-J109)/J109)*100</f>
        <v>35.733333333333334</v>
      </c>
      <c r="M109" s="16">
        <f>M110+M111+M112+M113+M114</f>
        <v>89170</v>
      </c>
      <c r="N109" s="16">
        <f>N110+N111+N112+N113+N114</f>
        <v>100252</v>
      </c>
      <c r="O109" s="33">
        <f t="shared" ref="O109:O113" si="123">((N109-M109)/M109)*100</f>
        <v>12.427946618817987</v>
      </c>
      <c r="P109" s="34">
        <f>(N109/N$179)*100</f>
        <v>1.1034151807088353</v>
      </c>
      <c r="Q109" s="16">
        <f>Q110+Q111+Q112+Q113+Q114</f>
        <v>337761</v>
      </c>
      <c r="R109" s="16">
        <f>R110+R111+R112+R113+R114</f>
        <v>240997</v>
      </c>
      <c r="S109" s="33">
        <f t="shared" ref="S109:S114" si="124">((R109-Q109)/Q109)*100</f>
        <v>-28.648659851196555</v>
      </c>
      <c r="T109" s="16">
        <f>T110+T111+T112+T113+T114</f>
        <v>1708569</v>
      </c>
      <c r="U109" s="16">
        <f>U110+U111+U112+U113+U114</f>
        <v>625410</v>
      </c>
      <c r="V109" s="33">
        <f t="shared" ref="V109:V114" si="125">((U109-T109)/T109)*100</f>
        <v>-63.395683756406676</v>
      </c>
      <c r="W109" s="34">
        <f>(U109/U$179)*100</f>
        <v>1.1472593322661218</v>
      </c>
      <c r="X109" s="8">
        <f>X110+X111+X112+X113+X114</f>
        <v>14295.326439500001</v>
      </c>
      <c r="Y109" s="8">
        <f>Y110+Y111+Y112+Y113+Y114</f>
        <v>13064.519175820002</v>
      </c>
      <c r="Z109" s="33">
        <f t="shared" ref="Z109:Z114" si="126">((Y109-X109)/X109)*100</f>
        <v>-8.6098576964224129</v>
      </c>
      <c r="AA109" s="8">
        <f>AA110+AA111+AA112+AA113+AA114</f>
        <v>86135.447710900014</v>
      </c>
      <c r="AB109" s="8">
        <f>AB110+AB111+AB112+AB113+AB114</f>
        <v>73582.210705509991</v>
      </c>
      <c r="AC109" s="33">
        <f t="shared" ref="AC109:AC114" si="127">((AB109-AA109)/AA109)*100</f>
        <v>-14.573833815228982</v>
      </c>
      <c r="AD109" s="34">
        <f>(AB109/AB$179)*100</f>
        <v>3.6758307462285109</v>
      </c>
    </row>
    <row r="110" spans="1:30" s="24" customFormat="1">
      <c r="A110" s="2"/>
      <c r="B110" s="5" t="s">
        <v>2</v>
      </c>
      <c r="C110" s="52">
        <v>1.7252967000000001</v>
      </c>
      <c r="D110" s="11">
        <v>5.7360109000000001</v>
      </c>
      <c r="E110" s="35">
        <f t="shared" si="120"/>
        <v>232.46518700232835</v>
      </c>
      <c r="F110" s="11">
        <v>8.0190003720000007</v>
      </c>
      <c r="G110" s="11">
        <v>37.686103500000002</v>
      </c>
      <c r="H110" s="35">
        <f t="shared" si="121"/>
        <v>369.96011661988234</v>
      </c>
      <c r="I110" s="36">
        <f>(G110/G$180)*100</f>
        <v>0.18388831467862576</v>
      </c>
      <c r="J110" s="31">
        <v>40</v>
      </c>
      <c r="K110" s="31">
        <v>93</v>
      </c>
      <c r="L110" s="35">
        <f t="shared" si="122"/>
        <v>132.5</v>
      </c>
      <c r="M110" s="31">
        <v>253</v>
      </c>
      <c r="N110" s="31">
        <v>526</v>
      </c>
      <c r="O110" s="35">
        <f t="shared" si="123"/>
        <v>107.90513833992095</v>
      </c>
      <c r="P110" s="36">
        <f>(N110/N$180)*100</f>
        <v>0.10426660534891649</v>
      </c>
      <c r="Q110" s="44">
        <v>0</v>
      </c>
      <c r="R110" s="44">
        <v>0</v>
      </c>
      <c r="S110" s="40" t="s">
        <v>40</v>
      </c>
      <c r="T110" s="31">
        <v>0</v>
      </c>
      <c r="U110" s="31">
        <v>0</v>
      </c>
      <c r="V110" s="40" t="s">
        <v>40</v>
      </c>
      <c r="W110" s="40" t="s">
        <v>40</v>
      </c>
      <c r="X110" s="11">
        <v>2.4980896000000001</v>
      </c>
      <c r="Y110" s="11">
        <v>3.3074414000000005</v>
      </c>
      <c r="Z110" s="35">
        <f t="shared" si="126"/>
        <v>32.398829889848642</v>
      </c>
      <c r="AA110" s="11">
        <v>9.9840938999999995</v>
      </c>
      <c r="AB110" s="11">
        <v>7.7556912000000011</v>
      </c>
      <c r="AC110" s="35">
        <f t="shared" si="127"/>
        <v>-22.319528665490601</v>
      </c>
      <c r="AD110" s="36">
        <f>(AB110/AB$180)*100</f>
        <v>4.9008323252509089E-2</v>
      </c>
    </row>
    <row r="111" spans="1:30" s="24" customFormat="1">
      <c r="A111" s="2"/>
      <c r="B111" s="5" t="s">
        <v>3</v>
      </c>
      <c r="C111" s="45">
        <v>108.00654014</v>
      </c>
      <c r="D111" s="11">
        <v>119.487130276</v>
      </c>
      <c r="E111" s="35">
        <f t="shared" si="120"/>
        <v>10.629532360835425</v>
      </c>
      <c r="F111" s="11">
        <v>565.86374048899995</v>
      </c>
      <c r="G111" s="11">
        <v>499.45549853599994</v>
      </c>
      <c r="H111" s="35">
        <f t="shared" si="121"/>
        <v>-11.735730212296746</v>
      </c>
      <c r="I111" s="36">
        <f>(G111/G$181)*100</f>
        <v>1.8958090677352835</v>
      </c>
      <c r="J111" s="31">
        <v>15697</v>
      </c>
      <c r="K111" s="31">
        <v>21258</v>
      </c>
      <c r="L111" s="35">
        <f t="shared" si="122"/>
        <v>35.427151685035355</v>
      </c>
      <c r="M111" s="31">
        <v>88817</v>
      </c>
      <c r="N111" s="31">
        <v>99654</v>
      </c>
      <c r="O111" s="35">
        <f t="shared" si="123"/>
        <v>12.20149295742932</v>
      </c>
      <c r="P111" s="36">
        <f>(N111/N$181)*100</f>
        <v>1.1633063657094629</v>
      </c>
      <c r="Q111" s="44">
        <v>0</v>
      </c>
      <c r="R111" s="44">
        <v>0</v>
      </c>
      <c r="S111" s="40" t="s">
        <v>40</v>
      </c>
      <c r="T111" s="31">
        <v>0</v>
      </c>
      <c r="U111" s="31">
        <v>0</v>
      </c>
      <c r="V111" s="40" t="s">
        <v>40</v>
      </c>
      <c r="W111" s="40" t="s">
        <v>40</v>
      </c>
      <c r="X111" s="11">
        <v>3341.1756775000003</v>
      </c>
      <c r="Y111" s="11">
        <v>4763.6092773199998</v>
      </c>
      <c r="Z111" s="35">
        <f t="shared" si="126"/>
        <v>42.572846719760648</v>
      </c>
      <c r="AA111" s="11">
        <v>16216.324614699999</v>
      </c>
      <c r="AB111" s="11">
        <v>33422.235471209991</v>
      </c>
      <c r="AC111" s="35">
        <f t="shared" si="127"/>
        <v>106.10240769917087</v>
      </c>
      <c r="AD111" s="36">
        <f>(AB111/AB$181)*100</f>
        <v>4.0167348903101567</v>
      </c>
    </row>
    <row r="112" spans="1:30" s="27" customFormat="1">
      <c r="A112" s="26"/>
      <c r="B112" s="5" t="s">
        <v>4</v>
      </c>
      <c r="C112" s="43">
        <v>39.841244257999996</v>
      </c>
      <c r="D112" s="11">
        <v>26.327291137000003</v>
      </c>
      <c r="E112" s="35">
        <f t="shared" si="120"/>
        <v>-33.919505709931322</v>
      </c>
      <c r="F112" s="11">
        <v>166.03684785500002</v>
      </c>
      <c r="G112" s="11">
        <v>92.942291131000005</v>
      </c>
      <c r="H112" s="35">
        <f t="shared" si="121"/>
        <v>-44.023093468886792</v>
      </c>
      <c r="I112" s="36">
        <f>(G112/G$182)*100</f>
        <v>0.13034853433641375</v>
      </c>
      <c r="J112" s="31">
        <v>0</v>
      </c>
      <c r="K112" s="31">
        <v>0</v>
      </c>
      <c r="L112" s="40" t="s">
        <v>40</v>
      </c>
      <c r="M112" s="31">
        <v>4</v>
      </c>
      <c r="N112" s="31">
        <v>0</v>
      </c>
      <c r="O112" s="35">
        <f t="shared" si="123"/>
        <v>-100</v>
      </c>
      <c r="P112" s="36">
        <f>(N112/N$182)*100</f>
        <v>0</v>
      </c>
      <c r="Q112" s="10">
        <v>275067</v>
      </c>
      <c r="R112" s="10">
        <v>152007</v>
      </c>
      <c r="S112" s="35">
        <f t="shared" si="124"/>
        <v>-44.738191058905649</v>
      </c>
      <c r="T112" s="31">
        <v>1052089</v>
      </c>
      <c r="U112" s="31">
        <v>344443</v>
      </c>
      <c r="V112" s="35">
        <f t="shared" si="125"/>
        <v>-67.261039702914871</v>
      </c>
      <c r="W112" s="36">
        <f>(U112/U$182)*100</f>
        <v>1.6099179880967878</v>
      </c>
      <c r="X112" s="11">
        <v>3472.6591500999998</v>
      </c>
      <c r="Y112" s="11">
        <v>2098.9723957000001</v>
      </c>
      <c r="Z112" s="35">
        <f t="shared" si="126"/>
        <v>-39.557200837301941</v>
      </c>
      <c r="AA112" s="11">
        <v>14036.790180600001</v>
      </c>
      <c r="AB112" s="11">
        <v>6422.3042471999997</v>
      </c>
      <c r="AC112" s="35">
        <f t="shared" si="127"/>
        <v>-54.246632139047335</v>
      </c>
      <c r="AD112" s="36">
        <f>(AB112/AB$182)*100</f>
        <v>2.4780713253338296</v>
      </c>
    </row>
    <row r="113" spans="1:30" s="24" customFormat="1">
      <c r="A113" s="2"/>
      <c r="B113" s="5" t="s">
        <v>5</v>
      </c>
      <c r="C113" s="43">
        <v>4.5615150999999993E-2</v>
      </c>
      <c r="D113" s="11">
        <v>6.1640282999999997E-2</v>
      </c>
      <c r="E113" s="35">
        <f t="shared" si="120"/>
        <v>35.131160697023688</v>
      </c>
      <c r="F113" s="11">
        <v>0.22453352199999999</v>
      </c>
      <c r="G113" s="11">
        <v>0.28720641700000005</v>
      </c>
      <c r="H113" s="35">
        <f t="shared" si="121"/>
        <v>27.912489164980926</v>
      </c>
      <c r="I113" s="36">
        <f>(G113/G$183)*100</f>
        <v>7.3171261649856035E-3</v>
      </c>
      <c r="J113" s="31">
        <v>13</v>
      </c>
      <c r="K113" s="31">
        <v>27</v>
      </c>
      <c r="L113" s="35">
        <f t="shared" si="122"/>
        <v>107.69230769230769</v>
      </c>
      <c r="M113" s="31">
        <v>96</v>
      </c>
      <c r="N113" s="31">
        <v>72</v>
      </c>
      <c r="O113" s="35">
        <f t="shared" si="123"/>
        <v>-25</v>
      </c>
      <c r="P113" s="36">
        <f>(N113/N$183)*100</f>
        <v>2.5852782764811488</v>
      </c>
      <c r="Q113" s="44">
        <v>52509</v>
      </c>
      <c r="R113" s="44">
        <v>82243</v>
      </c>
      <c r="S113" s="35">
        <f t="shared" si="124"/>
        <v>56.626483079091209</v>
      </c>
      <c r="T113" s="31">
        <v>625285</v>
      </c>
      <c r="U113" s="31">
        <v>254885</v>
      </c>
      <c r="V113" s="35">
        <f t="shared" si="125"/>
        <v>-59.236987933502327</v>
      </c>
      <c r="W113" s="36">
        <f>(U113/U$183)*100</f>
        <v>18.344361709631034</v>
      </c>
      <c r="X113" s="11">
        <v>4239.2547264000004</v>
      </c>
      <c r="Y113" s="11">
        <v>4945.1440241</v>
      </c>
      <c r="Z113" s="35">
        <f t="shared" si="126"/>
        <v>16.651259319334294</v>
      </c>
      <c r="AA113" s="11">
        <v>46936.026574399999</v>
      </c>
      <c r="AB113" s="11">
        <v>27390.370247899999</v>
      </c>
      <c r="AC113" s="35">
        <f t="shared" si="127"/>
        <v>-41.643184890219608</v>
      </c>
      <c r="AD113" s="36">
        <f>(AB113/AB$183)*100</f>
        <v>51.17867163612312</v>
      </c>
    </row>
    <row r="114" spans="1:30" s="24" customFormat="1">
      <c r="A114" s="2"/>
      <c r="B114" s="19" t="s">
        <v>23</v>
      </c>
      <c r="C114" s="9">
        <v>5.1372535079999988</v>
      </c>
      <c r="D114" s="11">
        <v>5.6434736249999995</v>
      </c>
      <c r="E114" s="35">
        <f t="shared" si="120"/>
        <v>9.8539057146330897</v>
      </c>
      <c r="F114" s="11">
        <v>31.093009232000007</v>
      </c>
      <c r="G114" s="11">
        <v>21.107016853000001</v>
      </c>
      <c r="H114" s="35">
        <f t="shared" si="121"/>
        <v>-32.11651951887216</v>
      </c>
      <c r="I114" s="36">
        <f>(G114/G$184)*100</f>
        <v>0.79339016386273109</v>
      </c>
      <c r="J114" s="31">
        <v>0</v>
      </c>
      <c r="K114" s="31">
        <v>0</v>
      </c>
      <c r="L114" s="40" t="s">
        <v>40</v>
      </c>
      <c r="M114" s="31">
        <v>0</v>
      </c>
      <c r="N114" s="31">
        <v>0</v>
      </c>
      <c r="O114" s="40" t="s">
        <v>40</v>
      </c>
      <c r="P114" s="36">
        <f>(N114/N$184)*100</f>
        <v>0</v>
      </c>
      <c r="Q114" s="44">
        <v>10185</v>
      </c>
      <c r="R114" s="44">
        <v>6747</v>
      </c>
      <c r="S114" s="35">
        <f t="shared" si="124"/>
        <v>-33.755522827687777</v>
      </c>
      <c r="T114" s="31">
        <v>31195</v>
      </c>
      <c r="U114" s="31">
        <v>26082</v>
      </c>
      <c r="V114" s="35">
        <f t="shared" si="125"/>
        <v>-16.390447187049205</v>
      </c>
      <c r="W114" s="36">
        <f>(U114/U$184)*100</f>
        <v>8.2202704709144661E-2</v>
      </c>
      <c r="X114" s="11">
        <v>3239.7387959000002</v>
      </c>
      <c r="Y114" s="11">
        <v>1253.4860373000001</v>
      </c>
      <c r="Z114" s="35">
        <f t="shared" si="126"/>
        <v>-61.309040133533934</v>
      </c>
      <c r="AA114" s="11">
        <v>8936.3222473000005</v>
      </c>
      <c r="AB114" s="11">
        <v>6339.545048</v>
      </c>
      <c r="AC114" s="35">
        <f t="shared" si="127"/>
        <v>-29.058679034147239</v>
      </c>
      <c r="AD114" s="36">
        <f>(AB114/AB$184)*100</f>
        <v>0.7536311254807323</v>
      </c>
    </row>
    <row r="115" spans="1:30" s="24" customFormat="1">
      <c r="A115" s="2"/>
      <c r="B115" s="19"/>
      <c r="C115" s="52"/>
      <c r="D115" s="11"/>
      <c r="E115" s="35"/>
      <c r="F115" s="11"/>
      <c r="G115" s="11"/>
      <c r="H115" s="35"/>
      <c r="I115" s="36"/>
      <c r="J115" s="31"/>
      <c r="K115" s="31"/>
      <c r="L115" s="35"/>
      <c r="M115" s="31"/>
      <c r="N115" s="31"/>
      <c r="O115" s="35"/>
      <c r="P115" s="36"/>
      <c r="Q115" s="44"/>
      <c r="R115" s="44"/>
      <c r="S115" s="35"/>
      <c r="T115" s="31"/>
      <c r="U115" s="31"/>
      <c r="V115" s="35"/>
      <c r="W115" s="36"/>
      <c r="X115" s="11"/>
      <c r="Y115" s="11"/>
      <c r="Z115" s="35"/>
      <c r="AA115" s="11"/>
      <c r="AB115" s="11"/>
      <c r="AC115" s="35"/>
      <c r="AD115" s="36"/>
    </row>
    <row r="116" spans="1:30" s="25" customFormat="1" ht="15">
      <c r="A116" s="12">
        <v>17</v>
      </c>
      <c r="B116" s="3" t="s">
        <v>46</v>
      </c>
      <c r="C116" s="8">
        <f>C117+C118+C119+C120+C121</f>
        <v>47.634924896999991</v>
      </c>
      <c r="D116" s="8">
        <f>D117+D118+D119+D120+D121</f>
        <v>21.068371280082197</v>
      </c>
      <c r="E116" s="33">
        <f t="shared" ref="E116:E121" si="128">((D116-C116)/C116)*100</f>
        <v>-55.77116721473184</v>
      </c>
      <c r="F116" s="8">
        <f>F117+F118+F119+F120+F121</f>
        <v>300.05227384999995</v>
      </c>
      <c r="G116" s="8">
        <f>G117+G118+G119+G120+G121</f>
        <v>93.946758856400706</v>
      </c>
      <c r="H116" s="33">
        <f t="shared" ref="H116:H121" si="129">((G116-F116)/F116)*100</f>
        <v>-68.689869384770631</v>
      </c>
      <c r="I116" s="34">
        <f>(G116/G$179)*100</f>
        <v>7.5321518500539072E-2</v>
      </c>
      <c r="J116" s="16">
        <f>J117+J118+J119+J120+J121</f>
        <v>3089</v>
      </c>
      <c r="K116" s="16">
        <f>K117+K118+K119+K120+K121</f>
        <v>2796</v>
      </c>
      <c r="L116" s="33">
        <f t="shared" ref="L116:L121" si="130">((K116-J116)/J116)*100</f>
        <v>-9.4852703140174821</v>
      </c>
      <c r="M116" s="16">
        <f>M117+M118+M119+M120+M121</f>
        <v>20584</v>
      </c>
      <c r="N116" s="16">
        <f>N117+N118+N119+N120+N121</f>
        <v>12939</v>
      </c>
      <c r="O116" s="33">
        <f t="shared" ref="O116:O121" si="131">((N116-M116)/M116)*100</f>
        <v>-37.140497473766032</v>
      </c>
      <c r="P116" s="34">
        <f>(N116/N$179)*100</f>
        <v>0.1424120119617725</v>
      </c>
      <c r="Q116" s="16">
        <f>Q117+Q118+Q119+Q120+Q121</f>
        <v>1062293</v>
      </c>
      <c r="R116" s="16">
        <f>R117+R118+R119+R120+R121</f>
        <v>165311</v>
      </c>
      <c r="S116" s="33">
        <f t="shared" ref="S116:S121" si="132">((R116-Q116)/Q116)*100</f>
        <v>-84.438285858986177</v>
      </c>
      <c r="T116" s="16">
        <f>T117+T118+T119+T120+T121</f>
        <v>6007789</v>
      </c>
      <c r="U116" s="16">
        <f>U117+U118+U119+U120+U121</f>
        <v>1732447</v>
      </c>
      <c r="V116" s="33">
        <f t="shared" ref="V116:V121" si="133">((U116-T116)/T116)*100</f>
        <v>-71.163318152485047</v>
      </c>
      <c r="W116" s="34">
        <f>(U116/U$179)*100</f>
        <v>3.1780207998056405</v>
      </c>
      <c r="X116" s="8">
        <f>X117+X118+X119+X120+X121</f>
        <v>4223.5926832999994</v>
      </c>
      <c r="Y116" s="8">
        <f>Y117+Y118+Y119+Y120+Y121</f>
        <v>2220.5646223000003</v>
      </c>
      <c r="Z116" s="33">
        <f t="shared" ref="Z116:Z121" si="134">((Y116-X116)/X116)*100</f>
        <v>-47.42474502619374</v>
      </c>
      <c r="AA116" s="8">
        <f>AA117+AA118+AA119+AA120+AA121</f>
        <v>28418.896360300001</v>
      </c>
      <c r="AB116" s="8">
        <f>AB117+AB118+AB119+AB120+AB121</f>
        <v>16192.330951899999</v>
      </c>
      <c r="AC116" s="33">
        <f t="shared" ref="AC116:AC121" si="135">((AB116-AA116)/AA116)*100</f>
        <v>-43.022660885170751</v>
      </c>
      <c r="AD116" s="34">
        <f>(AB116/AB$179)*100</f>
        <v>0.80889480480972542</v>
      </c>
    </row>
    <row r="117" spans="1:30" s="24" customFormat="1">
      <c r="A117" s="2"/>
      <c r="B117" s="5" t="s">
        <v>2</v>
      </c>
      <c r="C117" s="43">
        <v>0.1870686</v>
      </c>
      <c r="D117" s="11">
        <v>0.12904870000000002</v>
      </c>
      <c r="E117" s="35">
        <f t="shared" si="128"/>
        <v>-31.015306684285864</v>
      </c>
      <c r="F117" s="11">
        <v>6.3930997999999999</v>
      </c>
      <c r="G117" s="11">
        <v>0.78785320000000003</v>
      </c>
      <c r="H117" s="35">
        <f t="shared" si="129"/>
        <v>-87.67650709910707</v>
      </c>
      <c r="I117" s="36">
        <f>(G117/G$180)*100</f>
        <v>3.8443082119689635E-3</v>
      </c>
      <c r="J117" s="31">
        <v>25</v>
      </c>
      <c r="K117" s="31">
        <v>554</v>
      </c>
      <c r="L117" s="35">
        <f t="shared" si="130"/>
        <v>2116</v>
      </c>
      <c r="M117" s="31">
        <v>256</v>
      </c>
      <c r="N117" s="31">
        <v>1673</v>
      </c>
      <c r="O117" s="35">
        <f t="shared" si="131"/>
        <v>553.515625</v>
      </c>
      <c r="P117" s="36">
        <f>(N117/N$180)*100</f>
        <v>0.33163123716489984</v>
      </c>
      <c r="Q117" s="48">
        <v>0</v>
      </c>
      <c r="R117" s="48">
        <v>0</v>
      </c>
      <c r="S117" s="40" t="s">
        <v>40</v>
      </c>
      <c r="T117" s="31">
        <v>0</v>
      </c>
      <c r="U117" s="31">
        <v>0</v>
      </c>
      <c r="V117" s="40" t="s">
        <v>40</v>
      </c>
      <c r="W117" s="40" t="s">
        <v>40</v>
      </c>
      <c r="X117" s="11">
        <v>0.60603739999999995</v>
      </c>
      <c r="Y117" s="11">
        <v>12.371874999999999</v>
      </c>
      <c r="Z117" s="35">
        <f t="shared" si="134"/>
        <v>1941.4375416434696</v>
      </c>
      <c r="AA117" s="11">
        <v>25.605088300000002</v>
      </c>
      <c r="AB117" s="11">
        <v>33.807374899999999</v>
      </c>
      <c r="AC117" s="35">
        <f t="shared" si="135"/>
        <v>32.033814935135361</v>
      </c>
      <c r="AD117" s="36">
        <f>(AB117/AB$180)*100</f>
        <v>0.21362928392739022</v>
      </c>
    </row>
    <row r="118" spans="1:30" s="24" customFormat="1">
      <c r="A118" s="2"/>
      <c r="B118" s="5" t="s">
        <v>3</v>
      </c>
      <c r="C118" s="43">
        <v>12.827398500000001</v>
      </c>
      <c r="D118" s="11">
        <v>10.0503214</v>
      </c>
      <c r="E118" s="35">
        <f t="shared" si="128"/>
        <v>-21.649573761975208</v>
      </c>
      <c r="F118" s="11">
        <v>80.815573523999987</v>
      </c>
      <c r="G118" s="11">
        <v>57.133807599999997</v>
      </c>
      <c r="H118" s="35">
        <f t="shared" si="129"/>
        <v>-29.303468244232857</v>
      </c>
      <c r="I118" s="36">
        <f>(G118/G$181)*100</f>
        <v>0.21686574847972345</v>
      </c>
      <c r="J118" s="31">
        <v>3010</v>
      </c>
      <c r="K118" s="31">
        <v>2226</v>
      </c>
      <c r="L118" s="35">
        <f t="shared" si="130"/>
        <v>-26.046511627906977</v>
      </c>
      <c r="M118" s="31">
        <v>19973</v>
      </c>
      <c r="N118" s="31">
        <v>11126</v>
      </c>
      <c r="O118" s="35">
        <f t="shared" si="131"/>
        <v>-44.294797977269312</v>
      </c>
      <c r="P118" s="36">
        <f>(N118/N$181)*100</f>
        <v>0.12987884705966127</v>
      </c>
      <c r="Q118" s="48">
        <v>0</v>
      </c>
      <c r="R118" s="48">
        <v>0</v>
      </c>
      <c r="S118" s="40" t="s">
        <v>40</v>
      </c>
      <c r="T118" s="31">
        <v>0</v>
      </c>
      <c r="U118" s="31">
        <v>0</v>
      </c>
      <c r="V118" s="40" t="s">
        <v>40</v>
      </c>
      <c r="W118" s="40" t="s">
        <v>40</v>
      </c>
      <c r="X118" s="11">
        <v>107.33052889999999</v>
      </c>
      <c r="Y118" s="11">
        <v>86.674182400000007</v>
      </c>
      <c r="Z118" s="35">
        <f t="shared" si="134"/>
        <v>-19.245546175632409</v>
      </c>
      <c r="AA118" s="11">
        <v>734.39816530000007</v>
      </c>
      <c r="AB118" s="11">
        <v>403.084833</v>
      </c>
      <c r="AC118" s="35">
        <f t="shared" si="135"/>
        <v>-45.113583877849052</v>
      </c>
      <c r="AD118" s="36">
        <f>(AB118/AB$181)*100</f>
        <v>4.8443345863583148E-2</v>
      </c>
    </row>
    <row r="119" spans="1:30" s="24" customFormat="1">
      <c r="A119" s="2"/>
      <c r="B119" s="5" t="s">
        <v>4</v>
      </c>
      <c r="C119" s="43">
        <v>27.158487725999997</v>
      </c>
      <c r="D119" s="11">
        <v>9.6143441820000017</v>
      </c>
      <c r="E119" s="35">
        <f t="shared" si="128"/>
        <v>-64.599118040008634</v>
      </c>
      <c r="F119" s="11">
        <v>156.37140434699998</v>
      </c>
      <c r="G119" s="11">
        <v>16.628316980000001</v>
      </c>
      <c r="H119" s="35">
        <f t="shared" si="129"/>
        <v>-89.366139512886576</v>
      </c>
      <c r="I119" s="36">
        <f>(G119/G$182)*100</f>
        <v>2.3320672650185625E-2</v>
      </c>
      <c r="J119" s="31">
        <v>3</v>
      </c>
      <c r="K119" s="31">
        <v>2</v>
      </c>
      <c r="L119" s="35">
        <f t="shared" si="130"/>
        <v>-33.333333333333329</v>
      </c>
      <c r="M119" s="31">
        <v>14</v>
      </c>
      <c r="N119" s="31">
        <v>8</v>
      </c>
      <c r="O119" s="35">
        <f t="shared" si="131"/>
        <v>-42.857142857142854</v>
      </c>
      <c r="P119" s="36">
        <f>(N119/N$182)*100</f>
        <v>1.4466546112115732</v>
      </c>
      <c r="Q119" s="48">
        <v>313539</v>
      </c>
      <c r="R119" s="48">
        <v>31604</v>
      </c>
      <c r="S119" s="35">
        <f t="shared" si="132"/>
        <v>-89.920233208627948</v>
      </c>
      <c r="T119" s="31">
        <v>1692085</v>
      </c>
      <c r="U119" s="31">
        <v>273039</v>
      </c>
      <c r="V119" s="35">
        <f t="shared" si="133"/>
        <v>-83.863753889432274</v>
      </c>
      <c r="W119" s="36">
        <f>(U119/U$182)*100</f>
        <v>1.2761774736370279</v>
      </c>
      <c r="X119" s="11">
        <v>2079.8549929000001</v>
      </c>
      <c r="Y119" s="11">
        <v>423.24952490000004</v>
      </c>
      <c r="Z119" s="35">
        <f t="shared" si="134"/>
        <v>-79.650046453005302</v>
      </c>
      <c r="AA119" s="11">
        <v>12223.992090700001</v>
      </c>
      <c r="AB119" s="11">
        <v>1303.0640999</v>
      </c>
      <c r="AC119" s="35">
        <f t="shared" si="135"/>
        <v>-89.34011008652918</v>
      </c>
      <c r="AD119" s="36">
        <f>(AB119/AB$182)*100</f>
        <v>0.50279240234405675</v>
      </c>
    </row>
    <row r="120" spans="1:30" s="24" customFormat="1">
      <c r="A120" s="2"/>
      <c r="B120" s="5" t="s">
        <v>5</v>
      </c>
      <c r="C120" s="45">
        <v>0</v>
      </c>
      <c r="D120" s="11">
        <v>0</v>
      </c>
      <c r="E120" s="40" t="s">
        <v>40</v>
      </c>
      <c r="F120" s="11">
        <v>0</v>
      </c>
      <c r="G120" s="11">
        <v>0</v>
      </c>
      <c r="H120" s="40" t="s">
        <v>40</v>
      </c>
      <c r="I120" s="36">
        <f>(G120/G$183)*100</f>
        <v>0</v>
      </c>
      <c r="J120" s="31">
        <v>0</v>
      </c>
      <c r="K120" s="31">
        <v>0</v>
      </c>
      <c r="L120" s="40" t="s">
        <v>40</v>
      </c>
      <c r="M120" s="31">
        <v>0</v>
      </c>
      <c r="N120" s="31">
        <v>0</v>
      </c>
      <c r="O120" s="40" t="s">
        <v>40</v>
      </c>
      <c r="P120" s="36">
        <f>(N120/N$183)*100</f>
        <v>0</v>
      </c>
      <c r="Q120" s="46">
        <v>0</v>
      </c>
      <c r="R120" s="46">
        <v>0</v>
      </c>
      <c r="S120" s="40" t="s">
        <v>40</v>
      </c>
      <c r="T120" s="31">
        <v>0</v>
      </c>
      <c r="U120" s="31">
        <v>0</v>
      </c>
      <c r="V120" s="40" t="s">
        <v>40</v>
      </c>
      <c r="W120" s="36">
        <f>(U120/U$183)*100</f>
        <v>0</v>
      </c>
      <c r="X120" s="11">
        <v>0</v>
      </c>
      <c r="Y120" s="11">
        <v>0</v>
      </c>
      <c r="Z120" s="40" t="s">
        <v>40</v>
      </c>
      <c r="AA120" s="11">
        <v>0</v>
      </c>
      <c r="AB120" s="11">
        <v>0</v>
      </c>
      <c r="AC120" s="40" t="s">
        <v>40</v>
      </c>
      <c r="AD120" s="36">
        <f>(AB120/AB$183)*100</f>
        <v>0</v>
      </c>
    </row>
    <row r="121" spans="1:30" s="24" customFormat="1">
      <c r="A121" s="2"/>
      <c r="B121" s="19" t="s">
        <v>23</v>
      </c>
      <c r="C121" s="45">
        <v>7.461970070999997</v>
      </c>
      <c r="D121" s="11">
        <v>1.2746569980821918</v>
      </c>
      <c r="E121" s="35">
        <f t="shared" si="128"/>
        <v>-82.917956170368655</v>
      </c>
      <c r="F121" s="11">
        <v>56.472196178999958</v>
      </c>
      <c r="G121" s="11">
        <v>19.3967810764007</v>
      </c>
      <c r="H121" s="35">
        <f t="shared" si="129"/>
        <v>-65.652511521034683</v>
      </c>
      <c r="I121" s="36">
        <f>(G121/G$184)*100</f>
        <v>0.72910423219886522</v>
      </c>
      <c r="J121" s="31">
        <v>51</v>
      </c>
      <c r="K121" s="31">
        <v>14</v>
      </c>
      <c r="L121" s="35">
        <f t="shared" si="130"/>
        <v>-72.549019607843135</v>
      </c>
      <c r="M121" s="31">
        <v>341</v>
      </c>
      <c r="N121" s="31">
        <v>132</v>
      </c>
      <c r="O121" s="35">
        <f t="shared" si="131"/>
        <v>-61.29032258064516</v>
      </c>
      <c r="P121" s="36">
        <f>(N121/N$184)*100</f>
        <v>1.1628931371685314</v>
      </c>
      <c r="Q121" s="44">
        <v>748754</v>
      </c>
      <c r="R121" s="44">
        <v>133707</v>
      </c>
      <c r="S121" s="35">
        <f t="shared" si="132"/>
        <v>-82.142733127302165</v>
      </c>
      <c r="T121" s="31">
        <v>4315704</v>
      </c>
      <c r="U121" s="31">
        <v>1459408</v>
      </c>
      <c r="V121" s="35">
        <f t="shared" si="133"/>
        <v>-66.183779054355909</v>
      </c>
      <c r="W121" s="36">
        <f>(U121/U$184)*100</f>
        <v>4.5996198479473733</v>
      </c>
      <c r="X121" s="11">
        <v>2035.8011240999999</v>
      </c>
      <c r="Y121" s="11">
        <v>1698.2690400000001</v>
      </c>
      <c r="Z121" s="35">
        <f t="shared" si="134"/>
        <v>-16.579816176750477</v>
      </c>
      <c r="AA121" s="11">
        <v>15434.901016</v>
      </c>
      <c r="AB121" s="11">
        <v>14452.3746441</v>
      </c>
      <c r="AC121" s="35">
        <f t="shared" si="135"/>
        <v>-6.3656149843883094</v>
      </c>
      <c r="AD121" s="36">
        <f>(AB121/AB$184)*100</f>
        <v>1.7180664048342735</v>
      </c>
    </row>
    <row r="122" spans="1:30" s="24" customFormat="1">
      <c r="A122" s="2"/>
      <c r="B122" s="19"/>
      <c r="C122" s="9"/>
      <c r="D122" s="11"/>
      <c r="E122" s="35"/>
      <c r="F122" s="11"/>
      <c r="G122" s="11"/>
      <c r="H122" s="35"/>
      <c r="I122" s="36"/>
      <c r="J122" s="31"/>
      <c r="K122" s="31"/>
      <c r="L122" s="35"/>
      <c r="M122" s="31"/>
      <c r="N122" s="31"/>
      <c r="O122" s="35"/>
      <c r="P122" s="36"/>
      <c r="Q122" s="44"/>
      <c r="R122" s="44"/>
      <c r="S122" s="35"/>
      <c r="T122" s="31"/>
      <c r="U122" s="31"/>
      <c r="V122" s="35"/>
      <c r="W122" s="36"/>
      <c r="X122" s="11"/>
      <c r="Y122" s="11"/>
      <c r="Z122" s="35"/>
      <c r="AA122" s="11"/>
      <c r="AB122" s="11"/>
      <c r="AC122" s="35"/>
      <c r="AD122" s="36"/>
    </row>
    <row r="123" spans="1:30" s="25" customFormat="1" ht="15">
      <c r="A123" s="12">
        <v>18</v>
      </c>
      <c r="B123" s="3" t="s">
        <v>30</v>
      </c>
      <c r="C123" s="8">
        <f>C124+C125+C126+C127+C128</f>
        <v>88.341883312999968</v>
      </c>
      <c r="D123" s="8">
        <f>D124+D125+D126+D127+D128</f>
        <v>85.087529055000005</v>
      </c>
      <c r="E123" s="33">
        <f t="shared" ref="E123:E128" si="136">((D123-C123)/C123)*100</f>
        <v>-3.683818066759585</v>
      </c>
      <c r="F123" s="8">
        <f>F124+F125+F126+F127+F128</f>
        <v>467.29742944399999</v>
      </c>
      <c r="G123" s="8">
        <f>G124+G125+G126+G127+G128</f>
        <v>384.66163875900008</v>
      </c>
      <c r="H123" s="33">
        <f t="shared" ref="H123:H128" si="137">((G123-F123)/F123)*100</f>
        <v>-17.683767441931288</v>
      </c>
      <c r="I123" s="34">
        <f>(G123/G$179)*100</f>
        <v>0.30840125931880108</v>
      </c>
      <c r="J123" s="16">
        <f>J124+J125+J126+J127+J128</f>
        <v>17243</v>
      </c>
      <c r="K123" s="16">
        <f>K124+K125+K126+K127+K128</f>
        <v>16996</v>
      </c>
      <c r="L123" s="33">
        <f t="shared" ref="L123:L128" si="138">((K123-J123)/J123)*100</f>
        <v>-1.4324653482572638</v>
      </c>
      <c r="M123" s="16">
        <f>M124+M125+M126+M127+M128</f>
        <v>102848</v>
      </c>
      <c r="N123" s="16">
        <f>N124+N125+N126+N127+N128</f>
        <v>83549</v>
      </c>
      <c r="O123" s="33">
        <f t="shared" ref="O123:O128" si="139">((N123-M123)/M123)*100</f>
        <v>-18.764584629744867</v>
      </c>
      <c r="P123" s="34">
        <f>(N123/N$179)*100</f>
        <v>0.91957502027932081</v>
      </c>
      <c r="Q123" s="16">
        <f>Q124+Q125+Q126+Q127+Q128</f>
        <v>-71772</v>
      </c>
      <c r="R123" s="16">
        <f>R124+R125+R126+R127+R128</f>
        <v>-5593</v>
      </c>
      <c r="S123" s="33">
        <f t="shared" ref="S123:S128" si="140">((R123-Q123)/Q123)*100</f>
        <v>-92.207267458061636</v>
      </c>
      <c r="T123" s="16">
        <f>T124+T125+T126+T127+T128</f>
        <v>649031</v>
      </c>
      <c r="U123" s="16">
        <f>U124+U125+U126+U127+U128</f>
        <v>-55943</v>
      </c>
      <c r="V123" s="33">
        <f t="shared" ref="V123:V128" si="141">((U123-T123)/T123)*100</f>
        <v>-108.61946501784969</v>
      </c>
      <c r="W123" s="34">
        <f>(U123/U$179)*100</f>
        <v>-0.10262248576927718</v>
      </c>
      <c r="X123" s="8">
        <f>X124+X125+X126+X127+X128</f>
        <v>731.56173749999994</v>
      </c>
      <c r="Y123" s="8">
        <f>Y124+Y125+Y126+Y127+Y128</f>
        <v>1451.3464115999996</v>
      </c>
      <c r="Z123" s="33">
        <f t="shared" ref="Z123:Z128" si="142">((Y123-X123)/X123)*100</f>
        <v>98.39014770780021</v>
      </c>
      <c r="AA123" s="8">
        <f>AA124+AA125+AA126+AA127+AA128</f>
        <v>11724.788413058999</v>
      </c>
      <c r="AB123" s="8">
        <f>AB124+AB125+AB126+AB127+AB128</f>
        <v>8209.7916741000008</v>
      </c>
      <c r="AC123" s="33">
        <f t="shared" ref="AC123:AC128" si="143">((AB123-AA123)/AA123)*100</f>
        <v>-29.979191223988451</v>
      </c>
      <c r="AD123" s="34">
        <f>(AB123/AB$179)*100</f>
        <v>0.41012364763767345</v>
      </c>
    </row>
    <row r="124" spans="1:30" s="28" customFormat="1" ht="14.25" customHeight="1">
      <c r="A124" s="2"/>
      <c r="B124" s="5" t="s">
        <v>2</v>
      </c>
      <c r="C124" s="43">
        <v>4.7032367889999991</v>
      </c>
      <c r="D124" s="11">
        <v>4.9766639000000019</v>
      </c>
      <c r="E124" s="35">
        <f t="shared" si="136"/>
        <v>5.8135944088441018</v>
      </c>
      <c r="F124" s="11">
        <v>21.579797088999999</v>
      </c>
      <c r="G124" s="11">
        <v>18.999681916</v>
      </c>
      <c r="H124" s="35">
        <f t="shared" si="137"/>
        <v>-11.95616048825212</v>
      </c>
      <c r="I124" s="36">
        <f>(G124/G$180)*100</f>
        <v>9.2708429964461658E-2</v>
      </c>
      <c r="J124" s="31">
        <v>143</v>
      </c>
      <c r="K124" s="31">
        <v>147</v>
      </c>
      <c r="L124" s="35">
        <f t="shared" si="138"/>
        <v>2.7972027972027971</v>
      </c>
      <c r="M124" s="31">
        <v>732</v>
      </c>
      <c r="N124" s="31">
        <v>675</v>
      </c>
      <c r="O124" s="35">
        <f t="shared" si="139"/>
        <v>-7.7868852459016393</v>
      </c>
      <c r="P124" s="36">
        <f>(N124/N$180)*100</f>
        <v>0.13380220268159437</v>
      </c>
      <c r="Q124" s="44">
        <v>0</v>
      </c>
      <c r="R124" s="44">
        <v>0</v>
      </c>
      <c r="S124" s="40" t="s">
        <v>40</v>
      </c>
      <c r="T124" s="31">
        <v>0</v>
      </c>
      <c r="U124" s="31">
        <v>0</v>
      </c>
      <c r="V124" s="40" t="s">
        <v>40</v>
      </c>
      <c r="W124" s="40" t="s">
        <v>40</v>
      </c>
      <c r="X124" s="11">
        <v>2.7972288999999995</v>
      </c>
      <c r="Y124" s="11">
        <v>3.3425776000000007</v>
      </c>
      <c r="Z124" s="35">
        <f t="shared" si="142"/>
        <v>19.496034092883903</v>
      </c>
      <c r="AA124" s="11">
        <v>13.540351999999999</v>
      </c>
      <c r="AB124" s="11">
        <v>14.465821999999998</v>
      </c>
      <c r="AC124" s="35">
        <f t="shared" si="143"/>
        <v>6.8349035534674361</v>
      </c>
      <c r="AD124" s="36">
        <f>(AB124/AB$180)*100</f>
        <v>9.1409735432640388E-2</v>
      </c>
    </row>
    <row r="125" spans="1:30" s="24" customFormat="1">
      <c r="A125" s="2"/>
      <c r="B125" s="5" t="s">
        <v>3</v>
      </c>
      <c r="C125" s="43">
        <v>77.30311487799996</v>
      </c>
      <c r="D125" s="11">
        <v>76.339753825000003</v>
      </c>
      <c r="E125" s="35">
        <f t="shared" si="136"/>
        <v>-1.2462124644269987</v>
      </c>
      <c r="F125" s="11">
        <v>409.68827049199996</v>
      </c>
      <c r="G125" s="11">
        <v>351.11153655600009</v>
      </c>
      <c r="H125" s="35">
        <f t="shared" si="137"/>
        <v>-14.297879181567563</v>
      </c>
      <c r="I125" s="36">
        <f>(G125/G$181)*100</f>
        <v>1.3327322188672532</v>
      </c>
      <c r="J125" s="31">
        <v>17092</v>
      </c>
      <c r="K125" s="31">
        <v>16838</v>
      </c>
      <c r="L125" s="35">
        <f t="shared" si="138"/>
        <v>-1.4860753568921132</v>
      </c>
      <c r="M125" s="31">
        <v>102085</v>
      </c>
      <c r="N125" s="31">
        <v>82846</v>
      </c>
      <c r="O125" s="35">
        <f t="shared" si="139"/>
        <v>-18.84605965616888</v>
      </c>
      <c r="P125" s="36">
        <f>(N125/N$181)*100</f>
        <v>0.96709895411690605</v>
      </c>
      <c r="Q125" s="46">
        <v>0</v>
      </c>
      <c r="R125" s="46">
        <v>0</v>
      </c>
      <c r="S125" s="40" t="s">
        <v>40</v>
      </c>
      <c r="T125" s="31">
        <v>0</v>
      </c>
      <c r="U125" s="31">
        <v>0</v>
      </c>
      <c r="V125" s="40" t="s">
        <v>40</v>
      </c>
      <c r="W125" s="40" t="s">
        <v>40</v>
      </c>
      <c r="X125" s="11">
        <v>1059.1476978999999</v>
      </c>
      <c r="Y125" s="11">
        <v>1452.0576487999997</v>
      </c>
      <c r="Z125" s="35">
        <f t="shared" si="142"/>
        <v>37.096804504134099</v>
      </c>
      <c r="AA125" s="11">
        <v>5974.7138358000002</v>
      </c>
      <c r="AB125" s="11">
        <v>6275.9936263</v>
      </c>
      <c r="AC125" s="35">
        <f t="shared" si="143"/>
        <v>5.0425810972695588</v>
      </c>
      <c r="AD125" s="36">
        <f>(AB125/AB$181)*100</f>
        <v>0.75425842151816791</v>
      </c>
    </row>
    <row r="126" spans="1:30" s="24" customFormat="1">
      <c r="A126" s="2"/>
      <c r="B126" s="5" t="s">
        <v>4</v>
      </c>
      <c r="C126" s="43">
        <v>0</v>
      </c>
      <c r="D126" s="11">
        <v>0</v>
      </c>
      <c r="E126" s="40" t="s">
        <v>40</v>
      </c>
      <c r="F126" s="11">
        <v>0.71469776799999996</v>
      </c>
      <c r="G126" s="11">
        <v>0</v>
      </c>
      <c r="H126" s="35">
        <f t="shared" si="137"/>
        <v>-100</v>
      </c>
      <c r="I126" s="36">
        <f>(G126/G$182)*100</f>
        <v>0</v>
      </c>
      <c r="J126" s="31">
        <v>0</v>
      </c>
      <c r="K126" s="31">
        <v>0</v>
      </c>
      <c r="L126" s="40" t="s">
        <v>40</v>
      </c>
      <c r="M126" s="31">
        <v>0</v>
      </c>
      <c r="N126" s="31">
        <v>0</v>
      </c>
      <c r="O126" s="40" t="s">
        <v>40</v>
      </c>
      <c r="P126" s="36">
        <f>(N126/N$182)*100</f>
        <v>0</v>
      </c>
      <c r="Q126" s="44">
        <v>-763</v>
      </c>
      <c r="R126" s="44">
        <v>-682</v>
      </c>
      <c r="S126" s="35">
        <f t="shared" si="140"/>
        <v>-10.615989515072084</v>
      </c>
      <c r="T126" s="31">
        <v>-700</v>
      </c>
      <c r="U126" s="31">
        <v>-3237</v>
      </c>
      <c r="V126" s="35">
        <f t="shared" si="141"/>
        <v>362.42857142857139</v>
      </c>
      <c r="W126" s="36">
        <f>(U126/U$182)*100</f>
        <v>-1.5129657236376708E-2</v>
      </c>
      <c r="X126" s="11">
        <v>-91.239516800000004</v>
      </c>
      <c r="Y126" s="11">
        <v>-33.586103399999999</v>
      </c>
      <c r="Z126" s="35">
        <f t="shared" si="142"/>
        <v>-63.189082342882372</v>
      </c>
      <c r="AA126" s="11">
        <v>-195.13319414099999</v>
      </c>
      <c r="AB126" s="11">
        <v>-250.92091069999998</v>
      </c>
      <c r="AC126" s="35">
        <f t="shared" si="143"/>
        <v>28.589557406972343</v>
      </c>
      <c r="AD126" s="36">
        <f>(AB126/AB$182)*100</f>
        <v>-9.6818819196149611E-2</v>
      </c>
    </row>
    <row r="127" spans="1:30" s="24" customFormat="1">
      <c r="A127" s="2"/>
      <c r="B127" s="5" t="s">
        <v>5</v>
      </c>
      <c r="C127" s="45">
        <v>6.4012382810000013</v>
      </c>
      <c r="D127" s="11">
        <v>3.1479383200000006</v>
      </c>
      <c r="E127" s="35">
        <f t="shared" si="136"/>
        <v>-50.822978589257737</v>
      </c>
      <c r="F127" s="11">
        <v>23.647595141</v>
      </c>
      <c r="G127" s="11">
        <v>11.491348821999999</v>
      </c>
      <c r="H127" s="35">
        <f t="shared" si="137"/>
        <v>-51.40584590744961</v>
      </c>
      <c r="I127" s="36">
        <f>(G127/G$183)*100</f>
        <v>0.29276382475964202</v>
      </c>
      <c r="J127" s="31">
        <v>4</v>
      </c>
      <c r="K127" s="31">
        <v>5</v>
      </c>
      <c r="L127" s="35">
        <f t="shared" si="138"/>
        <v>25</v>
      </c>
      <c r="M127" s="31">
        <v>11</v>
      </c>
      <c r="N127" s="31">
        <v>10</v>
      </c>
      <c r="O127" s="35">
        <f t="shared" si="139"/>
        <v>-9.0909090909090917</v>
      </c>
      <c r="P127" s="36">
        <f>(N127/N$183)*100</f>
        <v>0.35906642728904847</v>
      </c>
      <c r="Q127" s="44">
        <v>-646</v>
      </c>
      <c r="R127" s="44">
        <v>183</v>
      </c>
      <c r="S127" s="35">
        <f t="shared" si="140"/>
        <v>-128.32817337461299</v>
      </c>
      <c r="T127" s="31">
        <v>-4889</v>
      </c>
      <c r="U127" s="31">
        <v>-4454</v>
      </c>
      <c r="V127" s="35">
        <f t="shared" si="141"/>
        <v>-8.8975250562487211</v>
      </c>
      <c r="W127" s="36">
        <f>(U127/U$183)*100</f>
        <v>-0.32055941720657011</v>
      </c>
      <c r="X127" s="11">
        <v>12.962415399999999</v>
      </c>
      <c r="Y127" s="11">
        <v>-9.4002721999999999</v>
      </c>
      <c r="Z127" s="35">
        <f t="shared" si="142"/>
        <v>-172.51944880581439</v>
      </c>
      <c r="AA127" s="11">
        <v>24.6542314</v>
      </c>
      <c r="AB127" s="11">
        <v>-115.78406200000001</v>
      </c>
      <c r="AC127" s="35">
        <f t="shared" si="143"/>
        <v>-569.63160246804534</v>
      </c>
      <c r="AD127" s="36">
        <f>(AB127/AB$183)*100</f>
        <v>-0.21634152573198015</v>
      </c>
    </row>
    <row r="128" spans="1:30" s="24" customFormat="1">
      <c r="A128" s="2"/>
      <c r="B128" s="19" t="s">
        <v>23</v>
      </c>
      <c r="C128" s="43">
        <v>-6.5706635000000027E-2</v>
      </c>
      <c r="D128" s="11">
        <v>0.62317301000000003</v>
      </c>
      <c r="E128" s="35">
        <f t="shared" si="136"/>
        <v>-1048.4171727862793</v>
      </c>
      <c r="F128" s="11">
        <v>11.667068954000003</v>
      </c>
      <c r="G128" s="11">
        <v>3.0590714649999988</v>
      </c>
      <c r="H128" s="35">
        <f t="shared" si="137"/>
        <v>-73.780291544851025</v>
      </c>
      <c r="I128" s="36">
        <f>(G128/G$184)*100</f>
        <v>0.11498722096956075</v>
      </c>
      <c r="J128" s="31">
        <v>4</v>
      </c>
      <c r="K128" s="31">
        <v>6</v>
      </c>
      <c r="L128" s="35">
        <f t="shared" si="138"/>
        <v>50</v>
      </c>
      <c r="M128" s="31">
        <v>20</v>
      </c>
      <c r="N128" s="31">
        <v>18</v>
      </c>
      <c r="O128" s="35">
        <f t="shared" si="139"/>
        <v>-10</v>
      </c>
      <c r="P128" s="36">
        <f>(N128/N$184)*100</f>
        <v>0.1585763368866179</v>
      </c>
      <c r="Q128" s="10">
        <v>-70363</v>
      </c>
      <c r="R128" s="10">
        <v>-5094</v>
      </c>
      <c r="S128" s="35">
        <f t="shared" si="140"/>
        <v>-92.760399641857234</v>
      </c>
      <c r="T128" s="31">
        <v>654620</v>
      </c>
      <c r="U128" s="31">
        <v>-48252</v>
      </c>
      <c r="V128" s="35">
        <f t="shared" si="141"/>
        <v>-107.37099385903272</v>
      </c>
      <c r="W128" s="36">
        <f>(U128/U$184)*100</f>
        <v>-0.15207594922266882</v>
      </c>
      <c r="X128" s="11">
        <v>-252.10608789999998</v>
      </c>
      <c r="Y128" s="11">
        <v>38.932560799999997</v>
      </c>
      <c r="Z128" s="35">
        <f t="shared" si="142"/>
        <v>-115.4429276675948</v>
      </c>
      <c r="AA128" s="11">
        <v>5907.0131879999999</v>
      </c>
      <c r="AB128" s="11">
        <v>2286.0371984999997</v>
      </c>
      <c r="AC128" s="35">
        <f t="shared" si="143"/>
        <v>-61.299609028399551</v>
      </c>
      <c r="AD128" s="36">
        <f>(AB128/AB$184)*100</f>
        <v>0.27175905743266127</v>
      </c>
    </row>
    <row r="129" spans="1:30" s="24" customFormat="1">
      <c r="A129" s="2"/>
      <c r="B129" s="19"/>
      <c r="C129" s="43"/>
      <c r="D129" s="11"/>
      <c r="E129" s="35"/>
      <c r="F129" s="11"/>
      <c r="G129" s="11"/>
      <c r="H129" s="35"/>
      <c r="I129" s="36"/>
      <c r="J129" s="31"/>
      <c r="K129" s="31"/>
      <c r="L129" s="35"/>
      <c r="M129" s="31"/>
      <c r="N129" s="31"/>
      <c r="O129" s="35"/>
      <c r="P129" s="36"/>
      <c r="Q129" s="10"/>
      <c r="R129" s="10"/>
      <c r="S129" s="35"/>
      <c r="T129" s="31"/>
      <c r="U129" s="31"/>
      <c r="V129" s="35"/>
      <c r="W129" s="36"/>
      <c r="X129" s="11"/>
      <c r="Y129" s="11"/>
      <c r="Z129" s="35"/>
      <c r="AA129" s="11"/>
      <c r="AB129" s="11"/>
      <c r="AC129" s="35"/>
      <c r="AD129" s="36"/>
    </row>
    <row r="130" spans="1:30" s="25" customFormat="1" ht="15">
      <c r="A130" s="12">
        <v>19</v>
      </c>
      <c r="B130" s="3" t="s">
        <v>11</v>
      </c>
      <c r="C130" s="8">
        <f>C131+C132+C133+C134+C135</f>
        <v>0</v>
      </c>
      <c r="D130" s="8">
        <f>D131+D132+D133+D134+D135</f>
        <v>0</v>
      </c>
      <c r="E130" s="41" t="s">
        <v>40</v>
      </c>
      <c r="F130" s="8">
        <f>F131+F132+F133+F134+F135</f>
        <v>7.3371E-3</v>
      </c>
      <c r="G130" s="8">
        <f>G131+G132+G133+G134+G135</f>
        <v>7.3371E-3</v>
      </c>
      <c r="H130" s="33">
        <f t="shared" ref="H130:H132" si="144">((G130-F130)/F130)*100</f>
        <v>0</v>
      </c>
      <c r="I130" s="34">
        <f>(G130/G$179)*100</f>
        <v>5.8824968537235833E-6</v>
      </c>
      <c r="J130" s="16">
        <f>J131+J132+J133+J134+J135</f>
        <v>0</v>
      </c>
      <c r="K130" s="16">
        <f>K131+K132+K133+K134+K135</f>
        <v>0</v>
      </c>
      <c r="L130" s="41" t="s">
        <v>40</v>
      </c>
      <c r="M130" s="16">
        <f>M131+M132+M133+M134+M135</f>
        <v>0</v>
      </c>
      <c r="N130" s="16">
        <f>N131+N132+N133+N134+N135</f>
        <v>0</v>
      </c>
      <c r="O130" s="41" t="s">
        <v>40</v>
      </c>
      <c r="P130" s="34">
        <f>(N130/N$179)*100</f>
        <v>0</v>
      </c>
      <c r="Q130" s="16">
        <f>Q131+Q132+Q133+Q134+Q135</f>
        <v>0</v>
      </c>
      <c r="R130" s="16">
        <f>R131+R132+R133+R134+R135</f>
        <v>0</v>
      </c>
      <c r="S130" s="41" t="s">
        <v>40</v>
      </c>
      <c r="T130" s="16">
        <f>T131+T132+T133+T134+T135</f>
        <v>0</v>
      </c>
      <c r="U130" s="16">
        <f>U131+U132+U133+U134+U135</f>
        <v>0</v>
      </c>
      <c r="V130" s="41" t="s">
        <v>40</v>
      </c>
      <c r="W130" s="34">
        <f>(U130/U$179)*100</f>
        <v>0</v>
      </c>
      <c r="X130" s="8">
        <f>X131+X132+X133+X134+X135</f>
        <v>0</v>
      </c>
      <c r="Y130" s="8">
        <f>Y131+Y132+Y133+Y134+Y135</f>
        <v>0</v>
      </c>
      <c r="Z130" s="41" t="s">
        <v>40</v>
      </c>
      <c r="AA130" s="8">
        <f>AA131+AA132+AA133+AA134+AA135</f>
        <v>0</v>
      </c>
      <c r="AB130" s="8">
        <f>AB131+AB132+AB133+AB134+AB135</f>
        <v>0</v>
      </c>
      <c r="AC130" s="41" t="s">
        <v>40</v>
      </c>
      <c r="AD130" s="34">
        <f>(AB130/AB$179)*100</f>
        <v>0</v>
      </c>
    </row>
    <row r="131" spans="1:30" s="24" customFormat="1">
      <c r="A131" s="2"/>
      <c r="B131" s="5" t="s">
        <v>2</v>
      </c>
      <c r="C131" s="43">
        <v>0</v>
      </c>
      <c r="D131" s="11">
        <v>0</v>
      </c>
      <c r="E131" s="40" t="s">
        <v>40</v>
      </c>
      <c r="F131" s="11">
        <v>0</v>
      </c>
      <c r="G131" s="11">
        <v>0</v>
      </c>
      <c r="H131" s="40" t="s">
        <v>40</v>
      </c>
      <c r="I131" s="36">
        <f>(G131/G$180)*100</f>
        <v>0</v>
      </c>
      <c r="J131" s="31">
        <v>0</v>
      </c>
      <c r="K131" s="31">
        <v>0</v>
      </c>
      <c r="L131" s="40" t="s">
        <v>40</v>
      </c>
      <c r="M131" s="31">
        <v>0</v>
      </c>
      <c r="N131" s="31">
        <v>0</v>
      </c>
      <c r="O131" s="40" t="s">
        <v>40</v>
      </c>
      <c r="P131" s="36">
        <f>(N131/N$180)*100</f>
        <v>0</v>
      </c>
      <c r="Q131" s="44">
        <v>0</v>
      </c>
      <c r="R131" s="44">
        <v>0</v>
      </c>
      <c r="S131" s="40" t="s">
        <v>40</v>
      </c>
      <c r="T131" s="31">
        <v>0</v>
      </c>
      <c r="U131" s="31">
        <v>0</v>
      </c>
      <c r="V131" s="40" t="s">
        <v>40</v>
      </c>
      <c r="W131" s="40" t="s">
        <v>40</v>
      </c>
      <c r="X131" s="11">
        <v>0</v>
      </c>
      <c r="Y131" s="11">
        <v>0</v>
      </c>
      <c r="Z131" s="40" t="s">
        <v>40</v>
      </c>
      <c r="AA131" s="11">
        <v>0</v>
      </c>
      <c r="AB131" s="11">
        <v>0</v>
      </c>
      <c r="AC131" s="40" t="s">
        <v>40</v>
      </c>
      <c r="AD131" s="36">
        <f>(AB131/AB$180)*100</f>
        <v>0</v>
      </c>
    </row>
    <row r="132" spans="1:30" s="24" customFormat="1">
      <c r="A132" s="2"/>
      <c r="B132" s="5" t="s">
        <v>3</v>
      </c>
      <c r="C132" s="43">
        <v>0</v>
      </c>
      <c r="D132" s="11">
        <v>0</v>
      </c>
      <c r="E132" s="40" t="s">
        <v>40</v>
      </c>
      <c r="F132" s="11">
        <v>7.3371E-3</v>
      </c>
      <c r="G132" s="11">
        <v>7.3371E-3</v>
      </c>
      <c r="H132" s="35">
        <f t="shared" si="144"/>
        <v>0</v>
      </c>
      <c r="I132" s="36">
        <f>(G132/G$181)*100</f>
        <v>2.7849809946336901E-5</v>
      </c>
      <c r="J132" s="31">
        <v>0</v>
      </c>
      <c r="K132" s="31">
        <v>0</v>
      </c>
      <c r="L132" s="40" t="s">
        <v>40</v>
      </c>
      <c r="M132" s="31">
        <v>0</v>
      </c>
      <c r="N132" s="31">
        <v>0</v>
      </c>
      <c r="O132" s="40" t="s">
        <v>40</v>
      </c>
      <c r="P132" s="36">
        <f>(N132/N$181)*100</f>
        <v>0</v>
      </c>
      <c r="Q132" s="44">
        <v>0</v>
      </c>
      <c r="R132" s="44">
        <v>0</v>
      </c>
      <c r="S132" s="40" t="s">
        <v>40</v>
      </c>
      <c r="T132" s="31">
        <v>0</v>
      </c>
      <c r="U132" s="31">
        <v>0</v>
      </c>
      <c r="V132" s="40" t="s">
        <v>40</v>
      </c>
      <c r="W132" s="40" t="s">
        <v>40</v>
      </c>
      <c r="X132" s="11">
        <v>0</v>
      </c>
      <c r="Y132" s="11">
        <v>0</v>
      </c>
      <c r="Z132" s="40" t="s">
        <v>40</v>
      </c>
      <c r="AA132" s="11">
        <v>0</v>
      </c>
      <c r="AB132" s="11">
        <v>0</v>
      </c>
      <c r="AC132" s="40" t="s">
        <v>40</v>
      </c>
      <c r="AD132" s="36">
        <f>(AB132/AB$181)*100</f>
        <v>0</v>
      </c>
    </row>
    <row r="133" spans="1:30" s="24" customFormat="1">
      <c r="A133" s="2"/>
      <c r="B133" s="5" t="s">
        <v>4</v>
      </c>
      <c r="C133" s="43">
        <v>0</v>
      </c>
      <c r="D133" s="11">
        <v>0</v>
      </c>
      <c r="E133" s="40" t="s">
        <v>40</v>
      </c>
      <c r="F133" s="11">
        <v>0</v>
      </c>
      <c r="G133" s="11">
        <v>0</v>
      </c>
      <c r="H133" s="40" t="s">
        <v>40</v>
      </c>
      <c r="I133" s="36">
        <f>(G133/G$182)*100</f>
        <v>0</v>
      </c>
      <c r="J133" s="31">
        <v>0</v>
      </c>
      <c r="K133" s="31">
        <v>0</v>
      </c>
      <c r="L133" s="40" t="s">
        <v>40</v>
      </c>
      <c r="M133" s="31">
        <v>0</v>
      </c>
      <c r="N133" s="31">
        <v>0</v>
      </c>
      <c r="O133" s="40" t="s">
        <v>40</v>
      </c>
      <c r="P133" s="36">
        <f>(N133/N$182)*100</f>
        <v>0</v>
      </c>
      <c r="Q133" s="44">
        <v>0</v>
      </c>
      <c r="R133" s="44">
        <v>0</v>
      </c>
      <c r="S133" s="40" t="s">
        <v>40</v>
      </c>
      <c r="T133" s="31">
        <v>0</v>
      </c>
      <c r="U133" s="31">
        <v>0</v>
      </c>
      <c r="V133" s="40" t="s">
        <v>40</v>
      </c>
      <c r="W133" s="36">
        <f>(U133/U$182)*100</f>
        <v>0</v>
      </c>
      <c r="X133" s="11">
        <v>0</v>
      </c>
      <c r="Y133" s="11">
        <v>0</v>
      </c>
      <c r="Z133" s="40" t="s">
        <v>40</v>
      </c>
      <c r="AA133" s="11">
        <v>0</v>
      </c>
      <c r="AB133" s="11">
        <v>0</v>
      </c>
      <c r="AC133" s="40" t="s">
        <v>40</v>
      </c>
      <c r="AD133" s="36">
        <f>(AB133/AB$182)*100</f>
        <v>0</v>
      </c>
    </row>
    <row r="134" spans="1:30" s="24" customFormat="1">
      <c r="A134" s="2"/>
      <c r="B134" s="5" t="s">
        <v>5</v>
      </c>
      <c r="C134" s="9">
        <v>0</v>
      </c>
      <c r="D134" s="11">
        <v>0</v>
      </c>
      <c r="E134" s="40" t="s">
        <v>40</v>
      </c>
      <c r="F134" s="11">
        <v>0</v>
      </c>
      <c r="G134" s="11">
        <v>0</v>
      </c>
      <c r="H134" s="40" t="s">
        <v>40</v>
      </c>
      <c r="I134" s="36">
        <f>(G134/G$183)*100</f>
        <v>0</v>
      </c>
      <c r="J134" s="31">
        <v>0</v>
      </c>
      <c r="K134" s="31">
        <v>0</v>
      </c>
      <c r="L134" s="40" t="s">
        <v>40</v>
      </c>
      <c r="M134" s="31">
        <v>0</v>
      </c>
      <c r="N134" s="31">
        <v>0</v>
      </c>
      <c r="O134" s="40" t="s">
        <v>40</v>
      </c>
      <c r="P134" s="36">
        <f>(N134/N$183)*100</f>
        <v>0</v>
      </c>
      <c r="Q134" s="46">
        <v>0</v>
      </c>
      <c r="R134" s="46">
        <v>0</v>
      </c>
      <c r="S134" s="40" t="s">
        <v>40</v>
      </c>
      <c r="T134" s="31">
        <v>0</v>
      </c>
      <c r="U134" s="31">
        <v>0</v>
      </c>
      <c r="V134" s="40" t="s">
        <v>40</v>
      </c>
      <c r="W134" s="36">
        <f>(U134/U$183)*100</f>
        <v>0</v>
      </c>
      <c r="X134" s="11">
        <v>0</v>
      </c>
      <c r="Y134" s="11">
        <v>0</v>
      </c>
      <c r="Z134" s="40" t="s">
        <v>40</v>
      </c>
      <c r="AA134" s="11">
        <v>0</v>
      </c>
      <c r="AB134" s="11">
        <v>0</v>
      </c>
      <c r="AC134" s="40" t="s">
        <v>40</v>
      </c>
      <c r="AD134" s="36">
        <f>(AB134/AB$183)*100</f>
        <v>0</v>
      </c>
    </row>
    <row r="135" spans="1:30" s="24" customFormat="1">
      <c r="A135" s="2"/>
      <c r="B135" s="19" t="s">
        <v>23</v>
      </c>
      <c r="C135" s="9">
        <v>0</v>
      </c>
      <c r="D135" s="11">
        <v>0</v>
      </c>
      <c r="E135" s="40" t="s">
        <v>40</v>
      </c>
      <c r="F135" s="11">
        <v>0</v>
      </c>
      <c r="G135" s="11">
        <v>0</v>
      </c>
      <c r="H135" s="40" t="s">
        <v>40</v>
      </c>
      <c r="I135" s="36">
        <f>(G135/G$184)*100</f>
        <v>0</v>
      </c>
      <c r="J135" s="31">
        <v>0</v>
      </c>
      <c r="K135" s="31">
        <v>0</v>
      </c>
      <c r="L135" s="40" t="s">
        <v>40</v>
      </c>
      <c r="M135" s="31">
        <v>0</v>
      </c>
      <c r="N135" s="31">
        <v>0</v>
      </c>
      <c r="O135" s="40" t="s">
        <v>40</v>
      </c>
      <c r="P135" s="36">
        <f>(N135/N$184)*100</f>
        <v>0</v>
      </c>
      <c r="Q135" s="44">
        <v>0</v>
      </c>
      <c r="R135" s="44">
        <v>0</v>
      </c>
      <c r="S135" s="40" t="s">
        <v>40</v>
      </c>
      <c r="T135" s="31">
        <v>0</v>
      </c>
      <c r="U135" s="31">
        <v>0</v>
      </c>
      <c r="V135" s="40" t="s">
        <v>40</v>
      </c>
      <c r="W135" s="36">
        <f>(U135/U$184)*100</f>
        <v>0</v>
      </c>
      <c r="X135" s="11">
        <v>0</v>
      </c>
      <c r="Y135" s="11">
        <v>0</v>
      </c>
      <c r="Z135" s="40" t="s">
        <v>40</v>
      </c>
      <c r="AA135" s="11">
        <v>0</v>
      </c>
      <c r="AB135" s="11">
        <v>0</v>
      </c>
      <c r="AC135" s="40" t="s">
        <v>40</v>
      </c>
      <c r="AD135" s="36">
        <f>(AB135/AB$184)*100</f>
        <v>0</v>
      </c>
    </row>
    <row r="136" spans="1:30" s="24" customFormat="1">
      <c r="A136" s="2"/>
      <c r="B136" s="19"/>
      <c r="C136" s="9"/>
      <c r="D136" s="11"/>
      <c r="E136" s="35"/>
      <c r="F136" s="11"/>
      <c r="G136" s="11"/>
      <c r="H136" s="35"/>
      <c r="I136" s="36"/>
      <c r="J136" s="31"/>
      <c r="K136" s="31"/>
      <c r="L136" s="35"/>
      <c r="M136" s="31"/>
      <c r="N136" s="31"/>
      <c r="O136" s="35"/>
      <c r="P136" s="36"/>
      <c r="Q136" s="44"/>
      <c r="R136" s="44"/>
      <c r="S136" s="35"/>
      <c r="T136" s="31"/>
      <c r="U136" s="31"/>
      <c r="V136" s="35"/>
      <c r="W136" s="36"/>
      <c r="X136" s="11"/>
      <c r="Y136" s="11"/>
      <c r="Z136" s="35"/>
      <c r="AA136" s="11"/>
      <c r="AB136" s="11"/>
      <c r="AC136" s="35"/>
      <c r="AD136" s="36"/>
    </row>
    <row r="137" spans="1:30" s="25" customFormat="1" ht="15">
      <c r="A137" s="14">
        <v>20</v>
      </c>
      <c r="B137" s="3" t="s">
        <v>6</v>
      </c>
      <c r="C137" s="8">
        <f>C138+C139+C140+C141+C142</f>
        <v>1885.573120242997</v>
      </c>
      <c r="D137" s="8">
        <f>D138+D139+D140+D141+D142</f>
        <v>2225.8622973360038</v>
      </c>
      <c r="E137" s="33">
        <f t="shared" ref="E137:E142" si="145">((D137-C137)/C137)*100</f>
        <v>18.046989185397024</v>
      </c>
      <c r="F137" s="8">
        <f>F138+F139+F140+F141+F142</f>
        <v>7814.3379750890026</v>
      </c>
      <c r="G137" s="8">
        <f>G138+G139+G140+G141+G142</f>
        <v>8999.0067313700019</v>
      </c>
      <c r="H137" s="33">
        <f t="shared" ref="H137:H142" si="146">((G137-F137)/F137)*100</f>
        <v>15.16019348097759</v>
      </c>
      <c r="I137" s="34">
        <f>(G137/G$179)*100</f>
        <v>7.2149253497868884</v>
      </c>
      <c r="J137" s="16">
        <f>J138+J139+J140+J141+J142</f>
        <v>138996</v>
      </c>
      <c r="K137" s="16">
        <f>K138+K139+K140+K141+K142</f>
        <v>148546</v>
      </c>
      <c r="L137" s="33">
        <f t="shared" ref="L137:L142" si="147">((K137-J137)/J137)*100</f>
        <v>6.8707013151457597</v>
      </c>
      <c r="M137" s="16">
        <f>M138+M139+M140+M141+M142</f>
        <v>700154</v>
      </c>
      <c r="N137" s="16">
        <f>N138+N139+N140+N141+N142</f>
        <v>598854</v>
      </c>
      <c r="O137" s="33">
        <f t="shared" ref="O137:O142" si="148">((N137-M137)/M137)*100</f>
        <v>-14.468245557405943</v>
      </c>
      <c r="P137" s="34">
        <f>(N137/N$179)*100</f>
        <v>6.5912360314827518</v>
      </c>
      <c r="Q137" s="16">
        <f>Q138+Q139+Q140+Q141+Q142</f>
        <v>340412</v>
      </c>
      <c r="R137" s="16">
        <f>R138+R139+R140+R141+R142</f>
        <v>760555</v>
      </c>
      <c r="S137" s="33">
        <f t="shared" ref="S137:S142" si="149">((R137-Q137)/Q137)*100</f>
        <v>123.42191227101279</v>
      </c>
      <c r="T137" s="16">
        <f>T138+T139+T140+T141+T142</f>
        <v>2264883</v>
      </c>
      <c r="U137" s="16">
        <f>U138+U139+U140+U141+U142</f>
        <v>3963662</v>
      </c>
      <c r="V137" s="33">
        <f t="shared" ref="V137:V142" si="150">((U137-T137)/T137)*100</f>
        <v>75.005154791660317</v>
      </c>
      <c r="W137" s="34">
        <f>(U137/U$179)*100</f>
        <v>7.2709873833942531</v>
      </c>
      <c r="X137" s="8">
        <f>X138+X139+X140+X141+X142</f>
        <v>32917.019287999996</v>
      </c>
      <c r="Y137" s="8">
        <f>Y138+Y139+Y140+Y141+Y142</f>
        <v>37574.302359000001</v>
      </c>
      <c r="Z137" s="33">
        <f t="shared" ref="Z137:Z142" si="151">((Y137-X137)/X137)*100</f>
        <v>14.14855649672336</v>
      </c>
      <c r="AA137" s="8">
        <f>AA138+AA139+AA140+AA141+AA142</f>
        <v>206143.77134800001</v>
      </c>
      <c r="AB137" s="8">
        <f>AB138+AB139+AB140+AB141+AB142</f>
        <v>213805.967848</v>
      </c>
      <c r="AC137" s="33">
        <f t="shared" ref="AC137:AC142" si="152">((AB137-AA137)/AA137)*100</f>
        <v>3.7169187552434528</v>
      </c>
      <c r="AD137" s="34">
        <f>(AB137/AB$179)*100</f>
        <v>10.680768392352364</v>
      </c>
    </row>
    <row r="138" spans="1:30" s="24" customFormat="1">
      <c r="A138" s="6"/>
      <c r="B138" s="5" t="s">
        <v>2</v>
      </c>
      <c r="C138" s="43">
        <v>152.33001383399994</v>
      </c>
      <c r="D138" s="11">
        <v>225.05395984100016</v>
      </c>
      <c r="E138" s="35">
        <f t="shared" si="145"/>
        <v>47.741048646033988</v>
      </c>
      <c r="F138" s="11">
        <v>743.6126333279999</v>
      </c>
      <c r="G138" s="11">
        <v>981.66682676900029</v>
      </c>
      <c r="H138" s="35">
        <f t="shared" si="146"/>
        <v>32.013199180815576</v>
      </c>
      <c r="I138" s="36">
        <f>(G138/G$180)*100</f>
        <v>4.7900165202928431</v>
      </c>
      <c r="J138" s="31">
        <v>3161</v>
      </c>
      <c r="K138" s="31">
        <v>4502</v>
      </c>
      <c r="L138" s="35">
        <f t="shared" si="147"/>
        <v>42.423283770958555</v>
      </c>
      <c r="M138" s="31">
        <v>15019</v>
      </c>
      <c r="N138" s="31">
        <v>18899</v>
      </c>
      <c r="O138" s="35">
        <f t="shared" si="148"/>
        <v>25.833943671349623</v>
      </c>
      <c r="P138" s="36">
        <f>(N138/N$180)*100</f>
        <v>3.746263449599188</v>
      </c>
      <c r="Q138" s="10">
        <v>0</v>
      </c>
      <c r="R138" s="10">
        <v>0</v>
      </c>
      <c r="S138" s="40" t="s">
        <v>40</v>
      </c>
      <c r="T138" s="31">
        <v>0</v>
      </c>
      <c r="U138" s="31">
        <v>0</v>
      </c>
      <c r="V138" s="40" t="s">
        <v>40</v>
      </c>
      <c r="W138" s="40" t="s">
        <v>40</v>
      </c>
      <c r="X138" s="11">
        <v>153.050388</v>
      </c>
      <c r="Y138" s="11">
        <v>206.34863799999999</v>
      </c>
      <c r="Z138" s="35">
        <f t="shared" si="151"/>
        <v>34.823988816023125</v>
      </c>
      <c r="AA138" s="11">
        <v>707.90349000000003</v>
      </c>
      <c r="AB138" s="11">
        <v>868.10345000000007</v>
      </c>
      <c r="AC138" s="35">
        <f t="shared" si="152"/>
        <v>22.630197797160179</v>
      </c>
      <c r="AD138" s="36">
        <f>(AB138/AB$180)*100</f>
        <v>5.4855580756255948</v>
      </c>
    </row>
    <row r="139" spans="1:30" s="24" customFormat="1">
      <c r="A139" s="6"/>
      <c r="B139" s="5" t="s">
        <v>3</v>
      </c>
      <c r="C139" s="43">
        <v>861.62072845699686</v>
      </c>
      <c r="D139" s="11">
        <v>815.58432325500382</v>
      </c>
      <c r="E139" s="35">
        <f t="shared" si="145"/>
        <v>-5.3430011235263235</v>
      </c>
      <c r="F139" s="11">
        <v>4101.9958037030019</v>
      </c>
      <c r="G139" s="11">
        <v>3225.4956206180041</v>
      </c>
      <c r="H139" s="35">
        <f t="shared" si="146"/>
        <v>-21.367651870676056</v>
      </c>
      <c r="I139" s="36">
        <f>(G139/G$181)*100</f>
        <v>12.243180550483626</v>
      </c>
      <c r="J139" s="31">
        <v>135765</v>
      </c>
      <c r="K139" s="31">
        <v>143992</v>
      </c>
      <c r="L139" s="35">
        <f t="shared" si="147"/>
        <v>6.0597355724965931</v>
      </c>
      <c r="M139" s="31">
        <v>684701</v>
      </c>
      <c r="N139" s="31">
        <v>579715</v>
      </c>
      <c r="O139" s="35">
        <f t="shared" si="148"/>
        <v>-15.333116206928279</v>
      </c>
      <c r="P139" s="36">
        <f>(N139/N$181)*100</f>
        <v>6.7672762738802392</v>
      </c>
      <c r="Q139" s="44">
        <v>0</v>
      </c>
      <c r="R139" s="44">
        <v>0</v>
      </c>
      <c r="S139" s="40" t="s">
        <v>40</v>
      </c>
      <c r="T139" s="31">
        <v>0</v>
      </c>
      <c r="U139" s="31">
        <v>0</v>
      </c>
      <c r="V139" s="40" t="s">
        <v>40</v>
      </c>
      <c r="W139" s="40" t="s">
        <v>40</v>
      </c>
      <c r="X139" s="11">
        <v>11471.673724</v>
      </c>
      <c r="Y139" s="11">
        <v>11527.870829999998</v>
      </c>
      <c r="Z139" s="35">
        <f t="shared" si="151"/>
        <v>0.48987712998171568</v>
      </c>
      <c r="AA139" s="11">
        <v>59834.186213999994</v>
      </c>
      <c r="AB139" s="11">
        <v>48224.426486999997</v>
      </c>
      <c r="AC139" s="35">
        <f t="shared" si="152"/>
        <v>-19.403221572157936</v>
      </c>
      <c r="AD139" s="36">
        <f>(AB139/AB$181)*100</f>
        <v>5.7956846304427465</v>
      </c>
    </row>
    <row r="140" spans="1:30" s="24" customFormat="1">
      <c r="A140" s="6"/>
      <c r="B140" s="5" t="s">
        <v>4</v>
      </c>
      <c r="C140" s="43">
        <v>858.69570840300003</v>
      </c>
      <c r="D140" s="11">
        <v>1161.4842401149995</v>
      </c>
      <c r="E140" s="35">
        <f t="shared" si="145"/>
        <v>35.261446953674046</v>
      </c>
      <c r="F140" s="11">
        <v>2880.5415526480001</v>
      </c>
      <c r="G140" s="11">
        <v>4615.3373259409982</v>
      </c>
      <c r="H140" s="35">
        <f t="shared" si="146"/>
        <v>60.224639762556087</v>
      </c>
      <c r="I140" s="36">
        <f>(G140/G$182)*100</f>
        <v>6.4728601865065656</v>
      </c>
      <c r="J140" s="31">
        <v>12</v>
      </c>
      <c r="K140" s="31">
        <v>29</v>
      </c>
      <c r="L140" s="35">
        <f t="shared" si="147"/>
        <v>141.66666666666669</v>
      </c>
      <c r="M140" s="31">
        <v>37</v>
      </c>
      <c r="N140" s="31">
        <v>60</v>
      </c>
      <c r="O140" s="35">
        <f t="shared" si="148"/>
        <v>62.162162162162161</v>
      </c>
      <c r="P140" s="36">
        <f>(N140/N$182)*100</f>
        <v>10.849909584086799</v>
      </c>
      <c r="Q140" s="44">
        <v>23637</v>
      </c>
      <c r="R140" s="44">
        <v>37705</v>
      </c>
      <c r="S140" s="35">
        <f t="shared" si="149"/>
        <v>59.516859161484113</v>
      </c>
      <c r="T140" s="31">
        <v>164861</v>
      </c>
      <c r="U140" s="31">
        <v>140238</v>
      </c>
      <c r="V140" s="35">
        <f t="shared" si="150"/>
        <v>-14.935612425012588</v>
      </c>
      <c r="W140" s="36">
        <f>(U140/U$182)*100</f>
        <v>0.65546891304139532</v>
      </c>
      <c r="X140" s="11">
        <v>4274.7116450000003</v>
      </c>
      <c r="Y140" s="11">
        <v>4385.189797</v>
      </c>
      <c r="Z140" s="35">
        <f t="shared" si="151"/>
        <v>2.5844585828197935</v>
      </c>
      <c r="AA140" s="11">
        <v>22742.059039</v>
      </c>
      <c r="AB140" s="11">
        <v>18509.704840000002</v>
      </c>
      <c r="AC140" s="35">
        <f t="shared" si="152"/>
        <v>-18.610250689007536</v>
      </c>
      <c r="AD140" s="36">
        <f>(AB140/AB$182)*100</f>
        <v>7.1420423322975601</v>
      </c>
    </row>
    <row r="141" spans="1:30" s="24" customFormat="1">
      <c r="A141" s="6"/>
      <c r="B141" s="5" t="s">
        <v>5</v>
      </c>
      <c r="C141" s="43">
        <v>1.2799480700000003</v>
      </c>
      <c r="D141" s="11">
        <v>0.54187412499999932</v>
      </c>
      <c r="E141" s="35">
        <f t="shared" si="145"/>
        <v>-57.664366414490623</v>
      </c>
      <c r="F141" s="11">
        <v>3.9007487420000007</v>
      </c>
      <c r="G141" s="11">
        <v>9.7864580419999978</v>
      </c>
      <c r="H141" s="35">
        <f t="shared" si="146"/>
        <v>150.8866550831024</v>
      </c>
      <c r="I141" s="36">
        <f>(G141/G$183)*100</f>
        <v>0.24932851065668196</v>
      </c>
      <c r="J141" s="31">
        <v>0</v>
      </c>
      <c r="K141" s="31">
        <v>1</v>
      </c>
      <c r="L141" s="40" t="s">
        <v>40</v>
      </c>
      <c r="M141" s="31">
        <v>0</v>
      </c>
      <c r="N141" s="31">
        <v>2</v>
      </c>
      <c r="O141" s="40" t="s">
        <v>40</v>
      </c>
      <c r="P141" s="36">
        <f>(N141/N$183)*100</f>
        <v>7.1813285457809697E-2</v>
      </c>
      <c r="Q141" s="44">
        <v>1561</v>
      </c>
      <c r="R141" s="44">
        <v>658</v>
      </c>
      <c r="S141" s="35">
        <f t="shared" si="149"/>
        <v>-57.847533632286996</v>
      </c>
      <c r="T141" s="31">
        <v>5401</v>
      </c>
      <c r="U141" s="31">
        <v>17696</v>
      </c>
      <c r="V141" s="35">
        <f t="shared" si="150"/>
        <v>227.64302906869099</v>
      </c>
      <c r="W141" s="36">
        <f>(U141/U$183)*100</f>
        <v>1.2736011331134856</v>
      </c>
      <c r="X141" s="11">
        <v>-5.1339689999999996</v>
      </c>
      <c r="Y141" s="11">
        <v>-0.21270600000000001</v>
      </c>
      <c r="Z141" s="35">
        <f t="shared" si="151"/>
        <v>-95.856889669571444</v>
      </c>
      <c r="AA141" s="11">
        <v>-16.656195</v>
      </c>
      <c r="AB141" s="11">
        <v>-2.9024290000000001</v>
      </c>
      <c r="AC141" s="35">
        <f t="shared" si="152"/>
        <v>-82.574477544241049</v>
      </c>
      <c r="AD141" s="36">
        <f>(AB141/AB$183)*100</f>
        <v>-5.4231636664184863E-3</v>
      </c>
    </row>
    <row r="142" spans="1:30" s="24" customFormat="1">
      <c r="A142" s="6"/>
      <c r="B142" s="19" t="s">
        <v>23</v>
      </c>
      <c r="C142" s="45">
        <v>11.646721479000012</v>
      </c>
      <c r="D142" s="11">
        <v>23.197900000000001</v>
      </c>
      <c r="E142" s="35">
        <f t="shared" si="145"/>
        <v>99.17965791341112</v>
      </c>
      <c r="F142" s="11">
        <v>84.28723666800002</v>
      </c>
      <c r="G142" s="11">
        <v>166.72049999999999</v>
      </c>
      <c r="H142" s="35">
        <f t="shared" si="146"/>
        <v>97.800410347651223</v>
      </c>
      <c r="I142" s="36">
        <f>(G142/G$184)*100</f>
        <v>6.2668450845281773</v>
      </c>
      <c r="J142" s="31">
        <v>58</v>
      </c>
      <c r="K142" s="31">
        <v>22</v>
      </c>
      <c r="L142" s="35">
        <f t="shared" si="147"/>
        <v>-62.068965517241381</v>
      </c>
      <c r="M142" s="31">
        <v>397</v>
      </c>
      <c r="N142" s="31">
        <v>178</v>
      </c>
      <c r="O142" s="35">
        <f t="shared" si="148"/>
        <v>-55.163727959697731</v>
      </c>
      <c r="P142" s="36">
        <f>(N142/N$184)*100</f>
        <v>1.5681437758787771</v>
      </c>
      <c r="Q142" s="44">
        <v>315214</v>
      </c>
      <c r="R142" s="44">
        <v>722192</v>
      </c>
      <c r="S142" s="35">
        <f t="shared" si="149"/>
        <v>129.11165113224666</v>
      </c>
      <c r="T142" s="31">
        <v>2094621</v>
      </c>
      <c r="U142" s="31">
        <v>3805728</v>
      </c>
      <c r="V142" s="35">
        <f t="shared" si="150"/>
        <v>81.690530172284141</v>
      </c>
      <c r="W142" s="36">
        <f>(U142/U$184)*100</f>
        <v>11.994522467116161</v>
      </c>
      <c r="X142" s="11">
        <v>17022.717499999999</v>
      </c>
      <c r="Y142" s="11">
        <v>21455.105800000001</v>
      </c>
      <c r="Z142" s="35">
        <f t="shared" si="151"/>
        <v>26.038077057908072</v>
      </c>
      <c r="AA142" s="11">
        <v>122876.27880000001</v>
      </c>
      <c r="AB142" s="11">
        <v>146206.63549999997</v>
      </c>
      <c r="AC142" s="35">
        <f t="shared" si="152"/>
        <v>18.986867870546188</v>
      </c>
      <c r="AD142" s="36">
        <f>(AB142/AB$184)*100</f>
        <v>17.38072218595207</v>
      </c>
    </row>
    <row r="143" spans="1:30" s="24" customFormat="1">
      <c r="A143" s="6"/>
      <c r="B143" s="19"/>
      <c r="C143" s="45"/>
      <c r="D143" s="11"/>
      <c r="E143" s="35"/>
      <c r="F143" s="11"/>
      <c r="G143" s="11"/>
      <c r="H143" s="35"/>
      <c r="I143" s="36"/>
      <c r="J143" s="31"/>
      <c r="K143" s="31"/>
      <c r="L143" s="35"/>
      <c r="M143" s="31"/>
      <c r="N143" s="31"/>
      <c r="O143" s="35"/>
      <c r="P143" s="36"/>
      <c r="Q143" s="44"/>
      <c r="R143" s="44"/>
      <c r="S143" s="35"/>
      <c r="T143" s="31"/>
      <c r="U143" s="31"/>
      <c r="V143" s="35"/>
      <c r="W143" s="36"/>
      <c r="X143" s="11"/>
      <c r="Y143" s="11"/>
      <c r="Z143" s="35"/>
      <c r="AA143" s="11"/>
      <c r="AB143" s="11"/>
      <c r="AC143" s="35"/>
      <c r="AD143" s="36"/>
    </row>
    <row r="144" spans="1:30" s="25" customFormat="1" ht="15">
      <c r="A144" s="14">
        <v>21</v>
      </c>
      <c r="B144" s="3" t="s">
        <v>12</v>
      </c>
      <c r="C144" s="8">
        <f>C145+C146+C147+C148+C149</f>
        <v>65.00777896331374</v>
      </c>
      <c r="D144" s="8">
        <f>D145+D146+D147+D148+D149</f>
        <v>74.241009614211563</v>
      </c>
      <c r="E144" s="33">
        <f t="shared" ref="E144:E149" si="153">((D144-C144)/C144)*100</f>
        <v>14.203270436463415</v>
      </c>
      <c r="F144" s="8">
        <f>F145+F146+F147+F148+F149</f>
        <v>318.30822060588133</v>
      </c>
      <c r="G144" s="8">
        <f>G145+G146+G147+G148+G149</f>
        <v>248.57240949400003</v>
      </c>
      <c r="H144" s="33">
        <f t="shared" ref="H144:H149" si="154">((G144-F144)/F144)*100</f>
        <v>-21.908265824597056</v>
      </c>
      <c r="I144" s="34">
        <f>(G144/G$179)*100</f>
        <v>0.19929214768381856</v>
      </c>
      <c r="J144" s="16">
        <f>J145+J146+J147+J148+J149</f>
        <v>28028</v>
      </c>
      <c r="K144" s="16">
        <f>K145+K146+K147+K148+K149</f>
        <v>27710</v>
      </c>
      <c r="L144" s="33">
        <f t="shared" ref="L144:L149" si="155">((K144-J144)/J144)*100</f>
        <v>-1.1345797060082774</v>
      </c>
      <c r="M144" s="16">
        <f>M145+M146+M147+M148+M149</f>
        <v>118615</v>
      </c>
      <c r="N144" s="16">
        <f>N145+N146+N147+N148+N149</f>
        <v>99471</v>
      </c>
      <c r="O144" s="33">
        <f t="shared" ref="O144:O149" si="156">((N144-M144)/M144)*100</f>
        <v>-16.139611347637313</v>
      </c>
      <c r="P144" s="34">
        <f>(N144/N$179)*100</f>
        <v>1.0948191700942478</v>
      </c>
      <c r="Q144" s="16">
        <f>Q145+Q146+Q147+Q148+Q149</f>
        <v>297393</v>
      </c>
      <c r="R144" s="16">
        <f>R145+R146+R147+R148+R149</f>
        <v>621320</v>
      </c>
      <c r="S144" s="33">
        <f t="shared" ref="S144:S149" si="157">((R144-Q144)/Q144)*100</f>
        <v>108.92220058979196</v>
      </c>
      <c r="T144" s="16">
        <f>T145+T146+T147+T148+T149</f>
        <v>1455715</v>
      </c>
      <c r="U144" s="16">
        <f>U145+U146+U147+U148+U149</f>
        <v>1001599</v>
      </c>
      <c r="V144" s="33">
        <f t="shared" ref="V144:V149" si="158">((U144-T144)/T144)*100</f>
        <v>-31.195391955156062</v>
      </c>
      <c r="W144" s="34">
        <f>(U144/U$179)*100</f>
        <v>1.8373447817246529</v>
      </c>
      <c r="X144" s="8">
        <f>X145+X146+X147+X148+X149</f>
        <v>4090.0130727000005</v>
      </c>
      <c r="Y144" s="8">
        <f>Y145+Y146+Y147+Y148+Y149</f>
        <v>4346.7433930000016</v>
      </c>
      <c r="Z144" s="33">
        <f t="shared" ref="Z144:Z149" si="159">((Y144-X144)/X144)*100</f>
        <v>6.2770048832758825</v>
      </c>
      <c r="AA144" s="8">
        <f>AA145+AA146+AA147+AA148+AA149</f>
        <v>22331.589794302003</v>
      </c>
      <c r="AB144" s="8">
        <f>AB145+AB146+AB147+AB148+AB149</f>
        <v>11127.003354999999</v>
      </c>
      <c r="AC144" s="33">
        <f t="shared" ref="AC144:AC149" si="160">((AB144-AA144)/AA144)*100</f>
        <v>-50.173707033436997</v>
      </c>
      <c r="AD144" s="34">
        <f>(AB144/AB$179)*100</f>
        <v>0.55585420244290162</v>
      </c>
    </row>
    <row r="145" spans="1:30" s="24" customFormat="1">
      <c r="A145" s="6"/>
      <c r="B145" s="5" t="s">
        <v>2</v>
      </c>
      <c r="C145" s="49">
        <v>4.2163715999999996</v>
      </c>
      <c r="D145" s="11">
        <v>3.6688999999999998</v>
      </c>
      <c r="E145" s="35">
        <f t="shared" si="153"/>
        <v>-12.984424807339082</v>
      </c>
      <c r="F145" s="11">
        <v>18.979699999999998</v>
      </c>
      <c r="G145" s="11">
        <v>18.916399999999999</v>
      </c>
      <c r="H145" s="35">
        <f t="shared" si="154"/>
        <v>-0.33351422835976408</v>
      </c>
      <c r="I145" s="36">
        <f>(G145/G$180)*100</f>
        <v>9.2302058125663125E-2</v>
      </c>
      <c r="J145" s="31">
        <v>254</v>
      </c>
      <c r="K145" s="31">
        <v>125</v>
      </c>
      <c r="L145" s="35">
        <f t="shared" si="155"/>
        <v>-50.787401574803148</v>
      </c>
      <c r="M145" s="31">
        <v>1077</v>
      </c>
      <c r="N145" s="31">
        <v>671</v>
      </c>
      <c r="O145" s="35">
        <f t="shared" si="156"/>
        <v>-37.697307335190345</v>
      </c>
      <c r="P145" s="36">
        <f>(N145/N$180)*100</f>
        <v>0.13300930073977751</v>
      </c>
      <c r="Q145" s="44">
        <v>0</v>
      </c>
      <c r="R145" s="44">
        <v>0</v>
      </c>
      <c r="S145" s="40" t="s">
        <v>40</v>
      </c>
      <c r="T145" s="31">
        <v>0</v>
      </c>
      <c r="U145" s="31">
        <v>0</v>
      </c>
      <c r="V145" s="40" t="s">
        <v>40</v>
      </c>
      <c r="W145" s="40" t="s">
        <v>40</v>
      </c>
      <c r="X145" s="11">
        <v>6.1257990000000007</v>
      </c>
      <c r="Y145" s="11">
        <v>3.7396980000000006</v>
      </c>
      <c r="Z145" s="35">
        <f t="shared" si="159"/>
        <v>-38.951669814827419</v>
      </c>
      <c r="AA145" s="11">
        <v>31.6538</v>
      </c>
      <c r="AB145" s="11">
        <v>22.584099999999999</v>
      </c>
      <c r="AC145" s="35">
        <f t="shared" si="160"/>
        <v>-28.652799979781264</v>
      </c>
      <c r="AD145" s="36">
        <f>(AB145/AB$180)*100</f>
        <v>0.14270924984313332</v>
      </c>
    </row>
    <row r="146" spans="1:30" s="24" customFormat="1">
      <c r="A146" s="6"/>
      <c r="B146" s="5" t="s">
        <v>3</v>
      </c>
      <c r="C146" s="45">
        <v>47.732633720313736</v>
      </c>
      <c r="D146" s="11">
        <v>50.53475220221155</v>
      </c>
      <c r="E146" s="35">
        <f t="shared" si="153"/>
        <v>5.8704459894600518</v>
      </c>
      <c r="F146" s="11">
        <v>196.3064</v>
      </c>
      <c r="G146" s="11">
        <v>185.607</v>
      </c>
      <c r="H146" s="35">
        <f t="shared" si="154"/>
        <v>-5.4503571967088176</v>
      </c>
      <c r="I146" s="36">
        <f>(G146/G$181)*100</f>
        <v>0.70451808953261552</v>
      </c>
      <c r="J146" s="31">
        <v>27772</v>
      </c>
      <c r="K146" s="31">
        <v>27578</v>
      </c>
      <c r="L146" s="35">
        <f t="shared" si="155"/>
        <v>-0.69854529742186378</v>
      </c>
      <c r="M146" s="31">
        <v>117524</v>
      </c>
      <c r="N146" s="31">
        <v>98791</v>
      </c>
      <c r="O146" s="35">
        <f t="shared" si="156"/>
        <v>-15.939722950205915</v>
      </c>
      <c r="P146" s="36">
        <f>(N146/N$181)*100</f>
        <v>1.1532321750737908</v>
      </c>
      <c r="Q146" s="44">
        <v>0</v>
      </c>
      <c r="R146" s="44">
        <v>0</v>
      </c>
      <c r="S146" s="40" t="s">
        <v>40</v>
      </c>
      <c r="T146" s="31">
        <v>0</v>
      </c>
      <c r="U146" s="31">
        <v>0</v>
      </c>
      <c r="V146" s="40" t="s">
        <v>40</v>
      </c>
      <c r="W146" s="40" t="s">
        <v>40</v>
      </c>
      <c r="X146" s="11">
        <v>1268.3258060000005</v>
      </c>
      <c r="Y146" s="11">
        <v>1219.4694221000013</v>
      </c>
      <c r="Z146" s="35">
        <f t="shared" si="159"/>
        <v>-3.8520373605012934</v>
      </c>
      <c r="AA146" s="11">
        <v>5512.17</v>
      </c>
      <c r="AB146" s="11">
        <v>4173.38</v>
      </c>
      <c r="AC146" s="35">
        <f t="shared" si="160"/>
        <v>-24.287893878454401</v>
      </c>
      <c r="AD146" s="36">
        <f>(AB146/AB$181)*100</f>
        <v>0.50156313065781033</v>
      </c>
    </row>
    <row r="147" spans="1:30" s="24" customFormat="1" ht="14.25" customHeight="1">
      <c r="A147" s="6"/>
      <c r="B147" s="5" t="s">
        <v>4</v>
      </c>
      <c r="C147" s="9">
        <v>11.631413219999997</v>
      </c>
      <c r="D147" s="11">
        <v>17.79893997400001</v>
      </c>
      <c r="E147" s="35">
        <f t="shared" si="153"/>
        <v>53.024741167264757</v>
      </c>
      <c r="F147" s="11">
        <v>95.285742901999981</v>
      </c>
      <c r="G147" s="11">
        <v>39.222688956000013</v>
      </c>
      <c r="H147" s="35">
        <f t="shared" si="154"/>
        <v>-58.836770579267053</v>
      </c>
      <c r="I147" s="36">
        <f>(G147/G$182)*100</f>
        <v>5.5008542999456782E-2</v>
      </c>
      <c r="J147" s="31">
        <v>1</v>
      </c>
      <c r="K147" s="31">
        <v>1</v>
      </c>
      <c r="L147" s="35">
        <f t="shared" si="155"/>
        <v>0</v>
      </c>
      <c r="M147" s="31">
        <v>5</v>
      </c>
      <c r="N147" s="31">
        <v>1</v>
      </c>
      <c r="O147" s="35">
        <f t="shared" si="156"/>
        <v>-80</v>
      </c>
      <c r="P147" s="36">
        <f>(N147/N$182)*100</f>
        <v>0.18083182640144665</v>
      </c>
      <c r="Q147" s="10">
        <v>222289</v>
      </c>
      <c r="R147" s="10">
        <v>541198</v>
      </c>
      <c r="S147" s="35">
        <f t="shared" si="157"/>
        <v>143.46593848548511</v>
      </c>
      <c r="T147" s="31">
        <v>1114714</v>
      </c>
      <c r="U147" s="31">
        <v>872310</v>
      </c>
      <c r="V147" s="35">
        <f t="shared" si="158"/>
        <v>-21.745846916787627</v>
      </c>
      <c r="W147" s="36">
        <f>(U147/U$182)*100</f>
        <v>4.0771551757379569</v>
      </c>
      <c r="X147" s="11">
        <v>1651.9716828000001</v>
      </c>
      <c r="Y147" s="11">
        <v>2407.0658958999998</v>
      </c>
      <c r="Z147" s="35">
        <f t="shared" si="159"/>
        <v>45.708665648563482</v>
      </c>
      <c r="AA147" s="11">
        <v>11388.616368500001</v>
      </c>
      <c r="AB147" s="11">
        <v>4432.4343656000001</v>
      </c>
      <c r="AC147" s="35">
        <f t="shared" si="160"/>
        <v>-61.080132808233337</v>
      </c>
      <c r="AD147" s="36">
        <f>(AB147/AB$182)*100</f>
        <v>1.7102722138407516</v>
      </c>
    </row>
    <row r="148" spans="1:30" s="21" customFormat="1">
      <c r="A148" s="6"/>
      <c r="B148" s="5" t="s">
        <v>5</v>
      </c>
      <c r="C148" s="43">
        <v>0</v>
      </c>
      <c r="D148" s="11">
        <v>0</v>
      </c>
      <c r="E148" s="40" t="s">
        <v>40</v>
      </c>
      <c r="F148" s="11">
        <v>0</v>
      </c>
      <c r="G148" s="11">
        <v>0</v>
      </c>
      <c r="H148" s="40" t="s">
        <v>40</v>
      </c>
      <c r="I148" s="36">
        <f>(G148/G$183)*100</f>
        <v>0</v>
      </c>
      <c r="J148" s="31">
        <v>0</v>
      </c>
      <c r="K148" s="31">
        <v>0</v>
      </c>
      <c r="L148" s="40" t="s">
        <v>40</v>
      </c>
      <c r="M148" s="31">
        <v>0</v>
      </c>
      <c r="N148" s="31">
        <v>0</v>
      </c>
      <c r="O148" s="40" t="s">
        <v>40</v>
      </c>
      <c r="P148" s="36">
        <f>(N148/N$183)*100</f>
        <v>0</v>
      </c>
      <c r="Q148" s="44">
        <v>0</v>
      </c>
      <c r="R148" s="44">
        <v>0</v>
      </c>
      <c r="S148" s="40" t="s">
        <v>40</v>
      </c>
      <c r="T148" s="31">
        <v>0</v>
      </c>
      <c r="U148" s="31">
        <v>0</v>
      </c>
      <c r="V148" s="40" t="s">
        <v>40</v>
      </c>
      <c r="W148" s="36">
        <f>(U148/U$183)*100</f>
        <v>0</v>
      </c>
      <c r="X148" s="11">
        <v>0</v>
      </c>
      <c r="Y148" s="11">
        <v>0</v>
      </c>
      <c r="Z148" s="40" t="s">
        <v>40</v>
      </c>
      <c r="AA148" s="11">
        <v>0</v>
      </c>
      <c r="AB148" s="11">
        <v>0</v>
      </c>
      <c r="AC148" s="40" t="s">
        <v>40</v>
      </c>
      <c r="AD148" s="36">
        <f>(AB148/AB$183)*100</f>
        <v>0</v>
      </c>
    </row>
    <row r="149" spans="1:30" s="21" customFormat="1">
      <c r="A149" s="6"/>
      <c r="B149" s="19" t="s">
        <v>23</v>
      </c>
      <c r="C149" s="43">
        <v>1.4273604230000001</v>
      </c>
      <c r="D149" s="11">
        <v>2.2384174379999999</v>
      </c>
      <c r="E149" s="35">
        <f t="shared" si="153"/>
        <v>56.822159416143471</v>
      </c>
      <c r="F149" s="11">
        <v>7.7363777038813577</v>
      </c>
      <c r="G149" s="11">
        <v>4.826320538</v>
      </c>
      <c r="H149" s="35">
        <f t="shared" si="154"/>
        <v>-37.61524161910264</v>
      </c>
      <c r="I149" s="36">
        <f>(G149/G$184)*100</f>
        <v>0.18141622140002395</v>
      </c>
      <c r="J149" s="31">
        <v>1</v>
      </c>
      <c r="K149" s="31">
        <v>6</v>
      </c>
      <c r="L149" s="35">
        <f t="shared" si="155"/>
        <v>500</v>
      </c>
      <c r="M149" s="31">
        <v>9</v>
      </c>
      <c r="N149" s="31">
        <v>8</v>
      </c>
      <c r="O149" s="35">
        <f t="shared" si="156"/>
        <v>-11.111111111111111</v>
      </c>
      <c r="P149" s="36">
        <f>(N149/N$184)*100</f>
        <v>7.047837194960796E-2</v>
      </c>
      <c r="Q149" s="44">
        <v>75104</v>
      </c>
      <c r="R149" s="44">
        <v>80122</v>
      </c>
      <c r="S149" s="35">
        <f t="shared" si="157"/>
        <v>6.6814017895185343</v>
      </c>
      <c r="T149" s="31">
        <v>341001</v>
      </c>
      <c r="U149" s="31">
        <v>129289</v>
      </c>
      <c r="V149" s="35">
        <f t="shared" si="158"/>
        <v>-62.085448429769997</v>
      </c>
      <c r="W149" s="36">
        <f>(U149/U$184)*100</f>
        <v>0.40748046503874719</v>
      </c>
      <c r="X149" s="11">
        <v>1163.5897849</v>
      </c>
      <c r="Y149" s="11">
        <v>716.46837700000003</v>
      </c>
      <c r="Z149" s="35">
        <f t="shared" si="159"/>
        <v>-38.426034131816138</v>
      </c>
      <c r="AA149" s="11">
        <v>5399.1496258019997</v>
      </c>
      <c r="AB149" s="11">
        <v>2498.6048894</v>
      </c>
      <c r="AC149" s="35">
        <f t="shared" si="160"/>
        <v>-53.722251417900779</v>
      </c>
      <c r="AD149" s="36">
        <f>(AB149/AB$184)*100</f>
        <v>0.29702863544194552</v>
      </c>
    </row>
    <row r="150" spans="1:30" s="21" customFormat="1">
      <c r="A150" s="6"/>
      <c r="B150" s="19"/>
      <c r="C150" s="43"/>
      <c r="D150" s="11"/>
      <c r="E150" s="35"/>
      <c r="F150" s="11"/>
      <c r="G150" s="11"/>
      <c r="H150" s="35"/>
      <c r="I150" s="36"/>
      <c r="J150" s="31"/>
      <c r="K150" s="31"/>
      <c r="L150" s="35"/>
      <c r="M150" s="31"/>
      <c r="N150" s="31"/>
      <c r="O150" s="35"/>
      <c r="P150" s="36"/>
      <c r="Q150" s="44"/>
      <c r="R150" s="44"/>
      <c r="S150" s="35"/>
      <c r="T150" s="31"/>
      <c r="U150" s="31"/>
      <c r="V150" s="35"/>
      <c r="W150" s="36"/>
      <c r="X150" s="11"/>
      <c r="Y150" s="11"/>
      <c r="Z150" s="35"/>
      <c r="AA150" s="11"/>
      <c r="AB150" s="11"/>
      <c r="AC150" s="35"/>
      <c r="AD150" s="36"/>
    </row>
    <row r="151" spans="1:30" s="20" customFormat="1" ht="15">
      <c r="A151" s="14">
        <v>22</v>
      </c>
      <c r="B151" s="3" t="s">
        <v>38</v>
      </c>
      <c r="C151" s="8">
        <f>C152+C153+C154+C155+C156</f>
        <v>107.82784694799999</v>
      </c>
      <c r="D151" s="8">
        <f>D152+D153+D154+D155+D156</f>
        <v>126.93249512799999</v>
      </c>
      <c r="E151" s="33">
        <f t="shared" ref="E151:E156" si="161">((D151-C151)/C151)*100</f>
        <v>17.717731291818541</v>
      </c>
      <c r="F151" s="8">
        <f>F152+F153+F154+F155+F156</f>
        <v>315.90392266999993</v>
      </c>
      <c r="G151" s="8">
        <f>G152+G153+G154+G155+G156</f>
        <v>383.94375831200006</v>
      </c>
      <c r="H151" s="33">
        <f t="shared" ref="H151:H156" si="162">((G151-F151)/F151)*100</f>
        <v>21.538142061336799</v>
      </c>
      <c r="I151" s="34">
        <f>(G151/G$179)*100</f>
        <v>0.30782570092777095</v>
      </c>
      <c r="J151" s="16">
        <f>J152+J153+J154+J155+J156</f>
        <v>11186</v>
      </c>
      <c r="K151" s="16">
        <f>K152+K153+K154+K155+K156</f>
        <v>12398</v>
      </c>
      <c r="L151" s="33">
        <f t="shared" ref="L151:L156" si="163">((K151-J151)/J151)*100</f>
        <v>10.834972286787055</v>
      </c>
      <c r="M151" s="16">
        <f>M152+M153+M154+M155+M156</f>
        <v>35079</v>
      </c>
      <c r="N151" s="16">
        <f>N152+N153+N154+N155+N156</f>
        <v>33219</v>
      </c>
      <c r="O151" s="33">
        <f t="shared" ref="O151:O156" si="164">((N151-M151)/M151)*100</f>
        <v>-5.3023176259300433</v>
      </c>
      <c r="P151" s="34">
        <f>(N151/N$179)*100</f>
        <v>0.36562212113440923</v>
      </c>
      <c r="Q151" s="16">
        <f>Q152+Q153+Q154+Q155+Q156</f>
        <v>125225</v>
      </c>
      <c r="R151" s="16">
        <f>R152+R153+R154+R155+R156</f>
        <v>171259</v>
      </c>
      <c r="S151" s="33">
        <f t="shared" ref="S151:S156" si="165">((R151-Q151)/Q151)*100</f>
        <v>36.761030145737671</v>
      </c>
      <c r="T151" s="16">
        <f>T152+T153+T154+T155+T156</f>
        <v>684417</v>
      </c>
      <c r="U151" s="16">
        <f>U152+U153+U154+U155+U156</f>
        <v>1942719</v>
      </c>
      <c r="V151" s="33">
        <f t="shared" ref="V151:V156" si="166">((U151-T151)/T151)*100</f>
        <v>183.85019659067498</v>
      </c>
      <c r="W151" s="34">
        <f>(U151/U$179)*100</f>
        <v>3.5637461868545559</v>
      </c>
      <c r="X151" s="8">
        <f>X152+X153+X154+X155+X156</f>
        <v>4110.0209693999996</v>
      </c>
      <c r="Y151" s="8">
        <f>Y152+Y153+Y154+Y155+Y156</f>
        <v>5657.2558628999996</v>
      </c>
      <c r="Z151" s="33">
        <f t="shared" ref="Z151:Z156" si="167">((Y151-X151)/X151)*100</f>
        <v>37.645425778104311</v>
      </c>
      <c r="AA151" s="8">
        <f>AA152+AA153+AA154+AA155+AA156</f>
        <v>18344.4823798</v>
      </c>
      <c r="AB151" s="8">
        <f>AB152+AB153+AB154+AB155+AB156</f>
        <v>45152.202495799997</v>
      </c>
      <c r="AC151" s="33">
        <f t="shared" ref="AC151:AC156" si="168">((AB151-AA151)/AA151)*100</f>
        <v>146.13505882029835</v>
      </c>
      <c r="AD151" s="34">
        <f>(AB151/AB$179)*100</f>
        <v>2.255597550041657</v>
      </c>
    </row>
    <row r="152" spans="1:30" s="21" customFormat="1">
      <c r="A152" s="6"/>
      <c r="B152" s="5" t="s">
        <v>2</v>
      </c>
      <c r="C152" s="43">
        <v>11.668656200000003</v>
      </c>
      <c r="D152" s="11">
        <v>22.733534300000002</v>
      </c>
      <c r="E152" s="35">
        <f t="shared" si="161"/>
        <v>94.825641533598343</v>
      </c>
      <c r="F152" s="11">
        <v>34.239136900000005</v>
      </c>
      <c r="G152" s="11">
        <v>64.248966760000002</v>
      </c>
      <c r="H152" s="35">
        <f t="shared" si="162"/>
        <v>87.647740501309173</v>
      </c>
      <c r="I152" s="36">
        <f>(G152/G$180)*100</f>
        <v>0.31350108183350522</v>
      </c>
      <c r="J152" s="31">
        <v>210</v>
      </c>
      <c r="K152" s="31">
        <v>441</v>
      </c>
      <c r="L152" s="35">
        <f t="shared" si="163"/>
        <v>110.00000000000001</v>
      </c>
      <c r="M152" s="31">
        <v>778</v>
      </c>
      <c r="N152" s="31">
        <v>1343</v>
      </c>
      <c r="O152" s="35">
        <f t="shared" si="164"/>
        <v>72.622107969151671</v>
      </c>
      <c r="P152" s="36">
        <f>(N152/N$180)*100</f>
        <v>0.26621682696500926</v>
      </c>
      <c r="Q152" s="44">
        <v>0</v>
      </c>
      <c r="R152" s="44">
        <v>0</v>
      </c>
      <c r="S152" s="40" t="s">
        <v>40</v>
      </c>
      <c r="T152" s="31">
        <v>0</v>
      </c>
      <c r="U152" s="31">
        <v>0</v>
      </c>
      <c r="V152" s="40" t="s">
        <v>40</v>
      </c>
      <c r="W152" s="40" t="s">
        <v>40</v>
      </c>
      <c r="X152" s="11">
        <v>6.7369233999999993</v>
      </c>
      <c r="Y152" s="11">
        <v>86.6140726</v>
      </c>
      <c r="Z152" s="35">
        <f t="shared" si="167"/>
        <v>1185.662125830316</v>
      </c>
      <c r="AA152" s="11">
        <v>28.251744199999997</v>
      </c>
      <c r="AB152" s="11">
        <v>195.9416621</v>
      </c>
      <c r="AC152" s="35">
        <f t="shared" si="168"/>
        <v>593.55598264265757</v>
      </c>
      <c r="AD152" s="36">
        <f>(AB152/AB$180)*100</f>
        <v>1.2381581560171848</v>
      </c>
    </row>
    <row r="153" spans="1:30" s="21" customFormat="1">
      <c r="A153" s="6"/>
      <c r="B153" s="5" t="s">
        <v>3</v>
      </c>
      <c r="C153" s="43">
        <v>81.514602619999991</v>
      </c>
      <c r="D153" s="11">
        <v>83.321364869999982</v>
      </c>
      <c r="E153" s="35">
        <f t="shared" si="161"/>
        <v>2.2164890607670014</v>
      </c>
      <c r="F153" s="11">
        <v>230.85886850999995</v>
      </c>
      <c r="G153" s="11">
        <v>214.77436971</v>
      </c>
      <c r="H153" s="35">
        <f t="shared" si="162"/>
        <v>-6.9672431922636875</v>
      </c>
      <c r="I153" s="36">
        <f>(G153/G$181)*100</f>
        <v>0.81523018328328589</v>
      </c>
      <c r="J153" s="31">
        <v>10975</v>
      </c>
      <c r="K153" s="31">
        <v>11953</v>
      </c>
      <c r="L153" s="35">
        <f t="shared" si="163"/>
        <v>8.9111617312072902</v>
      </c>
      <c r="M153" s="31">
        <v>34292</v>
      </c>
      <c r="N153" s="31">
        <v>31868</v>
      </c>
      <c r="O153" s="35">
        <f t="shared" si="164"/>
        <v>-7.0687040709203313</v>
      </c>
      <c r="P153" s="36">
        <f>(N153/N$181)*100</f>
        <v>0.37200962593000947</v>
      </c>
      <c r="Q153" s="46">
        <v>0</v>
      </c>
      <c r="R153" s="46">
        <v>0</v>
      </c>
      <c r="S153" s="40" t="s">
        <v>40</v>
      </c>
      <c r="T153" s="31">
        <v>0</v>
      </c>
      <c r="U153" s="31">
        <v>0</v>
      </c>
      <c r="V153" s="40" t="s">
        <v>40</v>
      </c>
      <c r="W153" s="40" t="s">
        <v>40</v>
      </c>
      <c r="X153" s="11">
        <v>952.22021269999982</v>
      </c>
      <c r="Y153" s="11">
        <v>998.6761242</v>
      </c>
      <c r="Z153" s="35">
        <f t="shared" si="167"/>
        <v>4.8786941172226799</v>
      </c>
      <c r="AA153" s="11">
        <v>2845.0882585999998</v>
      </c>
      <c r="AB153" s="11">
        <v>2897.8525643000003</v>
      </c>
      <c r="AC153" s="35">
        <f t="shared" si="168"/>
        <v>1.8545753559843707</v>
      </c>
      <c r="AD153" s="36">
        <f>(AB153/AB$181)*100</f>
        <v>0.34826831113751244</v>
      </c>
    </row>
    <row r="154" spans="1:30">
      <c r="A154" s="6"/>
      <c r="B154" s="5" t="s">
        <v>4</v>
      </c>
      <c r="C154" s="43">
        <v>11.039668999999998</v>
      </c>
      <c r="D154" s="11">
        <v>15.414611299999999</v>
      </c>
      <c r="E154" s="35">
        <f t="shared" si="161"/>
        <v>39.629288704217501</v>
      </c>
      <c r="F154" s="11">
        <v>29.390481099999999</v>
      </c>
      <c r="G154" s="11">
        <v>41.422311651999998</v>
      </c>
      <c r="H154" s="35">
        <f t="shared" si="162"/>
        <v>40.937848247744398</v>
      </c>
      <c r="I154" s="36">
        <f>(G154/G$182)*100</f>
        <v>5.8093442145235173E-2</v>
      </c>
      <c r="J154" s="31">
        <v>0</v>
      </c>
      <c r="K154" s="31">
        <v>2</v>
      </c>
      <c r="L154" s="40" t="s">
        <v>40</v>
      </c>
      <c r="M154" s="31">
        <v>0</v>
      </c>
      <c r="N154" s="31">
        <v>2</v>
      </c>
      <c r="O154" s="40" t="s">
        <v>40</v>
      </c>
      <c r="P154" s="36">
        <f>(N154/N$182)*100</f>
        <v>0.36166365280289331</v>
      </c>
      <c r="Q154" s="44">
        <v>5245</v>
      </c>
      <c r="R154" s="44">
        <v>7964</v>
      </c>
      <c r="S154" s="35">
        <f t="shared" si="165"/>
        <v>51.839847473784559</v>
      </c>
      <c r="T154" s="31">
        <v>14310</v>
      </c>
      <c r="U154" s="31">
        <v>26044</v>
      </c>
      <c r="V154" s="35">
        <f t="shared" si="166"/>
        <v>81.998602375960871</v>
      </c>
      <c r="W154" s="36">
        <f>(U154/U$182)*100</f>
        <v>0.12172900619839201</v>
      </c>
      <c r="X154" s="11">
        <v>565.84969999999998</v>
      </c>
      <c r="Y154" s="11">
        <v>879.1087</v>
      </c>
      <c r="Z154" s="35">
        <f t="shared" si="167"/>
        <v>55.360814011211815</v>
      </c>
      <c r="AA154" s="11">
        <v>1524.5309999999999</v>
      </c>
      <c r="AB154" s="11">
        <v>2363.9290000000001</v>
      </c>
      <c r="AC154" s="35">
        <f t="shared" si="168"/>
        <v>55.059424832948636</v>
      </c>
      <c r="AD154" s="36">
        <f>(AB154/AB$182)*100</f>
        <v>0.91213129190804731</v>
      </c>
    </row>
    <row r="155" spans="1:30">
      <c r="A155" s="6"/>
      <c r="B155" s="5" t="s">
        <v>5</v>
      </c>
      <c r="C155" s="45">
        <v>0.26232510799999997</v>
      </c>
      <c r="D155" s="11">
        <v>0.20345058399999999</v>
      </c>
      <c r="E155" s="35">
        <f t="shared" si="161"/>
        <v>-22.443343090132263</v>
      </c>
      <c r="F155" s="11">
        <v>0.77128007899999995</v>
      </c>
      <c r="G155" s="11">
        <v>0.81543542099999999</v>
      </c>
      <c r="H155" s="35">
        <f t="shared" si="162"/>
        <v>5.7249426248956761</v>
      </c>
      <c r="I155" s="36">
        <f>(G155/G$183)*100</f>
        <v>2.0774758158885947E-2</v>
      </c>
      <c r="J155" s="31">
        <v>0</v>
      </c>
      <c r="K155" s="31">
        <v>0</v>
      </c>
      <c r="L155" s="40" t="s">
        <v>40</v>
      </c>
      <c r="M155" s="31">
        <v>0</v>
      </c>
      <c r="N155" s="31">
        <v>0</v>
      </c>
      <c r="O155" s="40" t="s">
        <v>40</v>
      </c>
      <c r="P155" s="36">
        <f>(N155/N$183)*100</f>
        <v>0</v>
      </c>
      <c r="Q155" s="44">
        <v>136</v>
      </c>
      <c r="R155" s="44">
        <v>130</v>
      </c>
      <c r="S155" s="35">
        <f t="shared" si="165"/>
        <v>-4.4117647058823533</v>
      </c>
      <c r="T155" s="31">
        <v>386</v>
      </c>
      <c r="U155" s="31">
        <v>519</v>
      </c>
      <c r="V155" s="35">
        <f t="shared" si="166"/>
        <v>34.4559585492228</v>
      </c>
      <c r="W155" s="36">
        <f>(U155/U$183)*100</f>
        <v>3.7353016957837874E-2</v>
      </c>
      <c r="X155" s="11">
        <v>37.3217</v>
      </c>
      <c r="Y155" s="11">
        <v>37.123100000000001</v>
      </c>
      <c r="Z155" s="35">
        <f t="shared" si="167"/>
        <v>-0.53213010125476334</v>
      </c>
      <c r="AA155" s="11">
        <v>110.85950000000001</v>
      </c>
      <c r="AB155" s="11">
        <v>139.34980000000002</v>
      </c>
      <c r="AC155" s="35">
        <f t="shared" si="168"/>
        <v>25.699466441757362</v>
      </c>
      <c r="AD155" s="36">
        <f>(AB155/AB$183)*100</f>
        <v>0.26037390485096545</v>
      </c>
    </row>
    <row r="156" spans="1:30">
      <c r="A156" s="6"/>
      <c r="B156" s="19" t="s">
        <v>23</v>
      </c>
      <c r="C156" s="43">
        <v>3.3425940199999995</v>
      </c>
      <c r="D156" s="11">
        <v>5.2595340740000021</v>
      </c>
      <c r="E156" s="35">
        <f t="shared" si="161"/>
        <v>57.348874632403088</v>
      </c>
      <c r="F156" s="11">
        <v>20.644156081000006</v>
      </c>
      <c r="G156" s="11">
        <v>62.682674769000002</v>
      </c>
      <c r="H156" s="35">
        <f t="shared" si="162"/>
        <v>203.63398979864544</v>
      </c>
      <c r="I156" s="36">
        <f>(G156/G$184)*100</f>
        <v>2.3561746291618975</v>
      </c>
      <c r="J156" s="31">
        <v>1</v>
      </c>
      <c r="K156" s="31">
        <v>2</v>
      </c>
      <c r="L156" s="35">
        <f t="shared" si="163"/>
        <v>100</v>
      </c>
      <c r="M156" s="31">
        <v>9</v>
      </c>
      <c r="N156" s="31">
        <v>6</v>
      </c>
      <c r="O156" s="35">
        <f t="shared" si="164"/>
        <v>-33.333333333333329</v>
      </c>
      <c r="P156" s="36">
        <f>(N156/N$184)*100</f>
        <v>5.2858778962205977E-2</v>
      </c>
      <c r="Q156" s="10">
        <v>119844</v>
      </c>
      <c r="R156" s="10">
        <v>163165</v>
      </c>
      <c r="S156" s="35">
        <f t="shared" si="165"/>
        <v>36.14782550649177</v>
      </c>
      <c r="T156" s="31">
        <v>669721</v>
      </c>
      <c r="U156" s="31">
        <v>1916156</v>
      </c>
      <c r="V156" s="35">
        <f t="shared" si="166"/>
        <v>186.11257523655374</v>
      </c>
      <c r="W156" s="36">
        <f>(U156/U$184)*100</f>
        <v>6.0391536632411551</v>
      </c>
      <c r="X156" s="11">
        <v>2547.8924333</v>
      </c>
      <c r="Y156" s="11">
        <v>3655.7338660999999</v>
      </c>
      <c r="Z156" s="35">
        <f t="shared" si="167"/>
        <v>43.480698726560327</v>
      </c>
      <c r="AA156" s="11">
        <v>13835.751877000001</v>
      </c>
      <c r="AB156" s="11">
        <v>39555.129469399995</v>
      </c>
      <c r="AC156" s="35">
        <f t="shared" si="168"/>
        <v>185.89071140510157</v>
      </c>
      <c r="AD156" s="36">
        <f>(AB156/AB$184)*100</f>
        <v>4.7022265028252237</v>
      </c>
    </row>
    <row r="157" spans="1:30">
      <c r="A157" s="6"/>
      <c r="B157" s="19"/>
      <c r="C157" s="43"/>
      <c r="D157" s="11"/>
      <c r="E157" s="35"/>
      <c r="F157" s="11"/>
      <c r="G157" s="11"/>
      <c r="H157" s="35"/>
      <c r="I157" s="36"/>
      <c r="J157" s="31"/>
      <c r="K157" s="31"/>
      <c r="L157" s="35"/>
      <c r="M157" s="31"/>
      <c r="N157" s="31"/>
      <c r="O157" s="35"/>
      <c r="P157" s="36"/>
      <c r="Q157" s="10"/>
      <c r="R157" s="10"/>
      <c r="S157" s="35"/>
      <c r="T157" s="31"/>
      <c r="U157" s="31"/>
      <c r="V157" s="35"/>
      <c r="W157" s="36"/>
      <c r="X157" s="11"/>
      <c r="Y157" s="11"/>
      <c r="Z157" s="35"/>
      <c r="AA157" s="11"/>
      <c r="AB157" s="11"/>
      <c r="AC157" s="35"/>
      <c r="AD157" s="36"/>
    </row>
    <row r="158" spans="1:30" s="18" customFormat="1" ht="15">
      <c r="A158" s="14">
        <v>23</v>
      </c>
      <c r="B158" s="3" t="s">
        <v>31</v>
      </c>
      <c r="C158" s="8">
        <f>C159+C160+C161+C162+C163</f>
        <v>265.57045150500005</v>
      </c>
      <c r="D158" s="8">
        <f>D159+D160+D161+D162+D163</f>
        <v>346.92205012499994</v>
      </c>
      <c r="E158" s="33">
        <f t="shared" ref="E158:E163" si="169">((D158-C158)/C158)*100</f>
        <v>30.632774903599636</v>
      </c>
      <c r="F158" s="8">
        <f>F159+F160+F161+F162+F163</f>
        <v>1308.2027891560001</v>
      </c>
      <c r="G158" s="8">
        <f>G159+G160+G161+G162+G163</f>
        <v>1615.9847801189997</v>
      </c>
      <c r="H158" s="33">
        <f t="shared" ref="H158:H163" si="170">((G158-F158)/F158)*100</f>
        <v>23.52708567160051</v>
      </c>
      <c r="I158" s="34">
        <f>(G158/G$179)*100</f>
        <v>1.2956107160479224</v>
      </c>
      <c r="J158" s="16">
        <f>J159+J160+J161+J162+J163</f>
        <v>41975</v>
      </c>
      <c r="K158" s="16">
        <f>K159+K160+K161+K162+K163</f>
        <v>36037</v>
      </c>
      <c r="L158" s="33">
        <f t="shared" ref="L158:L163" si="171">((K158-J158)/J158)*100</f>
        <v>-14.146515783204288</v>
      </c>
      <c r="M158" s="16">
        <f>M159+M160+M161+M162+M163</f>
        <v>191007</v>
      </c>
      <c r="N158" s="16">
        <f>N159+N160+N161+N162+N163</f>
        <v>199652</v>
      </c>
      <c r="O158" s="33">
        <f t="shared" ref="O158:O163" si="172">((N158-M158)/M158)*100</f>
        <v>4.526012135680892</v>
      </c>
      <c r="P158" s="34">
        <f>(N158/N$179)*100</f>
        <v>2.197452895292666</v>
      </c>
      <c r="Q158" s="16">
        <f>Q159+Q160+Q161+Q162+Q163</f>
        <v>48063</v>
      </c>
      <c r="R158" s="16">
        <f>R159+R160+R161+R162+R163</f>
        <v>39864</v>
      </c>
      <c r="S158" s="33">
        <f t="shared" ref="S158:S163" si="173">((R158-Q158)/Q158)*100</f>
        <v>-17.058860245927221</v>
      </c>
      <c r="T158" s="16">
        <f>T159+T160+T161+T162+T163</f>
        <v>272533</v>
      </c>
      <c r="U158" s="16">
        <f>U159+U160+U161+U162+U163</f>
        <v>268541</v>
      </c>
      <c r="V158" s="33">
        <f t="shared" ref="V158:V163" si="174">((U158-T158)/T158)*100</f>
        <v>-1.4647767426330023</v>
      </c>
      <c r="W158" s="34">
        <f>(U158/U$179)*100</f>
        <v>0.492614714101272</v>
      </c>
      <c r="X158" s="8">
        <f>X159+X160+X161+X162+X163</f>
        <v>26590.860197459002</v>
      </c>
      <c r="Y158" s="8">
        <f>Y159+Y160+Y161+Y162+Y163</f>
        <v>18015.977873519998</v>
      </c>
      <c r="Z158" s="33">
        <f t="shared" ref="Z158:Z163" si="175">((Y158-X158)/X158)*100</f>
        <v>-32.247479999757253</v>
      </c>
      <c r="AA158" s="8">
        <f>AA159+AA160+AA161+AA162+AA163</f>
        <v>121940.50549098899</v>
      </c>
      <c r="AB158" s="8">
        <f>AB159+AB160+AB161+AB162+AB163</f>
        <v>124998.059564159</v>
      </c>
      <c r="AC158" s="33">
        <f t="shared" ref="AC158:AC163" si="176">((AB158-AA158)/AA158)*100</f>
        <v>2.507414628846163</v>
      </c>
      <c r="AD158" s="34">
        <f>(AB158/AB$179)*100</f>
        <v>6.2443314241227634</v>
      </c>
    </row>
    <row r="159" spans="1:30" ht="15" customHeight="1">
      <c r="A159" s="6"/>
      <c r="B159" s="5" t="s">
        <v>2</v>
      </c>
      <c r="C159" s="43">
        <v>18.060829300000002</v>
      </c>
      <c r="D159" s="11">
        <v>63.508115574999991</v>
      </c>
      <c r="E159" s="35">
        <f t="shared" si="169"/>
        <v>251.63454855863114</v>
      </c>
      <c r="F159" s="11">
        <v>209.63860949999997</v>
      </c>
      <c r="G159" s="11">
        <v>319.87317720799996</v>
      </c>
      <c r="H159" s="35">
        <f t="shared" si="170"/>
        <v>52.583141994175456</v>
      </c>
      <c r="I159" s="36">
        <f>(G159/G$180)*100</f>
        <v>1.560812448219183</v>
      </c>
      <c r="J159" s="31">
        <v>133</v>
      </c>
      <c r="K159" s="31">
        <v>362</v>
      </c>
      <c r="L159" s="35">
        <f t="shared" si="171"/>
        <v>172.18045112781954</v>
      </c>
      <c r="M159" s="31">
        <v>1320</v>
      </c>
      <c r="N159" s="31">
        <v>1928</v>
      </c>
      <c r="O159" s="35">
        <f t="shared" si="172"/>
        <v>46.060606060606062</v>
      </c>
      <c r="P159" s="36">
        <f>(N159/N$180)*100</f>
        <v>0.38217873595572432</v>
      </c>
      <c r="Q159" s="44">
        <v>0</v>
      </c>
      <c r="R159" s="44">
        <v>0</v>
      </c>
      <c r="S159" s="40" t="s">
        <v>40</v>
      </c>
      <c r="T159" s="31">
        <v>0</v>
      </c>
      <c r="U159" s="31">
        <v>0</v>
      </c>
      <c r="V159" s="40" t="s">
        <v>40</v>
      </c>
      <c r="W159" s="40" t="s">
        <v>40</v>
      </c>
      <c r="X159" s="11">
        <v>18.730706000000026</v>
      </c>
      <c r="Y159" s="11">
        <v>295.74911099999986</v>
      </c>
      <c r="Z159" s="35">
        <f t="shared" si="175"/>
        <v>1478.9533560560899</v>
      </c>
      <c r="AA159" s="11">
        <v>215.79099000000002</v>
      </c>
      <c r="AB159" s="11">
        <v>2112.508836</v>
      </c>
      <c r="AC159" s="35">
        <f t="shared" si="176"/>
        <v>878.96063037664351</v>
      </c>
      <c r="AD159" s="36">
        <f>(AB159/AB$180)*100</f>
        <v>13.348973449132387</v>
      </c>
    </row>
    <row r="160" spans="1:30" s="21" customFormat="1">
      <c r="A160" s="6"/>
      <c r="B160" s="5" t="s">
        <v>3</v>
      </c>
      <c r="C160" s="9">
        <v>219.205591328</v>
      </c>
      <c r="D160" s="11">
        <v>269.93782826699999</v>
      </c>
      <c r="E160" s="35">
        <f t="shared" si="169"/>
        <v>23.143678330307154</v>
      </c>
      <c r="F160" s="11">
        <v>1028.5956567969999</v>
      </c>
      <c r="G160" s="11">
        <v>1247.5337838149994</v>
      </c>
      <c r="H160" s="35">
        <f t="shared" si="170"/>
        <v>21.285149861488122</v>
      </c>
      <c r="I160" s="36">
        <f>(G160/G$181)*100</f>
        <v>4.7353285059331727</v>
      </c>
      <c r="J160" s="31">
        <v>41816</v>
      </c>
      <c r="K160" s="31">
        <v>35642</v>
      </c>
      <c r="L160" s="35">
        <f t="shared" si="171"/>
        <v>-14.76468337478477</v>
      </c>
      <c r="M160" s="31">
        <v>189566</v>
      </c>
      <c r="N160" s="31">
        <v>197563</v>
      </c>
      <c r="O160" s="35">
        <f t="shared" si="172"/>
        <v>4.2185835012607749</v>
      </c>
      <c r="P160" s="36">
        <f>(N160/N$181)*100</f>
        <v>2.3062425545252436</v>
      </c>
      <c r="Q160" s="44">
        <v>0</v>
      </c>
      <c r="R160" s="44">
        <v>0</v>
      </c>
      <c r="S160" s="40" t="s">
        <v>40</v>
      </c>
      <c r="T160" s="31">
        <v>0</v>
      </c>
      <c r="U160" s="31">
        <v>0</v>
      </c>
      <c r="V160" s="40" t="s">
        <v>40</v>
      </c>
      <c r="W160" s="40" t="s">
        <v>40</v>
      </c>
      <c r="X160" s="11">
        <v>18958.509091000004</v>
      </c>
      <c r="Y160" s="11">
        <v>14155.052854499998</v>
      </c>
      <c r="Z160" s="35">
        <f t="shared" si="175"/>
        <v>-25.33667712710756</v>
      </c>
      <c r="AA160" s="11">
        <v>79424.368564000004</v>
      </c>
      <c r="AB160" s="11">
        <v>97389.677785100008</v>
      </c>
      <c r="AC160" s="35">
        <f t="shared" si="176"/>
        <v>22.619391939671001</v>
      </c>
      <c r="AD160" s="36">
        <f>(AB160/AB$181)*100</f>
        <v>11.704439011940002</v>
      </c>
    </row>
    <row r="161" spans="1:30" s="21" customFormat="1">
      <c r="A161" s="6"/>
      <c r="B161" s="5" t="s">
        <v>4</v>
      </c>
      <c r="C161" s="43">
        <v>3.1344221120000002</v>
      </c>
      <c r="D161" s="11">
        <v>2.1823649619999999</v>
      </c>
      <c r="E161" s="35">
        <f t="shared" si="169"/>
        <v>-30.374248138280112</v>
      </c>
      <c r="F161" s="11">
        <v>21.999683375</v>
      </c>
      <c r="G161" s="11">
        <v>6.233299284000001</v>
      </c>
      <c r="H161" s="35">
        <f t="shared" si="170"/>
        <v>-71.666413658101106</v>
      </c>
      <c r="I161" s="36">
        <f>(G161/G$182)*100</f>
        <v>8.7419991035557268E-3</v>
      </c>
      <c r="J161" s="31">
        <v>0</v>
      </c>
      <c r="K161" s="31">
        <v>0</v>
      </c>
      <c r="L161" s="40" t="s">
        <v>40</v>
      </c>
      <c r="M161" s="31">
        <v>0</v>
      </c>
      <c r="N161" s="31">
        <v>1</v>
      </c>
      <c r="O161" s="40" t="s">
        <v>40</v>
      </c>
      <c r="P161" s="36">
        <f>(N161/N$182)*100</f>
        <v>0.18083182640144665</v>
      </c>
      <c r="Q161" s="44">
        <v>3695</v>
      </c>
      <c r="R161" s="44">
        <v>2505</v>
      </c>
      <c r="S161" s="35">
        <f t="shared" si="173"/>
        <v>-32.205683355886336</v>
      </c>
      <c r="T161" s="31">
        <v>24351</v>
      </c>
      <c r="U161" s="31">
        <v>7954</v>
      </c>
      <c r="V161" s="35">
        <f t="shared" si="174"/>
        <v>-67.336043694304138</v>
      </c>
      <c r="W161" s="36">
        <f>(U161/U$182)*100</f>
        <v>3.7176797546537015E-2</v>
      </c>
      <c r="X161" s="11">
        <v>270.85877090000002</v>
      </c>
      <c r="Y161" s="11">
        <v>174.0714821</v>
      </c>
      <c r="Z161" s="35">
        <f t="shared" si="175"/>
        <v>-35.733488887363194</v>
      </c>
      <c r="AA161" s="11">
        <v>1783.26540901</v>
      </c>
      <c r="AB161" s="11">
        <v>510.2160518</v>
      </c>
      <c r="AC161" s="35">
        <f t="shared" si="176"/>
        <v>-71.388664344515476</v>
      </c>
      <c r="AD161" s="36">
        <f>(AB161/AB$182)*100</f>
        <v>0.1968688680922977</v>
      </c>
    </row>
    <row r="162" spans="1:30" s="21" customFormat="1">
      <c r="A162" s="6"/>
      <c r="B162" s="5" t="s">
        <v>5</v>
      </c>
      <c r="C162" s="7">
        <v>24.008755251000004</v>
      </c>
      <c r="D162" s="11">
        <v>5.6096567129999997</v>
      </c>
      <c r="E162" s="35">
        <f t="shared" si="169"/>
        <v>-76.634953980938477</v>
      </c>
      <c r="F162" s="11">
        <v>33.409631124000001</v>
      </c>
      <c r="G162" s="11">
        <v>17.931158096000001</v>
      </c>
      <c r="H162" s="35">
        <f t="shared" si="170"/>
        <v>-46.329374217127913</v>
      </c>
      <c r="I162" s="36">
        <f>(G162/G$183)*100</f>
        <v>0.45683013437939657</v>
      </c>
      <c r="J162" s="31">
        <v>7</v>
      </c>
      <c r="K162" s="31">
        <v>6</v>
      </c>
      <c r="L162" s="35">
        <f t="shared" si="171"/>
        <v>-14.285714285714285</v>
      </c>
      <c r="M162" s="31">
        <v>46</v>
      </c>
      <c r="N162" s="31">
        <v>34</v>
      </c>
      <c r="O162" s="35">
        <f t="shared" si="172"/>
        <v>-26.086956521739129</v>
      </c>
      <c r="P162" s="36">
        <f>(N162/N$183)*100</f>
        <v>1.2208258527827647</v>
      </c>
      <c r="Q162" s="46">
        <v>8969</v>
      </c>
      <c r="R162" s="46">
        <v>12904</v>
      </c>
      <c r="S162" s="35">
        <f t="shared" si="173"/>
        <v>43.873341509644334</v>
      </c>
      <c r="T162" s="31">
        <v>42245</v>
      </c>
      <c r="U162" s="31">
        <v>29485</v>
      </c>
      <c r="V162" s="35">
        <f t="shared" si="174"/>
        <v>-30.204757959521839</v>
      </c>
      <c r="W162" s="36">
        <f>(U162/U$183)*100</f>
        <v>2.1220687957646431</v>
      </c>
      <c r="X162" s="11">
        <v>6.1276999999999999</v>
      </c>
      <c r="Y162" s="11">
        <v>11.1418</v>
      </c>
      <c r="Z162" s="35">
        <f t="shared" si="175"/>
        <v>81.826786559394222</v>
      </c>
      <c r="AA162" s="11">
        <v>14.138600000000002</v>
      </c>
      <c r="AB162" s="11">
        <v>16.744299999999999</v>
      </c>
      <c r="AC162" s="35">
        <f t="shared" si="176"/>
        <v>18.429688936669802</v>
      </c>
      <c r="AD162" s="36">
        <f>(AB162/AB$183)*100</f>
        <v>3.1286580784443324E-2</v>
      </c>
    </row>
    <row r="163" spans="1:30" s="21" customFormat="1">
      <c r="A163" s="6"/>
      <c r="B163" s="19" t="s">
        <v>23</v>
      </c>
      <c r="C163" s="7">
        <v>1.16085351400003</v>
      </c>
      <c r="D163" s="11">
        <v>5.6840846080000009</v>
      </c>
      <c r="E163" s="35">
        <f t="shared" si="169"/>
        <v>389.64701742720092</v>
      </c>
      <c r="F163" s="11">
        <v>14.559208360000119</v>
      </c>
      <c r="G163" s="11">
        <v>24.413361716000281</v>
      </c>
      <c r="H163" s="35">
        <f t="shared" si="170"/>
        <v>67.68330469858104</v>
      </c>
      <c r="I163" s="36">
        <f>(G163/G$184)*100</f>
        <v>0.91767212710329416</v>
      </c>
      <c r="J163" s="31">
        <v>19</v>
      </c>
      <c r="K163" s="31">
        <v>27</v>
      </c>
      <c r="L163" s="35">
        <f t="shared" si="171"/>
        <v>42.105263157894733</v>
      </c>
      <c r="M163" s="31">
        <v>75</v>
      </c>
      <c r="N163" s="31">
        <v>126</v>
      </c>
      <c r="O163" s="35">
        <f t="shared" si="172"/>
        <v>68</v>
      </c>
      <c r="P163" s="36">
        <f>(N163/N$184)*100</f>
        <v>1.1100343582063255</v>
      </c>
      <c r="Q163" s="44">
        <v>35399</v>
      </c>
      <c r="R163" s="44">
        <v>24455</v>
      </c>
      <c r="S163" s="35">
        <f t="shared" si="173"/>
        <v>-30.916127574225261</v>
      </c>
      <c r="T163" s="31">
        <v>205937</v>
      </c>
      <c r="U163" s="31">
        <v>231102</v>
      </c>
      <c r="V163" s="35">
        <f t="shared" si="174"/>
        <v>12.219756527481705</v>
      </c>
      <c r="W163" s="36">
        <f>(U163/U$184)*100</f>
        <v>0.72836475207778351</v>
      </c>
      <c r="X163" s="11">
        <v>7336.6339295590005</v>
      </c>
      <c r="Y163" s="11">
        <v>3379.9626259199999</v>
      </c>
      <c r="Z163" s="35">
        <f t="shared" si="175"/>
        <v>-53.93033565021873</v>
      </c>
      <c r="AA163" s="11">
        <v>40502.941927978994</v>
      </c>
      <c r="AB163" s="11">
        <v>24968.912591258995</v>
      </c>
      <c r="AC163" s="35">
        <f t="shared" si="176"/>
        <v>-38.352842033899911</v>
      </c>
      <c r="AD163" s="36">
        <f>(AB163/AB$184)*100</f>
        <v>2.9682492285652331</v>
      </c>
    </row>
    <row r="164" spans="1:30" s="21" customFormat="1">
      <c r="A164" s="6"/>
      <c r="B164" s="19"/>
      <c r="C164" s="7"/>
      <c r="D164" s="11"/>
      <c r="E164" s="35"/>
      <c r="F164" s="11"/>
      <c r="G164" s="11"/>
      <c r="H164" s="35"/>
      <c r="I164" s="36"/>
      <c r="J164" s="31"/>
      <c r="K164" s="31"/>
      <c r="L164" s="35"/>
      <c r="M164" s="31"/>
      <c r="N164" s="31"/>
      <c r="O164" s="35"/>
      <c r="P164" s="36"/>
      <c r="Q164" s="44"/>
      <c r="R164" s="44"/>
      <c r="S164" s="35"/>
      <c r="T164" s="31"/>
      <c r="U164" s="31"/>
      <c r="V164" s="35"/>
      <c r="W164" s="36"/>
      <c r="X164" s="11"/>
      <c r="Y164" s="11"/>
      <c r="Z164" s="35"/>
      <c r="AA164" s="11"/>
      <c r="AB164" s="11"/>
      <c r="AC164" s="35"/>
      <c r="AD164" s="36"/>
    </row>
    <row r="165" spans="1:30" s="20" customFormat="1" ht="15">
      <c r="A165" s="15"/>
      <c r="B165" s="3" t="s">
        <v>9</v>
      </c>
      <c r="C165" s="8">
        <f>C166+C167+C168+C169+C170</f>
        <v>7297.4581482147414</v>
      </c>
      <c r="D165" s="8">
        <f>D166+D167+D168+D169+D170</f>
        <v>8763.4845276121905</v>
      </c>
      <c r="E165" s="33">
        <f t="shared" ref="E165:E170" si="177">((D165-C165)/C165)*100</f>
        <v>20.089548300542148</v>
      </c>
      <c r="F165" s="8">
        <f>F166+F167+F168+F169+F170</f>
        <v>35777.892200649141</v>
      </c>
      <c r="G165" s="8">
        <f>G166+G167+G168+G169+G170</f>
        <v>36709.633627255018</v>
      </c>
      <c r="H165" s="33">
        <f t="shared" ref="H165:H170" si="178">((G165-F165)/F165)*100</f>
        <v>2.6042378946766784</v>
      </c>
      <c r="I165" s="34">
        <f>(G165/G$179)*100</f>
        <v>29.431833328382208</v>
      </c>
      <c r="J165" s="16">
        <f>J166+J167+J168+J169+J170</f>
        <v>622629</v>
      </c>
      <c r="K165" s="16">
        <f>K166+K167+K168+K169+K170</f>
        <v>624217</v>
      </c>
      <c r="L165" s="33">
        <f t="shared" ref="L165:L170" si="179">((K165-J165)/J165)*100</f>
        <v>0.25504754837953258</v>
      </c>
      <c r="M165" s="16">
        <f>M166+M167+M168+M169+M170</f>
        <v>3156216</v>
      </c>
      <c r="N165" s="16">
        <f>N166+N167+N168+N169+N170</f>
        <v>2924034</v>
      </c>
      <c r="O165" s="33">
        <f t="shared" ref="O165:O170" si="180">((N165-M165)/M165)*100</f>
        <v>-7.3563406306792682</v>
      </c>
      <c r="P165" s="34">
        <f>(N165/N$179)*100</f>
        <v>32.183133548545442</v>
      </c>
      <c r="Q165" s="16">
        <f>Q166+Q167+Q168+Q169+Q170</f>
        <v>14851137</v>
      </c>
      <c r="R165" s="16">
        <f>R166+R167+R168+R169+R170</f>
        <v>10345821</v>
      </c>
      <c r="S165" s="33">
        <f t="shared" ref="S165:S170" si="181">((R165-Q165)/Q165)*100</f>
        <v>-30.336505548363064</v>
      </c>
      <c r="T165" s="16">
        <f>T166+T167+T168+T169+T170</f>
        <v>87486819</v>
      </c>
      <c r="U165" s="16">
        <f>U166+U167+U168+U169+U170</f>
        <v>44201788</v>
      </c>
      <c r="V165" s="33">
        <f t="shared" ref="V165:V170" si="182">((U165-T165)/T165)*100</f>
        <v>-49.476059930810834</v>
      </c>
      <c r="W165" s="34">
        <f>(U165/U$179)*100</f>
        <v>81.084270775728982</v>
      </c>
      <c r="X165" s="8">
        <f>X166+X167+X168+X169+X170</f>
        <v>327583.32002730877</v>
      </c>
      <c r="Y165" s="8">
        <f>Y166+Y167+Y168+Y169+Y170</f>
        <v>302336.86305526749</v>
      </c>
      <c r="Z165" s="33">
        <f t="shared" ref="Z165:Z170" si="183">((Y165-X165)/X165)*100</f>
        <v>-7.7068810982001859</v>
      </c>
      <c r="AA165" s="8">
        <f>AA166+AA167+AA168+AA169+AA170</f>
        <v>1892884.7435506354</v>
      </c>
      <c r="AB165" s="8">
        <f>AB166+AB167+AB168+AB169+AB170</f>
        <v>1715928.8974365867</v>
      </c>
      <c r="AC165" s="33">
        <f t="shared" ref="AC165:AC170" si="184">((AB165-AA165)/AA165)*100</f>
        <v>-9.348474423335384</v>
      </c>
      <c r="AD165" s="34">
        <f>(AB165/AB$179)*100</f>
        <v>85.719960559258908</v>
      </c>
    </row>
    <row r="166" spans="1:30">
      <c r="A166" s="5"/>
      <c r="B166" s="5" t="s">
        <v>2</v>
      </c>
      <c r="C166" s="9">
        <f t="shared" ref="C166:D170" si="185">C5+C12+C19+C26+C33+C40+C47+C54+C61+C68+C75+C82+C89+C96+C103+C110+C117+C124+C131+C138+C145+C152+C159</f>
        <v>698.04935291200127</v>
      </c>
      <c r="D166" s="9">
        <f t="shared" si="185"/>
        <v>1216.3526996059998</v>
      </c>
      <c r="E166" s="35">
        <f t="shared" si="177"/>
        <v>74.250243844769784</v>
      </c>
      <c r="F166" s="9">
        <f t="shared" ref="F166:G170" si="186">F5+F12+F19+F26+F33+F40+F47+F54+F61+F68+F75+F82+F89+F96+F103+F110+F117+F124+F131+F138+F145+F152+F159</f>
        <v>4011.2457516471013</v>
      </c>
      <c r="G166" s="9">
        <f t="shared" si="186"/>
        <v>5445.6665323422576</v>
      </c>
      <c r="H166" s="35">
        <f t="shared" si="178"/>
        <v>35.759982546722632</v>
      </c>
      <c r="I166" s="36">
        <f>(G166/G$180)*100</f>
        <v>26.571981391873368</v>
      </c>
      <c r="J166" s="10">
        <f t="shared" ref="J166:K170" si="187">J5+J12+J19+J26+J33+J40+J47+J54+J61+J68+J75+J82+J89+J96+J103+J110+J117+J124+J131+J138+J145+J152+J159</f>
        <v>19003</v>
      </c>
      <c r="K166" s="10">
        <f t="shared" si="187"/>
        <v>21476</v>
      </c>
      <c r="L166" s="35">
        <f t="shared" si="179"/>
        <v>13.01373467347261</v>
      </c>
      <c r="M166" s="10">
        <f t="shared" ref="M166:N170" si="188">M5+M12+M19+M26+M33+M40+M47+M54+M61+M68+M75+M82+M89+M96+M103+M110+M117+M124+M131+M138+M145+M152+M159</f>
        <v>97356</v>
      </c>
      <c r="N166" s="10">
        <f t="shared" si="188"/>
        <v>86475</v>
      </c>
      <c r="O166" s="35">
        <f t="shared" si="180"/>
        <v>-11.176506840872673</v>
      </c>
      <c r="P166" s="36">
        <f>(N166/N$180)*100</f>
        <v>17.141548854653145</v>
      </c>
      <c r="Q166" s="10">
        <f t="shared" ref="Q166:R170" si="189">Q5+Q12+Q19+Q26+Q33+Q40+Q47+Q54+Q61+Q68+Q75+Q82+Q89+Q96+Q103+Q110+Q117+Q124+Q131+Q138+Q145+Q152+Q159</f>
        <v>0</v>
      </c>
      <c r="R166" s="10">
        <f t="shared" si="189"/>
        <v>0</v>
      </c>
      <c r="S166" s="40" t="s">
        <v>40</v>
      </c>
      <c r="T166" s="10">
        <f t="shared" ref="T166:U170" si="190">T5+T12+T19+T26+T33+T40+T47+T54+T61+T68+T75+T82+T89+T96+T103+T110+T117+T124+T131+T138+T145+T152+T159</f>
        <v>0</v>
      </c>
      <c r="U166" s="10">
        <f t="shared" si="190"/>
        <v>0</v>
      </c>
      <c r="V166" s="40" t="s">
        <v>40</v>
      </c>
      <c r="W166" s="40" t="s">
        <v>40</v>
      </c>
      <c r="X166" s="9">
        <f t="shared" ref="X166:Y170" si="191">X5+X12+X19+X26+X33+X40+X47+X54+X61+X68+X75+X82+X89+X96+X103+X110+X117+X124+X131+X138+X145+X152+X159</f>
        <v>1368.3073037389991</v>
      </c>
      <c r="Y166" s="9">
        <f t="shared" si="191"/>
        <v>2356.074366359996</v>
      </c>
      <c r="Z166" s="35">
        <f t="shared" si="183"/>
        <v>72.188978303474059</v>
      </c>
      <c r="AA166" s="9">
        <f t="shared" ref="AA166:AB170" si="192">AA5+AA12+AA19+AA26+AA33+AA40+AA47+AA54+AA61+AA68+AA75+AA82+AA89+AA96+AA103+AA110+AA117+AA124+AA131+AA138+AA145+AA152+AA159</f>
        <v>6596.7483154889978</v>
      </c>
      <c r="AB166" s="9">
        <f t="shared" si="192"/>
        <v>10612.947210659997</v>
      </c>
      <c r="AC166" s="35">
        <f t="shared" si="184"/>
        <v>60.881493473702278</v>
      </c>
      <c r="AD166" s="36">
        <f>(AB166/AB$180)*100</f>
        <v>67.063364714912808</v>
      </c>
    </row>
    <row r="167" spans="1:30">
      <c r="A167" s="5"/>
      <c r="B167" s="5" t="s">
        <v>3</v>
      </c>
      <c r="C167" s="9">
        <f t="shared" si="185"/>
        <v>3594.399872476873</v>
      </c>
      <c r="D167" s="9">
        <f t="shared" si="185"/>
        <v>3674.1291411496154</v>
      </c>
      <c r="E167" s="35">
        <f t="shared" si="177"/>
        <v>2.2181524455096739</v>
      </c>
      <c r="F167" s="9">
        <f t="shared" si="186"/>
        <v>17686.872884327477</v>
      </c>
      <c r="G167" s="9">
        <f t="shared" si="186"/>
        <v>15487.850939739154</v>
      </c>
      <c r="H167" s="35">
        <f t="shared" si="178"/>
        <v>-12.433073720662623</v>
      </c>
      <c r="I167" s="36">
        <f>(G167/G$181)*100</f>
        <v>58.788036846837421</v>
      </c>
      <c r="J167" s="10">
        <f t="shared" si="187"/>
        <v>603127</v>
      </c>
      <c r="K167" s="10">
        <f t="shared" si="187"/>
        <v>602101</v>
      </c>
      <c r="L167" s="35">
        <f t="shared" si="179"/>
        <v>-0.17011342553060962</v>
      </c>
      <c r="M167" s="10">
        <f t="shared" si="188"/>
        <v>3055301</v>
      </c>
      <c r="N167" s="10">
        <f t="shared" si="188"/>
        <v>2833891</v>
      </c>
      <c r="O167" s="35">
        <f t="shared" si="180"/>
        <v>-7.2467491746312396</v>
      </c>
      <c r="P167" s="36">
        <f>(N167/N$181)*100</f>
        <v>33.081295683331888</v>
      </c>
      <c r="Q167" s="10">
        <f t="shared" si="189"/>
        <v>0</v>
      </c>
      <c r="R167" s="10">
        <f t="shared" si="189"/>
        <v>0</v>
      </c>
      <c r="S167" s="40" t="s">
        <v>40</v>
      </c>
      <c r="T167" s="10">
        <f t="shared" si="190"/>
        <v>0</v>
      </c>
      <c r="U167" s="10">
        <f t="shared" si="190"/>
        <v>0</v>
      </c>
      <c r="V167" s="40" t="s">
        <v>40</v>
      </c>
      <c r="W167" s="40" t="s">
        <v>40</v>
      </c>
      <c r="X167" s="9">
        <f t="shared" si="191"/>
        <v>111658.68866634295</v>
      </c>
      <c r="Y167" s="9">
        <f t="shared" si="191"/>
        <v>108054.6822896597</v>
      </c>
      <c r="Z167" s="35">
        <f t="shared" si="183"/>
        <v>-3.2276989992715137</v>
      </c>
      <c r="AA167" s="9">
        <f t="shared" si="192"/>
        <v>572329.89383399382</v>
      </c>
      <c r="AB167" s="9">
        <f t="shared" si="192"/>
        <v>660368.73930053529</v>
      </c>
      <c r="AC167" s="35">
        <f t="shared" si="184"/>
        <v>15.382534865822933</v>
      </c>
      <c r="AD167" s="36">
        <f>(AB167/AB$181)*100</f>
        <v>79.364115482445371</v>
      </c>
    </row>
    <row r="168" spans="1:30">
      <c r="A168" s="5"/>
      <c r="B168" s="5" t="s">
        <v>4</v>
      </c>
      <c r="C168" s="9">
        <f t="shared" si="185"/>
        <v>2665.5614162103957</v>
      </c>
      <c r="D168" s="9">
        <f t="shared" si="185"/>
        <v>3155.1661198224633</v>
      </c>
      <c r="E168" s="35">
        <f t="shared" si="177"/>
        <v>18.367789263251495</v>
      </c>
      <c r="F168" s="9">
        <f t="shared" si="186"/>
        <v>11761.168425933864</v>
      </c>
      <c r="G168" s="9">
        <f t="shared" si="186"/>
        <v>13333.758605697787</v>
      </c>
      <c r="H168" s="35">
        <f t="shared" si="178"/>
        <v>13.371036982144538</v>
      </c>
      <c r="I168" s="36">
        <f>(G168/G$182)*100</f>
        <v>18.700161899371825</v>
      </c>
      <c r="J168" s="10">
        <f t="shared" si="187"/>
        <v>83</v>
      </c>
      <c r="K168" s="10">
        <f t="shared" si="187"/>
        <v>121</v>
      </c>
      <c r="L168" s="35">
        <f t="shared" si="179"/>
        <v>45.783132530120483</v>
      </c>
      <c r="M168" s="10">
        <f t="shared" si="188"/>
        <v>551</v>
      </c>
      <c r="N168" s="10">
        <f t="shared" si="188"/>
        <v>447</v>
      </c>
      <c r="O168" s="35">
        <f t="shared" si="180"/>
        <v>-18.874773139745919</v>
      </c>
      <c r="P168" s="36">
        <f>(N168/N$182)*100</f>
        <v>80.831826401446648</v>
      </c>
      <c r="Q168" s="10">
        <f t="shared" si="189"/>
        <v>10014099</v>
      </c>
      <c r="R168" s="10">
        <f t="shared" si="189"/>
        <v>6232102</v>
      </c>
      <c r="S168" s="35">
        <f t="shared" si="181"/>
        <v>-37.766722697668555</v>
      </c>
      <c r="T168" s="10">
        <f t="shared" si="190"/>
        <v>56031926</v>
      </c>
      <c r="U168" s="10">
        <f t="shared" si="190"/>
        <v>21361384</v>
      </c>
      <c r="V168" s="35">
        <f t="shared" si="182"/>
        <v>-61.876405961843972</v>
      </c>
      <c r="W168" s="36">
        <f>(U168/U$182)*100</f>
        <v>99.842575846345866</v>
      </c>
      <c r="X168" s="9">
        <f t="shared" si="191"/>
        <v>78533.864832018895</v>
      </c>
      <c r="Y168" s="9">
        <f t="shared" si="191"/>
        <v>52866.729394616908</v>
      </c>
      <c r="Z168" s="35">
        <f t="shared" si="183"/>
        <v>-32.682888448573188</v>
      </c>
      <c r="AA168" s="9">
        <f t="shared" si="192"/>
        <v>481959.93476738298</v>
      </c>
      <c r="AB168" s="9">
        <f t="shared" si="192"/>
        <v>258904.08997435565</v>
      </c>
      <c r="AC168" s="35">
        <f t="shared" si="184"/>
        <v>-46.280993232494474</v>
      </c>
      <c r="AD168" s="36">
        <f>(AB168/AB$182)*100</f>
        <v>99.899160282980716</v>
      </c>
    </row>
    <row r="169" spans="1:30">
      <c r="A169" s="5"/>
      <c r="B169" s="5" t="s">
        <v>5</v>
      </c>
      <c r="C169" s="9">
        <f t="shared" si="185"/>
        <v>34.432841946900005</v>
      </c>
      <c r="D169" s="9">
        <f t="shared" si="185"/>
        <v>13.486811617999999</v>
      </c>
      <c r="E169" s="35">
        <f t="shared" si="177"/>
        <v>-60.831546699518888</v>
      </c>
      <c r="F169" s="9">
        <f t="shared" si="186"/>
        <v>79.78677431995979</v>
      </c>
      <c r="G169" s="9">
        <f t="shared" si="186"/>
        <v>61.855805378530007</v>
      </c>
      <c r="H169" s="35">
        <f t="shared" si="178"/>
        <v>-22.47361056297785</v>
      </c>
      <c r="I169" s="36">
        <f>(G169/G$183)*100</f>
        <v>1.5758935218759373</v>
      </c>
      <c r="J169" s="10">
        <f t="shared" si="187"/>
        <v>34</v>
      </c>
      <c r="K169" s="10">
        <f t="shared" si="187"/>
        <v>44</v>
      </c>
      <c r="L169" s="35">
        <f t="shared" si="179"/>
        <v>29.411764705882355</v>
      </c>
      <c r="M169" s="10">
        <f t="shared" si="188"/>
        <v>189</v>
      </c>
      <c r="N169" s="10">
        <f t="shared" si="188"/>
        <v>146</v>
      </c>
      <c r="O169" s="35">
        <f t="shared" si="180"/>
        <v>-22.75132275132275</v>
      </c>
      <c r="P169" s="36">
        <f>(N169/N$183)*100</f>
        <v>5.2423698384201076</v>
      </c>
      <c r="Q169" s="10">
        <f t="shared" si="189"/>
        <v>89044</v>
      </c>
      <c r="R169" s="10">
        <f t="shared" si="189"/>
        <v>100723</v>
      </c>
      <c r="S169" s="35">
        <f t="shared" si="181"/>
        <v>13.115987601635146</v>
      </c>
      <c r="T169" s="10">
        <f t="shared" si="190"/>
        <v>962743</v>
      </c>
      <c r="U169" s="10">
        <f t="shared" si="190"/>
        <v>328159</v>
      </c>
      <c r="V169" s="35">
        <f t="shared" si="182"/>
        <v>-65.914164008463317</v>
      </c>
      <c r="W169" s="36">
        <f>(U169/U$183)*100</f>
        <v>23.617974358125469</v>
      </c>
      <c r="X169" s="9">
        <f t="shared" si="191"/>
        <v>4794.6296647000008</v>
      </c>
      <c r="Y169" s="9">
        <f t="shared" si="191"/>
        <v>5744.8325212</v>
      </c>
      <c r="Z169" s="35">
        <f t="shared" si="183"/>
        <v>19.818065689114139</v>
      </c>
      <c r="AA169" s="9">
        <f t="shared" si="192"/>
        <v>49835.610965699998</v>
      </c>
      <c r="AB169" s="9">
        <f t="shared" si="192"/>
        <v>29897.759302099996</v>
      </c>
      <c r="AC169" s="35">
        <f t="shared" si="184"/>
        <v>-40.007238352756396</v>
      </c>
      <c r="AD169" s="36">
        <f>(AB169/AB$183)*100</f>
        <v>55.863706555603606</v>
      </c>
    </row>
    <row r="170" spans="1:30">
      <c r="A170" s="5"/>
      <c r="B170" s="19" t="s">
        <v>23</v>
      </c>
      <c r="C170" s="9">
        <f t="shared" si="185"/>
        <v>305.01466466857102</v>
      </c>
      <c r="D170" s="9">
        <f t="shared" si="185"/>
        <v>704.34975541611186</v>
      </c>
      <c r="E170" s="35">
        <f t="shared" si="177"/>
        <v>130.9232430452019</v>
      </c>
      <c r="F170" s="9">
        <f t="shared" si="186"/>
        <v>2238.8183644207388</v>
      </c>
      <c r="G170" s="9">
        <f t="shared" si="186"/>
        <v>2380.5017440972906</v>
      </c>
      <c r="H170" s="35">
        <f t="shared" si="178"/>
        <v>6.3284892570197524</v>
      </c>
      <c r="I170" s="36">
        <f>(G170/G$184)*100</f>
        <v>89.480511716956585</v>
      </c>
      <c r="J170" s="10">
        <f t="shared" si="187"/>
        <v>382</v>
      </c>
      <c r="K170" s="10">
        <f t="shared" si="187"/>
        <v>475</v>
      </c>
      <c r="L170" s="35">
        <f t="shared" si="179"/>
        <v>24.345549738219894</v>
      </c>
      <c r="M170" s="10">
        <f t="shared" si="188"/>
        <v>2819</v>
      </c>
      <c r="N170" s="10">
        <f t="shared" si="188"/>
        <v>3075</v>
      </c>
      <c r="O170" s="35">
        <f t="shared" si="180"/>
        <v>9.0812344803121672</v>
      </c>
      <c r="P170" s="36">
        <f>(N170/N$184)*100</f>
        <v>27.090124218130562</v>
      </c>
      <c r="Q170" s="10">
        <f t="shared" si="189"/>
        <v>4747994</v>
      </c>
      <c r="R170" s="10">
        <f t="shared" si="189"/>
        <v>4012996</v>
      </c>
      <c r="S170" s="35">
        <f t="shared" si="181"/>
        <v>-15.480179629544605</v>
      </c>
      <c r="T170" s="10">
        <f t="shared" si="190"/>
        <v>30492150</v>
      </c>
      <c r="U170" s="10">
        <f t="shared" si="190"/>
        <v>22512245</v>
      </c>
      <c r="V170" s="35">
        <f t="shared" si="182"/>
        <v>-26.170358600492261</v>
      </c>
      <c r="W170" s="36">
        <f>(U170/U$184)*100</f>
        <v>70.951898937003236</v>
      </c>
      <c r="X170" s="9">
        <f t="shared" si="191"/>
        <v>131227.8295605079</v>
      </c>
      <c r="Y170" s="9">
        <f t="shared" si="191"/>
        <v>133314.54448343083</v>
      </c>
      <c r="Z170" s="35">
        <f t="shared" si="183"/>
        <v>1.5901466403212599</v>
      </c>
      <c r="AA170" s="9">
        <f t="shared" si="192"/>
        <v>782162.55566806975</v>
      </c>
      <c r="AB170" s="9">
        <f t="shared" si="192"/>
        <v>756145.36164893582</v>
      </c>
      <c r="AC170" s="35">
        <f t="shared" si="184"/>
        <v>-3.3263154609736869</v>
      </c>
      <c r="AD170" s="36">
        <f>(AB170/AB$184)*100</f>
        <v>89.888891964936931</v>
      </c>
    </row>
    <row r="171" spans="1:30">
      <c r="A171" s="5"/>
      <c r="B171" s="19"/>
      <c r="C171" s="9"/>
      <c r="D171" s="9"/>
      <c r="E171" s="35"/>
      <c r="F171" s="9"/>
      <c r="G171" s="9"/>
      <c r="H171" s="35"/>
      <c r="I171" s="36"/>
      <c r="J171" s="10"/>
      <c r="K171" s="10"/>
      <c r="L171" s="35"/>
      <c r="M171" s="10"/>
      <c r="N171" s="10"/>
      <c r="O171" s="35"/>
      <c r="P171" s="36"/>
      <c r="Q171" s="10"/>
      <c r="R171" s="10"/>
      <c r="S171" s="35"/>
      <c r="T171" s="10"/>
      <c r="U171" s="10"/>
      <c r="V171" s="35"/>
      <c r="W171" s="36"/>
      <c r="X171" s="9"/>
      <c r="Y171" s="9"/>
      <c r="Z171" s="35"/>
      <c r="AA171" s="9"/>
      <c r="AB171" s="9"/>
      <c r="AC171" s="35"/>
      <c r="AD171" s="36"/>
    </row>
    <row r="172" spans="1:30" s="18" customFormat="1" ht="15">
      <c r="A172" s="12">
        <v>24</v>
      </c>
      <c r="B172" s="3" t="s">
        <v>34</v>
      </c>
      <c r="C172" s="8">
        <f>C173+C174+C175+C176+C177</f>
        <v>12759.243065294</v>
      </c>
      <c r="D172" s="8">
        <f>D173+D174+D175+D176+D177</f>
        <v>16602.836611127997</v>
      </c>
      <c r="E172" s="33">
        <f t="shared" ref="E172:E177" si="193">((D172-C172)/C172)*100</f>
        <v>30.123993454508526</v>
      </c>
      <c r="F172" s="8">
        <f>F173+F174+F175+F176+F177</f>
        <v>89980.216653049996</v>
      </c>
      <c r="G172" s="8">
        <f>G173+G174+G175+G176+G177</f>
        <v>88018.014894234002</v>
      </c>
      <c r="H172" s="33">
        <f t="shared" ref="H172:H177" si="194">((G172-F172)/F172)*100</f>
        <v>-2.1807035277342632</v>
      </c>
      <c r="I172" s="33">
        <f>(G172/G$179)*100</f>
        <v>70.568166671617803</v>
      </c>
      <c r="J172" s="16">
        <f>J173+J174+J175+J176+J177</f>
        <v>1720114</v>
      </c>
      <c r="K172" s="16">
        <f>K173+K174+K175+K176+K177</f>
        <v>1666521</v>
      </c>
      <c r="L172" s="33">
        <f t="shared" ref="L172:L177" si="195">((K172-J172)/J172)*100</f>
        <v>-3.1156655896062704</v>
      </c>
      <c r="M172" s="16">
        <f>M173+M174+M175+M176+M177</f>
        <v>8516503</v>
      </c>
      <c r="N172" s="16">
        <f>N173+N174+N175+N176+N177</f>
        <v>6161576</v>
      </c>
      <c r="O172" s="33">
        <f t="shared" ref="O172:O177" si="196">((N172-M172)/M172)*100</f>
        <v>-27.651337644101105</v>
      </c>
      <c r="P172" s="33">
        <f>(N172/N$179)*100</f>
        <v>67.816866451454544</v>
      </c>
      <c r="Q172" s="16">
        <f>Q173+Q174+Q175+Q176+Q177</f>
        <v>1646579</v>
      </c>
      <c r="R172" s="16">
        <f>R173+R174+R175+R176+R177</f>
        <v>2141910</v>
      </c>
      <c r="S172" s="33">
        <f t="shared" ref="S172:S177" si="197">((R172-Q172)/Q172)*100</f>
        <v>30.082431514066439</v>
      </c>
      <c r="T172" s="16">
        <f>T173+T174+T175+T176+T177</f>
        <v>11259008</v>
      </c>
      <c r="U172" s="16">
        <f>U173+U174+U175+U176+U177</f>
        <v>10311606</v>
      </c>
      <c r="V172" s="33">
        <f t="shared" ref="V172:V177" si="198">((U172-T172)/T172)*100</f>
        <v>-8.4146134366366905</v>
      </c>
      <c r="W172" s="33">
        <f>(U172/U$179)*100</f>
        <v>18.915729224271011</v>
      </c>
      <c r="X172" s="8">
        <f>X173+X174+X175+X176+X177</f>
        <v>48692.688672099976</v>
      </c>
      <c r="Y172" s="8">
        <f>Y173+Y174+Y175+Y176+Y177</f>
        <v>59347.578526800004</v>
      </c>
      <c r="Z172" s="33">
        <f t="shared" ref="Z172:Z177" si="199">((Y172-X172)/X172)*100</f>
        <v>21.881909061236716</v>
      </c>
      <c r="AA172" s="8">
        <f>AA173+AA174+AA175+AA176+AA177</f>
        <v>271520.51477309997</v>
      </c>
      <c r="AB172" s="8">
        <f>AB173+AB174+AB175+AB176+AB177</f>
        <v>285855.61837679998</v>
      </c>
      <c r="AC172" s="33">
        <f t="shared" ref="AC172:AC177" si="200">((AB172-AA172)/AA172)*100</f>
        <v>5.2795655664100876</v>
      </c>
      <c r="AD172" s="33">
        <f>(AB172/AB$179)*100</f>
        <v>14.280039440741104</v>
      </c>
    </row>
    <row r="173" spans="1:30">
      <c r="A173" s="5"/>
      <c r="B173" s="5" t="s">
        <v>2</v>
      </c>
      <c r="C173" s="9">
        <v>978.17539269999963</v>
      </c>
      <c r="D173" s="9">
        <v>2657.5891127</v>
      </c>
      <c r="E173" s="35">
        <f t="shared" si="193"/>
        <v>171.68840399515818</v>
      </c>
      <c r="F173" s="9">
        <v>13656.4892</v>
      </c>
      <c r="G173" s="9">
        <v>15048.3510271</v>
      </c>
      <c r="H173" s="35">
        <f t="shared" si="194"/>
        <v>10.191944699081223</v>
      </c>
      <c r="I173" s="35">
        <f>(G173/G$180)*100</f>
        <v>73.428018608126621</v>
      </c>
      <c r="J173" s="10">
        <v>58841</v>
      </c>
      <c r="K173" s="10">
        <v>90246</v>
      </c>
      <c r="L173" s="35">
        <f t="shared" si="195"/>
        <v>53.372648323447933</v>
      </c>
      <c r="M173" s="10">
        <v>462850</v>
      </c>
      <c r="N173" s="10">
        <v>418001</v>
      </c>
      <c r="O173" s="35">
        <f t="shared" si="196"/>
        <v>-9.6897482985848544</v>
      </c>
      <c r="P173" s="35">
        <f>(N173/N$180)*100</f>
        <v>82.858451145346862</v>
      </c>
      <c r="Q173" s="44">
        <v>0</v>
      </c>
      <c r="R173" s="44">
        <v>0</v>
      </c>
      <c r="S173" s="40" t="s">
        <v>40</v>
      </c>
      <c r="T173" s="10">
        <v>0</v>
      </c>
      <c r="U173" s="10">
        <v>0</v>
      </c>
      <c r="V173" s="40" t="s">
        <v>40</v>
      </c>
      <c r="W173" s="40" t="s">
        <v>40</v>
      </c>
      <c r="X173" s="9">
        <v>923.0511659999986</v>
      </c>
      <c r="Y173" s="9">
        <v>1310.8056000000004</v>
      </c>
      <c r="Z173" s="35">
        <f t="shared" si="199"/>
        <v>42.00790251750815</v>
      </c>
      <c r="AA173" s="9">
        <v>5565.2911669999994</v>
      </c>
      <c r="AB173" s="9">
        <v>5212.3058999999994</v>
      </c>
      <c r="AC173" s="35">
        <f t="shared" si="200"/>
        <v>-6.3426199350191172</v>
      </c>
      <c r="AD173" s="35">
        <f>(AB173/AB$180)*100</f>
        <v>32.936635285087199</v>
      </c>
    </row>
    <row r="174" spans="1:30">
      <c r="A174" s="5"/>
      <c r="B174" s="5" t="s">
        <v>3</v>
      </c>
      <c r="C174" s="9">
        <v>2055.1979742999993</v>
      </c>
      <c r="D174" s="9">
        <v>1991.5733402999986</v>
      </c>
      <c r="E174" s="35">
        <f t="shared" si="193"/>
        <v>-3.0957910038652727</v>
      </c>
      <c r="F174" s="9">
        <v>11211.2099</v>
      </c>
      <c r="G174" s="9">
        <v>10857.3916818</v>
      </c>
      <c r="H174" s="35">
        <f t="shared" si="194"/>
        <v>-3.1559325117978569</v>
      </c>
      <c r="I174" s="35">
        <f>(G174/G$181)*100</f>
        <v>41.211963153162586</v>
      </c>
      <c r="J174" s="10">
        <v>1658373</v>
      </c>
      <c r="K174" s="10">
        <v>1573468</v>
      </c>
      <c r="L174" s="35">
        <f t="shared" si="195"/>
        <v>-5.1197770344789744</v>
      </c>
      <c r="M174" s="10">
        <v>8040574</v>
      </c>
      <c r="N174" s="10">
        <v>5732554</v>
      </c>
      <c r="O174" s="35">
        <f t="shared" si="196"/>
        <v>-28.704667104612181</v>
      </c>
      <c r="P174" s="35">
        <f>(N174/N$181)*100</f>
        <v>66.918704316668126</v>
      </c>
      <c r="Q174" s="44">
        <v>0</v>
      </c>
      <c r="R174" s="44">
        <v>0</v>
      </c>
      <c r="S174" s="40" t="s">
        <v>40</v>
      </c>
      <c r="T174" s="10">
        <v>0</v>
      </c>
      <c r="U174" s="10">
        <v>0</v>
      </c>
      <c r="V174" s="40" t="s">
        <v>40</v>
      </c>
      <c r="W174" s="40" t="s">
        <v>40</v>
      </c>
      <c r="X174" s="9">
        <v>42046.969909899977</v>
      </c>
      <c r="Y174" s="9">
        <v>45596.9205</v>
      </c>
      <c r="Z174" s="35">
        <f t="shared" si="199"/>
        <v>8.4428214392309542</v>
      </c>
      <c r="AA174" s="9">
        <v>215441.89990990001</v>
      </c>
      <c r="AB174" s="9">
        <v>171705.97769999996</v>
      </c>
      <c r="AC174" s="35">
        <f t="shared" si="200"/>
        <v>-20.300564666478923</v>
      </c>
      <c r="AD174" s="35">
        <f>(AB174/AB$181)*100</f>
        <v>20.635884517554633</v>
      </c>
    </row>
    <row r="175" spans="1:30">
      <c r="A175" s="5"/>
      <c r="B175" s="5" t="s">
        <v>4</v>
      </c>
      <c r="C175" s="45">
        <v>8714.2768663370043</v>
      </c>
      <c r="D175" s="9">
        <v>11366.198123917</v>
      </c>
      <c r="E175" s="35">
        <f t="shared" si="193"/>
        <v>30.431914182395207</v>
      </c>
      <c r="F175" s="9">
        <v>44626.274005073996</v>
      </c>
      <c r="G175" s="9">
        <v>57969.146029292002</v>
      </c>
      <c r="H175" s="35">
        <f t="shared" si="194"/>
        <v>29.899139737054735</v>
      </c>
      <c r="I175" s="35">
        <f>(G175/G$182)*100</f>
        <v>81.299838100628179</v>
      </c>
      <c r="J175" s="10">
        <v>82</v>
      </c>
      <c r="K175" s="10">
        <v>39</v>
      </c>
      <c r="L175" s="35">
        <f t="shared" si="195"/>
        <v>-52.439024390243901</v>
      </c>
      <c r="M175" s="10">
        <v>578</v>
      </c>
      <c r="N175" s="10">
        <v>106</v>
      </c>
      <c r="O175" s="35">
        <f t="shared" si="196"/>
        <v>-81.660899653979229</v>
      </c>
      <c r="P175" s="35">
        <f>(N175/N$182)*100</f>
        <v>19.168173598553345</v>
      </c>
      <c r="Q175" s="10">
        <v>14501</v>
      </c>
      <c r="R175" s="10">
        <v>12449</v>
      </c>
      <c r="S175" s="35">
        <f t="shared" si="197"/>
        <v>-14.150748224260395</v>
      </c>
      <c r="T175" s="10">
        <v>87307</v>
      </c>
      <c r="U175" s="10">
        <v>33681</v>
      </c>
      <c r="V175" s="35">
        <f t="shared" si="198"/>
        <v>-61.422337269634738</v>
      </c>
      <c r="W175" s="35">
        <f>(U175/U$182)*100</f>
        <v>0.15742415365412538</v>
      </c>
      <c r="X175" s="9">
        <v>119.7200499999999</v>
      </c>
      <c r="Y175" s="9">
        <v>51.707497700000019</v>
      </c>
      <c r="Z175" s="35">
        <f t="shared" si="199"/>
        <v>-56.809659117248898</v>
      </c>
      <c r="AA175" s="9">
        <v>875.90535999999997</v>
      </c>
      <c r="AB175" s="9">
        <v>261.34168790000001</v>
      </c>
      <c r="AC175" s="35">
        <f t="shared" si="200"/>
        <v>-70.163250525148058</v>
      </c>
      <c r="AD175" s="35">
        <f>(AB175/AB$182)*100</f>
        <v>0.10083971701927456</v>
      </c>
    </row>
    <row r="176" spans="1:30">
      <c r="A176" s="5"/>
      <c r="B176" s="5" t="s">
        <v>5</v>
      </c>
      <c r="C176" s="1">
        <v>696.46890325699667</v>
      </c>
      <c r="D176" s="9">
        <v>442.54636571499992</v>
      </c>
      <c r="E176" s="35">
        <f t="shared" si="193"/>
        <v>-36.458560655693688</v>
      </c>
      <c r="F176" s="9">
        <v>20021.714288903997</v>
      </c>
      <c r="G176" s="9">
        <v>3863.2701323749998</v>
      </c>
      <c r="H176" s="35">
        <f t="shared" si="194"/>
        <v>-80.704598634113864</v>
      </c>
      <c r="I176" s="35">
        <f>(G176/G$183)*100</f>
        <v>98.42410647812406</v>
      </c>
      <c r="J176" s="10">
        <v>231</v>
      </c>
      <c r="K176" s="10">
        <v>711</v>
      </c>
      <c r="L176" s="35">
        <f t="shared" si="195"/>
        <v>207.79220779220776</v>
      </c>
      <c r="M176" s="10">
        <v>1191</v>
      </c>
      <c r="N176" s="10">
        <v>2639</v>
      </c>
      <c r="O176" s="35">
        <f t="shared" si="196"/>
        <v>121.57850545759865</v>
      </c>
      <c r="P176" s="35">
        <f>(N176/N$183)*100</f>
        <v>94.757630161579897</v>
      </c>
      <c r="Q176" s="44">
        <v>346036</v>
      </c>
      <c r="R176" s="44">
        <v>150257</v>
      </c>
      <c r="S176" s="35">
        <f t="shared" si="197"/>
        <v>-56.57763932076432</v>
      </c>
      <c r="T176" s="10">
        <v>3016148</v>
      </c>
      <c r="U176" s="10">
        <v>1061287</v>
      </c>
      <c r="V176" s="35">
        <f t="shared" si="198"/>
        <v>-64.813165666936769</v>
      </c>
      <c r="W176" s="35">
        <f>(U176/U$183)*100</f>
        <v>76.382025641874534</v>
      </c>
      <c r="X176" s="9">
        <v>740.79467499999896</v>
      </c>
      <c r="Y176" s="9">
        <v>-25735.927508700002</v>
      </c>
      <c r="Z176" s="35">
        <f t="shared" si="199"/>
        <v>-3574.0972603103601</v>
      </c>
      <c r="AA176" s="9">
        <v>5829.452945</v>
      </c>
      <c r="AB176" s="9">
        <v>23621.352023499996</v>
      </c>
      <c r="AC176" s="35">
        <f t="shared" si="200"/>
        <v>305.20701078409672</v>
      </c>
      <c r="AD176" s="35">
        <f>(AB176/AB$183)*100</f>
        <v>44.136293444396394</v>
      </c>
    </row>
    <row r="177" spans="1:30">
      <c r="A177" s="5"/>
      <c r="B177" s="19" t="s">
        <v>23</v>
      </c>
      <c r="C177" s="1">
        <v>315.12392869999991</v>
      </c>
      <c r="D177" s="9">
        <v>144.92966849600006</v>
      </c>
      <c r="E177" s="35">
        <f t="shared" si="193"/>
        <v>-54.008675541115736</v>
      </c>
      <c r="F177" s="9">
        <v>464.52925907199989</v>
      </c>
      <c r="G177" s="9">
        <v>279.85602366700004</v>
      </c>
      <c r="H177" s="35">
        <f t="shared" si="194"/>
        <v>-39.754920018154628</v>
      </c>
      <c r="I177" s="35">
        <f>(G177/G$184)*100</f>
        <v>10.519488283043421</v>
      </c>
      <c r="J177" s="10">
        <v>2587</v>
      </c>
      <c r="K177" s="10">
        <v>2057</v>
      </c>
      <c r="L177" s="35">
        <f t="shared" si="195"/>
        <v>-20.487050637804408</v>
      </c>
      <c r="M177" s="10">
        <v>11310</v>
      </c>
      <c r="N177" s="10">
        <v>8276</v>
      </c>
      <c r="O177" s="35">
        <f t="shared" si="196"/>
        <v>-26.825817860300621</v>
      </c>
      <c r="P177" s="35">
        <f>(N177/N$184)*100</f>
        <v>72.909875781869431</v>
      </c>
      <c r="Q177" s="44">
        <v>1286042</v>
      </c>
      <c r="R177" s="44">
        <v>1979204</v>
      </c>
      <c r="S177" s="35">
        <f t="shared" si="197"/>
        <v>53.898861779008776</v>
      </c>
      <c r="T177" s="10">
        <v>8155553</v>
      </c>
      <c r="U177" s="10">
        <v>9216638</v>
      </c>
      <c r="V177" s="35">
        <f t="shared" si="198"/>
        <v>13.01058309595928</v>
      </c>
      <c r="W177" s="35">
        <f>(U177/U$184)*100</f>
        <v>29.048101062996768</v>
      </c>
      <c r="X177" s="9">
        <v>4862.1528711999999</v>
      </c>
      <c r="Y177" s="9">
        <v>38124.072437800009</v>
      </c>
      <c r="Z177" s="35">
        <f t="shared" si="199"/>
        <v>684.09859680925308</v>
      </c>
      <c r="AA177" s="9">
        <v>43807.965391199999</v>
      </c>
      <c r="AB177" s="9">
        <v>85054.641065400006</v>
      </c>
      <c r="AC177" s="35">
        <f t="shared" si="200"/>
        <v>94.15336984010105</v>
      </c>
      <c r="AD177" s="35">
        <f>(AB177/AB$184)*100</f>
        <v>10.111108035063074</v>
      </c>
    </row>
    <row r="178" spans="1:30">
      <c r="A178" s="5"/>
      <c r="B178" s="19"/>
      <c r="C178" s="1"/>
      <c r="D178" s="9"/>
      <c r="E178" s="35"/>
      <c r="F178" s="9"/>
      <c r="G178" s="9"/>
      <c r="H178" s="35"/>
      <c r="I178" s="35"/>
      <c r="J178" s="10"/>
      <c r="K178" s="10"/>
      <c r="L178" s="35"/>
      <c r="M178" s="10"/>
      <c r="N178" s="10"/>
      <c r="O178" s="35"/>
      <c r="P178" s="35"/>
      <c r="Q178" s="44"/>
      <c r="R178" s="44"/>
      <c r="S178" s="35"/>
      <c r="T178" s="10"/>
      <c r="U178" s="10"/>
      <c r="V178" s="35"/>
      <c r="W178" s="35"/>
      <c r="X178" s="9"/>
      <c r="Y178" s="9"/>
      <c r="Z178" s="35"/>
      <c r="AA178" s="9"/>
      <c r="AB178" s="9"/>
      <c r="AC178" s="35"/>
      <c r="AD178" s="35"/>
    </row>
    <row r="179" spans="1:30" s="18" customFormat="1" ht="15">
      <c r="A179" s="15"/>
      <c r="B179" s="3" t="s">
        <v>10</v>
      </c>
      <c r="C179" s="4">
        <f>C180+C181+C182+C183+C184</f>
        <v>20056.701213508739</v>
      </c>
      <c r="D179" s="4">
        <f>D180+D181+D182+D183+D184</f>
        <v>25366.321138740186</v>
      </c>
      <c r="E179" s="33">
        <f t="shared" ref="E179:E184" si="201">((D179-C179)/C179)*100</f>
        <v>26.473046931841775</v>
      </c>
      <c r="F179" s="4">
        <f>F180+F181+F182+F183+F184</f>
        <v>125758.10885369913</v>
      </c>
      <c r="G179" s="4">
        <f>G180+G181+G182+G183+G184</f>
        <v>124727.64852148901</v>
      </c>
      <c r="H179" s="33">
        <f t="shared" ref="H179:H184" si="202">((G179-F179)/F179)*100</f>
        <v>-0.81939871838316602</v>
      </c>
      <c r="I179" s="33">
        <f>(G179/G$179)*100</f>
        <v>100</v>
      </c>
      <c r="J179" s="53">
        <f>J180+J181+J182+J183+J184</f>
        <v>2342743</v>
      </c>
      <c r="K179" s="53">
        <f>K180+K181+K182+K183+K184</f>
        <v>2290738</v>
      </c>
      <c r="L179" s="33">
        <f t="shared" ref="L179:L184" si="203">((K179-J179)/J179)*100</f>
        <v>-2.2198337589739889</v>
      </c>
      <c r="M179" s="53">
        <f>M180+M181+M182+M183+M184</f>
        <v>11672719</v>
      </c>
      <c r="N179" s="53">
        <f>N180+N181+N182+N183+N184</f>
        <v>9085610</v>
      </c>
      <c r="O179" s="33">
        <f t="shared" ref="O179:O184" si="204">((N179-M179)/M179)*100</f>
        <v>-22.163722094226717</v>
      </c>
      <c r="P179" s="33">
        <f>(N179/N$179)*100</f>
        <v>100</v>
      </c>
      <c r="Q179" s="53">
        <f>Q180+Q181+Q182+Q183+Q184</f>
        <v>16497716</v>
      </c>
      <c r="R179" s="53">
        <f>R180+R181+R182+R183+R184</f>
        <v>12487731</v>
      </c>
      <c r="S179" s="33">
        <f t="shared" ref="S179:S184" si="205">((R179-Q179)/Q179)*100</f>
        <v>-24.306303975653357</v>
      </c>
      <c r="T179" s="53">
        <f>T180+T181+T182+T183+T184</f>
        <v>98745827</v>
      </c>
      <c r="U179" s="53">
        <f>U180+U181+U182+U183+U184</f>
        <v>54513394</v>
      </c>
      <c r="V179" s="33">
        <f t="shared" ref="V179:V184" si="206">((U179-T179)/T179)*100</f>
        <v>-44.794230139973408</v>
      </c>
      <c r="W179" s="33">
        <f>(U179/U$179)*100</f>
        <v>100</v>
      </c>
      <c r="X179" s="4">
        <f>X180+X181+X182+X183+X184</f>
        <v>376276.00869940873</v>
      </c>
      <c r="Y179" s="4">
        <f>Y180+Y181+Y182+Y183+Y184</f>
        <v>361684.4415820674</v>
      </c>
      <c r="Z179" s="33">
        <f t="shared" ref="Z179:Z184" si="207">((Y179-X179)/X179)*100</f>
        <v>-3.877889309971374</v>
      </c>
      <c r="AA179" s="4">
        <f>AA180+AA181+AA182+AA183+AA184</f>
        <v>2164405.2583237356</v>
      </c>
      <c r="AB179" s="4">
        <f>AB180+AB181+AB182+AB183+AB184</f>
        <v>2001784.5158133865</v>
      </c>
      <c r="AC179" s="33">
        <f t="shared" ref="AC179:AC184" si="208">((AB179-AA179)/AA179)*100</f>
        <v>-7.5134146844705842</v>
      </c>
      <c r="AD179" s="33">
        <f>(AB179/AB$179)*100</f>
        <v>100</v>
      </c>
    </row>
    <row r="180" spans="1:30">
      <c r="A180" s="5"/>
      <c r="B180" s="5" t="s">
        <v>2</v>
      </c>
      <c r="C180" s="1">
        <f>C166+C173</f>
        <v>1676.2247456120008</v>
      </c>
      <c r="D180" s="1">
        <f>D166+D173</f>
        <v>3873.9418123059995</v>
      </c>
      <c r="E180" s="35">
        <f t="shared" si="201"/>
        <v>131.11112173037378</v>
      </c>
      <c r="F180" s="1">
        <f>F166+F173</f>
        <v>17667.7349516471</v>
      </c>
      <c r="G180" s="1">
        <f>G166+G173</f>
        <v>20494.017559442258</v>
      </c>
      <c r="H180" s="35">
        <f t="shared" si="202"/>
        <v>15.996858768427888</v>
      </c>
      <c r="I180" s="35">
        <f>(G180/G$180)*100</f>
        <v>100</v>
      </c>
      <c r="J180" s="44">
        <f>J166+J173</f>
        <v>77844</v>
      </c>
      <c r="K180" s="44">
        <f>K166+K173</f>
        <v>111722</v>
      </c>
      <c r="L180" s="35">
        <f t="shared" si="203"/>
        <v>43.520374081496328</v>
      </c>
      <c r="M180" s="44">
        <f>M166+M173</f>
        <v>560206</v>
      </c>
      <c r="N180" s="44">
        <f>N166+N173</f>
        <v>504476</v>
      </c>
      <c r="O180" s="35">
        <f t="shared" si="204"/>
        <v>-9.9481262249958053</v>
      </c>
      <c r="P180" s="35">
        <f>(N180/N$180)*100</f>
        <v>100</v>
      </c>
      <c r="Q180" s="44">
        <f>Q166+Q173</f>
        <v>0</v>
      </c>
      <c r="R180" s="44">
        <f>R166+R173</f>
        <v>0</v>
      </c>
      <c r="S180" s="40" t="s">
        <v>40</v>
      </c>
      <c r="T180" s="44">
        <f>T166+T173</f>
        <v>0</v>
      </c>
      <c r="U180" s="44">
        <f>U166+U173</f>
        <v>0</v>
      </c>
      <c r="V180" s="40" t="s">
        <v>40</v>
      </c>
      <c r="W180" s="40" t="s">
        <v>40</v>
      </c>
      <c r="X180" s="1">
        <f>X166+X173</f>
        <v>2291.3584697389979</v>
      </c>
      <c r="Y180" s="1">
        <f>Y166+Y173</f>
        <v>3666.8799663599966</v>
      </c>
      <c r="Z180" s="35">
        <f t="shared" si="207"/>
        <v>60.030829518249952</v>
      </c>
      <c r="AA180" s="1">
        <f>AA166+AA173</f>
        <v>12162.039482488997</v>
      </c>
      <c r="AB180" s="1">
        <f>AB166+AB173</f>
        <v>15825.253110659996</v>
      </c>
      <c r="AC180" s="35">
        <f t="shared" si="208"/>
        <v>30.120060319203233</v>
      </c>
      <c r="AD180" s="35">
        <f>(AB180/AB$180)*100</f>
        <v>100</v>
      </c>
    </row>
    <row r="181" spans="1:30">
      <c r="A181" s="5"/>
      <c r="B181" s="5" t="s">
        <v>3</v>
      </c>
      <c r="C181" s="1">
        <f t="shared" ref="C181:D184" si="209">C167+C174</f>
        <v>5649.5978467768728</v>
      </c>
      <c r="D181" s="1">
        <f t="shared" si="209"/>
        <v>5665.7024814496144</v>
      </c>
      <c r="E181" s="35">
        <f t="shared" si="201"/>
        <v>0.28505807155688884</v>
      </c>
      <c r="F181" s="1">
        <f t="shared" ref="F181:G184" si="210">F167+F174</f>
        <v>28898.082784327475</v>
      </c>
      <c r="G181" s="1">
        <f t="shared" si="210"/>
        <v>26345.242621539153</v>
      </c>
      <c r="H181" s="35">
        <f t="shared" si="202"/>
        <v>-8.8339430052876153</v>
      </c>
      <c r="I181" s="35">
        <f>(G181/G$181)*100</f>
        <v>100</v>
      </c>
      <c r="J181" s="44">
        <f t="shared" ref="J181:K184" si="211">J167+J174</f>
        <v>2261500</v>
      </c>
      <c r="K181" s="44">
        <f t="shared" si="211"/>
        <v>2175569</v>
      </c>
      <c r="L181" s="35">
        <f t="shared" si="203"/>
        <v>-3.7997346893654651</v>
      </c>
      <c r="M181" s="44">
        <f t="shared" ref="M181:N184" si="212">M167+M174</f>
        <v>11095875</v>
      </c>
      <c r="N181" s="44">
        <f t="shared" si="212"/>
        <v>8566445</v>
      </c>
      <c r="O181" s="35">
        <f t="shared" si="204"/>
        <v>-22.796129192154744</v>
      </c>
      <c r="P181" s="35">
        <f>(N181/N$181)*100</f>
        <v>100</v>
      </c>
      <c r="Q181" s="44">
        <f t="shared" ref="Q181:R184" si="213">Q167+Q174</f>
        <v>0</v>
      </c>
      <c r="R181" s="44">
        <f t="shared" si="213"/>
        <v>0</v>
      </c>
      <c r="S181" s="40" t="s">
        <v>40</v>
      </c>
      <c r="T181" s="44">
        <f t="shared" ref="T181:U184" si="214">T167+T174</f>
        <v>0</v>
      </c>
      <c r="U181" s="44">
        <f t="shared" si="214"/>
        <v>0</v>
      </c>
      <c r="V181" s="40" t="s">
        <v>40</v>
      </c>
      <c r="W181" s="40" t="s">
        <v>40</v>
      </c>
      <c r="X181" s="1">
        <f t="shared" ref="X181:Y184" si="215">X167+X174</f>
        <v>153705.65857624292</v>
      </c>
      <c r="Y181" s="1">
        <f t="shared" si="215"/>
        <v>153651.60278965969</v>
      </c>
      <c r="Z181" s="35">
        <f t="shared" si="207"/>
        <v>-3.5168377718774735E-2</v>
      </c>
      <c r="AA181" s="1">
        <f t="shared" ref="AA181:AB184" si="216">AA167+AA174</f>
        <v>787771.79374389385</v>
      </c>
      <c r="AB181" s="1">
        <f t="shared" si="216"/>
        <v>832074.71700053522</v>
      </c>
      <c r="AC181" s="35">
        <f t="shared" si="208"/>
        <v>5.6238270535292028</v>
      </c>
      <c r="AD181" s="35">
        <f>(AB181/AB$181)*100</f>
        <v>100</v>
      </c>
    </row>
    <row r="182" spans="1:30">
      <c r="A182" s="5"/>
      <c r="B182" s="5" t="s">
        <v>4</v>
      </c>
      <c r="C182" s="1">
        <f t="shared" si="209"/>
        <v>11379.8382825474</v>
      </c>
      <c r="D182" s="1">
        <f t="shared" si="209"/>
        <v>14521.364243739463</v>
      </c>
      <c r="E182" s="35">
        <f t="shared" si="201"/>
        <v>27.606068585438859</v>
      </c>
      <c r="F182" s="1">
        <f t="shared" si="210"/>
        <v>56387.442431007861</v>
      </c>
      <c r="G182" s="1">
        <f t="shared" si="210"/>
        <v>71302.904634989784</v>
      </c>
      <c r="H182" s="35">
        <f t="shared" si="202"/>
        <v>26.451744503630479</v>
      </c>
      <c r="I182" s="35">
        <f>(G182/G$182)*100</f>
        <v>100</v>
      </c>
      <c r="J182" s="44">
        <f t="shared" si="211"/>
        <v>165</v>
      </c>
      <c r="K182" s="44">
        <f t="shared" si="211"/>
        <v>160</v>
      </c>
      <c r="L182" s="35">
        <f t="shared" si="203"/>
        <v>-3.0303030303030303</v>
      </c>
      <c r="M182" s="44">
        <f t="shared" si="212"/>
        <v>1129</v>
      </c>
      <c r="N182" s="44">
        <f t="shared" si="212"/>
        <v>553</v>
      </c>
      <c r="O182" s="35">
        <f t="shared" si="204"/>
        <v>-51.018600531443759</v>
      </c>
      <c r="P182" s="35">
        <f>(N182/N$182)*100</f>
        <v>100</v>
      </c>
      <c r="Q182" s="44">
        <f t="shared" si="213"/>
        <v>10028600</v>
      </c>
      <c r="R182" s="44">
        <f t="shared" si="213"/>
        <v>6244551</v>
      </c>
      <c r="S182" s="35">
        <f t="shared" si="205"/>
        <v>-37.732574835969132</v>
      </c>
      <c r="T182" s="44">
        <f t="shared" si="214"/>
        <v>56119233</v>
      </c>
      <c r="U182" s="44">
        <f t="shared" si="214"/>
        <v>21395065</v>
      </c>
      <c r="V182" s="35">
        <f t="shared" si="206"/>
        <v>-61.875699548495255</v>
      </c>
      <c r="W182" s="35">
        <f>(U182/U$182)*100</f>
        <v>100</v>
      </c>
      <c r="X182" s="1">
        <f t="shared" si="215"/>
        <v>78653.584882018898</v>
      </c>
      <c r="Y182" s="1">
        <f t="shared" si="215"/>
        <v>52918.43689231691</v>
      </c>
      <c r="Z182" s="35">
        <f t="shared" si="207"/>
        <v>-32.719612244381416</v>
      </c>
      <c r="AA182" s="1">
        <f t="shared" si="216"/>
        <v>482835.84012738295</v>
      </c>
      <c r="AB182" s="1">
        <f t="shared" si="216"/>
        <v>259165.43166225567</v>
      </c>
      <c r="AC182" s="35">
        <f t="shared" si="208"/>
        <v>-46.324317682406921</v>
      </c>
      <c r="AD182" s="35">
        <f>(AB182/AB$182)*100</f>
        <v>100</v>
      </c>
    </row>
    <row r="183" spans="1:30">
      <c r="A183" s="5"/>
      <c r="B183" s="5" t="s">
        <v>5</v>
      </c>
      <c r="C183" s="1">
        <f t="shared" si="209"/>
        <v>730.90174520389667</v>
      </c>
      <c r="D183" s="1">
        <f t="shared" si="209"/>
        <v>456.03317733299991</v>
      </c>
      <c r="E183" s="35">
        <f t="shared" si="201"/>
        <v>-37.606774053360319</v>
      </c>
      <c r="F183" s="1">
        <f t="shared" si="210"/>
        <v>20101.501063223957</v>
      </c>
      <c r="G183" s="1">
        <f t="shared" si="210"/>
        <v>3925.1259377535298</v>
      </c>
      <c r="H183" s="35">
        <f t="shared" si="202"/>
        <v>-80.473468496665575</v>
      </c>
      <c r="I183" s="35">
        <f>(G183/G$183)*100</f>
        <v>100</v>
      </c>
      <c r="J183" s="44">
        <f t="shared" si="211"/>
        <v>265</v>
      </c>
      <c r="K183" s="44">
        <f t="shared" si="211"/>
        <v>755</v>
      </c>
      <c r="L183" s="35">
        <f t="shared" si="203"/>
        <v>184.90566037735849</v>
      </c>
      <c r="M183" s="44">
        <f t="shared" si="212"/>
        <v>1380</v>
      </c>
      <c r="N183" s="44">
        <f t="shared" si="212"/>
        <v>2785</v>
      </c>
      <c r="O183" s="35">
        <f t="shared" si="204"/>
        <v>101.81159420289856</v>
      </c>
      <c r="P183" s="35">
        <f>(N183/N$183)*100</f>
        <v>100</v>
      </c>
      <c r="Q183" s="44">
        <f t="shared" si="213"/>
        <v>435080</v>
      </c>
      <c r="R183" s="44">
        <f t="shared" si="213"/>
        <v>250980</v>
      </c>
      <c r="S183" s="35">
        <f t="shared" si="205"/>
        <v>-42.314057184885542</v>
      </c>
      <c r="T183" s="44">
        <f t="shared" si="214"/>
        <v>3978891</v>
      </c>
      <c r="U183" s="44">
        <f t="shared" si="214"/>
        <v>1389446</v>
      </c>
      <c r="V183" s="35">
        <f t="shared" si="206"/>
        <v>-65.079566140414499</v>
      </c>
      <c r="W183" s="35">
        <f>(U183/U$183)*100</f>
        <v>100</v>
      </c>
      <c r="X183" s="1">
        <f t="shared" si="215"/>
        <v>5535.4243397</v>
      </c>
      <c r="Y183" s="1">
        <f t="shared" si="215"/>
        <v>-19991.094987500001</v>
      </c>
      <c r="Z183" s="35">
        <f t="shared" si="207"/>
        <v>-461.14837383150729</v>
      </c>
      <c r="AA183" s="1">
        <f t="shared" si="216"/>
        <v>55665.063910699995</v>
      </c>
      <c r="AB183" s="1">
        <f t="shared" si="216"/>
        <v>53519.111325599995</v>
      </c>
      <c r="AC183" s="35">
        <f t="shared" si="208"/>
        <v>-3.8551156404717659</v>
      </c>
      <c r="AD183" s="35">
        <f>(AB183/AB$183)*100</f>
        <v>100</v>
      </c>
    </row>
    <row r="184" spans="1:30">
      <c r="A184" s="5"/>
      <c r="B184" s="19" t="s">
        <v>23</v>
      </c>
      <c r="C184" s="1">
        <f t="shared" si="209"/>
        <v>620.13859336857092</v>
      </c>
      <c r="D184" s="1">
        <f t="shared" si="209"/>
        <v>849.27942391211195</v>
      </c>
      <c r="E184" s="35">
        <f t="shared" si="201"/>
        <v>36.949938770760284</v>
      </c>
      <c r="F184" s="1">
        <f t="shared" si="210"/>
        <v>2703.3476234927389</v>
      </c>
      <c r="G184" s="1">
        <f t="shared" si="210"/>
        <v>2660.3577677642907</v>
      </c>
      <c r="H184" s="35">
        <f t="shared" si="202"/>
        <v>-1.590245196542837</v>
      </c>
      <c r="I184" s="35">
        <f>(G184/G$184)*100</f>
        <v>100</v>
      </c>
      <c r="J184" s="44">
        <f t="shared" si="211"/>
        <v>2969</v>
      </c>
      <c r="K184" s="44">
        <f t="shared" si="211"/>
        <v>2532</v>
      </c>
      <c r="L184" s="35">
        <f t="shared" si="203"/>
        <v>-14.718760525429436</v>
      </c>
      <c r="M184" s="44">
        <f t="shared" si="212"/>
        <v>14129</v>
      </c>
      <c r="N184" s="44">
        <f t="shared" si="212"/>
        <v>11351</v>
      </c>
      <c r="O184" s="35">
        <f t="shared" si="204"/>
        <v>-19.661688725316726</v>
      </c>
      <c r="P184" s="35">
        <f>(N184/N$184)*100</f>
        <v>100</v>
      </c>
      <c r="Q184" s="44">
        <f t="shared" si="213"/>
        <v>6034036</v>
      </c>
      <c r="R184" s="44">
        <f t="shared" si="213"/>
        <v>5992200</v>
      </c>
      <c r="S184" s="35">
        <f t="shared" si="205"/>
        <v>-0.69333361617332079</v>
      </c>
      <c r="T184" s="44">
        <f t="shared" si="214"/>
        <v>38647703</v>
      </c>
      <c r="U184" s="44">
        <f t="shared" si="214"/>
        <v>31728883</v>
      </c>
      <c r="V184" s="35">
        <f t="shared" si="206"/>
        <v>-17.902279988024127</v>
      </c>
      <c r="W184" s="35">
        <f>(U184/U$184)*100</f>
        <v>100</v>
      </c>
      <c r="X184" s="1">
        <f t="shared" si="215"/>
        <v>136089.9824317079</v>
      </c>
      <c r="Y184" s="1">
        <f t="shared" si="215"/>
        <v>171438.61692123083</v>
      </c>
      <c r="Z184" s="35">
        <f t="shared" si="207"/>
        <v>25.974457383196025</v>
      </c>
      <c r="AA184" s="1">
        <f t="shared" si="216"/>
        <v>825970.52105926978</v>
      </c>
      <c r="AB184" s="1">
        <f t="shared" si="216"/>
        <v>841200.0027143358</v>
      </c>
      <c r="AC184" s="35">
        <f t="shared" si="208"/>
        <v>1.8438287162518705</v>
      </c>
      <c r="AD184" s="35">
        <f>(AB184/AB$184)*100</f>
        <v>100</v>
      </c>
    </row>
    <row r="185" spans="1:30">
      <c r="A185" s="29" t="s">
        <v>22</v>
      </c>
      <c r="N185" s="21"/>
      <c r="O185" s="21"/>
      <c r="P185" s="21"/>
      <c r="Q185" s="21"/>
    </row>
    <row r="186" spans="1:30">
      <c r="A186" s="29" t="s">
        <v>14</v>
      </c>
    </row>
  </sheetData>
  <mergeCells count="10">
    <mergeCell ref="Q2:W2"/>
    <mergeCell ref="X2:AD2"/>
    <mergeCell ref="Q1:W1"/>
    <mergeCell ref="X1:AD1"/>
    <mergeCell ref="J1:P1"/>
    <mergeCell ref="A1:I1"/>
    <mergeCell ref="A2:A3"/>
    <mergeCell ref="B2:B3"/>
    <mergeCell ref="C2:I2"/>
    <mergeCell ref="J2:P2"/>
  </mergeCells>
  <pageMargins left="0.7" right="0.7" top="0.75" bottom="0.75" header="0.3" footer="0.3"/>
  <pageSetup paperSize="9" scale="75" fitToHeight="0" orientation="portrait" r:id="rId1"/>
  <rowBreaks count="2" manualBreakCount="2">
    <brk id="66" max="16383" man="1"/>
    <brk id="129" max="16383" man="1"/>
  </rowBreaks>
  <colBreaks count="3" manualBreakCount="3">
    <brk id="9" max="1048575" man="1"/>
    <brk id="16" max="1048575" man="1"/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NB Stmt as at 30th Sept' 2020</vt:lpstr>
      <vt:lpstr>'NB Stmt as at 30th Sept'' 2020'!Print_Titles</vt:lpstr>
    </vt:vector>
  </TitlesOfParts>
  <Company>IRDA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IRDA</dc:creator>
  <cp:lastModifiedBy>SastryBHSN</cp:lastModifiedBy>
  <cp:lastPrinted>2020-10-08T11:22:14Z</cp:lastPrinted>
  <dcterms:created xsi:type="dcterms:W3CDTF">2002-04-18T04:47:59Z</dcterms:created>
  <dcterms:modified xsi:type="dcterms:W3CDTF">2020-10-08T11:23:08Z</dcterms:modified>
</cp:coreProperties>
</file>