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6225" tabRatio="695"/>
  </bookViews>
  <sheets>
    <sheet name="NB Stmt as at 30th Nov' 2020" sheetId="41" r:id="rId1"/>
  </sheets>
  <definedNames>
    <definedName name="_xlnm.Print_Titles" localSheetId="0">'NB Stmt as at 30th Nov'' 2020'!$A:$B,'NB Stmt as at 30th Nov'' 2020'!$1:$3</definedName>
  </definedNames>
  <calcPr calcId="124519"/>
  <fileRecoveryPr autoRecover="0"/>
</workbook>
</file>

<file path=xl/calcChain.xml><?xml version="1.0" encoding="utf-8"?>
<calcChain xmlns="http://schemas.openxmlformats.org/spreadsheetml/2006/main">
  <c r="AC121" i="41"/>
  <c r="Z121"/>
  <c r="V121"/>
  <c r="S121"/>
  <c r="O121"/>
  <c r="L121"/>
  <c r="H121"/>
  <c r="E121"/>
  <c r="AC119"/>
  <c r="Z119"/>
  <c r="V119"/>
  <c r="S119"/>
  <c r="O119"/>
  <c r="L119"/>
  <c r="H119"/>
  <c r="E119"/>
  <c r="AC118"/>
  <c r="Z118"/>
  <c r="O118"/>
  <c r="L118"/>
  <c r="H118"/>
  <c r="E118"/>
  <c r="AC117"/>
  <c r="Z117"/>
  <c r="O117"/>
  <c r="L117"/>
  <c r="H117"/>
  <c r="E117"/>
  <c r="AB170"/>
  <c r="AA170"/>
  <c r="AA184" s="1"/>
  <c r="Y170"/>
  <c r="Y184" s="1"/>
  <c r="X170"/>
  <c r="X184" s="1"/>
  <c r="U170"/>
  <c r="T170"/>
  <c r="T184" s="1"/>
  <c r="R170"/>
  <c r="S170" s="1"/>
  <c r="Q170"/>
  <c r="Q184" s="1"/>
  <c r="N170"/>
  <c r="N184" s="1"/>
  <c r="M170"/>
  <c r="O170" s="1"/>
  <c r="K170"/>
  <c r="K184" s="1"/>
  <c r="J170"/>
  <c r="J184" s="1"/>
  <c r="G170"/>
  <c r="H170" s="1"/>
  <c r="F170"/>
  <c r="F184" s="1"/>
  <c r="D170"/>
  <c r="E170" s="1"/>
  <c r="C170"/>
  <c r="C184" s="1"/>
  <c r="AB169"/>
  <c r="AC169" s="1"/>
  <c r="AA169"/>
  <c r="AA183" s="1"/>
  <c r="Y169"/>
  <c r="Z169" s="1"/>
  <c r="X169"/>
  <c r="X183" s="1"/>
  <c r="U169"/>
  <c r="V169" s="1"/>
  <c r="T169"/>
  <c r="T183" s="1"/>
  <c r="R169"/>
  <c r="R183" s="1"/>
  <c r="Q169"/>
  <c r="S169" s="1"/>
  <c r="N169"/>
  <c r="N183" s="1"/>
  <c r="M169"/>
  <c r="M183" s="1"/>
  <c r="K169"/>
  <c r="K183" s="1"/>
  <c r="J169"/>
  <c r="J183" s="1"/>
  <c r="G169"/>
  <c r="F169"/>
  <c r="F183" s="1"/>
  <c r="D169"/>
  <c r="C169"/>
  <c r="C183" s="1"/>
  <c r="AB168"/>
  <c r="AA168"/>
  <c r="AA182" s="1"/>
  <c r="Y168"/>
  <c r="X168"/>
  <c r="X182" s="1"/>
  <c r="U168"/>
  <c r="U182" s="1"/>
  <c r="T168"/>
  <c r="T182" s="1"/>
  <c r="V182" s="1"/>
  <c r="R168"/>
  <c r="R182" s="1"/>
  <c r="Q168"/>
  <c r="Q182" s="1"/>
  <c r="N168"/>
  <c r="N182" s="1"/>
  <c r="M168"/>
  <c r="M182" s="1"/>
  <c r="K168"/>
  <c r="L168" s="1"/>
  <c r="J168"/>
  <c r="J182" s="1"/>
  <c r="G168"/>
  <c r="H168" s="1"/>
  <c r="F168"/>
  <c r="F182" s="1"/>
  <c r="D168"/>
  <c r="E168" s="1"/>
  <c r="C168"/>
  <c r="C182" s="1"/>
  <c r="AB167"/>
  <c r="AC167" s="1"/>
  <c r="AA167"/>
  <c r="AA181" s="1"/>
  <c r="Y167"/>
  <c r="Z167" s="1"/>
  <c r="X167"/>
  <c r="X181" s="1"/>
  <c r="U167"/>
  <c r="U181" s="1"/>
  <c r="T167"/>
  <c r="T181" s="1"/>
  <c r="R167"/>
  <c r="R181" s="1"/>
  <c r="Q167"/>
  <c r="Q181" s="1"/>
  <c r="N167"/>
  <c r="N181" s="1"/>
  <c r="M167"/>
  <c r="O167" s="1"/>
  <c r="K167"/>
  <c r="J167"/>
  <c r="J181" s="1"/>
  <c r="G167"/>
  <c r="G181" s="1"/>
  <c r="I118" s="1"/>
  <c r="F167"/>
  <c r="D167"/>
  <c r="D181" s="1"/>
  <c r="C167"/>
  <c r="C181" s="1"/>
  <c r="AB166"/>
  <c r="AB180" s="1"/>
  <c r="AA166"/>
  <c r="AA180" s="1"/>
  <c r="AA179" s="1"/>
  <c r="Y166"/>
  <c r="Y180" s="1"/>
  <c r="X166"/>
  <c r="X180" s="1"/>
  <c r="U166"/>
  <c r="U180" s="1"/>
  <c r="T166"/>
  <c r="T180" s="1"/>
  <c r="T179" s="1"/>
  <c r="R166"/>
  <c r="R180" s="1"/>
  <c r="Q166"/>
  <c r="Q180" s="1"/>
  <c r="N166"/>
  <c r="N180" s="1"/>
  <c r="M166"/>
  <c r="M180" s="1"/>
  <c r="K166"/>
  <c r="L166" s="1"/>
  <c r="J166"/>
  <c r="J180" s="1"/>
  <c r="J179" s="1"/>
  <c r="G166"/>
  <c r="H166" s="1"/>
  <c r="F166"/>
  <c r="F180" s="1"/>
  <c r="D166"/>
  <c r="E166" s="1"/>
  <c r="C166"/>
  <c r="C180" s="1"/>
  <c r="C179" s="1"/>
  <c r="AB165"/>
  <c r="AC165" s="1"/>
  <c r="AA165"/>
  <c r="Y165"/>
  <c r="X165"/>
  <c r="U165"/>
  <c r="R165"/>
  <c r="Q165"/>
  <c r="S165" s="1"/>
  <c r="N165"/>
  <c r="O165" s="1"/>
  <c r="M165"/>
  <c r="K165"/>
  <c r="L165" s="1"/>
  <c r="J165"/>
  <c r="G165"/>
  <c r="C165"/>
  <c r="AC177"/>
  <c r="Z177"/>
  <c r="V177"/>
  <c r="S177"/>
  <c r="O177"/>
  <c r="L177"/>
  <c r="H177"/>
  <c r="E177"/>
  <c r="AC176"/>
  <c r="Z176"/>
  <c r="V176"/>
  <c r="S176"/>
  <c r="O176"/>
  <c r="L176"/>
  <c r="H176"/>
  <c r="E176"/>
  <c r="AC175"/>
  <c r="Z175"/>
  <c r="V175"/>
  <c r="S175"/>
  <c r="O175"/>
  <c r="L175"/>
  <c r="H175"/>
  <c r="E175"/>
  <c r="AC174"/>
  <c r="Z174"/>
  <c r="O174"/>
  <c r="L174"/>
  <c r="H174"/>
  <c r="E174"/>
  <c r="AC173"/>
  <c r="Z173"/>
  <c r="O173"/>
  <c r="L173"/>
  <c r="H173"/>
  <c r="E173"/>
  <c r="AC163"/>
  <c r="Z163"/>
  <c r="V163"/>
  <c r="S163"/>
  <c r="O163"/>
  <c r="L163"/>
  <c r="H163"/>
  <c r="E163"/>
  <c r="AC162"/>
  <c r="Z162"/>
  <c r="V162"/>
  <c r="S162"/>
  <c r="O162"/>
  <c r="L162"/>
  <c r="H162"/>
  <c r="E162"/>
  <c r="AC161"/>
  <c r="Z161"/>
  <c r="V161"/>
  <c r="S161"/>
  <c r="H161"/>
  <c r="E161"/>
  <c r="AC160"/>
  <c r="Z160"/>
  <c r="O160"/>
  <c r="L160"/>
  <c r="H160"/>
  <c r="E160"/>
  <c r="AC159"/>
  <c r="Z159"/>
  <c r="O159"/>
  <c r="L159"/>
  <c r="H159"/>
  <c r="E159"/>
  <c r="AB158"/>
  <c r="AA158"/>
  <c r="AC158" s="1"/>
  <c r="Y158"/>
  <c r="Z158" s="1"/>
  <c r="X158"/>
  <c r="U158"/>
  <c r="T158"/>
  <c r="R158"/>
  <c r="Q158"/>
  <c r="S158" s="1"/>
  <c r="N158"/>
  <c r="M158"/>
  <c r="O158" s="1"/>
  <c r="K158"/>
  <c r="L158" s="1"/>
  <c r="J158"/>
  <c r="G158"/>
  <c r="H158" s="1"/>
  <c r="F158"/>
  <c r="D158"/>
  <c r="C158"/>
  <c r="E158" s="1"/>
  <c r="AC156"/>
  <c r="Z156"/>
  <c r="V156"/>
  <c r="S156"/>
  <c r="O156"/>
  <c r="L156"/>
  <c r="H156"/>
  <c r="E156"/>
  <c r="AC155"/>
  <c r="Z155"/>
  <c r="V155"/>
  <c r="S155"/>
  <c r="H155"/>
  <c r="E155"/>
  <c r="AC154"/>
  <c r="Z154"/>
  <c r="V154"/>
  <c r="S154"/>
  <c r="H154"/>
  <c r="E154"/>
  <c r="AC153"/>
  <c r="Z153"/>
  <c r="O153"/>
  <c r="L153"/>
  <c r="H153"/>
  <c r="E153"/>
  <c r="AC152"/>
  <c r="Z152"/>
  <c r="O152"/>
  <c r="L152"/>
  <c r="H152"/>
  <c r="E152"/>
  <c r="AB151"/>
  <c r="AA151"/>
  <c r="AC151" s="1"/>
  <c r="Y151"/>
  <c r="Z151" s="1"/>
  <c r="X151"/>
  <c r="U151"/>
  <c r="T151"/>
  <c r="R151"/>
  <c r="Q151"/>
  <c r="S151" s="1"/>
  <c r="N151"/>
  <c r="M151"/>
  <c r="O151" s="1"/>
  <c r="K151"/>
  <c r="L151" s="1"/>
  <c r="J151"/>
  <c r="G151"/>
  <c r="H151" s="1"/>
  <c r="F151"/>
  <c r="E151"/>
  <c r="D151"/>
  <c r="C151"/>
  <c r="AC149"/>
  <c r="Z149"/>
  <c r="V149"/>
  <c r="S149"/>
  <c r="O149"/>
  <c r="H149"/>
  <c r="E149"/>
  <c r="AC147"/>
  <c r="Z147"/>
  <c r="V147"/>
  <c r="S147"/>
  <c r="O147"/>
  <c r="H147"/>
  <c r="E147"/>
  <c r="AC146"/>
  <c r="Z146"/>
  <c r="O146"/>
  <c r="L146"/>
  <c r="H146"/>
  <c r="E146"/>
  <c r="AC145"/>
  <c r="Z145"/>
  <c r="O145"/>
  <c r="L145"/>
  <c r="H145"/>
  <c r="E145"/>
  <c r="AC144"/>
  <c r="AB144"/>
  <c r="AA144"/>
  <c r="Y144"/>
  <c r="Z144" s="1"/>
  <c r="X144"/>
  <c r="U144"/>
  <c r="T144"/>
  <c r="R144"/>
  <c r="Q144"/>
  <c r="S144" s="1"/>
  <c r="N144"/>
  <c r="M144"/>
  <c r="O144" s="1"/>
  <c r="K144"/>
  <c r="L144" s="1"/>
  <c r="J144"/>
  <c r="G144"/>
  <c r="H144" s="1"/>
  <c r="F144"/>
  <c r="E144"/>
  <c r="D144"/>
  <c r="C144"/>
  <c r="AC142"/>
  <c r="Z142"/>
  <c r="V142"/>
  <c r="S142"/>
  <c r="O142"/>
  <c r="L142"/>
  <c r="H142"/>
  <c r="E142"/>
  <c r="AC141"/>
  <c r="Z141"/>
  <c r="V141"/>
  <c r="S141"/>
  <c r="H141"/>
  <c r="E141"/>
  <c r="AC140"/>
  <c r="Z140"/>
  <c r="V140"/>
  <c r="S140"/>
  <c r="O140"/>
  <c r="L140"/>
  <c r="H140"/>
  <c r="E140"/>
  <c r="AC139"/>
  <c r="Z139"/>
  <c r="O139"/>
  <c r="L139"/>
  <c r="H139"/>
  <c r="E139"/>
  <c r="AC138"/>
  <c r="Z138"/>
  <c r="O138"/>
  <c r="L138"/>
  <c r="H138"/>
  <c r="E138"/>
  <c r="AB137"/>
  <c r="AA137"/>
  <c r="AC137" s="1"/>
  <c r="Y137"/>
  <c r="Z137" s="1"/>
  <c r="X137"/>
  <c r="U137"/>
  <c r="T137"/>
  <c r="R137"/>
  <c r="Q137"/>
  <c r="S137" s="1"/>
  <c r="N137"/>
  <c r="M137"/>
  <c r="O137" s="1"/>
  <c r="K137"/>
  <c r="L137" s="1"/>
  <c r="J137"/>
  <c r="G137"/>
  <c r="H137" s="1"/>
  <c r="F137"/>
  <c r="E137"/>
  <c r="D137"/>
  <c r="C137"/>
  <c r="AB130"/>
  <c r="AA130"/>
  <c r="Y130"/>
  <c r="X130"/>
  <c r="U130"/>
  <c r="T130"/>
  <c r="R130"/>
  <c r="Q130"/>
  <c r="N130"/>
  <c r="M130"/>
  <c r="K130"/>
  <c r="J130"/>
  <c r="G130"/>
  <c r="F130"/>
  <c r="D130"/>
  <c r="C130"/>
  <c r="AC128"/>
  <c r="Z128"/>
  <c r="V128"/>
  <c r="S128"/>
  <c r="O128"/>
  <c r="L128"/>
  <c r="H128"/>
  <c r="E128"/>
  <c r="AC127"/>
  <c r="Z127"/>
  <c r="V127"/>
  <c r="S127"/>
  <c r="O127"/>
  <c r="L127"/>
  <c r="H127"/>
  <c r="E127"/>
  <c r="AC126"/>
  <c r="V126"/>
  <c r="H126"/>
  <c r="AC125"/>
  <c r="Z125"/>
  <c r="O125"/>
  <c r="L125"/>
  <c r="H125"/>
  <c r="E125"/>
  <c r="AC124"/>
  <c r="Z124"/>
  <c r="O124"/>
  <c r="L124"/>
  <c r="H124"/>
  <c r="E124"/>
  <c r="AB123"/>
  <c r="AA123"/>
  <c r="AC123" s="1"/>
  <c r="Y123"/>
  <c r="Z123" s="1"/>
  <c r="X123"/>
  <c r="U123"/>
  <c r="T123"/>
  <c r="R123"/>
  <c r="Q123"/>
  <c r="S123" s="1"/>
  <c r="N123"/>
  <c r="M123"/>
  <c r="O123" s="1"/>
  <c r="K123"/>
  <c r="L123" s="1"/>
  <c r="J123"/>
  <c r="G123"/>
  <c r="H123" s="1"/>
  <c r="F123"/>
  <c r="D123"/>
  <c r="C123"/>
  <c r="E123" s="1"/>
  <c r="AC114"/>
  <c r="Z114"/>
  <c r="V114"/>
  <c r="S114"/>
  <c r="H114"/>
  <c r="E114"/>
  <c r="AC113"/>
  <c r="Z113"/>
  <c r="V113"/>
  <c r="S113"/>
  <c r="O113"/>
  <c r="L113"/>
  <c r="H113"/>
  <c r="E113"/>
  <c r="AC112"/>
  <c r="Z112"/>
  <c r="V112"/>
  <c r="S112"/>
  <c r="O112"/>
  <c r="H112"/>
  <c r="E112"/>
  <c r="AC111"/>
  <c r="Z111"/>
  <c r="O111"/>
  <c r="L111"/>
  <c r="H111"/>
  <c r="E111"/>
  <c r="AC110"/>
  <c r="Z110"/>
  <c r="O110"/>
  <c r="L110"/>
  <c r="H110"/>
  <c r="E110"/>
  <c r="AB109"/>
  <c r="AA109"/>
  <c r="AC109" s="1"/>
  <c r="Y109"/>
  <c r="Z109" s="1"/>
  <c r="X109"/>
  <c r="U109"/>
  <c r="T109"/>
  <c r="R109"/>
  <c r="Q109"/>
  <c r="S109" s="1"/>
  <c r="N109"/>
  <c r="M109"/>
  <c r="O109" s="1"/>
  <c r="K109"/>
  <c r="L109" s="1"/>
  <c r="J109"/>
  <c r="G109"/>
  <c r="H109" s="1"/>
  <c r="F109"/>
  <c r="E109"/>
  <c r="D109"/>
  <c r="C109"/>
  <c r="AC107"/>
  <c r="Z107"/>
  <c r="V107"/>
  <c r="S107"/>
  <c r="O107"/>
  <c r="L107"/>
  <c r="H107"/>
  <c r="E107"/>
  <c r="AC105"/>
  <c r="Z105"/>
  <c r="V105"/>
  <c r="S105"/>
  <c r="O105"/>
  <c r="H105"/>
  <c r="E105"/>
  <c r="AC104"/>
  <c r="Z104"/>
  <c r="O104"/>
  <c r="L104"/>
  <c r="H104"/>
  <c r="E104"/>
  <c r="AC103"/>
  <c r="Z103"/>
  <c r="O103"/>
  <c r="L103"/>
  <c r="H103"/>
  <c r="E103"/>
  <c r="AB102"/>
  <c r="AA102"/>
  <c r="AC102" s="1"/>
  <c r="Y102"/>
  <c r="Z102" s="1"/>
  <c r="X102"/>
  <c r="U102"/>
  <c r="T102"/>
  <c r="R102"/>
  <c r="Q102"/>
  <c r="S102" s="1"/>
  <c r="N102"/>
  <c r="M102"/>
  <c r="O102" s="1"/>
  <c r="K102"/>
  <c r="L102" s="1"/>
  <c r="J102"/>
  <c r="G102"/>
  <c r="H102" s="1"/>
  <c r="F102"/>
  <c r="E102"/>
  <c r="D102"/>
  <c r="C102"/>
  <c r="AC100"/>
  <c r="Z100"/>
  <c r="V100"/>
  <c r="S100"/>
  <c r="O100"/>
  <c r="L100"/>
  <c r="H100"/>
  <c r="E100"/>
  <c r="AC99"/>
  <c r="Z99"/>
  <c r="V99"/>
  <c r="S99"/>
  <c r="O99"/>
  <c r="L99"/>
  <c r="H99"/>
  <c r="E99"/>
  <c r="AC98"/>
  <c r="Z98"/>
  <c r="V98"/>
  <c r="S98"/>
  <c r="O98"/>
  <c r="L98"/>
  <c r="H98"/>
  <c r="E98"/>
  <c r="AC97"/>
  <c r="Z97"/>
  <c r="O97"/>
  <c r="L97"/>
  <c r="H97"/>
  <c r="E97"/>
  <c r="AC96"/>
  <c r="Z96"/>
  <c r="O96"/>
  <c r="L96"/>
  <c r="H96"/>
  <c r="E96"/>
  <c r="AB95"/>
  <c r="AA95"/>
  <c r="AC95" s="1"/>
  <c r="Y95"/>
  <c r="Z95" s="1"/>
  <c r="X95"/>
  <c r="U95"/>
  <c r="T95"/>
  <c r="R95"/>
  <c r="Q95"/>
  <c r="S95" s="1"/>
  <c r="N95"/>
  <c r="M95"/>
  <c r="O95" s="1"/>
  <c r="K95"/>
  <c r="L95" s="1"/>
  <c r="J95"/>
  <c r="G95"/>
  <c r="H95" s="1"/>
  <c r="F95"/>
  <c r="E95"/>
  <c r="D95"/>
  <c r="C95"/>
  <c r="AC92"/>
  <c r="Z92"/>
  <c r="V92"/>
  <c r="S92"/>
  <c r="O92"/>
  <c r="H92"/>
  <c r="E92"/>
  <c r="AC91"/>
  <c r="Z91"/>
  <c r="V91"/>
  <c r="S91"/>
  <c r="O91"/>
  <c r="L91"/>
  <c r="H91"/>
  <c r="E91"/>
  <c r="AC90"/>
  <c r="Z90"/>
  <c r="O90"/>
  <c r="L90"/>
  <c r="H90"/>
  <c r="E90"/>
  <c r="AC89"/>
  <c r="Z89"/>
  <c r="O89"/>
  <c r="L89"/>
  <c r="H89"/>
  <c r="E89"/>
  <c r="AB88"/>
  <c r="AA88"/>
  <c r="AC88" s="1"/>
  <c r="Y88"/>
  <c r="Z88" s="1"/>
  <c r="X88"/>
  <c r="U88"/>
  <c r="T88"/>
  <c r="R88"/>
  <c r="Q88"/>
  <c r="S88" s="1"/>
  <c r="N88"/>
  <c r="M88"/>
  <c r="O88" s="1"/>
  <c r="K88"/>
  <c r="L88" s="1"/>
  <c r="J88"/>
  <c r="G88"/>
  <c r="H88" s="1"/>
  <c r="F88"/>
  <c r="E88"/>
  <c r="D88"/>
  <c r="C88"/>
  <c r="AC85"/>
  <c r="V85"/>
  <c r="H85"/>
  <c r="AC84"/>
  <c r="Z84"/>
  <c r="V84"/>
  <c r="S84"/>
  <c r="O84"/>
  <c r="H84"/>
  <c r="E84"/>
  <c r="AC83"/>
  <c r="Z83"/>
  <c r="O83"/>
  <c r="L83"/>
  <c r="H83"/>
  <c r="E83"/>
  <c r="AC82"/>
  <c r="Z82"/>
  <c r="O82"/>
  <c r="L82"/>
  <c r="H82"/>
  <c r="E82"/>
  <c r="AB81"/>
  <c r="AA81"/>
  <c r="AC81" s="1"/>
  <c r="Y81"/>
  <c r="Z81" s="1"/>
  <c r="X81"/>
  <c r="U81"/>
  <c r="T81"/>
  <c r="R81"/>
  <c r="Q81"/>
  <c r="S81" s="1"/>
  <c r="N81"/>
  <c r="M81"/>
  <c r="O81" s="1"/>
  <c r="K81"/>
  <c r="L81" s="1"/>
  <c r="J81"/>
  <c r="G81"/>
  <c r="H81" s="1"/>
  <c r="F81"/>
  <c r="D81"/>
  <c r="C81"/>
  <c r="E81" s="1"/>
  <c r="AC79"/>
  <c r="Z79"/>
  <c r="V79"/>
  <c r="S79"/>
  <c r="O79"/>
  <c r="L79"/>
  <c r="H79"/>
  <c r="E79"/>
  <c r="AC77"/>
  <c r="Z77"/>
  <c r="V77"/>
  <c r="S77"/>
  <c r="O77"/>
  <c r="L77"/>
  <c r="H77"/>
  <c r="E77"/>
  <c r="AC76"/>
  <c r="Z76"/>
  <c r="O76"/>
  <c r="L76"/>
  <c r="H76"/>
  <c r="E76"/>
  <c r="AC75"/>
  <c r="Z75"/>
  <c r="O75"/>
  <c r="L75"/>
  <c r="H75"/>
  <c r="E75"/>
  <c r="AB74"/>
  <c r="AA74"/>
  <c r="AC74" s="1"/>
  <c r="Y74"/>
  <c r="Z74" s="1"/>
  <c r="X74"/>
  <c r="U74"/>
  <c r="T74"/>
  <c r="R74"/>
  <c r="Q74"/>
  <c r="S74" s="1"/>
  <c r="N74"/>
  <c r="M74"/>
  <c r="O74" s="1"/>
  <c r="K74"/>
  <c r="L74" s="1"/>
  <c r="J74"/>
  <c r="G74"/>
  <c r="H74" s="1"/>
  <c r="F74"/>
  <c r="D74"/>
  <c r="C74"/>
  <c r="E74" s="1"/>
  <c r="AC72"/>
  <c r="Z72"/>
  <c r="V72"/>
  <c r="S72"/>
  <c r="O72"/>
  <c r="L72"/>
  <c r="H72"/>
  <c r="E72"/>
  <c r="AC70"/>
  <c r="Z70"/>
  <c r="V70"/>
  <c r="S70"/>
  <c r="O70"/>
  <c r="L70"/>
  <c r="H70"/>
  <c r="E70"/>
  <c r="AC69"/>
  <c r="Z69"/>
  <c r="O69"/>
  <c r="L69"/>
  <c r="H69"/>
  <c r="E69"/>
  <c r="AC68"/>
  <c r="Z68"/>
  <c r="O68"/>
  <c r="L68"/>
  <c r="H68"/>
  <c r="E68"/>
  <c r="AB67"/>
  <c r="AA67"/>
  <c r="AC67" s="1"/>
  <c r="Y67"/>
  <c r="Z67" s="1"/>
  <c r="X67"/>
  <c r="U67"/>
  <c r="T67"/>
  <c r="R67"/>
  <c r="Q67"/>
  <c r="S67" s="1"/>
  <c r="N67"/>
  <c r="M67"/>
  <c r="O67" s="1"/>
  <c r="K67"/>
  <c r="L67" s="1"/>
  <c r="J67"/>
  <c r="G67"/>
  <c r="H67" s="1"/>
  <c r="F67"/>
  <c r="D67"/>
  <c r="C67"/>
  <c r="E67" s="1"/>
  <c r="AC65"/>
  <c r="Z65"/>
  <c r="V65"/>
  <c r="S65"/>
  <c r="O65"/>
  <c r="L65"/>
  <c r="H65"/>
  <c r="E65"/>
  <c r="AC63"/>
  <c r="Z63"/>
  <c r="V63"/>
  <c r="S63"/>
  <c r="O63"/>
  <c r="H63"/>
  <c r="E63"/>
  <c r="AC62"/>
  <c r="Z62"/>
  <c r="O62"/>
  <c r="L62"/>
  <c r="H62"/>
  <c r="E62"/>
  <c r="AC61"/>
  <c r="Z61"/>
  <c r="O61"/>
  <c r="L61"/>
  <c r="H61"/>
  <c r="E61"/>
  <c r="AB60"/>
  <c r="AA60"/>
  <c r="AC60" s="1"/>
  <c r="Y60"/>
  <c r="Z60" s="1"/>
  <c r="X60"/>
  <c r="U60"/>
  <c r="T60"/>
  <c r="R60"/>
  <c r="Q60"/>
  <c r="S60" s="1"/>
  <c r="N60"/>
  <c r="M60"/>
  <c r="O60" s="1"/>
  <c r="K60"/>
  <c r="L60" s="1"/>
  <c r="J60"/>
  <c r="G60"/>
  <c r="H60" s="1"/>
  <c r="F60"/>
  <c r="E60"/>
  <c r="D60"/>
  <c r="C60"/>
  <c r="AC58"/>
  <c r="Z58"/>
  <c r="V58"/>
  <c r="S58"/>
  <c r="H58"/>
  <c r="E58"/>
  <c r="AC57"/>
  <c r="Z57"/>
  <c r="V57"/>
  <c r="S57"/>
  <c r="O57"/>
  <c r="L57"/>
  <c r="H57"/>
  <c r="E57"/>
  <c r="AC56"/>
  <c r="Z56"/>
  <c r="V56"/>
  <c r="S56"/>
  <c r="H56"/>
  <c r="E56"/>
  <c r="AC55"/>
  <c r="Z55"/>
  <c r="O55"/>
  <c r="L55"/>
  <c r="H55"/>
  <c r="E55"/>
  <c r="AC54"/>
  <c r="Z54"/>
  <c r="O54"/>
  <c r="L54"/>
  <c r="H54"/>
  <c r="E54"/>
  <c r="AB53"/>
  <c r="AA53"/>
  <c r="AC53" s="1"/>
  <c r="Y53"/>
  <c r="Z53" s="1"/>
  <c r="X53"/>
  <c r="U53"/>
  <c r="T53"/>
  <c r="R53"/>
  <c r="Q53"/>
  <c r="S53" s="1"/>
  <c r="N53"/>
  <c r="M53"/>
  <c r="O53" s="1"/>
  <c r="K53"/>
  <c r="L53" s="1"/>
  <c r="J53"/>
  <c r="G53"/>
  <c r="H53" s="1"/>
  <c r="F53"/>
  <c r="E53"/>
  <c r="D53"/>
  <c r="C53"/>
  <c r="AC51"/>
  <c r="Z51"/>
  <c r="V51"/>
  <c r="S51"/>
  <c r="O51"/>
  <c r="L51"/>
  <c r="H51"/>
  <c r="E51"/>
  <c r="AC50"/>
  <c r="V50"/>
  <c r="O50"/>
  <c r="H50"/>
  <c r="E50"/>
  <c r="AC49"/>
  <c r="Z49"/>
  <c r="V49"/>
  <c r="S49"/>
  <c r="O49"/>
  <c r="H49"/>
  <c r="E49"/>
  <c r="AC48"/>
  <c r="Z48"/>
  <c r="O48"/>
  <c r="L48"/>
  <c r="H48"/>
  <c r="E48"/>
  <c r="AC47"/>
  <c r="Z47"/>
  <c r="O47"/>
  <c r="L47"/>
  <c r="H47"/>
  <c r="E47"/>
  <c r="AB46"/>
  <c r="AA46"/>
  <c r="AC46" s="1"/>
  <c r="Y46"/>
  <c r="Z46" s="1"/>
  <c r="X46"/>
  <c r="U46"/>
  <c r="T46"/>
  <c r="R46"/>
  <c r="Q46"/>
  <c r="S46" s="1"/>
  <c r="N46"/>
  <c r="M46"/>
  <c r="O46" s="1"/>
  <c r="L46"/>
  <c r="K46"/>
  <c r="J46"/>
  <c r="H46"/>
  <c r="G46"/>
  <c r="F46"/>
  <c r="D46"/>
  <c r="E46" s="1"/>
  <c r="C46"/>
  <c r="AC44"/>
  <c r="Z44"/>
  <c r="V44"/>
  <c r="S44"/>
  <c r="O44"/>
  <c r="H44"/>
  <c r="E44"/>
  <c r="AC43"/>
  <c r="Z43"/>
  <c r="V43"/>
  <c r="S43"/>
  <c r="O43"/>
  <c r="L43"/>
  <c r="H43"/>
  <c r="E43"/>
  <c r="AC42"/>
  <c r="Z42"/>
  <c r="V42"/>
  <c r="S42"/>
  <c r="O42"/>
  <c r="L42"/>
  <c r="H42"/>
  <c r="E42"/>
  <c r="AC41"/>
  <c r="Z41"/>
  <c r="O41"/>
  <c r="L41"/>
  <c r="H41"/>
  <c r="E41"/>
  <c r="AC40"/>
  <c r="Z40"/>
  <c r="O40"/>
  <c r="L40"/>
  <c r="H40"/>
  <c r="E40"/>
  <c r="AC39"/>
  <c r="AB39"/>
  <c r="AA39"/>
  <c r="Z39"/>
  <c r="Y39"/>
  <c r="X39"/>
  <c r="V39"/>
  <c r="U39"/>
  <c r="T39"/>
  <c r="R39"/>
  <c r="S39" s="1"/>
  <c r="Q39"/>
  <c r="N39"/>
  <c r="O39" s="1"/>
  <c r="M39"/>
  <c r="K39"/>
  <c r="J39"/>
  <c r="L39" s="1"/>
  <c r="G39"/>
  <c r="F39"/>
  <c r="H39" s="1"/>
  <c r="E39"/>
  <c r="D39"/>
  <c r="C39"/>
  <c r="AC35"/>
  <c r="Z35"/>
  <c r="V35"/>
  <c r="S35"/>
  <c r="O35"/>
  <c r="H35"/>
  <c r="E35"/>
  <c r="AC34"/>
  <c r="Z34"/>
  <c r="O34"/>
  <c r="L34"/>
  <c r="H34"/>
  <c r="E34"/>
  <c r="AC33"/>
  <c r="Z33"/>
  <c r="O33"/>
  <c r="L33"/>
  <c r="H33"/>
  <c r="E33"/>
  <c r="AC32"/>
  <c r="AB32"/>
  <c r="AA32"/>
  <c r="Y32"/>
  <c r="Z32" s="1"/>
  <c r="X32"/>
  <c r="U32"/>
  <c r="T32"/>
  <c r="R32"/>
  <c r="S32" s="1"/>
  <c r="Q32"/>
  <c r="N32"/>
  <c r="O32" s="1"/>
  <c r="M32"/>
  <c r="K32"/>
  <c r="L32" s="1"/>
  <c r="J32"/>
  <c r="G32"/>
  <c r="H32" s="1"/>
  <c r="F32"/>
  <c r="E32"/>
  <c r="D32"/>
  <c r="C32"/>
  <c r="AC30"/>
  <c r="Z30"/>
  <c r="V30"/>
  <c r="S30"/>
  <c r="O30"/>
  <c r="L30"/>
  <c r="H30"/>
  <c r="E30"/>
  <c r="H29"/>
  <c r="AC28"/>
  <c r="Z28"/>
  <c r="V28"/>
  <c r="S28"/>
  <c r="O28"/>
  <c r="L28"/>
  <c r="H28"/>
  <c r="E28"/>
  <c r="AC27"/>
  <c r="Z27"/>
  <c r="O27"/>
  <c r="L27"/>
  <c r="H27"/>
  <c r="E27"/>
  <c r="AC26"/>
  <c r="Z26"/>
  <c r="O26"/>
  <c r="L26"/>
  <c r="H26"/>
  <c r="E26"/>
  <c r="AC25"/>
  <c r="AB25"/>
  <c r="AA25"/>
  <c r="Y25"/>
  <c r="Z25" s="1"/>
  <c r="X25"/>
  <c r="U25"/>
  <c r="T25"/>
  <c r="R25"/>
  <c r="S25" s="1"/>
  <c r="Q25"/>
  <c r="N25"/>
  <c r="O25" s="1"/>
  <c r="M25"/>
  <c r="K25"/>
  <c r="L25" s="1"/>
  <c r="J25"/>
  <c r="G25"/>
  <c r="H25" s="1"/>
  <c r="F25"/>
  <c r="E25"/>
  <c r="D25"/>
  <c r="C25"/>
  <c r="AC23"/>
  <c r="Z23"/>
  <c r="V23"/>
  <c r="S23"/>
  <c r="O23"/>
  <c r="L23"/>
  <c r="H23"/>
  <c r="E23"/>
  <c r="AC22"/>
  <c r="Z22"/>
  <c r="H22"/>
  <c r="E22"/>
  <c r="AC21"/>
  <c r="Z21"/>
  <c r="V21"/>
  <c r="S21"/>
  <c r="H21"/>
  <c r="E21"/>
  <c r="AC20"/>
  <c r="Z20"/>
  <c r="O20"/>
  <c r="L20"/>
  <c r="H20"/>
  <c r="E20"/>
  <c r="AC19"/>
  <c r="Z19"/>
  <c r="O19"/>
  <c r="L19"/>
  <c r="H19"/>
  <c r="E19"/>
  <c r="AC18"/>
  <c r="AB18"/>
  <c r="AA18"/>
  <c r="Y18"/>
  <c r="Z18" s="1"/>
  <c r="X18"/>
  <c r="U18"/>
  <c r="T18"/>
  <c r="R18"/>
  <c r="S18" s="1"/>
  <c r="Q18"/>
  <c r="N18"/>
  <c r="O18" s="1"/>
  <c r="M18"/>
  <c r="K18"/>
  <c r="L18" s="1"/>
  <c r="J18"/>
  <c r="G18"/>
  <c r="H18" s="1"/>
  <c r="F18"/>
  <c r="E18"/>
  <c r="D18"/>
  <c r="C18"/>
  <c r="AC16"/>
  <c r="Z16"/>
  <c r="V16"/>
  <c r="S16"/>
  <c r="O16"/>
  <c r="L16"/>
  <c r="H16"/>
  <c r="E16"/>
  <c r="H14"/>
  <c r="AC13"/>
  <c r="Z13"/>
  <c r="O13"/>
  <c r="L13"/>
  <c r="H13"/>
  <c r="E13"/>
  <c r="AC12"/>
  <c r="Z12"/>
  <c r="O12"/>
  <c r="L12"/>
  <c r="H12"/>
  <c r="E12"/>
  <c r="AC11"/>
  <c r="AB11"/>
  <c r="AA11"/>
  <c r="Y11"/>
  <c r="Z11" s="1"/>
  <c r="X11"/>
  <c r="U11"/>
  <c r="T11"/>
  <c r="R11"/>
  <c r="S11" s="1"/>
  <c r="Q11"/>
  <c r="N11"/>
  <c r="O11" s="1"/>
  <c r="M11"/>
  <c r="K11"/>
  <c r="J11"/>
  <c r="L11" s="1"/>
  <c r="G11"/>
  <c r="F11"/>
  <c r="H11" s="1"/>
  <c r="E11"/>
  <c r="D11"/>
  <c r="C11"/>
  <c r="AC9"/>
  <c r="Z9"/>
  <c r="V9"/>
  <c r="S9"/>
  <c r="O9"/>
  <c r="L9"/>
  <c r="H9"/>
  <c r="E9"/>
  <c r="V8"/>
  <c r="S8"/>
  <c r="O8"/>
  <c r="L8"/>
  <c r="H8"/>
  <c r="E8"/>
  <c r="AC7"/>
  <c r="Z7"/>
  <c r="V7"/>
  <c r="S7"/>
  <c r="O7"/>
  <c r="L7"/>
  <c r="H7"/>
  <c r="E7"/>
  <c r="AC6"/>
  <c r="Z6"/>
  <c r="O6"/>
  <c r="L6"/>
  <c r="H6"/>
  <c r="E6"/>
  <c r="AC5"/>
  <c r="Z5"/>
  <c r="O5"/>
  <c r="L5"/>
  <c r="H5"/>
  <c r="E5"/>
  <c r="AC4"/>
  <c r="AB4"/>
  <c r="AA4"/>
  <c r="Y4"/>
  <c r="Z4" s="1"/>
  <c r="X4"/>
  <c r="U4"/>
  <c r="T4"/>
  <c r="R4"/>
  <c r="S4" s="1"/>
  <c r="Q4"/>
  <c r="N4"/>
  <c r="O4" s="1"/>
  <c r="M4"/>
  <c r="K4"/>
  <c r="J4"/>
  <c r="L4" s="1"/>
  <c r="G4"/>
  <c r="H4" s="1"/>
  <c r="F4"/>
  <c r="E4"/>
  <c r="D4"/>
  <c r="C4"/>
  <c r="P180" l="1"/>
  <c r="P117"/>
  <c r="O180"/>
  <c r="N179"/>
  <c r="AC180"/>
  <c r="AD117"/>
  <c r="P181"/>
  <c r="P118"/>
  <c r="P182"/>
  <c r="P119"/>
  <c r="O182"/>
  <c r="W119"/>
  <c r="W182"/>
  <c r="P183"/>
  <c r="P120"/>
  <c r="O183"/>
  <c r="P121"/>
  <c r="V183"/>
  <c r="E181"/>
  <c r="S182"/>
  <c r="L183"/>
  <c r="L184"/>
  <c r="Z184"/>
  <c r="Z180"/>
  <c r="X179"/>
  <c r="Z181"/>
  <c r="Z183"/>
  <c r="F165"/>
  <c r="O168"/>
  <c r="L169"/>
  <c r="M181"/>
  <c r="O181" s="1"/>
  <c r="Y181"/>
  <c r="D182"/>
  <c r="E182" s="1"/>
  <c r="K182"/>
  <c r="L182" s="1"/>
  <c r="AB183"/>
  <c r="M184"/>
  <c r="O184" s="1"/>
  <c r="T165"/>
  <c r="V165" s="1"/>
  <c r="Z166"/>
  <c r="E167"/>
  <c r="L167"/>
  <c r="S168"/>
  <c r="Z168"/>
  <c r="E169"/>
  <c r="O169"/>
  <c r="L170"/>
  <c r="V170"/>
  <c r="AC170"/>
  <c r="D180"/>
  <c r="K180"/>
  <c r="K181"/>
  <c r="L181" s="1"/>
  <c r="Y182"/>
  <c r="Y179" s="1"/>
  <c r="Z179" s="1"/>
  <c r="D183"/>
  <c r="E183" s="1"/>
  <c r="Q183"/>
  <c r="Q179" s="1"/>
  <c r="U183"/>
  <c r="D184"/>
  <c r="E184" s="1"/>
  <c r="R184"/>
  <c r="S184" s="1"/>
  <c r="AB184"/>
  <c r="AB181"/>
  <c r="G182"/>
  <c r="Y183"/>
  <c r="D165"/>
  <c r="E165" s="1"/>
  <c r="Z165"/>
  <c r="O166"/>
  <c r="AC166"/>
  <c r="V168"/>
  <c r="AC168"/>
  <c r="H169"/>
  <c r="Z170"/>
  <c r="G180"/>
  <c r="AB182"/>
  <c r="G183"/>
  <c r="G184"/>
  <c r="U184"/>
  <c r="H165"/>
  <c r="F181"/>
  <c r="F179" s="1"/>
  <c r="H167"/>
  <c r="AD180"/>
  <c r="AD181"/>
  <c r="AD182"/>
  <c r="I181"/>
  <c r="I183"/>
  <c r="I184"/>
  <c r="P184"/>
  <c r="AD167"/>
  <c r="V123"/>
  <c r="V137"/>
  <c r="V144"/>
  <c r="V151"/>
  <c r="V158"/>
  <c r="V46"/>
  <c r="V53"/>
  <c r="V60"/>
  <c r="V67"/>
  <c r="V74"/>
  <c r="V81"/>
  <c r="V88"/>
  <c r="V95"/>
  <c r="V102"/>
  <c r="V109"/>
  <c r="V4"/>
  <c r="V11"/>
  <c r="V18"/>
  <c r="V25"/>
  <c r="V32"/>
  <c r="AB172"/>
  <c r="AA172"/>
  <c r="Y172"/>
  <c r="X172"/>
  <c r="U172"/>
  <c r="T172"/>
  <c r="R172"/>
  <c r="Q172"/>
  <c r="S172" s="1"/>
  <c r="N172"/>
  <c r="M172"/>
  <c r="O172" s="1"/>
  <c r="K172"/>
  <c r="J172"/>
  <c r="G172"/>
  <c r="F172"/>
  <c r="D172"/>
  <c r="C172"/>
  <c r="P170"/>
  <c r="I170"/>
  <c r="AD169"/>
  <c r="P169"/>
  <c r="P168"/>
  <c r="P167"/>
  <c r="AB116"/>
  <c r="AC116" s="1"/>
  <c r="AA116"/>
  <c r="Y116"/>
  <c r="Z116" s="1"/>
  <c r="X116"/>
  <c r="U116"/>
  <c r="T116"/>
  <c r="R116"/>
  <c r="Q116"/>
  <c r="N116"/>
  <c r="M116"/>
  <c r="K116"/>
  <c r="J116"/>
  <c r="G116"/>
  <c r="F116"/>
  <c r="D116"/>
  <c r="C116"/>
  <c r="W184" l="1"/>
  <c r="W121"/>
  <c r="V184"/>
  <c r="H180"/>
  <c r="G179"/>
  <c r="I179" s="1"/>
  <c r="I117"/>
  <c r="AC184"/>
  <c r="AD121"/>
  <c r="AD184"/>
  <c r="AC182"/>
  <c r="AD119"/>
  <c r="AC181"/>
  <c r="AD118"/>
  <c r="W120"/>
  <c r="W183"/>
  <c r="I180"/>
  <c r="Z182"/>
  <c r="R179"/>
  <c r="S179" s="1"/>
  <c r="H182"/>
  <c r="I119"/>
  <c r="AC183"/>
  <c r="AD183"/>
  <c r="AD120"/>
  <c r="H179"/>
  <c r="S183"/>
  <c r="U179"/>
  <c r="H183"/>
  <c r="I120"/>
  <c r="H184"/>
  <c r="I121"/>
  <c r="E180"/>
  <c r="D179"/>
  <c r="E179" s="1"/>
  <c r="I182"/>
  <c r="M179"/>
  <c r="L180"/>
  <c r="K179"/>
  <c r="L179" s="1"/>
  <c r="P179"/>
  <c r="O179"/>
  <c r="AB179"/>
  <c r="H181"/>
  <c r="P166"/>
  <c r="P173"/>
  <c r="P174"/>
  <c r="AD174"/>
  <c r="P175"/>
  <c r="P176"/>
  <c r="AD176"/>
  <c r="I177"/>
  <c r="P177"/>
  <c r="E116"/>
  <c r="V116"/>
  <c r="L172"/>
  <c r="P159"/>
  <c r="P152"/>
  <c r="P145"/>
  <c r="P138"/>
  <c r="P131"/>
  <c r="P124"/>
  <c r="P160"/>
  <c r="P153"/>
  <c r="P146"/>
  <c r="P139"/>
  <c r="P132"/>
  <c r="P125"/>
  <c r="AD160"/>
  <c r="AD153"/>
  <c r="AD146"/>
  <c r="AD139"/>
  <c r="AD132"/>
  <c r="AD125"/>
  <c r="P161"/>
  <c r="P154"/>
  <c r="P147"/>
  <c r="P140"/>
  <c r="P133"/>
  <c r="P126"/>
  <c r="P162"/>
  <c r="P155"/>
  <c r="P148"/>
  <c r="P141"/>
  <c r="P134"/>
  <c r="P127"/>
  <c r="AD162"/>
  <c r="AD155"/>
  <c r="AD148"/>
  <c r="AD141"/>
  <c r="AD134"/>
  <c r="AD127"/>
  <c r="I163"/>
  <c r="I156"/>
  <c r="I149"/>
  <c r="I142"/>
  <c r="I135"/>
  <c r="I128"/>
  <c r="P163"/>
  <c r="P156"/>
  <c r="P149"/>
  <c r="P142"/>
  <c r="P135"/>
  <c r="P128"/>
  <c r="AD111"/>
  <c r="AD104"/>
  <c r="AD97"/>
  <c r="AD90"/>
  <c r="AD83"/>
  <c r="AD76"/>
  <c r="AD69"/>
  <c r="AD62"/>
  <c r="AD55"/>
  <c r="AD48"/>
  <c r="P112"/>
  <c r="P105"/>
  <c r="P98"/>
  <c r="P91"/>
  <c r="P84"/>
  <c r="P77"/>
  <c r="P70"/>
  <c r="P63"/>
  <c r="P56"/>
  <c r="P49"/>
  <c r="P113"/>
  <c r="P106"/>
  <c r="P99"/>
  <c r="P92"/>
  <c r="P85"/>
  <c r="P78"/>
  <c r="P71"/>
  <c r="P64"/>
  <c r="P57"/>
  <c r="P50"/>
  <c r="AD113"/>
  <c r="AD106"/>
  <c r="AD99"/>
  <c r="AD92"/>
  <c r="AD85"/>
  <c r="AD78"/>
  <c r="AD71"/>
  <c r="AD64"/>
  <c r="AD57"/>
  <c r="AD50"/>
  <c r="I114"/>
  <c r="I107"/>
  <c r="I100"/>
  <c r="I93"/>
  <c r="I86"/>
  <c r="I79"/>
  <c r="I72"/>
  <c r="I65"/>
  <c r="I58"/>
  <c r="I51"/>
  <c r="P114"/>
  <c r="P107"/>
  <c r="P100"/>
  <c r="P93"/>
  <c r="P86"/>
  <c r="P79"/>
  <c r="P72"/>
  <c r="P65"/>
  <c r="P58"/>
  <c r="P51"/>
  <c r="P110"/>
  <c r="P103"/>
  <c r="P96"/>
  <c r="P89"/>
  <c r="P82"/>
  <c r="P75"/>
  <c r="P68"/>
  <c r="P61"/>
  <c r="P54"/>
  <c r="P47"/>
  <c r="P111"/>
  <c r="P104"/>
  <c r="P97"/>
  <c r="P90"/>
  <c r="P83"/>
  <c r="P76"/>
  <c r="P69"/>
  <c r="P62"/>
  <c r="P55"/>
  <c r="P48"/>
  <c r="P40"/>
  <c r="P33"/>
  <c r="P26"/>
  <c r="P19"/>
  <c r="P12"/>
  <c r="P5"/>
  <c r="P41"/>
  <c r="P34"/>
  <c r="P27"/>
  <c r="P20"/>
  <c r="P13"/>
  <c r="P6"/>
  <c r="P44"/>
  <c r="P37"/>
  <c r="P30"/>
  <c r="P23"/>
  <c r="P16"/>
  <c r="P9"/>
  <c r="AD43"/>
  <c r="AD36"/>
  <c r="AD29"/>
  <c r="AD22"/>
  <c r="AD15"/>
  <c r="AD8"/>
  <c r="I44"/>
  <c r="I37"/>
  <c r="I30"/>
  <c r="I23"/>
  <c r="I16"/>
  <c r="I9"/>
  <c r="AD41"/>
  <c r="AD34"/>
  <c r="AD27"/>
  <c r="AD20"/>
  <c r="AD13"/>
  <c r="AD6"/>
  <c r="P42"/>
  <c r="P35"/>
  <c r="P28"/>
  <c r="P21"/>
  <c r="P14"/>
  <c r="P7"/>
  <c r="P43"/>
  <c r="P36"/>
  <c r="P29"/>
  <c r="P22"/>
  <c r="P15"/>
  <c r="P8"/>
  <c r="L116"/>
  <c r="S116"/>
  <c r="H116"/>
  <c r="Z172"/>
  <c r="P116"/>
  <c r="O116"/>
  <c r="I167"/>
  <c r="AD168"/>
  <c r="I169"/>
  <c r="AD170"/>
  <c r="H172"/>
  <c r="V172"/>
  <c r="E172"/>
  <c r="AC172"/>
  <c r="W168"/>
  <c r="W169"/>
  <c r="W170"/>
  <c r="V179" l="1"/>
  <c r="W179"/>
  <c r="AC179"/>
  <c r="AD179"/>
  <c r="I166"/>
  <c r="I168"/>
  <c r="P95"/>
  <c r="P74"/>
  <c r="P60"/>
  <c r="P165"/>
  <c r="P130"/>
  <c r="P88"/>
  <c r="P151"/>
  <c r="P144"/>
  <c r="P123"/>
  <c r="P81"/>
  <c r="P67"/>
  <c r="P137"/>
  <c r="P102"/>
  <c r="P46"/>
  <c r="P53"/>
  <c r="P4"/>
  <c r="P25"/>
  <c r="P11"/>
  <c r="P32"/>
  <c r="P18"/>
  <c r="P158"/>
  <c r="P109"/>
  <c r="P39"/>
  <c r="P172"/>
  <c r="AD166"/>
  <c r="AD175"/>
  <c r="W177"/>
  <c r="W175"/>
  <c r="I176"/>
  <c r="I174"/>
  <c r="AD177"/>
  <c r="AD173"/>
  <c r="I175"/>
  <c r="W176"/>
  <c r="I173"/>
  <c r="AD163"/>
  <c r="AD156"/>
  <c r="AD149"/>
  <c r="AD142"/>
  <c r="AD135"/>
  <c r="AD128"/>
  <c r="AD159"/>
  <c r="AD152"/>
  <c r="AD145"/>
  <c r="AD138"/>
  <c r="AD131"/>
  <c r="AD124"/>
  <c r="I161"/>
  <c r="I154"/>
  <c r="I147"/>
  <c r="I140"/>
  <c r="I133"/>
  <c r="I126"/>
  <c r="I162"/>
  <c r="I155"/>
  <c r="I148"/>
  <c r="I141"/>
  <c r="I134"/>
  <c r="I127"/>
  <c r="I160"/>
  <c r="I153"/>
  <c r="I146"/>
  <c r="I139"/>
  <c r="I132"/>
  <c r="I125"/>
  <c r="W161"/>
  <c r="W154"/>
  <c r="W147"/>
  <c r="W140"/>
  <c r="W133"/>
  <c r="W126"/>
  <c r="W162"/>
  <c r="W155"/>
  <c r="W148"/>
  <c r="W141"/>
  <c r="W134"/>
  <c r="W127"/>
  <c r="I159"/>
  <c r="I152"/>
  <c r="I145"/>
  <c r="I138"/>
  <c r="I131"/>
  <c r="I124"/>
  <c r="W163"/>
  <c r="W156"/>
  <c r="W149"/>
  <c r="W142"/>
  <c r="W135"/>
  <c r="W128"/>
  <c r="AD161"/>
  <c r="AD154"/>
  <c r="AD147"/>
  <c r="AD140"/>
  <c r="AD133"/>
  <c r="AD126"/>
  <c r="AD110"/>
  <c r="AD103"/>
  <c r="AD96"/>
  <c r="AD89"/>
  <c r="AD82"/>
  <c r="AD75"/>
  <c r="AD68"/>
  <c r="AD61"/>
  <c r="AD54"/>
  <c r="AD47"/>
  <c r="I111"/>
  <c r="I104"/>
  <c r="I97"/>
  <c r="I90"/>
  <c r="I83"/>
  <c r="I76"/>
  <c r="I69"/>
  <c r="I62"/>
  <c r="I55"/>
  <c r="I48"/>
  <c r="W114"/>
  <c r="W107"/>
  <c r="W100"/>
  <c r="W93"/>
  <c r="W86"/>
  <c r="W79"/>
  <c r="W72"/>
  <c r="W65"/>
  <c r="W58"/>
  <c r="W51"/>
  <c r="W112"/>
  <c r="W105"/>
  <c r="W98"/>
  <c r="W91"/>
  <c r="W84"/>
  <c r="W77"/>
  <c r="W70"/>
  <c r="W63"/>
  <c r="W56"/>
  <c r="W49"/>
  <c r="I112"/>
  <c r="I105"/>
  <c r="I98"/>
  <c r="I91"/>
  <c r="I84"/>
  <c r="I77"/>
  <c r="I70"/>
  <c r="I63"/>
  <c r="I56"/>
  <c r="I49"/>
  <c r="W113"/>
  <c r="W106"/>
  <c r="W99"/>
  <c r="W92"/>
  <c r="W85"/>
  <c r="W78"/>
  <c r="W71"/>
  <c r="W64"/>
  <c r="W57"/>
  <c r="W50"/>
  <c r="AD114"/>
  <c r="AD107"/>
  <c r="AD100"/>
  <c r="AD93"/>
  <c r="AD86"/>
  <c r="AD79"/>
  <c r="AD72"/>
  <c r="AD65"/>
  <c r="AD58"/>
  <c r="AD51"/>
  <c r="AD112"/>
  <c r="AD105"/>
  <c r="AD98"/>
  <c r="AD91"/>
  <c r="AD84"/>
  <c r="AD77"/>
  <c r="AD70"/>
  <c r="AD63"/>
  <c r="AD56"/>
  <c r="AD49"/>
  <c r="I113"/>
  <c r="I106"/>
  <c r="I99"/>
  <c r="I92"/>
  <c r="I85"/>
  <c r="I78"/>
  <c r="I71"/>
  <c r="I64"/>
  <c r="I57"/>
  <c r="I50"/>
  <c r="I110"/>
  <c r="I103"/>
  <c r="I96"/>
  <c r="I89"/>
  <c r="I82"/>
  <c r="I75"/>
  <c r="I68"/>
  <c r="I61"/>
  <c r="I54"/>
  <c r="I47"/>
  <c r="W43"/>
  <c r="W36"/>
  <c r="W29"/>
  <c r="W22"/>
  <c r="W15"/>
  <c r="W8"/>
  <c r="AD44"/>
  <c r="AD37"/>
  <c r="AD30"/>
  <c r="AD23"/>
  <c r="AD16"/>
  <c r="AD9"/>
  <c r="AD42"/>
  <c r="AD35"/>
  <c r="AD28"/>
  <c r="AD21"/>
  <c r="AD14"/>
  <c r="AD7"/>
  <c r="AD40"/>
  <c r="AD33"/>
  <c r="AD26"/>
  <c r="AD19"/>
  <c r="AD12"/>
  <c r="AD5"/>
  <c r="I42"/>
  <c r="I35"/>
  <c r="I28"/>
  <c r="I21"/>
  <c r="I14"/>
  <c r="I7"/>
  <c r="I43"/>
  <c r="I36"/>
  <c r="I29"/>
  <c r="I22"/>
  <c r="I15"/>
  <c r="I8"/>
  <c r="I41"/>
  <c r="I34"/>
  <c r="I27"/>
  <c r="I20"/>
  <c r="I13"/>
  <c r="I6"/>
  <c r="W44"/>
  <c r="W37"/>
  <c r="W30"/>
  <c r="W23"/>
  <c r="W16"/>
  <c r="W9"/>
  <c r="W42"/>
  <c r="W35"/>
  <c r="W28"/>
  <c r="W21"/>
  <c r="W14"/>
  <c r="W7"/>
  <c r="I40"/>
  <c r="I33"/>
  <c r="I26"/>
  <c r="I19"/>
  <c r="I12"/>
  <c r="I5"/>
  <c r="I130" l="1"/>
  <c r="I88"/>
  <c r="I151"/>
  <c r="I144"/>
  <c r="I109"/>
  <c r="I81"/>
  <c r="I67"/>
  <c r="I53"/>
  <c r="I46"/>
  <c r="I102"/>
  <c r="I95"/>
  <c r="I74"/>
  <c r="I60"/>
  <c r="I39"/>
  <c r="I32"/>
  <c r="I25"/>
  <c r="I18"/>
  <c r="I11"/>
  <c r="I4"/>
  <c r="I137"/>
  <c r="I123"/>
  <c r="I165"/>
  <c r="I158"/>
  <c r="I172"/>
  <c r="I116"/>
  <c r="AD32"/>
  <c r="AD25"/>
  <c r="AD18"/>
  <c r="AD11"/>
  <c r="AD4"/>
  <c r="AD158"/>
  <c r="AD39"/>
  <c r="AD151"/>
  <c r="AD88"/>
  <c r="AD102"/>
  <c r="AD81"/>
  <c r="AD144"/>
  <c r="AD109"/>
  <c r="AD60"/>
  <c r="AD95"/>
  <c r="AD137"/>
  <c r="AD123"/>
  <c r="AD130"/>
  <c r="AD165"/>
  <c r="AD53"/>
  <c r="AD46"/>
  <c r="AD67"/>
  <c r="AD74"/>
  <c r="AD116"/>
  <c r="AD172"/>
  <c r="W165"/>
  <c r="W25"/>
  <c r="W53"/>
  <c r="W18"/>
  <c r="W46"/>
  <c r="W137"/>
  <c r="W67"/>
  <c r="W123"/>
  <c r="W130"/>
  <c r="W74"/>
  <c r="W11"/>
  <c r="W39"/>
  <c r="W88"/>
  <c r="W151"/>
  <c r="W4"/>
  <c r="W32"/>
  <c r="W102"/>
  <c r="W81"/>
  <c r="W144"/>
  <c r="W109"/>
  <c r="W60"/>
  <c r="W95"/>
  <c r="W158"/>
  <c r="W172"/>
  <c r="W116"/>
</calcChain>
</file>

<file path=xl/sharedStrings.xml><?xml version="1.0" encoding="utf-8"?>
<sst xmlns="http://schemas.openxmlformats.org/spreadsheetml/2006/main" count="543" uniqueCount="48">
  <si>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</si>
  <si>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</si>
  <si>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</si>
  <si>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</si>
  <si>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</si>
  <si>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</si>
  <si>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</si>
  <si>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</si>
  <si>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</si>
  <si>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</si>
  <si>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</si>
  <si>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</si>
  <si>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</si>
  <si>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</si>
  <si>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</si>
  <si>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</si>
  <si>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</si>
  <si>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</si>
  <si>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</si>
  <si>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</si>
  <si>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</si>
  <si>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</si>
  <si>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</si>
  <si>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</si>
  <si>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</si>
  <si>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</si>
  <si>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ICICI Prudential Life</t>
  </si>
  <si>
    <t>IDBI Federal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</si>
  <si>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</si>
  <si>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</si>
  <si>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</si>
  <si>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</si>
  <si>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</si>
  <si>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</si>
  <si>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</si>
  <si>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</si>
  <si>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</si>
  <si>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 xml:space="preserve">First Year Premium  </t>
  </si>
  <si>
    <t>Edelweiss Tokio Life</t>
  </si>
  <si>
    <t xml:space="preserve">Star Union Dai-ichi Life </t>
  </si>
  <si>
    <t>HDFC Life</t>
  </si>
  <si>
    <t>For November, 2019</t>
  </si>
  <si>
    <t>Up to 30th November, 2019</t>
  </si>
  <si>
    <t>NA</t>
  </si>
  <si>
    <r>
      <t xml:space="preserve">New Business Statement of Life Insurers for the Period ended ended 30th November, 2020 </t>
    </r>
    <r>
      <rPr>
        <b/>
        <i/>
        <sz val="11"/>
        <rFont val="Arial"/>
        <family val="2"/>
      </rPr>
      <t>(Premium &amp; Sum Assured in Rs.Crore)</t>
    </r>
  </si>
  <si>
    <t>For November, 2020</t>
  </si>
  <si>
    <t>Up to 30th November, 2020</t>
  </si>
  <si>
    <t>Pramerica Life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</si>
</sst>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0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2" fontId="7" fillId="0" borderId="1" xfId="0" applyNumberFormat="1" applyFont="1" applyFill="1" applyBorder="1"/>
    <xf numFmtId="2" fontId="5" fillId="2" borderId="1" xfId="0" applyNumberFormat="1" applyFont="1" applyFill="1" applyBorder="1"/>
    <xf numFmtId="2" fontId="5" fillId="0" borderId="1" xfId="0" applyNumberFormat="1" applyFont="1" applyBorder="1"/>
    <xf numFmtId="1" fontId="7" fillId="0" borderId="1" xfId="0" applyNumberFormat="1" applyFont="1" applyFill="1" applyBorder="1"/>
    <xf numFmtId="0" fontId="6" fillId="0" borderId="1" xfId="0" applyFont="1" applyFill="1" applyBorder="1"/>
    <xf numFmtId="2" fontId="6" fillId="2" borderId="1" xfId="0" applyNumberFormat="1" applyFont="1" applyFill="1" applyBorder="1"/>
    <xf numFmtId="2" fontId="6" fillId="0" borderId="1" xfId="1" applyNumberFormat="1" applyFont="1" applyFill="1" applyBorder="1"/>
    <xf numFmtId="2" fontId="8" fillId="2" borderId="1" xfId="0" applyNumberFormat="1" applyFont="1" applyFill="1" applyBorder="1"/>
    <xf numFmtId="2" fontId="8" fillId="0" borderId="1" xfId="0" applyNumberFormat="1" applyFont="1" applyBorder="1"/>
    <xf numFmtId="1" fontId="6" fillId="2" borderId="1" xfId="0" applyNumberFormat="1" applyFont="1" applyFill="1" applyBorder="1"/>
    <xf numFmtId="1" fontId="6" fillId="0" borderId="1" xfId="1" applyNumberFormat="1" applyFont="1" applyFill="1" applyBorder="1"/>
    <xf numFmtId="2" fontId="6" fillId="0" borderId="1" xfId="0" applyNumberFormat="1" applyFont="1" applyBorder="1"/>
    <xf numFmtId="2" fontId="6" fillId="0" borderId="1" xfId="0" applyNumberFormat="1" applyFont="1" applyFill="1" applyBorder="1"/>
    <xf numFmtId="1" fontId="6" fillId="0" borderId="1" xfId="0" applyNumberFormat="1" applyFont="1" applyFill="1" applyBorder="1"/>
    <xf numFmtId="1" fontId="6" fillId="2" borderId="1" xfId="0" applyNumberFormat="1" applyFont="1" applyFill="1" applyBorder="1" applyAlignment="1">
      <alignment horizontal="right" vertical="center"/>
    </xf>
    <xf numFmtId="1" fontId="6" fillId="2" borderId="1" xfId="1" applyNumberFormat="1" applyFont="1" applyFill="1" applyBorder="1"/>
    <xf numFmtId="1" fontId="6" fillId="2" borderId="1" xfId="0" applyNumberFormat="1" applyFont="1" applyFill="1" applyBorder="1" applyAlignment="1">
      <alignment horizontal="right"/>
    </xf>
    <xf numFmtId="0" fontId="7" fillId="0" borderId="0" xfId="0" applyFont="1" applyFill="1"/>
    <xf numFmtId="0" fontId="6" fillId="0" borderId="0" xfId="0" applyFont="1" applyFill="1"/>
    <xf numFmtId="0" fontId="7" fillId="0" borderId="0" xfId="0" applyFont="1" applyAlignment="1">
      <alignment wrapText="1"/>
    </xf>
    <xf numFmtId="0" fontId="6" fillId="0" borderId="1" xfId="8" applyFont="1" applyFill="1" applyBorder="1" applyAlignment="1">
      <alignment horizontal="center"/>
    </xf>
    <xf numFmtId="0" fontId="6" fillId="0" borderId="1" xfId="8" applyFont="1" applyFill="1" applyBorder="1"/>
    <xf numFmtId="0" fontId="7" fillId="0" borderId="0" xfId="0" applyFont="1" applyBorder="1"/>
    <xf numFmtId="0" fontId="6" fillId="0" borderId="0" xfId="0" applyFont="1" applyBorder="1"/>
    <xf numFmtId="0" fontId="6" fillId="0" borderId="0" xfId="8" applyFont="1"/>
    <xf numFmtId="0" fontId="1" fillId="0" borderId="0" xfId="0" applyFont="1"/>
    <xf numFmtId="0" fontId="9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/>
    <xf numFmtId="2" fontId="8" fillId="2" borderId="1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6"/>
  <sheetViews>
    <sheetView tabSelected="1" topLeftCell="A139" zoomScaleSheetLayoutView="50" workbookViewId="0">
      <selection activeCell="Y191" sqref="Y191"/>
    </sheetView>
  </sheetViews>
  <sheetFormatPr defaultRowHeight="14.25"/>
  <cols>
    <col min="1" max="1" width="6.42578125" style="2" customWidth="1"/>
    <col min="2" max="2" width="30.7109375" style="2" customWidth="1"/>
    <col min="3" max="21" width="12.7109375" style="2" customWidth="1"/>
    <col min="22" max="22" width="11.85546875" style="2" customWidth="1"/>
    <col min="23" max="23" width="9.140625" style="2"/>
    <col min="24" max="30" width="12.7109375" style="2" customWidth="1"/>
    <col min="31" max="16384" width="9.140625" style="2"/>
  </cols>
  <sheetData>
    <row r="1" spans="1:30" ht="15">
      <c r="A1" s="40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8" t="s">
        <v>36</v>
      </c>
      <c r="M1" s="38"/>
      <c r="N1" s="38"/>
      <c r="O1" s="38"/>
      <c r="P1" s="38"/>
      <c r="Q1" s="38" t="s">
        <v>36</v>
      </c>
      <c r="R1" s="38"/>
      <c r="S1" s="38"/>
      <c r="T1" s="38"/>
      <c r="U1" s="38"/>
      <c r="V1" s="38"/>
      <c r="W1" s="38"/>
      <c r="X1" s="38" t="s">
        <v>36</v>
      </c>
      <c r="Y1" s="38"/>
      <c r="Z1" s="38"/>
      <c r="AA1" s="38"/>
      <c r="AB1" s="38"/>
      <c r="AC1" s="38"/>
      <c r="AD1" s="38"/>
    </row>
    <row r="2" spans="1:30" s="31" customFormat="1" ht="41.25" customHeight="1">
      <c r="A2" s="39" t="s">
        <v>1</v>
      </c>
      <c r="B2" s="39" t="s">
        <v>0</v>
      </c>
      <c r="C2" s="39" t="s">
        <v>37</v>
      </c>
      <c r="D2" s="39"/>
      <c r="E2" s="39"/>
      <c r="F2" s="39"/>
      <c r="G2" s="39"/>
      <c r="H2" s="39"/>
      <c r="I2" s="39"/>
      <c r="J2" s="39" t="s">
        <v>7</v>
      </c>
      <c r="K2" s="39"/>
      <c r="L2" s="39"/>
      <c r="M2" s="39"/>
      <c r="N2" s="39"/>
      <c r="O2" s="39"/>
      <c r="P2" s="39"/>
      <c r="Q2" s="42" t="s">
        <v>8</v>
      </c>
      <c r="R2" s="42"/>
      <c r="S2" s="42"/>
      <c r="T2" s="42"/>
      <c r="U2" s="42"/>
      <c r="V2" s="42"/>
      <c r="W2" s="42"/>
      <c r="X2" s="39" t="s">
        <v>35</v>
      </c>
      <c r="Y2" s="39"/>
      <c r="Z2" s="39"/>
      <c r="AA2" s="39"/>
      <c r="AB2" s="39"/>
      <c r="AC2" s="39"/>
      <c r="AD2" s="39"/>
    </row>
    <row r="3" spans="1:30" s="35" customFormat="1" ht="39.75" customHeight="1">
      <c r="A3" s="39"/>
      <c r="B3" s="39"/>
      <c r="C3" s="32" t="s">
        <v>41</v>
      </c>
      <c r="D3" s="32" t="s">
        <v>45</v>
      </c>
      <c r="E3" s="33" t="s">
        <v>21</v>
      </c>
      <c r="F3" s="34" t="s">
        <v>42</v>
      </c>
      <c r="G3" s="34" t="s">
        <v>46</v>
      </c>
      <c r="H3" s="33" t="s">
        <v>21</v>
      </c>
      <c r="I3" s="33" t="s">
        <v>34</v>
      </c>
      <c r="J3" s="32" t="s">
        <v>41</v>
      </c>
      <c r="K3" s="32" t="s">
        <v>45</v>
      </c>
      <c r="L3" s="33" t="s">
        <v>21</v>
      </c>
      <c r="M3" s="34" t="s">
        <v>42</v>
      </c>
      <c r="N3" s="34" t="s">
        <v>46</v>
      </c>
      <c r="O3" s="33" t="s">
        <v>21</v>
      </c>
      <c r="P3" s="33" t="s">
        <v>34</v>
      </c>
      <c r="Q3" s="32" t="s">
        <v>41</v>
      </c>
      <c r="R3" s="32" t="s">
        <v>45</v>
      </c>
      <c r="S3" s="33" t="s">
        <v>21</v>
      </c>
      <c r="T3" s="34" t="s">
        <v>42</v>
      </c>
      <c r="U3" s="34" t="s">
        <v>46</v>
      </c>
      <c r="V3" s="33" t="s">
        <v>21</v>
      </c>
      <c r="W3" s="33" t="s">
        <v>34</v>
      </c>
      <c r="X3" s="32" t="s">
        <v>41</v>
      </c>
      <c r="Y3" s="32" t="s">
        <v>45</v>
      </c>
      <c r="Z3" s="33" t="s">
        <v>21</v>
      </c>
      <c r="AA3" s="34" t="s">
        <v>42</v>
      </c>
      <c r="AB3" s="34" t="s">
        <v>46</v>
      </c>
      <c r="AC3" s="33" t="s">
        <v>21</v>
      </c>
      <c r="AD3" s="33" t="s">
        <v>34</v>
      </c>
    </row>
    <row r="4" spans="1:30" s="3" customFormat="1" ht="15">
      <c r="A4" s="4">
        <v>1</v>
      </c>
      <c r="B4" s="5" t="s">
        <v>31</v>
      </c>
      <c r="C4" s="6">
        <f>C5+C6+C7+C8+C9</f>
        <v>424.7651557622616</v>
      </c>
      <c r="D4" s="6">
        <f>D5+D6+D7+D8+D9</f>
        <v>410.87604292312767</v>
      </c>
      <c r="E4" s="7">
        <f t="shared" ref="E4:E9" si="0">((D4-C4)/C4)*100</f>
        <v>-3.269833377506977</v>
      </c>
      <c r="F4" s="6">
        <f>F5+F6+F7+F8+F9</f>
        <v>2200.8146274765922</v>
      </c>
      <c r="G4" s="6">
        <f>G5+G6+G7+G8+G9</f>
        <v>2713.3839141770682</v>
      </c>
      <c r="H4" s="7">
        <f t="shared" ref="H4:H9" si="1">((G4-F4)/F4)*100</f>
        <v>23.289980005638959</v>
      </c>
      <c r="I4" s="8">
        <f>(G4/G$179)*100</f>
        <v>1.6280664725770864</v>
      </c>
      <c r="J4" s="9">
        <f>J5+J6+J7+J8+J9</f>
        <v>24830</v>
      </c>
      <c r="K4" s="9">
        <f>K5+K6+K7+K8+K9</f>
        <v>19224</v>
      </c>
      <c r="L4" s="7">
        <f t="shared" ref="L4:L9" si="2">((K4-J4)/J4)*100</f>
        <v>-22.577527184857026</v>
      </c>
      <c r="M4" s="9">
        <f>M5+M6+M7+M8+M9</f>
        <v>163088</v>
      </c>
      <c r="N4" s="9">
        <f>N5+N6+N7+N8+N9</f>
        <v>154238</v>
      </c>
      <c r="O4" s="7">
        <f t="shared" ref="O4:O9" si="3">((N4-M4)/M4)*100</f>
        <v>-5.4265181987638575</v>
      </c>
      <c r="P4" s="8">
        <f>(N4/N$179)*100</f>
        <v>1.1611058230995002</v>
      </c>
      <c r="Q4" s="9">
        <f>Q5+Q6+Q7+Q8+Q9</f>
        <v>225009</v>
      </c>
      <c r="R4" s="9">
        <f>R5+R6+R7+R8+R9</f>
        <v>91804</v>
      </c>
      <c r="S4" s="7">
        <f t="shared" ref="S4:S9" si="4">((R4-Q4)/Q4)*100</f>
        <v>-59.199854228053098</v>
      </c>
      <c r="T4" s="9">
        <f>T5+T6+T7+T8+T9</f>
        <v>1924426</v>
      </c>
      <c r="U4" s="9">
        <f>U5+U6+U7+U8+U9</f>
        <v>879534</v>
      </c>
      <c r="V4" s="7">
        <f t="shared" ref="V4:V9" si="5">((U4-T4)/T4)*100</f>
        <v>-54.296294063788373</v>
      </c>
      <c r="W4" s="8">
        <f>(U4/U$179)*100</f>
        <v>1.0139493166447533</v>
      </c>
      <c r="X4" s="6">
        <f>X5+X6+X7+X8+X9</f>
        <v>17640.375528549004</v>
      </c>
      <c r="Y4" s="6">
        <f>Y5+Y6+Y7+Y8+Y9</f>
        <v>14080.107462883001</v>
      </c>
      <c r="Z4" s="7">
        <f t="shared" ref="Z4:Z9" si="6">((Y4-X4)/X4)*100</f>
        <v>-20.182495887936749</v>
      </c>
      <c r="AA4" s="6">
        <f>AA5+AA6+AA7+AA8+AA9</f>
        <v>133571.19281380301</v>
      </c>
      <c r="AB4" s="6">
        <f>AB5+AB6+AB7+AB8+AB9</f>
        <v>136058.644346713</v>
      </c>
      <c r="AC4" s="7">
        <f t="shared" ref="AC4:AC9" si="7">((AB4-AA4)/AA4)*100</f>
        <v>1.8622664666755502</v>
      </c>
      <c r="AD4" s="8">
        <f>(AB4/AB$179)*100</f>
        <v>4.9715221185958098</v>
      </c>
    </row>
    <row r="5" spans="1:30">
      <c r="A5" s="4"/>
      <c r="B5" s="10" t="s">
        <v>2</v>
      </c>
      <c r="C5" s="12">
        <v>7.2369808933408999</v>
      </c>
      <c r="D5" s="12">
        <v>11.916975669999999</v>
      </c>
      <c r="E5" s="13">
        <f t="shared" si="0"/>
        <v>64.667778534076163</v>
      </c>
      <c r="F5" s="12">
        <v>71.015792488182839</v>
      </c>
      <c r="G5" s="12">
        <v>76.177735747999989</v>
      </c>
      <c r="H5" s="13">
        <f t="shared" si="1"/>
        <v>7.2687258410530404</v>
      </c>
      <c r="I5" s="14">
        <f>(G5/G$180)*100</f>
        <v>0.26636844308475854</v>
      </c>
      <c r="J5" s="16">
        <v>221</v>
      </c>
      <c r="K5" s="16">
        <v>138</v>
      </c>
      <c r="L5" s="13">
        <f t="shared" si="2"/>
        <v>-37.556561085972852</v>
      </c>
      <c r="M5" s="16">
        <v>2076</v>
      </c>
      <c r="N5" s="16">
        <v>1191</v>
      </c>
      <c r="O5" s="13">
        <f t="shared" si="3"/>
        <v>-42.630057803468205</v>
      </c>
      <c r="P5" s="14">
        <f>(N5/N$180)*100</f>
        <v>0.16790918523865381</v>
      </c>
      <c r="Q5" s="15">
        <v>0</v>
      </c>
      <c r="R5" s="15">
        <v>0</v>
      </c>
      <c r="S5" s="36" t="s">
        <v>43</v>
      </c>
      <c r="T5" s="16">
        <v>0</v>
      </c>
      <c r="U5" s="16">
        <v>0</v>
      </c>
      <c r="V5" s="36" t="s">
        <v>43</v>
      </c>
      <c r="W5" s="36" t="s">
        <v>43</v>
      </c>
      <c r="X5" s="12">
        <v>9.5390230239999898</v>
      </c>
      <c r="Y5" s="12">
        <v>39.436358383999838</v>
      </c>
      <c r="Z5" s="13">
        <f t="shared" si="6"/>
        <v>313.4213565139612</v>
      </c>
      <c r="AA5" s="12">
        <v>160.34709479599985</v>
      </c>
      <c r="AB5" s="12">
        <v>136.18113736299995</v>
      </c>
      <c r="AC5" s="13">
        <f t="shared" si="7"/>
        <v>-15.071029171900385</v>
      </c>
      <c r="AD5" s="14">
        <f>(AB5/AB$180)*100</f>
        <v>0.61548209133686382</v>
      </c>
    </row>
    <row r="6" spans="1:30">
      <c r="A6" s="4"/>
      <c r="B6" s="10" t="s">
        <v>3</v>
      </c>
      <c r="C6" s="12">
        <v>178.9385525899207</v>
      </c>
      <c r="D6" s="12">
        <v>131.3458254201276</v>
      </c>
      <c r="E6" s="13">
        <f t="shared" si="0"/>
        <v>-26.597246083052266</v>
      </c>
      <c r="F6" s="12">
        <v>978.08005358640833</v>
      </c>
      <c r="G6" s="12">
        <v>1005.6680714760685</v>
      </c>
      <c r="H6" s="13">
        <f t="shared" si="1"/>
        <v>2.8206298439990505</v>
      </c>
      <c r="I6" s="14">
        <f>(G6/G$181)*100</f>
        <v>2.7398447981550391</v>
      </c>
      <c r="J6" s="16">
        <v>24550</v>
      </c>
      <c r="K6" s="16">
        <v>19044</v>
      </c>
      <c r="L6" s="13">
        <f t="shared" si="2"/>
        <v>-22.427698574338088</v>
      </c>
      <c r="M6" s="16">
        <v>160578</v>
      </c>
      <c r="N6" s="16">
        <v>152656</v>
      </c>
      <c r="O6" s="13">
        <f t="shared" si="3"/>
        <v>-4.9334279913811354</v>
      </c>
      <c r="P6" s="14">
        <f>(N6/N$181)*100</f>
        <v>1.2162140414339433</v>
      </c>
      <c r="Q6" s="15">
        <v>0</v>
      </c>
      <c r="R6" s="15">
        <v>0</v>
      </c>
      <c r="S6" s="36" t="s">
        <v>43</v>
      </c>
      <c r="T6" s="16">
        <v>0</v>
      </c>
      <c r="U6" s="16">
        <v>0</v>
      </c>
      <c r="V6" s="36" t="s">
        <v>43</v>
      </c>
      <c r="W6" s="36" t="s">
        <v>43</v>
      </c>
      <c r="X6" s="12">
        <v>4838.1959409980009</v>
      </c>
      <c r="Y6" s="12">
        <v>3536.2768599569999</v>
      </c>
      <c r="Z6" s="13">
        <f t="shared" si="6"/>
        <v>-26.909184682016974</v>
      </c>
      <c r="AA6" s="12">
        <v>30457.546500961998</v>
      </c>
      <c r="AB6" s="12">
        <v>27200.504539232003</v>
      </c>
      <c r="AC6" s="13">
        <f t="shared" si="7"/>
        <v>-10.693710872696599</v>
      </c>
      <c r="AD6" s="14">
        <f>(AB6/AB$181)*100</f>
        <v>2.4631414617265639</v>
      </c>
    </row>
    <row r="7" spans="1:30">
      <c r="A7" s="4"/>
      <c r="B7" s="10" t="s">
        <v>4</v>
      </c>
      <c r="C7" s="12">
        <v>232.45276613799996</v>
      </c>
      <c r="D7" s="12">
        <v>219.90831230900002</v>
      </c>
      <c r="E7" s="13">
        <f t="shared" si="0"/>
        <v>-5.3965603582246402</v>
      </c>
      <c r="F7" s="12">
        <v>1100.2828127000002</v>
      </c>
      <c r="G7" s="12">
        <v>1523.1553881529999</v>
      </c>
      <c r="H7" s="13">
        <f t="shared" si="1"/>
        <v>38.433080165571823</v>
      </c>
      <c r="I7" s="14">
        <f>(G7/G$182)*100</f>
        <v>1.6389097464555913</v>
      </c>
      <c r="J7" s="16">
        <v>14</v>
      </c>
      <c r="K7" s="16">
        <v>4</v>
      </c>
      <c r="L7" s="13">
        <f t="shared" si="2"/>
        <v>-71.428571428571431</v>
      </c>
      <c r="M7" s="16">
        <v>51</v>
      </c>
      <c r="N7" s="16">
        <v>35</v>
      </c>
      <c r="O7" s="13">
        <f t="shared" si="3"/>
        <v>-31.372549019607842</v>
      </c>
      <c r="P7" s="14">
        <f>(N7/N$182)*100</f>
        <v>4.5454545454545459</v>
      </c>
      <c r="Q7" s="15">
        <v>106625</v>
      </c>
      <c r="R7" s="15">
        <v>38099</v>
      </c>
      <c r="S7" s="13">
        <f t="shared" si="4"/>
        <v>-64.268229777256735</v>
      </c>
      <c r="T7" s="16">
        <v>906193</v>
      </c>
      <c r="U7" s="16">
        <v>332946</v>
      </c>
      <c r="V7" s="13">
        <f t="shared" si="5"/>
        <v>-63.258820140963344</v>
      </c>
      <c r="W7" s="14">
        <f>(U7/U$182)*100</f>
        <v>0.8330772185410612</v>
      </c>
      <c r="X7" s="12">
        <v>869.64570357000002</v>
      </c>
      <c r="Y7" s="12">
        <v>894.68896823</v>
      </c>
      <c r="Z7" s="13">
        <f t="shared" si="6"/>
        <v>2.8797088926207959</v>
      </c>
      <c r="AA7" s="12">
        <v>6152.9115220699996</v>
      </c>
      <c r="AB7" s="12">
        <v>4763.0775270099994</v>
      </c>
      <c r="AC7" s="13">
        <f t="shared" si="7"/>
        <v>-22.588233067788757</v>
      </c>
      <c r="AD7" s="14">
        <f>(AB7/AB$182)*100</f>
        <v>1.0221388922963737</v>
      </c>
    </row>
    <row r="8" spans="1:30">
      <c r="A8" s="4"/>
      <c r="B8" s="10" t="s">
        <v>5</v>
      </c>
      <c r="C8" s="12">
        <v>0.40281719600000004</v>
      </c>
      <c r="D8" s="12">
        <v>42.390594172000021</v>
      </c>
      <c r="E8" s="13">
        <f t="shared" si="0"/>
        <v>10423.531416469126</v>
      </c>
      <c r="F8" s="12">
        <v>3.4156285329999996</v>
      </c>
      <c r="G8" s="12">
        <v>53.944690705000014</v>
      </c>
      <c r="H8" s="13">
        <f t="shared" si="1"/>
        <v>1479.3488719225434</v>
      </c>
      <c r="I8" s="14">
        <f>(G8/G$183)*100</f>
        <v>1.1061392994681922</v>
      </c>
      <c r="J8" s="16">
        <v>1</v>
      </c>
      <c r="K8" s="16">
        <v>0</v>
      </c>
      <c r="L8" s="13">
        <f t="shared" si="2"/>
        <v>-100</v>
      </c>
      <c r="M8" s="16">
        <v>2</v>
      </c>
      <c r="N8" s="16">
        <v>1</v>
      </c>
      <c r="O8" s="13">
        <f t="shared" si="3"/>
        <v>-50</v>
      </c>
      <c r="P8" s="14">
        <f>(N8/N$183)*100</f>
        <v>2.4009603841536616E-2</v>
      </c>
      <c r="Q8" s="15">
        <v>18</v>
      </c>
      <c r="R8" s="15">
        <v>0</v>
      </c>
      <c r="S8" s="13">
        <f t="shared" si="4"/>
        <v>-100</v>
      </c>
      <c r="T8" s="16">
        <v>42</v>
      </c>
      <c r="U8" s="16">
        <v>108</v>
      </c>
      <c r="V8" s="13">
        <f t="shared" si="5"/>
        <v>157.14285714285714</v>
      </c>
      <c r="W8" s="14">
        <f>(U8/U$183)*100</f>
        <v>5.3778834542942151E-3</v>
      </c>
      <c r="X8" s="12">
        <v>0</v>
      </c>
      <c r="Y8" s="12">
        <v>0</v>
      </c>
      <c r="Z8" s="36" t="s">
        <v>43</v>
      </c>
      <c r="AA8" s="12">
        <v>0</v>
      </c>
      <c r="AB8" s="12">
        <v>0</v>
      </c>
      <c r="AC8" s="36" t="s">
        <v>43</v>
      </c>
      <c r="AD8" s="14">
        <f>(AB8/AB$183)*100</f>
        <v>0</v>
      </c>
    </row>
    <row r="9" spans="1:30">
      <c r="A9" s="4"/>
      <c r="B9" s="10" t="s">
        <v>23</v>
      </c>
      <c r="C9" s="12">
        <v>5.7340389449999973</v>
      </c>
      <c r="D9" s="12">
        <v>5.3143353520000005</v>
      </c>
      <c r="E9" s="13">
        <f t="shared" si="0"/>
        <v>-7.3195106804423178</v>
      </c>
      <c r="F9" s="12">
        <v>48.020340169000356</v>
      </c>
      <c r="G9" s="12">
        <v>54.438028095000007</v>
      </c>
      <c r="H9" s="13">
        <f t="shared" si="1"/>
        <v>13.364519916796851</v>
      </c>
      <c r="I9" s="14">
        <f>(G9/G$184)*100</f>
        <v>1.5355916010248551</v>
      </c>
      <c r="J9" s="16">
        <v>44</v>
      </c>
      <c r="K9" s="16">
        <v>38</v>
      </c>
      <c r="L9" s="13">
        <f t="shared" si="2"/>
        <v>-13.636363636363635</v>
      </c>
      <c r="M9" s="16">
        <v>381</v>
      </c>
      <c r="N9" s="16">
        <v>355</v>
      </c>
      <c r="O9" s="13">
        <f t="shared" si="3"/>
        <v>-6.8241469816272966</v>
      </c>
      <c r="P9" s="14">
        <f>(N9/N$184)*100</f>
        <v>2.0021431391348483</v>
      </c>
      <c r="Q9" s="15">
        <v>118366</v>
      </c>
      <c r="R9" s="15">
        <v>53705</v>
      </c>
      <c r="S9" s="13">
        <f t="shared" si="4"/>
        <v>-54.628018180896539</v>
      </c>
      <c r="T9" s="16">
        <v>1018191</v>
      </c>
      <c r="U9" s="16">
        <v>546480</v>
      </c>
      <c r="V9" s="13">
        <f t="shared" si="5"/>
        <v>-46.328341146209304</v>
      </c>
      <c r="W9" s="14">
        <f>(U9/U$184)*100</f>
        <v>1.2206562430051213</v>
      </c>
      <c r="X9" s="12">
        <v>11922.994860957002</v>
      </c>
      <c r="Y9" s="12">
        <v>9609.7052763120009</v>
      </c>
      <c r="Z9" s="13">
        <f t="shared" si="6"/>
        <v>-19.401917149357256</v>
      </c>
      <c r="AA9" s="12">
        <v>96800.387695975005</v>
      </c>
      <c r="AB9" s="12">
        <v>103958.881143108</v>
      </c>
      <c r="AC9" s="13">
        <f t="shared" si="7"/>
        <v>7.3951082402851203</v>
      </c>
      <c r="AD9" s="14">
        <f>(AB9/AB$184)*100</f>
        <v>9.6830040536303681</v>
      </c>
    </row>
    <row r="10" spans="1:30">
      <c r="A10" s="4"/>
      <c r="B10" s="10"/>
      <c r="C10" s="12"/>
      <c r="D10" s="12"/>
      <c r="E10" s="13"/>
      <c r="F10" s="12"/>
      <c r="G10" s="12"/>
      <c r="H10" s="13"/>
      <c r="I10" s="14"/>
      <c r="J10" s="16"/>
      <c r="K10" s="16"/>
      <c r="L10" s="13"/>
      <c r="M10" s="16"/>
      <c r="N10" s="16"/>
      <c r="O10" s="13"/>
      <c r="P10" s="14"/>
      <c r="Q10" s="15"/>
      <c r="R10" s="15"/>
      <c r="S10" s="13"/>
      <c r="T10" s="16"/>
      <c r="U10" s="16"/>
      <c r="V10" s="13"/>
      <c r="W10" s="14"/>
      <c r="X10" s="12"/>
      <c r="Y10" s="12"/>
      <c r="Z10" s="13"/>
      <c r="AA10" s="12"/>
      <c r="AB10" s="12"/>
      <c r="AC10" s="13"/>
      <c r="AD10" s="14"/>
    </row>
    <row r="11" spans="1:30" ht="15">
      <c r="A11" s="4">
        <v>2</v>
      </c>
      <c r="B11" s="5" t="s">
        <v>20</v>
      </c>
      <c r="C11" s="6">
        <f>C12+C13+C14+C15+C16</f>
        <v>7.2536709310000038</v>
      </c>
      <c r="D11" s="6">
        <f>D12+D13+D14+D15+D16</f>
        <v>3.3065940980000001</v>
      </c>
      <c r="E11" s="7">
        <f t="shared" ref="E11:E16" si="8">((D11-C11)/C11)*100</f>
        <v>-54.414886897217606</v>
      </c>
      <c r="F11" s="6">
        <f>F12+F13+F14+F15+F16</f>
        <v>59.361890642999995</v>
      </c>
      <c r="G11" s="6">
        <f>G12+G13+G14+G15+G16</f>
        <v>44.096847664999999</v>
      </c>
      <c r="H11" s="7">
        <f t="shared" ref="H11:H16" si="9">((G11-F11)/F11)*100</f>
        <v>-25.715223711123603</v>
      </c>
      <c r="I11" s="8">
        <f>(G11/G$179)*100</f>
        <v>2.6458695673184672E-2</v>
      </c>
      <c r="J11" s="9">
        <f>J12+J13+J14+J15+J16</f>
        <v>15526</v>
      </c>
      <c r="K11" s="9">
        <f>K12+K13+K14+K15+K16</f>
        <v>810</v>
      </c>
      <c r="L11" s="7">
        <f t="shared" ref="L11:L16" si="10">((K11-J11)/J11)*100</f>
        <v>-94.782944737859083</v>
      </c>
      <c r="M11" s="9">
        <f>M12+M13+M14+M15+M16</f>
        <v>30657</v>
      </c>
      <c r="N11" s="9">
        <f>N12+N13+N14+N15+N16</f>
        <v>11302</v>
      </c>
      <c r="O11" s="7">
        <f t="shared" ref="O11:O16" si="11">((N11-M11)/M11)*100</f>
        <v>-63.134031379456566</v>
      </c>
      <c r="P11" s="8">
        <f>(N11/N$179)*100</f>
        <v>8.5081614210963261E-2</v>
      </c>
      <c r="Q11" s="9">
        <f>Q12+Q13+Q14+Q15+Q16</f>
        <v>36562</v>
      </c>
      <c r="R11" s="9">
        <f>R12+R13+R14+R15+R16</f>
        <v>8838</v>
      </c>
      <c r="S11" s="7">
        <f t="shared" ref="S11:S16" si="12">((R11-Q11)/Q11)*100</f>
        <v>-75.827361741699022</v>
      </c>
      <c r="T11" s="9">
        <f>T12+T13+T14+T15+T16</f>
        <v>139211</v>
      </c>
      <c r="U11" s="9">
        <f>U12+U13+U14+U15+U16</f>
        <v>76247</v>
      </c>
      <c r="V11" s="7">
        <f t="shared" ref="V11:V16" si="13">((U11-T11)/T11)*100</f>
        <v>-45.22918447536474</v>
      </c>
      <c r="W11" s="8">
        <f>(U11/U$179)*100</f>
        <v>8.7899493989103877E-2</v>
      </c>
      <c r="X11" s="6">
        <f>X12+X13+X14+X15+X16</f>
        <v>2015.9292888</v>
      </c>
      <c r="Y11" s="6">
        <f>Y12+Y13+Y14+Y15+Y16</f>
        <v>1861.2402789</v>
      </c>
      <c r="Z11" s="7">
        <f t="shared" ref="Z11:Z16" si="14">((Y11-X11)/X11)*100</f>
        <v>-7.6733351094908686</v>
      </c>
      <c r="AA11" s="6">
        <f>AA12+AA13+AA14+AA15+AA16</f>
        <v>23981.944517099997</v>
      </c>
      <c r="AB11" s="6">
        <f>AB12+AB13+AB14+AB15+AB16</f>
        <v>20864.2449877</v>
      </c>
      <c r="AC11" s="7">
        <f t="shared" ref="AC11:AC16" si="15">((AB11-AA11)/AA11)*100</f>
        <v>-13.000194905700679</v>
      </c>
      <c r="AD11" s="8">
        <f>(AB11/AB$179)*100</f>
        <v>0.7623701966324804</v>
      </c>
    </row>
    <row r="12" spans="1:30">
      <c r="A12" s="4"/>
      <c r="B12" s="10" t="s">
        <v>2</v>
      </c>
      <c r="C12" s="18">
        <v>0.47825507800000006</v>
      </c>
      <c r="D12" s="18">
        <v>3.4560599999999997E-2</v>
      </c>
      <c r="E12" s="13">
        <f t="shared" si="8"/>
        <v>-92.773605218259704</v>
      </c>
      <c r="F12" s="18">
        <v>2.047114552</v>
      </c>
      <c r="G12" s="18">
        <v>0.435286226</v>
      </c>
      <c r="H12" s="13">
        <f t="shared" si="9"/>
        <v>-78.736596563454057</v>
      </c>
      <c r="I12" s="14">
        <f>(G12/G$180)*100</f>
        <v>1.5220525154412254E-3</v>
      </c>
      <c r="J12" s="19">
        <v>13997</v>
      </c>
      <c r="K12" s="19">
        <v>0</v>
      </c>
      <c r="L12" s="13">
        <f t="shared" si="10"/>
        <v>-100</v>
      </c>
      <c r="M12" s="19">
        <v>15030</v>
      </c>
      <c r="N12" s="19">
        <v>16</v>
      </c>
      <c r="O12" s="13">
        <f t="shared" si="11"/>
        <v>-99.893546240851634</v>
      </c>
      <c r="P12" s="14">
        <f>(N12/N$180)*100</f>
        <v>2.2557069385545428E-3</v>
      </c>
      <c r="Q12" s="15">
        <v>0</v>
      </c>
      <c r="R12" s="15">
        <v>0</v>
      </c>
      <c r="S12" s="36" t="s">
        <v>43</v>
      </c>
      <c r="T12" s="19">
        <v>0</v>
      </c>
      <c r="U12" s="19">
        <v>0</v>
      </c>
      <c r="V12" s="36" t="s">
        <v>43</v>
      </c>
      <c r="W12" s="36" t="s">
        <v>43</v>
      </c>
      <c r="X12" s="18">
        <v>21.780749999999998</v>
      </c>
      <c r="Y12" s="18">
        <v>0.05</v>
      </c>
      <c r="Z12" s="13">
        <f t="shared" si="14"/>
        <v>-99.770439493589521</v>
      </c>
      <c r="AA12" s="18">
        <v>42.30959</v>
      </c>
      <c r="AB12" s="18">
        <v>13.15</v>
      </c>
      <c r="AC12" s="13">
        <f t="shared" si="15"/>
        <v>-68.919575916476632</v>
      </c>
      <c r="AD12" s="14">
        <f>(AB12/AB$180)*100</f>
        <v>5.9432529774705548E-2</v>
      </c>
    </row>
    <row r="13" spans="1:30" s="3" customFormat="1" ht="15">
      <c r="A13" s="4"/>
      <c r="B13" s="10" t="s">
        <v>3</v>
      </c>
      <c r="C13" s="18">
        <v>5.6209812330000037</v>
      </c>
      <c r="D13" s="18">
        <v>2.6532012090000001</v>
      </c>
      <c r="E13" s="13">
        <f t="shared" si="8"/>
        <v>-52.798255339771949</v>
      </c>
      <c r="F13" s="18">
        <v>46.460134576000002</v>
      </c>
      <c r="G13" s="18">
        <v>28.724886792000003</v>
      </c>
      <c r="H13" s="13">
        <f t="shared" si="9"/>
        <v>-38.173044365569979</v>
      </c>
      <c r="I13" s="14">
        <f>(G13/G$181)*100</f>
        <v>7.8258158816893936E-2</v>
      </c>
      <c r="J13" s="19">
        <v>1517</v>
      </c>
      <c r="K13" s="19">
        <v>806</v>
      </c>
      <c r="L13" s="13">
        <f t="shared" si="10"/>
        <v>-46.868820039551743</v>
      </c>
      <c r="M13" s="19">
        <v>15555</v>
      </c>
      <c r="N13" s="19">
        <v>11237</v>
      </c>
      <c r="O13" s="13">
        <f t="shared" si="11"/>
        <v>-27.759562841530055</v>
      </c>
      <c r="P13" s="14">
        <f>(N13/N$181)*100</f>
        <v>8.952545057903534E-2</v>
      </c>
      <c r="Q13" s="15">
        <v>0</v>
      </c>
      <c r="R13" s="15">
        <v>0</v>
      </c>
      <c r="S13" s="36" t="s">
        <v>43</v>
      </c>
      <c r="T13" s="19">
        <v>0</v>
      </c>
      <c r="U13" s="19">
        <v>0</v>
      </c>
      <c r="V13" s="36" t="s">
        <v>43</v>
      </c>
      <c r="W13" s="36" t="s">
        <v>43</v>
      </c>
      <c r="X13" s="18">
        <v>1023.0448387999999</v>
      </c>
      <c r="Y13" s="18">
        <v>599.07428329999993</v>
      </c>
      <c r="Z13" s="13">
        <f t="shared" si="14"/>
        <v>-41.442030634483665</v>
      </c>
      <c r="AA13" s="18">
        <v>10094.533218799999</v>
      </c>
      <c r="AB13" s="18">
        <v>7557.4022265000003</v>
      </c>
      <c r="AC13" s="13">
        <f t="shared" si="15"/>
        <v>-25.133712845432626</v>
      </c>
      <c r="AD13" s="14">
        <f>(AB13/AB$181)*100</f>
        <v>0.68436049559992407</v>
      </c>
    </row>
    <row r="14" spans="1:30" s="3" customFormat="1" ht="15">
      <c r="A14" s="4"/>
      <c r="B14" s="10" t="s">
        <v>4</v>
      </c>
      <c r="C14" s="18">
        <v>0</v>
      </c>
      <c r="D14" s="18">
        <v>0</v>
      </c>
      <c r="E14" s="36" t="s">
        <v>43</v>
      </c>
      <c r="F14" s="18">
        <v>1.0822620999999999</v>
      </c>
      <c r="G14" s="18">
        <v>5.2349755000000009</v>
      </c>
      <c r="H14" s="13">
        <f t="shared" si="9"/>
        <v>383.70681187117259</v>
      </c>
      <c r="I14" s="14">
        <f>(G14/G$182)*100</f>
        <v>5.6328149026279211E-3</v>
      </c>
      <c r="J14" s="19">
        <v>0</v>
      </c>
      <c r="K14" s="19">
        <v>0</v>
      </c>
      <c r="L14" s="36" t="s">
        <v>43</v>
      </c>
      <c r="M14" s="19">
        <v>0</v>
      </c>
      <c r="N14" s="19">
        <v>0</v>
      </c>
      <c r="O14" s="36" t="s">
        <v>43</v>
      </c>
      <c r="P14" s="14">
        <f>(N14/N$182)*100</f>
        <v>0</v>
      </c>
      <c r="Q14" s="15">
        <v>0</v>
      </c>
      <c r="R14" s="15">
        <v>0</v>
      </c>
      <c r="S14" s="36" t="s">
        <v>43</v>
      </c>
      <c r="T14" s="19">
        <v>0</v>
      </c>
      <c r="U14" s="19">
        <v>0</v>
      </c>
      <c r="V14" s="36" t="s">
        <v>43</v>
      </c>
      <c r="W14" s="14">
        <f>(U14/U$182)*100</f>
        <v>0</v>
      </c>
      <c r="X14" s="18">
        <v>0</v>
      </c>
      <c r="Y14" s="18">
        <v>0</v>
      </c>
      <c r="Z14" s="36" t="s">
        <v>43</v>
      </c>
      <c r="AA14" s="18">
        <v>0</v>
      </c>
      <c r="AB14" s="18">
        <v>0</v>
      </c>
      <c r="AC14" s="36" t="s">
        <v>43</v>
      </c>
      <c r="AD14" s="14">
        <f>(AB14/AB$182)*100</f>
        <v>0</v>
      </c>
    </row>
    <row r="15" spans="1:30">
      <c r="A15" s="4"/>
      <c r="B15" s="10" t="s">
        <v>5</v>
      </c>
      <c r="C15" s="18">
        <v>0</v>
      </c>
      <c r="D15" s="18">
        <v>0</v>
      </c>
      <c r="E15" s="36" t="s">
        <v>43</v>
      </c>
      <c r="F15" s="18">
        <v>0</v>
      </c>
      <c r="G15" s="18">
        <v>0</v>
      </c>
      <c r="H15" s="36" t="s">
        <v>43</v>
      </c>
      <c r="I15" s="14">
        <f>(G15/G$183)*100</f>
        <v>0</v>
      </c>
      <c r="J15" s="19">
        <v>0</v>
      </c>
      <c r="K15" s="19">
        <v>0</v>
      </c>
      <c r="L15" s="36" t="s">
        <v>43</v>
      </c>
      <c r="M15" s="19">
        <v>0</v>
      </c>
      <c r="N15" s="19">
        <v>0</v>
      </c>
      <c r="O15" s="36" t="s">
        <v>43</v>
      </c>
      <c r="P15" s="14">
        <f>(N15/N$183)*100</f>
        <v>0</v>
      </c>
      <c r="Q15" s="15">
        <v>0</v>
      </c>
      <c r="R15" s="15">
        <v>0</v>
      </c>
      <c r="S15" s="36" t="s">
        <v>43</v>
      </c>
      <c r="T15" s="19">
        <v>0</v>
      </c>
      <c r="U15" s="19">
        <v>0</v>
      </c>
      <c r="V15" s="36" t="s">
        <v>43</v>
      </c>
      <c r="W15" s="14">
        <f>(U15/U$183)*100</f>
        <v>0</v>
      </c>
      <c r="X15" s="18">
        <v>0</v>
      </c>
      <c r="Y15" s="18">
        <v>0</v>
      </c>
      <c r="Z15" s="36" t="s">
        <v>43</v>
      </c>
      <c r="AA15" s="18">
        <v>0</v>
      </c>
      <c r="AB15" s="18">
        <v>0</v>
      </c>
      <c r="AC15" s="36" t="s">
        <v>43</v>
      </c>
      <c r="AD15" s="14">
        <f>(AB15/AB$183)*100</f>
        <v>0</v>
      </c>
    </row>
    <row r="16" spans="1:30">
      <c r="A16" s="4"/>
      <c r="B16" s="10" t="s">
        <v>23</v>
      </c>
      <c r="C16" s="18">
        <v>1.1544346200000002</v>
      </c>
      <c r="D16" s="18">
        <v>0.61883228900000009</v>
      </c>
      <c r="E16" s="13">
        <f t="shared" si="8"/>
        <v>-46.395206945543613</v>
      </c>
      <c r="F16" s="18">
        <v>9.7723794149999996</v>
      </c>
      <c r="G16" s="18">
        <v>9.7016991469999994</v>
      </c>
      <c r="H16" s="13">
        <f t="shared" si="9"/>
        <v>-0.72326569608534041</v>
      </c>
      <c r="I16" s="14">
        <f>(G16/G$184)*100</f>
        <v>0.27366618974157014</v>
      </c>
      <c r="J16" s="19">
        <v>12</v>
      </c>
      <c r="K16" s="19">
        <v>4</v>
      </c>
      <c r="L16" s="13">
        <f t="shared" si="10"/>
        <v>-66.666666666666657</v>
      </c>
      <c r="M16" s="19">
        <v>72</v>
      </c>
      <c r="N16" s="19">
        <v>49</v>
      </c>
      <c r="O16" s="13">
        <f t="shared" si="11"/>
        <v>-31.944444444444443</v>
      </c>
      <c r="P16" s="14">
        <f>(N16/N$184)*100</f>
        <v>0.27635215159889459</v>
      </c>
      <c r="Q16" s="15">
        <v>36562</v>
      </c>
      <c r="R16" s="15">
        <v>8838</v>
      </c>
      <c r="S16" s="13">
        <f t="shared" si="12"/>
        <v>-75.827361741699022</v>
      </c>
      <c r="T16" s="19">
        <v>139211</v>
      </c>
      <c r="U16" s="19">
        <v>76247</v>
      </c>
      <c r="V16" s="13">
        <f t="shared" si="13"/>
        <v>-45.22918447536474</v>
      </c>
      <c r="W16" s="14">
        <f>(U16/U$184)*100</f>
        <v>0.17031067296225202</v>
      </c>
      <c r="X16" s="18">
        <v>971.1037</v>
      </c>
      <c r="Y16" s="18">
        <v>1262.1159956000001</v>
      </c>
      <c r="Z16" s="13">
        <f t="shared" si="14"/>
        <v>29.967169891330876</v>
      </c>
      <c r="AA16" s="18">
        <v>13845.101708299999</v>
      </c>
      <c r="AB16" s="18">
        <v>13293.6927612</v>
      </c>
      <c r="AC16" s="13">
        <f t="shared" si="15"/>
        <v>-3.9827005876701849</v>
      </c>
      <c r="AD16" s="14">
        <f>(AB16/AB$184)*100</f>
        <v>1.2382095640027002</v>
      </c>
    </row>
    <row r="17" spans="1:30">
      <c r="A17" s="4"/>
      <c r="B17" s="10"/>
      <c r="C17" s="18"/>
      <c r="D17" s="18"/>
      <c r="E17" s="13"/>
      <c r="F17" s="18"/>
      <c r="G17" s="18"/>
      <c r="H17" s="13"/>
      <c r="I17" s="14"/>
      <c r="J17" s="19"/>
      <c r="K17" s="19"/>
      <c r="L17" s="13"/>
      <c r="M17" s="19"/>
      <c r="N17" s="19"/>
      <c r="O17" s="13"/>
      <c r="P17" s="14"/>
      <c r="Q17" s="15"/>
      <c r="R17" s="15"/>
      <c r="S17" s="13"/>
      <c r="T17" s="19"/>
      <c r="U17" s="19"/>
      <c r="V17" s="13"/>
      <c r="W17" s="14"/>
      <c r="X17" s="18"/>
      <c r="Y17" s="18"/>
      <c r="Z17" s="13"/>
      <c r="AA17" s="18"/>
      <c r="AB17" s="18"/>
      <c r="AC17" s="13"/>
      <c r="AD17" s="14"/>
    </row>
    <row r="18" spans="1:30" ht="15">
      <c r="A18" s="4">
        <v>3</v>
      </c>
      <c r="B18" s="5" t="s">
        <v>24</v>
      </c>
      <c r="C18" s="6">
        <f>C19+C20+C21+C22+C23</f>
        <v>44.152777046452016</v>
      </c>
      <c r="D18" s="6">
        <f>D19+D20+D21+D22+D23</f>
        <v>10.246587835677296</v>
      </c>
      <c r="E18" s="7">
        <f t="shared" ref="E18:E23" si="16">((D18-C18)/C18)*100</f>
        <v>-76.792880264593279</v>
      </c>
      <c r="F18" s="6">
        <f>F19+F20+F21+F22+F23</f>
        <v>152.2976732893008</v>
      </c>
      <c r="G18" s="6">
        <f>G19+G20+G21+G22+G23</f>
        <v>127.86062797005668</v>
      </c>
      <c r="H18" s="7">
        <f t="shared" ref="H18:H23" si="17">((G18-F18)/F18)*100</f>
        <v>-16.045580205827655</v>
      </c>
      <c r="I18" s="8">
        <f>(G18/G$179)*100</f>
        <v>7.671807902783824E-2</v>
      </c>
      <c r="J18" s="9">
        <f>J19+J20+J21+J22+J23</f>
        <v>1684</v>
      </c>
      <c r="K18" s="9">
        <f>K19+K20+K21+K22+K23</f>
        <v>955</v>
      </c>
      <c r="L18" s="7">
        <f t="shared" ref="L18:L23" si="18">((K18-J18)/J18)*100</f>
        <v>-43.289786223277908</v>
      </c>
      <c r="M18" s="9">
        <f>M19+M20+M21+M22+M23</f>
        <v>11808</v>
      </c>
      <c r="N18" s="9">
        <f>N19+N20+N21+N22+N23</f>
        <v>12833</v>
      </c>
      <c r="O18" s="7">
        <f t="shared" ref="O18:O23" si="19">((N18-M18)/M18)*100</f>
        <v>8.6805555555555554</v>
      </c>
      <c r="P18" s="8">
        <f>(N18/N$179)*100</f>
        <v>9.6607003642655412E-2</v>
      </c>
      <c r="Q18" s="9">
        <f>Q19+Q20+Q21+Q22+Q23</f>
        <v>26791</v>
      </c>
      <c r="R18" s="9">
        <f>R19+R20+R21+R22+R23</f>
        <v>23631</v>
      </c>
      <c r="S18" s="7">
        <f t="shared" ref="S18:S23" si="20">((R18-Q18)/Q18)*100</f>
        <v>-11.795005785524989</v>
      </c>
      <c r="T18" s="9">
        <f>T19+T20+T21+T22+T23</f>
        <v>279767</v>
      </c>
      <c r="U18" s="9">
        <f>U19+U20+U21+U22+U23</f>
        <v>372601</v>
      </c>
      <c r="V18" s="7">
        <f t="shared" ref="V18:V23" si="21">((U18-T18)/T18)*100</f>
        <v>33.182612674118104</v>
      </c>
      <c r="W18" s="8">
        <f>(U18/U$179)*100</f>
        <v>0.4295439736623618</v>
      </c>
      <c r="X18" s="6">
        <f>X19+X20+X21+X22+X23</f>
        <v>346.5240961424102</v>
      </c>
      <c r="Y18" s="6">
        <f>Y19+Y20+Y21+Y22+Y23</f>
        <v>281.4978237470001</v>
      </c>
      <c r="Z18" s="7">
        <f t="shared" ref="Z18:Z23" si="22">((Y18-X18)/X18)*100</f>
        <v>-18.765296012398057</v>
      </c>
      <c r="AA18" s="6">
        <f>AA19+AA20+AA21+AA22+AA23</f>
        <v>1644.7341338826041</v>
      </c>
      <c r="AB18" s="6">
        <f>AB19+AB20+AB21+AB22+AB23</f>
        <v>14865.371635277048</v>
      </c>
      <c r="AC18" s="7">
        <f t="shared" ref="AC18:AC23" si="23">((AB18-AA18)/AA18)*100</f>
        <v>803.81608364784449</v>
      </c>
      <c r="AD18" s="8">
        <f>(AB18/AB$179)*100</f>
        <v>0.54317404264003322</v>
      </c>
    </row>
    <row r="19" spans="1:30">
      <c r="A19" s="4"/>
      <c r="B19" s="10" t="s">
        <v>2</v>
      </c>
      <c r="C19" s="18">
        <v>0.68573969999999984</v>
      </c>
      <c r="D19" s="18">
        <v>0.93128</v>
      </c>
      <c r="E19" s="13">
        <f t="shared" si="16"/>
        <v>35.806633333318786</v>
      </c>
      <c r="F19" s="18">
        <v>5.6693091999999998</v>
      </c>
      <c r="G19" s="18">
        <v>9.5753026999999999</v>
      </c>
      <c r="H19" s="13">
        <f t="shared" si="17"/>
        <v>68.897168282865934</v>
      </c>
      <c r="I19" s="14">
        <f>(G19/G$180)*100</f>
        <v>3.3481678698112902E-2</v>
      </c>
      <c r="J19" s="19">
        <v>20</v>
      </c>
      <c r="K19" s="19">
        <v>79</v>
      </c>
      <c r="L19" s="13">
        <f t="shared" si="18"/>
        <v>295</v>
      </c>
      <c r="M19" s="19">
        <v>126</v>
      </c>
      <c r="N19" s="19">
        <v>298</v>
      </c>
      <c r="O19" s="13">
        <f t="shared" si="19"/>
        <v>136.50793650793651</v>
      </c>
      <c r="P19" s="14">
        <f>(N19/N$180)*100</f>
        <v>4.2012541730578369E-2</v>
      </c>
      <c r="Q19" s="15">
        <v>0</v>
      </c>
      <c r="R19" s="15">
        <v>0</v>
      </c>
      <c r="S19" s="36" t="s">
        <v>43</v>
      </c>
      <c r="T19" s="19">
        <v>0</v>
      </c>
      <c r="U19" s="19">
        <v>0</v>
      </c>
      <c r="V19" s="36" t="s">
        <v>43</v>
      </c>
      <c r="W19" s="36" t="s">
        <v>43</v>
      </c>
      <c r="X19" s="18">
        <v>0.59317810000000026</v>
      </c>
      <c r="Y19" s="18">
        <v>8.2624665000000004</v>
      </c>
      <c r="Z19" s="13">
        <f t="shared" si="22"/>
        <v>1292.914960953548</v>
      </c>
      <c r="AA19" s="18">
        <v>3.4523820000000001</v>
      </c>
      <c r="AB19" s="18">
        <v>13.039598700000001</v>
      </c>
      <c r="AC19" s="13">
        <f t="shared" si="23"/>
        <v>277.69860635352637</v>
      </c>
      <c r="AD19" s="14">
        <f>(AB19/AB$180)*100</f>
        <v>5.8933561824179595E-2</v>
      </c>
    </row>
    <row r="20" spans="1:30">
      <c r="A20" s="4"/>
      <c r="B20" s="10" t="s">
        <v>3</v>
      </c>
      <c r="C20" s="18">
        <v>9.3500998999999982</v>
      </c>
      <c r="D20" s="18">
        <v>5.3345294000000001</v>
      </c>
      <c r="E20" s="13">
        <f t="shared" si="16"/>
        <v>-42.946819209920946</v>
      </c>
      <c r="F20" s="18">
        <v>65.982469399999999</v>
      </c>
      <c r="G20" s="18">
        <v>77.312617100000011</v>
      </c>
      <c r="H20" s="13">
        <f t="shared" si="17"/>
        <v>17.171451452224691</v>
      </c>
      <c r="I20" s="14">
        <f>(G20/G$181)*100</f>
        <v>0.21063070191965233</v>
      </c>
      <c r="J20" s="19">
        <v>1659</v>
      </c>
      <c r="K20" s="19">
        <v>869</v>
      </c>
      <c r="L20" s="13">
        <f t="shared" si="18"/>
        <v>-47.619047619047613</v>
      </c>
      <c r="M20" s="19">
        <v>11656</v>
      </c>
      <c r="N20" s="19">
        <v>12436</v>
      </c>
      <c r="O20" s="13">
        <f t="shared" si="19"/>
        <v>6.6918325326012358</v>
      </c>
      <c r="P20" s="14">
        <f>(N20/N$181)*100</f>
        <v>9.9077912556810865E-2</v>
      </c>
      <c r="Q20" s="15">
        <v>0</v>
      </c>
      <c r="R20" s="15">
        <v>0</v>
      </c>
      <c r="S20" s="36" t="s">
        <v>43</v>
      </c>
      <c r="T20" s="19">
        <v>0</v>
      </c>
      <c r="U20" s="19">
        <v>0</v>
      </c>
      <c r="V20" s="36" t="s">
        <v>43</v>
      </c>
      <c r="W20" s="36" t="s">
        <v>43</v>
      </c>
      <c r="X20" s="18">
        <v>263.12372769999996</v>
      </c>
      <c r="Y20" s="18">
        <v>113.64857479999999</v>
      </c>
      <c r="Z20" s="13">
        <f t="shared" si="22"/>
        <v>-56.80793374530775</v>
      </c>
      <c r="AA20" s="18">
        <v>1913.7664655999999</v>
      </c>
      <c r="AB20" s="18">
        <v>1458.6577143</v>
      </c>
      <c r="AC20" s="13">
        <f t="shared" si="23"/>
        <v>-23.780788276970632</v>
      </c>
      <c r="AD20" s="14">
        <f>(AB20/AB$181)*100</f>
        <v>0.1320887371547658</v>
      </c>
    </row>
    <row r="21" spans="1:30">
      <c r="A21" s="4"/>
      <c r="B21" s="10" t="s">
        <v>4</v>
      </c>
      <c r="C21" s="18">
        <v>0.1928065318804465</v>
      </c>
      <c r="D21" s="18">
        <v>0.21447101600000007</v>
      </c>
      <c r="E21" s="13">
        <f t="shared" si="16"/>
        <v>11.23638494415068</v>
      </c>
      <c r="F21" s="18">
        <v>1.4573546799679091</v>
      </c>
      <c r="G21" s="18">
        <v>0.98587393812446811</v>
      </c>
      <c r="H21" s="13">
        <f t="shared" si="17"/>
        <v>-32.351818560312509</v>
      </c>
      <c r="I21" s="14">
        <f>(G21/G$182)*100</f>
        <v>1.0607968290930836E-3</v>
      </c>
      <c r="J21" s="19">
        <v>0</v>
      </c>
      <c r="K21" s="19">
        <v>0</v>
      </c>
      <c r="L21" s="36" t="s">
        <v>43</v>
      </c>
      <c r="M21" s="19">
        <v>0</v>
      </c>
      <c r="N21" s="19">
        <v>0</v>
      </c>
      <c r="O21" s="36" t="s">
        <v>43</v>
      </c>
      <c r="P21" s="14">
        <f>(N21/N$182)*100</f>
        <v>0</v>
      </c>
      <c r="Q21" s="15">
        <v>234</v>
      </c>
      <c r="R21" s="15">
        <v>1009</v>
      </c>
      <c r="S21" s="13">
        <f t="shared" si="20"/>
        <v>331.19658119658118</v>
      </c>
      <c r="T21" s="19">
        <v>2007</v>
      </c>
      <c r="U21" s="19">
        <v>8591</v>
      </c>
      <c r="V21" s="13">
        <f t="shared" si="21"/>
        <v>328.05181863477827</v>
      </c>
      <c r="W21" s="14">
        <f>(U21/U$182)*100</f>
        <v>2.1495877362954524E-2</v>
      </c>
      <c r="X21" s="18">
        <v>3.2265820000000001</v>
      </c>
      <c r="Y21" s="18">
        <v>8.118205699999999</v>
      </c>
      <c r="Z21" s="13">
        <f t="shared" si="22"/>
        <v>151.60388609370528</v>
      </c>
      <c r="AA21" s="18">
        <v>17.4124655</v>
      </c>
      <c r="AB21" s="18">
        <v>47.767151454000008</v>
      </c>
      <c r="AC21" s="13">
        <f t="shared" si="23"/>
        <v>174.32732862557577</v>
      </c>
      <c r="AD21" s="14">
        <f>(AB21/AB$182)*100</f>
        <v>1.0250654749681168E-2</v>
      </c>
    </row>
    <row r="22" spans="1:30" s="3" customFormat="1" ht="15">
      <c r="A22" s="4"/>
      <c r="B22" s="10" t="s">
        <v>5</v>
      </c>
      <c r="C22" s="18">
        <v>0.10547790000000001</v>
      </c>
      <c r="D22" s="18">
        <v>6.1323000000000003E-3</v>
      </c>
      <c r="E22" s="13">
        <f t="shared" si="16"/>
        <v>-94.186175492686147</v>
      </c>
      <c r="F22" s="18">
        <v>0.8816889</v>
      </c>
      <c r="G22" s="18">
        <v>0.97096354900000004</v>
      </c>
      <c r="H22" s="13">
        <f t="shared" si="17"/>
        <v>10.125413737203683</v>
      </c>
      <c r="I22" s="14">
        <f>(G22/G$183)*100</f>
        <v>1.9909669067774662E-2</v>
      </c>
      <c r="J22" s="19">
        <v>0</v>
      </c>
      <c r="K22" s="19">
        <v>0</v>
      </c>
      <c r="L22" s="36" t="s">
        <v>43</v>
      </c>
      <c r="M22" s="19">
        <v>0</v>
      </c>
      <c r="N22" s="19">
        <v>0</v>
      </c>
      <c r="O22" s="36" t="s">
        <v>43</v>
      </c>
      <c r="P22" s="14">
        <f>(N22/N$183)*100</f>
        <v>0</v>
      </c>
      <c r="Q22" s="15">
        <v>0</v>
      </c>
      <c r="R22" s="15">
        <v>0</v>
      </c>
      <c r="S22" s="36" t="s">
        <v>43</v>
      </c>
      <c r="T22" s="19">
        <v>0</v>
      </c>
      <c r="U22" s="19">
        <v>0</v>
      </c>
      <c r="V22" s="36" t="s">
        <v>43</v>
      </c>
      <c r="W22" s="14">
        <f>(U22/U$183)*100</f>
        <v>0</v>
      </c>
      <c r="X22" s="18">
        <v>-1E-3</v>
      </c>
      <c r="Y22" s="18">
        <v>-3.5999999999999997E-2</v>
      </c>
      <c r="Z22" s="13">
        <f t="shared" si="22"/>
        <v>3499.9999999999991</v>
      </c>
      <c r="AA22" s="18">
        <v>-0.434</v>
      </c>
      <c r="AB22" s="18">
        <v>-0.73150000000000004</v>
      </c>
      <c r="AC22" s="13">
        <f t="shared" si="23"/>
        <v>68.548387096774206</v>
      </c>
      <c r="AD22" s="14">
        <f>(AB22/AB$183)*100</f>
        <v>-1.0343666265593945E-3</v>
      </c>
    </row>
    <row r="23" spans="1:30">
      <c r="A23" s="4"/>
      <c r="B23" s="10" t="s">
        <v>23</v>
      </c>
      <c r="C23" s="18">
        <v>33.818653014571574</v>
      </c>
      <c r="D23" s="18">
        <v>3.7601751196772968</v>
      </c>
      <c r="E23" s="13">
        <f t="shared" si="16"/>
        <v>-88.881357521669671</v>
      </c>
      <c r="F23" s="18">
        <v>78.306851109332882</v>
      </c>
      <c r="G23" s="18">
        <v>39.015870682932203</v>
      </c>
      <c r="H23" s="13">
        <f t="shared" si="17"/>
        <v>-50.175661349914556</v>
      </c>
      <c r="I23" s="14">
        <f>(G23/G$184)*100</f>
        <v>1.1005623352636715</v>
      </c>
      <c r="J23" s="19">
        <v>5</v>
      </c>
      <c r="K23" s="19">
        <v>7</v>
      </c>
      <c r="L23" s="13">
        <f t="shared" si="18"/>
        <v>40</v>
      </c>
      <c r="M23" s="19">
        <v>26</v>
      </c>
      <c r="N23" s="19">
        <v>99</v>
      </c>
      <c r="O23" s="13">
        <f t="shared" si="19"/>
        <v>280.76923076923077</v>
      </c>
      <c r="P23" s="14">
        <f>(N23/N$184)*100</f>
        <v>0.55834414302633806</v>
      </c>
      <c r="Q23" s="15">
        <v>26557</v>
      </c>
      <c r="R23" s="15">
        <v>22622</v>
      </c>
      <c r="S23" s="13">
        <f t="shared" si="20"/>
        <v>-14.817185676092931</v>
      </c>
      <c r="T23" s="19">
        <v>277760</v>
      </c>
      <c r="U23" s="19">
        <v>364010</v>
      </c>
      <c r="V23" s="13">
        <f t="shared" si="21"/>
        <v>31.05198732718894</v>
      </c>
      <c r="W23" s="14">
        <f>(U23/U$184)*100</f>
        <v>0.81307839082179445</v>
      </c>
      <c r="X23" s="18">
        <v>79.58160834241022</v>
      </c>
      <c r="Y23" s="18">
        <v>151.5045767470001</v>
      </c>
      <c r="Z23" s="13">
        <f t="shared" si="22"/>
        <v>90.376369493730209</v>
      </c>
      <c r="AA23" s="18">
        <v>-289.46317921739598</v>
      </c>
      <c r="AB23" s="18">
        <v>13346.638670823048</v>
      </c>
      <c r="AC23" s="13">
        <f t="shared" si="23"/>
        <v>-4710.8243220804607</v>
      </c>
      <c r="AD23" s="14">
        <f>(AB23/AB$184)*100</f>
        <v>1.2431410855029883</v>
      </c>
    </row>
    <row r="24" spans="1:30">
      <c r="A24" s="4"/>
      <c r="B24" s="10"/>
      <c r="C24" s="18"/>
      <c r="D24" s="18"/>
      <c r="E24" s="13"/>
      <c r="F24" s="18"/>
      <c r="G24" s="18"/>
      <c r="H24" s="13"/>
      <c r="I24" s="14"/>
      <c r="J24" s="19"/>
      <c r="K24" s="19"/>
      <c r="L24" s="13"/>
      <c r="M24" s="19"/>
      <c r="N24" s="19"/>
      <c r="O24" s="13"/>
      <c r="P24" s="14"/>
      <c r="Q24" s="15"/>
      <c r="R24" s="15"/>
      <c r="S24" s="13"/>
      <c r="T24" s="19"/>
      <c r="U24" s="19"/>
      <c r="V24" s="13"/>
      <c r="W24" s="14"/>
      <c r="X24" s="18"/>
      <c r="Y24" s="18"/>
      <c r="Z24" s="13"/>
      <c r="AA24" s="18"/>
      <c r="AB24" s="18"/>
      <c r="AC24" s="13"/>
      <c r="AD24" s="14"/>
    </row>
    <row r="25" spans="1:30" s="3" customFormat="1" ht="15">
      <c r="A25" s="4">
        <v>4</v>
      </c>
      <c r="B25" s="5" t="s">
        <v>25</v>
      </c>
      <c r="C25" s="6">
        <f>C26+C27+C28+C29+C30</f>
        <v>592.59232339373182</v>
      </c>
      <c r="D25" s="6">
        <f>D26+D27+D28+D29+D30</f>
        <v>373.43343535926601</v>
      </c>
      <c r="E25" s="7">
        <f t="shared" ref="E25:E30" si="24">((D25-C25)/C25)*100</f>
        <v>-36.983079156233288</v>
      </c>
      <c r="F25" s="6">
        <f>F26+F27+F28+F29+F30</f>
        <v>3241.4214077491279</v>
      </c>
      <c r="G25" s="6">
        <f>G26+G27+G28+G29+G30</f>
        <v>3133.1650943908371</v>
      </c>
      <c r="H25" s="7">
        <f t="shared" ref="H25:H30" si="25">((G25-F25)/F25)*100</f>
        <v>-3.3397790580233413</v>
      </c>
      <c r="I25" s="8">
        <f>(G25/G$179)*100</f>
        <v>1.8799407693745422</v>
      </c>
      <c r="J25" s="9">
        <f>J26+J27+J28+J29+J30</f>
        <v>28877</v>
      </c>
      <c r="K25" s="9">
        <f>K26+K27+K28+K29+K30</f>
        <v>30646</v>
      </c>
      <c r="L25" s="7">
        <f t="shared" ref="L25:L30" si="26">((K25-J25)/J25)*100</f>
        <v>6.1259826159227062</v>
      </c>
      <c r="M25" s="9">
        <f>M26+M27+M28+M29+M30</f>
        <v>182553</v>
      </c>
      <c r="N25" s="9">
        <f>N26+N27+N28+N29+N30</f>
        <v>250500</v>
      </c>
      <c r="O25" s="7">
        <f t="shared" ref="O25:O30" si="27">((N25-M25)/M25)*100</f>
        <v>37.220423657787052</v>
      </c>
      <c r="P25" s="8">
        <f>(N25/N$179)*100</f>
        <v>1.885767506622394</v>
      </c>
      <c r="Q25" s="9">
        <f>Q26+Q27+Q28+Q29+Q30</f>
        <v>2976348</v>
      </c>
      <c r="R25" s="9">
        <f>R26+R27+R28+R29+R30</f>
        <v>2667299</v>
      </c>
      <c r="S25" s="7">
        <f t="shared" ref="S25:S30" si="28">((R25-Q25)/Q25)*100</f>
        <v>-10.38349682228019</v>
      </c>
      <c r="T25" s="9">
        <f>T26+T27+T28+T29+T30</f>
        <v>20842266</v>
      </c>
      <c r="U25" s="9">
        <f>U26+U27+U28+U29+U30</f>
        <v>10257765</v>
      </c>
      <c r="V25" s="7">
        <f t="shared" ref="V25:V30" si="29">((U25-T25)/T25)*100</f>
        <v>-50.783830318641932</v>
      </c>
      <c r="W25" s="8">
        <f>(U25/U$179)*100</f>
        <v>11.825414153463615</v>
      </c>
      <c r="X25" s="6">
        <f>X26+X27+X28+X29+X30</f>
        <v>26581.298205902</v>
      </c>
      <c r="Y25" s="6">
        <f>Y26+Y27+Y28+Y29+Y30</f>
        <v>23653.986541801001</v>
      </c>
      <c r="Z25" s="7">
        <f t="shared" ref="Z25:Z30" si="30">((Y25-X25)/X25)*100</f>
        <v>-11.01267380330969</v>
      </c>
      <c r="AA25" s="6">
        <f>AA26+AA27+AA28+AA29+AA30</f>
        <v>167969.21772439533</v>
      </c>
      <c r="AB25" s="6">
        <f>AB26+AB27+AB28+AB29+AB30</f>
        <v>155968.17293634257</v>
      </c>
      <c r="AC25" s="7">
        <f t="shared" ref="AC25:AC30" si="31">((AB25-AA25)/AA25)*100</f>
        <v>-7.1447881645457993</v>
      </c>
      <c r="AD25" s="8">
        <f>(AB25/AB$179)*100</f>
        <v>5.6990074042931331</v>
      </c>
    </row>
    <row r="26" spans="1:30">
      <c r="A26" s="4"/>
      <c r="B26" s="10" t="s">
        <v>2</v>
      </c>
      <c r="C26" s="18">
        <v>7.2630161839999854</v>
      </c>
      <c r="D26" s="18">
        <v>3.6006181260000005</v>
      </c>
      <c r="E26" s="13">
        <f t="shared" si="24"/>
        <v>-50.425304931414594</v>
      </c>
      <c r="F26" s="18">
        <v>45.099877768102481</v>
      </c>
      <c r="G26" s="18">
        <v>29.282586878879975</v>
      </c>
      <c r="H26" s="13">
        <f t="shared" si="25"/>
        <v>-35.071693476760387</v>
      </c>
      <c r="I26" s="14">
        <f>(G26/G$180)*100</f>
        <v>0.1023915583711245</v>
      </c>
      <c r="J26" s="19">
        <v>34</v>
      </c>
      <c r="K26" s="19">
        <v>77</v>
      </c>
      <c r="L26" s="13">
        <f t="shared" si="26"/>
        <v>126.47058823529412</v>
      </c>
      <c r="M26" s="19">
        <v>351</v>
      </c>
      <c r="N26" s="19">
        <v>553</v>
      </c>
      <c r="O26" s="13">
        <f t="shared" si="27"/>
        <v>57.549857549857549</v>
      </c>
      <c r="P26" s="14">
        <f>(N26/N$180)*100</f>
        <v>7.7962871063791392E-2</v>
      </c>
      <c r="Q26" s="1">
        <v>0</v>
      </c>
      <c r="R26" s="1">
        <v>0</v>
      </c>
      <c r="S26" s="36" t="s">
        <v>43</v>
      </c>
      <c r="T26" s="19">
        <v>0</v>
      </c>
      <c r="U26" s="19">
        <v>0</v>
      </c>
      <c r="V26" s="36" t="s">
        <v>43</v>
      </c>
      <c r="W26" s="36" t="s">
        <v>43</v>
      </c>
      <c r="X26" s="18">
        <v>6.6549361999999999</v>
      </c>
      <c r="Y26" s="18">
        <v>21.698905600000003</v>
      </c>
      <c r="Z26" s="13">
        <f t="shared" si="30"/>
        <v>226.05730465154576</v>
      </c>
      <c r="AA26" s="18">
        <v>31.275077300000003</v>
      </c>
      <c r="AB26" s="18">
        <v>109.82947700000001</v>
      </c>
      <c r="AC26" s="13">
        <f t="shared" si="31"/>
        <v>251.17251972387612</v>
      </c>
      <c r="AD26" s="14">
        <f>(AB26/AB$180)*100</f>
        <v>0.49638354843671773</v>
      </c>
    </row>
    <row r="27" spans="1:30">
      <c r="A27" s="4"/>
      <c r="B27" s="10" t="s">
        <v>3</v>
      </c>
      <c r="C27" s="18">
        <v>182.5582277877877</v>
      </c>
      <c r="D27" s="18">
        <v>173.12288698826603</v>
      </c>
      <c r="E27" s="13">
        <f t="shared" si="24"/>
        <v>-5.1684007419756783</v>
      </c>
      <c r="F27" s="18">
        <v>1126.0147904535752</v>
      </c>
      <c r="G27" s="18">
        <v>1206.2341188891576</v>
      </c>
      <c r="H27" s="13">
        <f t="shared" si="25"/>
        <v>7.1241807048794517</v>
      </c>
      <c r="I27" s="14">
        <f>(G27/G$181)*100</f>
        <v>3.2862674770462084</v>
      </c>
      <c r="J27" s="19">
        <v>28838</v>
      </c>
      <c r="K27" s="19">
        <v>30551</v>
      </c>
      <c r="L27" s="13">
        <f t="shared" si="26"/>
        <v>5.9400790623482909</v>
      </c>
      <c r="M27" s="19">
        <v>182133</v>
      </c>
      <c r="N27" s="19">
        <v>249830</v>
      </c>
      <c r="O27" s="13">
        <f t="shared" si="27"/>
        <v>37.168991890541527</v>
      </c>
      <c r="P27" s="14">
        <f>(N27/N$181)*100</f>
        <v>1.9904016479630151</v>
      </c>
      <c r="Q27" s="20">
        <v>0</v>
      </c>
      <c r="R27" s="20">
        <v>0</v>
      </c>
      <c r="S27" s="36" t="s">
        <v>43</v>
      </c>
      <c r="T27" s="19">
        <v>0</v>
      </c>
      <c r="U27" s="19">
        <v>0</v>
      </c>
      <c r="V27" s="36" t="s">
        <v>43</v>
      </c>
      <c r="W27" s="36" t="s">
        <v>43</v>
      </c>
      <c r="X27" s="18">
        <v>2680.5044879020002</v>
      </c>
      <c r="Y27" s="18">
        <v>3905.5735271250001</v>
      </c>
      <c r="Z27" s="13">
        <f t="shared" si="30"/>
        <v>45.702928114917924</v>
      </c>
      <c r="AA27" s="18">
        <v>16880.063044002</v>
      </c>
      <c r="AB27" s="18">
        <v>50882.018178234568</v>
      </c>
      <c r="AC27" s="13">
        <f t="shared" si="31"/>
        <v>201.43263117915015</v>
      </c>
      <c r="AD27" s="14">
        <f>(AB27/AB$181)*100</f>
        <v>4.6076207318275326</v>
      </c>
    </row>
    <row r="28" spans="1:30">
      <c r="A28" s="4"/>
      <c r="B28" s="10" t="s">
        <v>4</v>
      </c>
      <c r="C28" s="18">
        <v>390.80725227894408</v>
      </c>
      <c r="D28" s="18">
        <v>183.67419318</v>
      </c>
      <c r="E28" s="13">
        <f t="shared" si="24"/>
        <v>-53.001334517482292</v>
      </c>
      <c r="F28" s="18">
        <v>1962.2194907572004</v>
      </c>
      <c r="G28" s="18">
        <v>1798.1690133897998</v>
      </c>
      <c r="H28" s="13">
        <f t="shared" si="25"/>
        <v>-8.3604549919181181</v>
      </c>
      <c r="I28" s="14">
        <f>(G28/G$182)*100</f>
        <v>1.9348234229684187</v>
      </c>
      <c r="J28" s="19">
        <v>2</v>
      </c>
      <c r="K28" s="19">
        <v>8</v>
      </c>
      <c r="L28" s="13">
        <f t="shared" si="26"/>
        <v>300</v>
      </c>
      <c r="M28" s="19">
        <v>39</v>
      </c>
      <c r="N28" s="19">
        <v>45</v>
      </c>
      <c r="O28" s="13">
        <f t="shared" si="27"/>
        <v>15.384615384615385</v>
      </c>
      <c r="P28" s="14">
        <f>(N28/N$182)*100</f>
        <v>5.8441558441558437</v>
      </c>
      <c r="Q28" s="15">
        <v>2615795</v>
      </c>
      <c r="R28" s="15">
        <v>2125278</v>
      </c>
      <c r="S28" s="13">
        <f t="shared" si="28"/>
        <v>-18.752119336568807</v>
      </c>
      <c r="T28" s="19">
        <v>18806244</v>
      </c>
      <c r="U28" s="19">
        <v>6915015</v>
      </c>
      <c r="V28" s="13">
        <f t="shared" si="29"/>
        <v>-63.230217580926848</v>
      </c>
      <c r="W28" s="14">
        <f>(U28/U$182)*100</f>
        <v>17.302329694213824</v>
      </c>
      <c r="X28" s="18">
        <v>15547.1487125</v>
      </c>
      <c r="Y28" s="18">
        <v>10734.044564562</v>
      </c>
      <c r="Z28" s="13">
        <f t="shared" si="30"/>
        <v>-30.958114808976099</v>
      </c>
      <c r="AA28" s="18">
        <v>106270.65351958422</v>
      </c>
      <c r="AB28" s="18">
        <v>42124.049162562005</v>
      </c>
      <c r="AC28" s="13">
        <f t="shared" si="31"/>
        <v>-60.361541246380753</v>
      </c>
      <c r="AD28" s="14">
        <f>(AB28/AB$182)*100</f>
        <v>9.0396657845474362</v>
      </c>
    </row>
    <row r="29" spans="1:30">
      <c r="A29" s="4"/>
      <c r="B29" s="10" t="s">
        <v>5</v>
      </c>
      <c r="C29" s="18">
        <v>0</v>
      </c>
      <c r="D29" s="18">
        <v>-2.9460000000000001E-4</v>
      </c>
      <c r="E29" s="36" t="s">
        <v>43</v>
      </c>
      <c r="F29" s="18">
        <v>-3.2046075000000037E-4</v>
      </c>
      <c r="G29" s="18">
        <v>7.4185600000000016E-4</v>
      </c>
      <c r="H29" s="13">
        <f t="shared" si="25"/>
        <v>-331.49668095078704</v>
      </c>
      <c r="I29" s="14">
        <f>(G29/G$183)*100</f>
        <v>1.5211804265108453E-5</v>
      </c>
      <c r="J29" s="19">
        <v>0</v>
      </c>
      <c r="K29" s="19">
        <v>0</v>
      </c>
      <c r="L29" s="36" t="s">
        <v>43</v>
      </c>
      <c r="M29" s="19">
        <v>0</v>
      </c>
      <c r="N29" s="19">
        <v>0</v>
      </c>
      <c r="O29" s="36" t="s">
        <v>43</v>
      </c>
      <c r="P29" s="14">
        <f>(N29/N$183)*100</f>
        <v>0</v>
      </c>
      <c r="Q29" s="15">
        <v>0</v>
      </c>
      <c r="R29" s="15">
        <v>0</v>
      </c>
      <c r="S29" s="36" t="s">
        <v>43</v>
      </c>
      <c r="T29" s="19">
        <v>0</v>
      </c>
      <c r="U29" s="19">
        <v>0</v>
      </c>
      <c r="V29" s="36" t="s">
        <v>43</v>
      </c>
      <c r="W29" s="14">
        <f>(U29/U$183)*100</f>
        <v>0</v>
      </c>
      <c r="X29" s="18">
        <v>0</v>
      </c>
      <c r="Y29" s="18">
        <v>0</v>
      </c>
      <c r="Z29" s="36" t="s">
        <v>43</v>
      </c>
      <c r="AA29" s="18">
        <v>0</v>
      </c>
      <c r="AB29" s="18">
        <v>0</v>
      </c>
      <c r="AC29" s="36" t="s">
        <v>43</v>
      </c>
      <c r="AD29" s="14">
        <f>(AB29/AB$183)*100</f>
        <v>0</v>
      </c>
    </row>
    <row r="30" spans="1:30">
      <c r="A30" s="4"/>
      <c r="B30" s="10" t="s">
        <v>23</v>
      </c>
      <c r="C30" s="18">
        <v>11.963827142999998</v>
      </c>
      <c r="D30" s="18">
        <v>13.036031665000001</v>
      </c>
      <c r="E30" s="13">
        <f t="shared" si="24"/>
        <v>8.9620529382802676</v>
      </c>
      <c r="F30" s="18">
        <v>108.08756923099992</v>
      </c>
      <c r="G30" s="18">
        <v>99.478633377000008</v>
      </c>
      <c r="H30" s="13">
        <f t="shared" si="25"/>
        <v>-7.9647788503794335</v>
      </c>
      <c r="I30" s="14">
        <f>(G30/G$184)*100</f>
        <v>2.8061000598436907</v>
      </c>
      <c r="J30" s="19">
        <v>3</v>
      </c>
      <c r="K30" s="19">
        <v>10</v>
      </c>
      <c r="L30" s="13">
        <f t="shared" si="26"/>
        <v>233.33333333333334</v>
      </c>
      <c r="M30" s="19">
        <v>30</v>
      </c>
      <c r="N30" s="19">
        <v>72</v>
      </c>
      <c r="O30" s="13">
        <f t="shared" si="27"/>
        <v>140</v>
      </c>
      <c r="P30" s="14">
        <f>(N30/N$184)*100</f>
        <v>0.40606846765551863</v>
      </c>
      <c r="Q30" s="15">
        <v>360553</v>
      </c>
      <c r="R30" s="15">
        <v>542021</v>
      </c>
      <c r="S30" s="13">
        <f t="shared" si="28"/>
        <v>50.330464591890788</v>
      </c>
      <c r="T30" s="19">
        <v>2036022</v>
      </c>
      <c r="U30" s="19">
        <v>3342750</v>
      </c>
      <c r="V30" s="13">
        <f t="shared" si="29"/>
        <v>64.180445987322329</v>
      </c>
      <c r="W30" s="14">
        <f>(U30/U$184)*100</f>
        <v>7.4666019914825226</v>
      </c>
      <c r="X30" s="18">
        <v>8346.9900693</v>
      </c>
      <c r="Y30" s="18">
        <v>8992.6695445139994</v>
      </c>
      <c r="Z30" s="13">
        <f t="shared" si="30"/>
        <v>7.7354767389599619</v>
      </c>
      <c r="AA30" s="18">
        <v>44787.226083509115</v>
      </c>
      <c r="AB30" s="18">
        <v>62852.276118545997</v>
      </c>
      <c r="AC30" s="13">
        <f t="shared" si="31"/>
        <v>40.335273279379372</v>
      </c>
      <c r="AD30" s="14">
        <f>(AB30/AB$184)*100</f>
        <v>5.8542265725040794</v>
      </c>
    </row>
    <row r="31" spans="1:30">
      <c r="A31" s="4"/>
      <c r="B31" s="10"/>
      <c r="C31" s="18"/>
      <c r="D31" s="18"/>
      <c r="E31" s="13"/>
      <c r="F31" s="18"/>
      <c r="G31" s="18"/>
      <c r="H31" s="13"/>
      <c r="I31" s="14"/>
      <c r="J31" s="19"/>
      <c r="K31" s="19"/>
      <c r="L31" s="13"/>
      <c r="M31" s="19"/>
      <c r="N31" s="19"/>
      <c r="O31" s="13"/>
      <c r="P31" s="14"/>
      <c r="Q31" s="15"/>
      <c r="R31" s="15"/>
      <c r="S31" s="13"/>
      <c r="T31" s="19"/>
      <c r="U31" s="19"/>
      <c r="V31" s="13"/>
      <c r="W31" s="14"/>
      <c r="X31" s="18"/>
      <c r="Y31" s="18"/>
      <c r="Z31" s="13"/>
      <c r="AA31" s="18"/>
      <c r="AB31" s="18"/>
      <c r="AC31" s="13"/>
      <c r="AD31" s="14"/>
    </row>
    <row r="32" spans="1:30" s="3" customFormat="1" ht="15">
      <c r="A32" s="4">
        <v>5</v>
      </c>
      <c r="B32" s="5" t="s">
        <v>13</v>
      </c>
      <c r="C32" s="6">
        <f>C33+C34+C35+C36+C37</f>
        <v>64.082370413586148</v>
      </c>
      <c r="D32" s="6">
        <f>D33+D34+D35+D36+D37</f>
        <v>53.103718934947793</v>
      </c>
      <c r="E32" s="7">
        <f t="shared" ref="E32:E35" si="32">((D32-C32)/C32)*100</f>
        <v>-17.132093285223988</v>
      </c>
      <c r="F32" s="6">
        <f>F33+F34+F35+F36+F37</f>
        <v>540.23898349006458</v>
      </c>
      <c r="G32" s="6">
        <f>G33+G34+G35+G36+G37</f>
        <v>421.60469148518843</v>
      </c>
      <c r="H32" s="7">
        <f t="shared" ref="H32:H35" si="33">((G32-F32)/F32)*100</f>
        <v>-21.959594851610323</v>
      </c>
      <c r="I32" s="8">
        <f>(G32/G$179)*100</f>
        <v>0.25296842783724444</v>
      </c>
      <c r="J32" s="9">
        <f>J33+J34+J35+J36+J37</f>
        <v>18274</v>
      </c>
      <c r="K32" s="9">
        <f>K33+K34+K35+K36+K37</f>
        <v>8129</v>
      </c>
      <c r="L32" s="7">
        <f t="shared" ref="L32:L34" si="34">((K32-J32)/J32)*100</f>
        <v>-55.516033709094891</v>
      </c>
      <c r="M32" s="9">
        <f>M33+M34+M35+M36+M37</f>
        <v>150350</v>
      </c>
      <c r="N32" s="9">
        <f>N33+N34+N35+N36+N37</f>
        <v>64651</v>
      </c>
      <c r="O32" s="7">
        <f t="shared" ref="O32:O35" si="35">((N32-M32)/M32)*100</f>
        <v>-56.99966744263385</v>
      </c>
      <c r="P32" s="8">
        <f>(N32/N$179)*100</f>
        <v>0.4866936330165445</v>
      </c>
      <c r="Q32" s="9">
        <f>Q33+Q34+Q35+Q36+Q37</f>
        <v>20755</v>
      </c>
      <c r="R32" s="9">
        <f>R33+R34+R35+R36+R37</f>
        <v>150141</v>
      </c>
      <c r="S32" s="7">
        <f t="shared" ref="S32:S35" si="36">((R32-Q32)/Q32)*100</f>
        <v>623.39677186220183</v>
      </c>
      <c r="T32" s="9">
        <f>T33+T34+T35+T36+T37</f>
        <v>76424</v>
      </c>
      <c r="U32" s="9">
        <f>U33+U34+U35+U36+U37</f>
        <v>1403004</v>
      </c>
      <c r="V32" s="7">
        <f t="shared" ref="V32:V35" si="37">((U32-T32)/T32)*100</f>
        <v>1735.8159740395688</v>
      </c>
      <c r="W32" s="8">
        <f>(U32/U$179)*100</f>
        <v>1.617418936675393</v>
      </c>
      <c r="X32" s="6">
        <f>X33+X34+X35+X36+X37</f>
        <v>2268.9366559</v>
      </c>
      <c r="Y32" s="6">
        <f>Y33+Y34+Y35+Y36+Y37</f>
        <v>4658.9782216590011</v>
      </c>
      <c r="Z32" s="7">
        <f t="shared" ref="Z32:Z35" si="38">((Y32-X32)/X32)*100</f>
        <v>105.33751832798362</v>
      </c>
      <c r="AA32" s="6">
        <f>AA33+AA34+AA35+AA36+AA37</f>
        <v>18018.813526168997</v>
      </c>
      <c r="AB32" s="6">
        <f>AB33+AB34+AB35+AB36+AB37</f>
        <v>37641.067967116003</v>
      </c>
      <c r="AC32" s="7">
        <f t="shared" ref="AC32:AC35" si="39">((AB32-AA32)/AA32)*100</f>
        <v>108.89870419297756</v>
      </c>
      <c r="AD32" s="8">
        <f>(AB32/AB$179)*100</f>
        <v>1.3753878179854606</v>
      </c>
    </row>
    <row r="33" spans="1:30">
      <c r="A33" s="4"/>
      <c r="B33" s="10" t="s">
        <v>2</v>
      </c>
      <c r="C33" s="18">
        <v>3.1531998000000021</v>
      </c>
      <c r="D33" s="18">
        <v>1.8007508589999999</v>
      </c>
      <c r="E33" s="13">
        <f t="shared" si="32"/>
        <v>-42.89131760695917</v>
      </c>
      <c r="F33" s="18">
        <v>28.859369940000001</v>
      </c>
      <c r="G33" s="18">
        <v>70.275423348000004</v>
      </c>
      <c r="H33" s="13">
        <f t="shared" si="33"/>
        <v>143.50990161637606</v>
      </c>
      <c r="I33" s="14">
        <f>(G33/G$180)*100</f>
        <v>0.24573000129923805</v>
      </c>
      <c r="J33" s="19">
        <v>26</v>
      </c>
      <c r="K33" s="19">
        <v>35</v>
      </c>
      <c r="L33" s="13">
        <f t="shared" si="34"/>
        <v>34.615384615384613</v>
      </c>
      <c r="M33" s="19">
        <v>5204</v>
      </c>
      <c r="N33" s="19">
        <v>2650</v>
      </c>
      <c r="O33" s="13">
        <f t="shared" si="35"/>
        <v>-49.07763259031514</v>
      </c>
      <c r="P33" s="14">
        <f>(N33/N$180)*100</f>
        <v>0.37360146169809616</v>
      </c>
      <c r="Q33" s="15">
        <v>0</v>
      </c>
      <c r="R33" s="15">
        <v>0</v>
      </c>
      <c r="S33" s="36" t="s">
        <v>43</v>
      </c>
      <c r="T33" s="19">
        <v>0</v>
      </c>
      <c r="U33" s="19">
        <v>0</v>
      </c>
      <c r="V33" s="36" t="s">
        <v>43</v>
      </c>
      <c r="W33" s="36" t="s">
        <v>43</v>
      </c>
      <c r="X33" s="18">
        <v>26.250437299999977</v>
      </c>
      <c r="Y33" s="18">
        <v>16.745996999999988</v>
      </c>
      <c r="Z33" s="13">
        <f t="shared" si="38"/>
        <v>-36.206788448434715</v>
      </c>
      <c r="AA33" s="18">
        <v>212.02453899999998</v>
      </c>
      <c r="AB33" s="18">
        <v>487.56923069999999</v>
      </c>
      <c r="AC33" s="13">
        <f t="shared" si="39"/>
        <v>129.95886844022334</v>
      </c>
      <c r="AD33" s="14">
        <f>(AB33/AB$180)*100</f>
        <v>2.2036101004416748</v>
      </c>
    </row>
    <row r="34" spans="1:30">
      <c r="A34" s="4"/>
      <c r="B34" s="10" t="s">
        <v>3</v>
      </c>
      <c r="C34" s="18">
        <v>50.116320193589196</v>
      </c>
      <c r="D34" s="18">
        <v>39.206996528948302</v>
      </c>
      <c r="E34" s="13">
        <f t="shared" si="32"/>
        <v>-21.768006155480663</v>
      </c>
      <c r="F34" s="18">
        <v>367.39152506106655</v>
      </c>
      <c r="G34" s="18">
        <v>279.5150863961411</v>
      </c>
      <c r="H34" s="13">
        <f t="shared" si="33"/>
        <v>-23.919016272985321</v>
      </c>
      <c r="I34" s="14">
        <f>(G34/G$181)*100</f>
        <v>0.76151165298932111</v>
      </c>
      <c r="J34" s="19">
        <v>18248</v>
      </c>
      <c r="K34" s="19">
        <v>8093</v>
      </c>
      <c r="L34" s="13">
        <f t="shared" si="34"/>
        <v>-55.64993423936869</v>
      </c>
      <c r="M34" s="19">
        <v>145143</v>
      </c>
      <c r="N34" s="19">
        <v>61990</v>
      </c>
      <c r="O34" s="13">
        <f t="shared" si="35"/>
        <v>-57.290396367720106</v>
      </c>
      <c r="P34" s="14">
        <f>(N34/N$181)*100</f>
        <v>0.49387582819207987</v>
      </c>
      <c r="Q34" s="15">
        <v>0</v>
      </c>
      <c r="R34" s="15">
        <v>0</v>
      </c>
      <c r="S34" s="36" t="s">
        <v>43</v>
      </c>
      <c r="T34" s="19">
        <v>0</v>
      </c>
      <c r="U34" s="19">
        <v>0</v>
      </c>
      <c r="V34" s="36" t="s">
        <v>43</v>
      </c>
      <c r="W34" s="36" t="s">
        <v>43</v>
      </c>
      <c r="X34" s="18">
        <v>1059.9623901000002</v>
      </c>
      <c r="Y34" s="18">
        <v>1089.5896601000004</v>
      </c>
      <c r="Z34" s="13">
        <f t="shared" si="38"/>
        <v>2.7951246456211574</v>
      </c>
      <c r="AA34" s="18">
        <v>8865.9121371000001</v>
      </c>
      <c r="AB34" s="18">
        <v>6732.0286675999996</v>
      </c>
      <c r="AC34" s="13">
        <f t="shared" si="39"/>
        <v>-24.068403075760507</v>
      </c>
      <c r="AD34" s="14">
        <f>(AB34/AB$181)*100</f>
        <v>0.6096187998564816</v>
      </c>
    </row>
    <row r="35" spans="1:30">
      <c r="A35" s="4"/>
      <c r="B35" s="10" t="s">
        <v>4</v>
      </c>
      <c r="C35" s="18">
        <v>10.81285041999695</v>
      </c>
      <c r="D35" s="18">
        <v>11.891891526999993</v>
      </c>
      <c r="E35" s="13">
        <f t="shared" si="32"/>
        <v>9.9792475165243921</v>
      </c>
      <c r="F35" s="18">
        <v>143.98808848899796</v>
      </c>
      <c r="G35" s="18">
        <v>69.687998526051615</v>
      </c>
      <c r="H35" s="13">
        <f t="shared" si="33"/>
        <v>-51.601553116404887</v>
      </c>
      <c r="I35" s="14">
        <f>(G35/G$182)*100</f>
        <v>7.4984037008741691E-2</v>
      </c>
      <c r="J35" s="19">
        <v>0</v>
      </c>
      <c r="K35" s="19">
        <v>1</v>
      </c>
      <c r="L35" s="36" t="s">
        <v>43</v>
      </c>
      <c r="M35" s="19">
        <v>3</v>
      </c>
      <c r="N35" s="19">
        <v>8</v>
      </c>
      <c r="O35" s="13">
        <f t="shared" si="35"/>
        <v>166.66666666666669</v>
      </c>
      <c r="P35" s="14">
        <f>(N35/N$182)*100</f>
        <v>1.0389610389610389</v>
      </c>
      <c r="Q35" s="15">
        <v>20755</v>
      </c>
      <c r="R35" s="15">
        <v>4602</v>
      </c>
      <c r="S35" s="13">
        <f t="shared" si="36"/>
        <v>-77.827029631414106</v>
      </c>
      <c r="T35" s="19">
        <v>76424</v>
      </c>
      <c r="U35" s="19">
        <v>72013</v>
      </c>
      <c r="V35" s="13">
        <f t="shared" si="37"/>
        <v>-5.7717470951533549</v>
      </c>
      <c r="W35" s="14">
        <f>(U35/U$182)*100</f>
        <v>0.18018654598282435</v>
      </c>
      <c r="X35" s="18">
        <v>1182.7238284999999</v>
      </c>
      <c r="Y35" s="18">
        <v>657.84256455900004</v>
      </c>
      <c r="Z35" s="13">
        <f t="shared" si="38"/>
        <v>-44.379021652644404</v>
      </c>
      <c r="AA35" s="18">
        <v>8940.8768500689985</v>
      </c>
      <c r="AB35" s="18">
        <v>3916.5900688160023</v>
      </c>
      <c r="AC35" s="13">
        <f t="shared" si="39"/>
        <v>-56.19456419662265</v>
      </c>
      <c r="AD35" s="14">
        <f>(AB35/AB$182)*100</f>
        <v>0.84048580184073118</v>
      </c>
    </row>
    <row r="36" spans="1:30" s="3" customFormat="1" ht="15">
      <c r="A36" s="4"/>
      <c r="B36" s="10" t="s">
        <v>5</v>
      </c>
      <c r="C36" s="18">
        <v>0</v>
      </c>
      <c r="D36" s="18">
        <v>0</v>
      </c>
      <c r="E36" s="36" t="s">
        <v>43</v>
      </c>
      <c r="F36" s="18">
        <v>0</v>
      </c>
      <c r="G36" s="18">
        <v>0</v>
      </c>
      <c r="H36" s="36" t="s">
        <v>43</v>
      </c>
      <c r="I36" s="14">
        <f>(G36/G$183)*100</f>
        <v>0</v>
      </c>
      <c r="J36" s="19">
        <v>0</v>
      </c>
      <c r="K36" s="19">
        <v>0</v>
      </c>
      <c r="L36" s="36" t="s">
        <v>43</v>
      </c>
      <c r="M36" s="19">
        <v>0</v>
      </c>
      <c r="N36" s="19">
        <v>0</v>
      </c>
      <c r="O36" s="36" t="s">
        <v>43</v>
      </c>
      <c r="P36" s="14">
        <f>(N36/N$183)*100</f>
        <v>0</v>
      </c>
      <c r="Q36" s="20">
        <v>0</v>
      </c>
      <c r="R36" s="20">
        <v>0</v>
      </c>
      <c r="S36" s="36" t="s">
        <v>43</v>
      </c>
      <c r="T36" s="19">
        <v>0</v>
      </c>
      <c r="U36" s="19">
        <v>0</v>
      </c>
      <c r="V36" s="36" t="s">
        <v>43</v>
      </c>
      <c r="W36" s="14">
        <f>(U36/U$183)*100</f>
        <v>0</v>
      </c>
      <c r="X36" s="18">
        <v>0</v>
      </c>
      <c r="Y36" s="18">
        <v>0</v>
      </c>
      <c r="Z36" s="36" t="s">
        <v>43</v>
      </c>
      <c r="AA36" s="18">
        <v>0</v>
      </c>
      <c r="AB36" s="18">
        <v>0</v>
      </c>
      <c r="AC36" s="36" t="s">
        <v>43</v>
      </c>
      <c r="AD36" s="14">
        <f>(AB36/AB$183)*100</f>
        <v>0</v>
      </c>
    </row>
    <row r="37" spans="1:30">
      <c r="A37" s="4"/>
      <c r="B37" s="10" t="s">
        <v>23</v>
      </c>
      <c r="C37" s="18">
        <v>0</v>
      </c>
      <c r="D37" s="18">
        <v>0.20408001999950251</v>
      </c>
      <c r="E37" s="36" t="s">
        <v>43</v>
      </c>
      <c r="F37" s="18">
        <v>0</v>
      </c>
      <c r="G37" s="18">
        <v>2.1261832149957267</v>
      </c>
      <c r="H37" s="36" t="s">
        <v>43</v>
      </c>
      <c r="I37" s="14">
        <f>(G37/G$184)*100</f>
        <v>5.9975520815886037E-2</v>
      </c>
      <c r="J37" s="19">
        <v>0</v>
      </c>
      <c r="K37" s="19">
        <v>0</v>
      </c>
      <c r="L37" s="36" t="s">
        <v>43</v>
      </c>
      <c r="M37" s="19">
        <v>0</v>
      </c>
      <c r="N37" s="19">
        <v>3</v>
      </c>
      <c r="O37" s="36" t="s">
        <v>43</v>
      </c>
      <c r="P37" s="14">
        <f>(N37/N$184)*100</f>
        <v>1.6919519485646607E-2</v>
      </c>
      <c r="Q37" s="15">
        <v>0</v>
      </c>
      <c r="R37" s="15">
        <v>145539</v>
      </c>
      <c r="S37" s="36" t="s">
        <v>43</v>
      </c>
      <c r="T37" s="19">
        <v>0</v>
      </c>
      <c r="U37" s="19">
        <v>1330991</v>
      </c>
      <c r="V37" s="36" t="s">
        <v>43</v>
      </c>
      <c r="W37" s="14">
        <f>(U37/U$184)*100</f>
        <v>2.972995303640809</v>
      </c>
      <c r="X37" s="18">
        <v>0</v>
      </c>
      <c r="Y37" s="18">
        <v>2894.8</v>
      </c>
      <c r="Z37" s="36" t="s">
        <v>43</v>
      </c>
      <c r="AA37" s="18">
        <v>0</v>
      </c>
      <c r="AB37" s="18">
        <v>26504.880000000001</v>
      </c>
      <c r="AC37" s="36" t="s">
        <v>43</v>
      </c>
      <c r="AD37" s="14">
        <f>(AB37/AB$184)*100</f>
        <v>2.4687343463007347</v>
      </c>
    </row>
    <row r="38" spans="1:30">
      <c r="A38" s="4"/>
      <c r="B38" s="10"/>
      <c r="C38" s="18"/>
      <c r="D38" s="18"/>
      <c r="E38" s="13"/>
      <c r="F38" s="18"/>
      <c r="G38" s="18"/>
      <c r="H38" s="13"/>
      <c r="I38" s="14"/>
      <c r="J38" s="19"/>
      <c r="K38" s="19"/>
      <c r="L38" s="13"/>
      <c r="M38" s="19"/>
      <c r="N38" s="19"/>
      <c r="O38" s="13"/>
      <c r="P38" s="14"/>
      <c r="Q38" s="15"/>
      <c r="R38" s="15"/>
      <c r="S38" s="13"/>
      <c r="T38" s="19"/>
      <c r="U38" s="19"/>
      <c r="V38" s="13"/>
      <c r="W38" s="14"/>
      <c r="X38" s="18"/>
      <c r="Y38" s="18"/>
      <c r="Z38" s="13"/>
      <c r="AA38" s="18"/>
      <c r="AB38" s="18"/>
      <c r="AC38" s="13"/>
      <c r="AD38" s="14"/>
    </row>
    <row r="39" spans="1:30" ht="15">
      <c r="A39" s="4">
        <v>6</v>
      </c>
      <c r="B39" s="5" t="s">
        <v>16</v>
      </c>
      <c r="C39" s="6">
        <f>C40+C41+C42+C43+C44</f>
        <v>137.71234832299973</v>
      </c>
      <c r="D39" s="6">
        <f>D40+D41+D42+D43+D44</f>
        <v>311.3414064669999</v>
      </c>
      <c r="E39" s="7">
        <f t="shared" ref="E39:E44" si="40">((D39-C39)/C39)*100</f>
        <v>126.0809653298185</v>
      </c>
      <c r="F39" s="6">
        <f>F40+F41+F42+F43+F44</f>
        <v>1001.0734724365684</v>
      </c>
      <c r="G39" s="6">
        <f>G40+G41+G42+G43+G44</f>
        <v>1430.5577559571857</v>
      </c>
      <c r="H39" s="7">
        <f t="shared" ref="H39:H44" si="41">((G39-F39)/F39)*100</f>
        <v>42.902373836285122</v>
      </c>
      <c r="I39" s="8">
        <f>(G39/G$179)*100</f>
        <v>0.85835369900664227</v>
      </c>
      <c r="J39" s="9">
        <f>J40+J41+J42+J43+J44</f>
        <v>13960</v>
      </c>
      <c r="K39" s="9">
        <f>K40+K41+K42+K43+K44</f>
        <v>14369</v>
      </c>
      <c r="L39" s="7">
        <f t="shared" ref="L39:L43" si="42">((K39-J39)/J39)*100</f>
        <v>2.9297994269340975</v>
      </c>
      <c r="M39" s="9">
        <f>M40+M41+M42+M43+M44</f>
        <v>89743</v>
      </c>
      <c r="N39" s="9">
        <f>N40+N41+N42+N43+N44</f>
        <v>99336</v>
      </c>
      <c r="O39" s="7">
        <f t="shared" ref="O39:O44" si="43">((N39-M39)/M39)*100</f>
        <v>10.689413101857527</v>
      </c>
      <c r="P39" s="8">
        <f>(N39/N$179)*100</f>
        <v>0.74780279855426002</v>
      </c>
      <c r="Q39" s="9">
        <f>Q40+Q41+Q42+Q43+Q44</f>
        <v>86566</v>
      </c>
      <c r="R39" s="9">
        <f>R40+R41+R42+R43+R44</f>
        <v>43122</v>
      </c>
      <c r="S39" s="7">
        <f t="shared" ref="S39:S44" si="44">((R39-Q39)/Q39)*100</f>
        <v>-50.185985259801768</v>
      </c>
      <c r="T39" s="9">
        <f>T40+T41+T42+T43+T44</f>
        <v>2862637</v>
      </c>
      <c r="U39" s="9">
        <f>U40+U41+U42+U43+U44</f>
        <v>4268474</v>
      </c>
      <c r="V39" s="7">
        <f t="shared" ref="V39:V44" si="45">((U39-T39)/T39)*100</f>
        <v>49.109859196258554</v>
      </c>
      <c r="W39" s="8">
        <f>(U39/U$179)*100</f>
        <v>4.9208061262167195</v>
      </c>
      <c r="X39" s="6">
        <f>X40+X41+X42+X43+X44</f>
        <v>3669.1758740607966</v>
      </c>
      <c r="Y39" s="6">
        <f>Y40+Y41+Y42+Y43+Y44</f>
        <v>3716.8731533960008</v>
      </c>
      <c r="Z39" s="7">
        <f t="shared" ref="Z39:Z44" si="46">((Y39-X39)/X39)*100</f>
        <v>1.2999453003166108</v>
      </c>
      <c r="AA39" s="6">
        <f>AA40+AA41+AA42+AA43+AA44</f>
        <v>71117.217861022757</v>
      </c>
      <c r="AB39" s="6">
        <f>AB40+AB41+AB42+AB43+AB44</f>
        <v>124749.52348158098</v>
      </c>
      <c r="AC39" s="7">
        <f t="shared" ref="AC39:AC44" si="47">((AB39-AA39)/AA39)*100</f>
        <v>75.413953517369663</v>
      </c>
      <c r="AD39" s="8">
        <f>(AB39/AB$179)*100</f>
        <v>4.5582918913446475</v>
      </c>
    </row>
    <row r="40" spans="1:30">
      <c r="A40" s="4"/>
      <c r="B40" s="10" t="s">
        <v>2</v>
      </c>
      <c r="C40" s="18">
        <v>3.543549761</v>
      </c>
      <c r="D40" s="18">
        <v>32.846005070999993</v>
      </c>
      <c r="E40" s="13">
        <f t="shared" si="40"/>
        <v>826.92377097396138</v>
      </c>
      <c r="F40" s="18">
        <v>48.117982752999957</v>
      </c>
      <c r="G40" s="18">
        <v>296.46890671199969</v>
      </c>
      <c r="H40" s="13">
        <f t="shared" si="41"/>
        <v>516.1291262641638</v>
      </c>
      <c r="I40" s="14">
        <f>(G40/G$180)*100</f>
        <v>1.0366540870307923</v>
      </c>
      <c r="J40" s="19">
        <v>45</v>
      </c>
      <c r="K40" s="19">
        <v>268</v>
      </c>
      <c r="L40" s="13">
        <f t="shared" si="42"/>
        <v>495.55555555555554</v>
      </c>
      <c r="M40" s="19">
        <v>337</v>
      </c>
      <c r="N40" s="19">
        <v>2622</v>
      </c>
      <c r="O40" s="13">
        <f t="shared" si="43"/>
        <v>678.04154302670622</v>
      </c>
      <c r="P40" s="14">
        <f>(N40/N$180)*100</f>
        <v>0.36965397455562571</v>
      </c>
      <c r="Q40" s="15">
        <v>0</v>
      </c>
      <c r="R40" s="15">
        <v>0</v>
      </c>
      <c r="S40" s="36" t="s">
        <v>43</v>
      </c>
      <c r="T40" s="19">
        <v>0</v>
      </c>
      <c r="U40" s="19">
        <v>0</v>
      </c>
      <c r="V40" s="36" t="s">
        <v>43</v>
      </c>
      <c r="W40" s="36" t="s">
        <v>43</v>
      </c>
      <c r="X40" s="18">
        <v>4.4472997610000036</v>
      </c>
      <c r="Y40" s="18">
        <v>36.674362995999907</v>
      </c>
      <c r="Z40" s="13">
        <f t="shared" si="46"/>
        <v>724.64337838458277</v>
      </c>
      <c r="AA40" s="18">
        <v>59.564270252999975</v>
      </c>
      <c r="AB40" s="18">
        <v>324.87114898099969</v>
      </c>
      <c r="AC40" s="13">
        <f t="shared" si="47"/>
        <v>445.41279126077677</v>
      </c>
      <c r="AD40" s="14">
        <f>(AB40/AB$180)*100</f>
        <v>1.4682824513122483</v>
      </c>
    </row>
    <row r="41" spans="1:30" s="3" customFormat="1" ht="15">
      <c r="A41" s="4"/>
      <c r="B41" s="10" t="s">
        <v>3</v>
      </c>
      <c r="C41" s="18">
        <v>77.048549844999712</v>
      </c>
      <c r="D41" s="18">
        <v>69.146701516999883</v>
      </c>
      <c r="E41" s="13">
        <f t="shared" si="40"/>
        <v>-10.255674303924154</v>
      </c>
      <c r="F41" s="18">
        <v>556.92361596499234</v>
      </c>
      <c r="G41" s="18">
        <v>424.94942011799952</v>
      </c>
      <c r="H41" s="13">
        <f t="shared" si="41"/>
        <v>-23.697001180012553</v>
      </c>
      <c r="I41" s="14">
        <f>(G41/G$181)*100</f>
        <v>1.15773334285179</v>
      </c>
      <c r="J41" s="19">
        <v>13904</v>
      </c>
      <c r="K41" s="19">
        <v>14095</v>
      </c>
      <c r="L41" s="13">
        <f t="shared" si="42"/>
        <v>1.3737054085155351</v>
      </c>
      <c r="M41" s="19">
        <v>89389</v>
      </c>
      <c r="N41" s="19">
        <v>96663</v>
      </c>
      <c r="O41" s="13">
        <f t="shared" si="43"/>
        <v>8.1374665786618028</v>
      </c>
      <c r="P41" s="14">
        <f>(N41/N$181)*100</f>
        <v>0.77011645717907751</v>
      </c>
      <c r="Q41" s="20">
        <v>0</v>
      </c>
      <c r="R41" s="20">
        <v>0</v>
      </c>
      <c r="S41" s="36" t="s">
        <v>43</v>
      </c>
      <c r="T41" s="19">
        <v>0</v>
      </c>
      <c r="U41" s="19">
        <v>0</v>
      </c>
      <c r="V41" s="36" t="s">
        <v>43</v>
      </c>
      <c r="W41" s="36" t="s">
        <v>43</v>
      </c>
      <c r="X41" s="18">
        <v>1398.0127028997965</v>
      </c>
      <c r="Y41" s="18">
        <v>1280.6132547000009</v>
      </c>
      <c r="Z41" s="13">
        <f t="shared" si="46"/>
        <v>-8.397595240464014</v>
      </c>
      <c r="AA41" s="18">
        <v>10003.013384869761</v>
      </c>
      <c r="AB41" s="18">
        <v>15620.637498000002</v>
      </c>
      <c r="AC41" s="13">
        <f t="shared" si="47"/>
        <v>56.159318167336259</v>
      </c>
      <c r="AD41" s="14">
        <f>(AB41/AB$181)*100</f>
        <v>1.4145266983717077</v>
      </c>
    </row>
    <row r="42" spans="1:30">
      <c r="A42" s="4"/>
      <c r="B42" s="10" t="s">
        <v>4</v>
      </c>
      <c r="C42" s="18">
        <v>54.719571051999999</v>
      </c>
      <c r="D42" s="18">
        <v>207.88489180299999</v>
      </c>
      <c r="E42" s="13">
        <f t="shared" si="40"/>
        <v>279.90957861392411</v>
      </c>
      <c r="F42" s="18">
        <v>312.39958022357627</v>
      </c>
      <c r="G42" s="18">
        <v>576.79454240125426</v>
      </c>
      <c r="H42" s="13">
        <f t="shared" si="41"/>
        <v>84.633584330829564</v>
      </c>
      <c r="I42" s="14">
        <f>(G42/G$182)*100</f>
        <v>0.62062886334276768</v>
      </c>
      <c r="J42" s="19">
        <v>8</v>
      </c>
      <c r="K42" s="19">
        <v>4</v>
      </c>
      <c r="L42" s="13">
        <f t="shared" si="42"/>
        <v>-50</v>
      </c>
      <c r="M42" s="19">
        <v>10</v>
      </c>
      <c r="N42" s="19">
        <v>8</v>
      </c>
      <c r="O42" s="13">
        <f t="shared" si="43"/>
        <v>-20</v>
      </c>
      <c r="P42" s="14">
        <f>(N42/N$182)*100</f>
        <v>1.0389610389610389</v>
      </c>
      <c r="Q42" s="21">
        <v>2893</v>
      </c>
      <c r="R42" s="21">
        <v>3109</v>
      </c>
      <c r="S42" s="13">
        <f t="shared" si="44"/>
        <v>7.4662979605945381</v>
      </c>
      <c r="T42" s="19">
        <v>15201</v>
      </c>
      <c r="U42" s="19">
        <v>23980</v>
      </c>
      <c r="V42" s="13">
        <f t="shared" si="45"/>
        <v>57.752779422406419</v>
      </c>
      <c r="W42" s="14">
        <f>(U42/U$182)*100</f>
        <v>6.0001296608503028E-2</v>
      </c>
      <c r="X42" s="18">
        <v>367.55055579999998</v>
      </c>
      <c r="Y42" s="18">
        <v>432.91164099999992</v>
      </c>
      <c r="Z42" s="13">
        <f t="shared" si="46"/>
        <v>17.782882971768842</v>
      </c>
      <c r="AA42" s="18">
        <v>2119.0959149999999</v>
      </c>
      <c r="AB42" s="18">
        <v>2608.3923812999997</v>
      </c>
      <c r="AC42" s="13">
        <f t="shared" si="47"/>
        <v>23.089868789634274</v>
      </c>
      <c r="AD42" s="14">
        <f>(AB42/AB$182)*100</f>
        <v>0.55975139690198128</v>
      </c>
    </row>
    <row r="43" spans="1:30">
      <c r="A43" s="4"/>
      <c r="B43" s="10" t="s">
        <v>5</v>
      </c>
      <c r="C43" s="17">
        <v>0.54572687499999983</v>
      </c>
      <c r="D43" s="17">
        <v>0.23714951499999998</v>
      </c>
      <c r="E43" s="13">
        <f t="shared" si="40"/>
        <v>-56.544285087664036</v>
      </c>
      <c r="F43" s="11">
        <v>4.5989278969999985</v>
      </c>
      <c r="G43" s="11">
        <v>2.0969223629322027</v>
      </c>
      <c r="H43" s="13">
        <f t="shared" si="41"/>
        <v>-54.404104393546149</v>
      </c>
      <c r="I43" s="14">
        <f>(G43/G$183)*100</f>
        <v>4.2997525859537929E-2</v>
      </c>
      <c r="J43" s="15">
        <v>3</v>
      </c>
      <c r="K43" s="15">
        <v>0</v>
      </c>
      <c r="L43" s="13">
        <f t="shared" si="42"/>
        <v>-100</v>
      </c>
      <c r="M43" s="15">
        <v>3</v>
      </c>
      <c r="N43" s="15">
        <v>0</v>
      </c>
      <c r="O43" s="13">
        <f t="shared" si="43"/>
        <v>-100</v>
      </c>
      <c r="P43" s="14">
        <f>(N43/N$183)*100</f>
        <v>0</v>
      </c>
      <c r="Q43" s="15">
        <v>1070</v>
      </c>
      <c r="R43" s="15">
        <v>309</v>
      </c>
      <c r="S43" s="13">
        <f t="shared" si="44"/>
        <v>-71.121495327102807</v>
      </c>
      <c r="T43" s="15">
        <v>8370</v>
      </c>
      <c r="U43" s="15">
        <v>2624</v>
      </c>
      <c r="V43" s="13">
        <f t="shared" si="45"/>
        <v>-68.649940262843486</v>
      </c>
      <c r="W43" s="14">
        <f>(U43/U$183)*100</f>
        <v>0.13066264985248166</v>
      </c>
      <c r="X43" s="17">
        <v>194.57081559999997</v>
      </c>
      <c r="Y43" s="17">
        <v>69.219764100000006</v>
      </c>
      <c r="Z43" s="13">
        <f t="shared" si="46"/>
        <v>-64.42438508234325</v>
      </c>
      <c r="AA43" s="11">
        <v>1643.4190257</v>
      </c>
      <c r="AB43" s="11">
        <v>587.0266441</v>
      </c>
      <c r="AC43" s="13">
        <f t="shared" si="47"/>
        <v>-64.2801601466211</v>
      </c>
      <c r="AD43" s="14">
        <f>(AB43/AB$183)*100</f>
        <v>0.83007623999753843</v>
      </c>
    </row>
    <row r="44" spans="1:30">
      <c r="A44" s="4"/>
      <c r="B44" s="10" t="s">
        <v>23</v>
      </c>
      <c r="C44" s="18">
        <v>1.8549507899999997</v>
      </c>
      <c r="D44" s="18">
        <v>1.2266585609999998</v>
      </c>
      <c r="E44" s="13">
        <f t="shared" si="40"/>
        <v>-33.87109956701331</v>
      </c>
      <c r="F44" s="18">
        <v>79.033365597999989</v>
      </c>
      <c r="G44" s="18">
        <v>130.24796436300002</v>
      </c>
      <c r="H44" s="13">
        <f t="shared" si="41"/>
        <v>64.801237271737875</v>
      </c>
      <c r="I44" s="14">
        <f>(G44/G$184)*100</f>
        <v>3.6740434421572608</v>
      </c>
      <c r="J44" s="19">
        <v>0</v>
      </c>
      <c r="K44" s="19">
        <v>2</v>
      </c>
      <c r="L44" s="36" t="s">
        <v>43</v>
      </c>
      <c r="M44" s="19">
        <v>4</v>
      </c>
      <c r="N44" s="19">
        <v>43</v>
      </c>
      <c r="O44" s="13">
        <f t="shared" si="43"/>
        <v>975</v>
      </c>
      <c r="P44" s="14">
        <f>(N44/N$184)*100</f>
        <v>0.24251311262760136</v>
      </c>
      <c r="Q44" s="15">
        <v>82603</v>
      </c>
      <c r="R44" s="15">
        <v>39704</v>
      </c>
      <c r="S44" s="13">
        <f t="shared" si="44"/>
        <v>-51.93394913017687</v>
      </c>
      <c r="T44" s="19">
        <v>2839066</v>
      </c>
      <c r="U44" s="19">
        <v>4241870</v>
      </c>
      <c r="V44" s="13">
        <f t="shared" si="45"/>
        <v>49.410756917944141</v>
      </c>
      <c r="W44" s="14">
        <f>(U44/U$184)*100</f>
        <v>9.4749397919706748</v>
      </c>
      <c r="X44" s="18">
        <v>1704.5945000000002</v>
      </c>
      <c r="Y44" s="18">
        <v>1897.4541306000001</v>
      </c>
      <c r="Z44" s="13">
        <f t="shared" si="46"/>
        <v>11.31410611731998</v>
      </c>
      <c r="AA44" s="18">
        <v>57292.125265199997</v>
      </c>
      <c r="AB44" s="18">
        <v>105608.59580919998</v>
      </c>
      <c r="AC44" s="13">
        <f t="shared" si="47"/>
        <v>84.333528072745551</v>
      </c>
      <c r="AD44" s="14">
        <f>(AB44/AB$184)*100</f>
        <v>9.8366628235541462</v>
      </c>
    </row>
    <row r="45" spans="1:30">
      <c r="A45" s="4"/>
      <c r="B45" s="10"/>
      <c r="C45" s="18"/>
      <c r="D45" s="18"/>
      <c r="E45" s="13"/>
      <c r="F45" s="18"/>
      <c r="G45" s="18"/>
      <c r="H45" s="13"/>
      <c r="I45" s="14"/>
      <c r="J45" s="19"/>
      <c r="K45" s="19"/>
      <c r="L45" s="13"/>
      <c r="M45" s="19"/>
      <c r="N45" s="19"/>
      <c r="O45" s="13"/>
      <c r="P45" s="14"/>
      <c r="Q45" s="19"/>
      <c r="R45" s="15"/>
      <c r="S45" s="13"/>
      <c r="T45" s="19"/>
      <c r="U45" s="19"/>
      <c r="V45" s="13"/>
      <c r="W45" s="14"/>
      <c r="X45" s="18"/>
      <c r="Y45" s="18"/>
      <c r="Z45" s="13"/>
      <c r="AA45" s="18"/>
      <c r="AB45" s="18"/>
      <c r="AC45" s="13"/>
      <c r="AD45" s="14"/>
    </row>
    <row r="46" spans="1:30" ht="15">
      <c r="A46" s="4">
        <v>7</v>
      </c>
      <c r="B46" s="5" t="s">
        <v>38</v>
      </c>
      <c r="C46" s="6">
        <f>C47+C48+C49+C50+C51</f>
        <v>28.664072019999733</v>
      </c>
      <c r="D46" s="6">
        <f>D47+D48+D49+D50+D51</f>
        <v>31.076774017999856</v>
      </c>
      <c r="E46" s="7">
        <f t="shared" ref="E46:E51" si="48">((D46-C46)/C46)*100</f>
        <v>8.4171641639635606</v>
      </c>
      <c r="F46" s="6">
        <f>F47+F48+F49+F50+F51</f>
        <v>206.08541402799537</v>
      </c>
      <c r="G46" s="6">
        <f>G47+G48+G49+G50+G51</f>
        <v>216.54050100400352</v>
      </c>
      <c r="H46" s="7">
        <f t="shared" ref="H46:H51" si="49">((G46-F46)/F46)*100</f>
        <v>5.0731814404817079</v>
      </c>
      <c r="I46" s="8">
        <f>(G46/G$179)*100</f>
        <v>0.12992718346920115</v>
      </c>
      <c r="J46" s="9">
        <f>J47+J48+J49+J50+J51</f>
        <v>5928</v>
      </c>
      <c r="K46" s="9">
        <f>K47+K48+K49+K50+K51</f>
        <v>4820</v>
      </c>
      <c r="L46" s="7">
        <f t="shared" ref="L46:L51" si="50">((K46-J46)/J46)*100</f>
        <v>-18.690958164642375</v>
      </c>
      <c r="M46" s="9">
        <f>M47+M48+M49+M50+M51</f>
        <v>45861</v>
      </c>
      <c r="N46" s="9">
        <f>N47+N48+N49+N50+N51</f>
        <v>45226</v>
      </c>
      <c r="O46" s="7">
        <f t="shared" ref="O46:O51" si="51">((N46-M46)/M46)*100</f>
        <v>-1.3846187392337717</v>
      </c>
      <c r="P46" s="8">
        <f>(N46/N$179)*100</f>
        <v>0.34046196109582588</v>
      </c>
      <c r="Q46" s="9">
        <f>Q47+Q48+Q49+Q50+Q51</f>
        <v>28544</v>
      </c>
      <c r="R46" s="9">
        <f>R47+R48+R49+R50+R51</f>
        <v>22910</v>
      </c>
      <c r="S46" s="7">
        <f t="shared" ref="S46:S51" si="52">((R46-Q46)/Q46)*100</f>
        <v>-19.737948430493272</v>
      </c>
      <c r="T46" s="9">
        <f>T47+T48+T49+T50+T51</f>
        <v>156210</v>
      </c>
      <c r="U46" s="9">
        <f>U47+U48+U49+U50+U51</f>
        <v>120530</v>
      </c>
      <c r="V46" s="7">
        <f t="shared" ref="V46:V51" si="53">((U46-T46)/T46)*100</f>
        <v>-22.841047308110877</v>
      </c>
      <c r="W46" s="8">
        <f>(U46/U$179)*100</f>
        <v>0.13895007030449319</v>
      </c>
      <c r="X46" s="6">
        <f>X47+X48+X49+X50+X51</f>
        <v>2253.5539040282315</v>
      </c>
      <c r="Y46" s="6">
        <f>Y47+Y48+Y49+Y50+Y51</f>
        <v>877.93069781226745</v>
      </c>
      <c r="Z46" s="7">
        <f t="shared" ref="Z46:Z51" si="54">((Y46-X46)/X46)*100</f>
        <v>-61.04239191958245</v>
      </c>
      <c r="AA46" s="6">
        <f>AA47+AA48+AA49+AA50+AA51</f>
        <v>19506.285806810985</v>
      </c>
      <c r="AB46" s="6">
        <f>AB47+AB48+AB49+AB50+AB51</f>
        <v>12190.78374913102</v>
      </c>
      <c r="AC46" s="7">
        <f t="shared" ref="AC46:AC51" si="55">((AB46-AA46)/AA46)*100</f>
        <v>-37.503306011878593</v>
      </c>
      <c r="AD46" s="8">
        <f>(AB46/AB$179)*100</f>
        <v>0.44544579539820611</v>
      </c>
    </row>
    <row r="47" spans="1:30" s="3" customFormat="1" ht="15">
      <c r="A47" s="4"/>
      <c r="B47" s="10" t="s">
        <v>2</v>
      </c>
      <c r="C47" s="18">
        <v>0.41230820000000001</v>
      </c>
      <c r="D47" s="18">
        <v>0.77941189999999982</v>
      </c>
      <c r="E47" s="13">
        <f t="shared" si="48"/>
        <v>89.036235515083078</v>
      </c>
      <c r="F47" s="18">
        <v>4.3885481550000023</v>
      </c>
      <c r="G47" s="18">
        <v>3.9908687440000006</v>
      </c>
      <c r="H47" s="13">
        <f t="shared" si="49"/>
        <v>-9.0617533852719347</v>
      </c>
      <c r="I47" s="14">
        <f>(G47/G$180)*100</f>
        <v>1.3954753097565196E-2</v>
      </c>
      <c r="J47" s="19">
        <v>15</v>
      </c>
      <c r="K47" s="19">
        <v>221</v>
      </c>
      <c r="L47" s="13">
        <f t="shared" si="50"/>
        <v>1373.3333333333333</v>
      </c>
      <c r="M47" s="19">
        <v>1032</v>
      </c>
      <c r="N47" s="19">
        <v>287</v>
      </c>
      <c r="O47" s="13">
        <f t="shared" si="51"/>
        <v>-72.189922480620154</v>
      </c>
      <c r="P47" s="14">
        <f>(N47/N$180)*100</f>
        <v>4.0461743210322115E-2</v>
      </c>
      <c r="Q47" s="15">
        <v>0</v>
      </c>
      <c r="R47" s="15">
        <v>0</v>
      </c>
      <c r="S47" s="36" t="s">
        <v>43</v>
      </c>
      <c r="T47" s="19">
        <v>0</v>
      </c>
      <c r="U47" s="19">
        <v>0</v>
      </c>
      <c r="V47" s="36" t="s">
        <v>43</v>
      </c>
      <c r="W47" s="36" t="s">
        <v>43</v>
      </c>
      <c r="X47" s="18">
        <v>1.0881755</v>
      </c>
      <c r="Y47" s="18">
        <v>54.263782899999988</v>
      </c>
      <c r="Z47" s="13">
        <f t="shared" si="54"/>
        <v>4886.6756695036775</v>
      </c>
      <c r="AA47" s="18">
        <v>12.395931599999985</v>
      </c>
      <c r="AB47" s="18">
        <v>58.818085599999996</v>
      </c>
      <c r="AC47" s="13">
        <f t="shared" si="55"/>
        <v>374.4950803052194</v>
      </c>
      <c r="AD47" s="14">
        <f>(AB47/AB$180)*100</f>
        <v>0.26583327936982348</v>
      </c>
    </row>
    <row r="48" spans="1:30">
      <c r="A48" s="4"/>
      <c r="B48" s="10" t="s">
        <v>3</v>
      </c>
      <c r="C48" s="18">
        <v>26.085202664999805</v>
      </c>
      <c r="D48" s="18">
        <v>28.305975818999897</v>
      </c>
      <c r="E48" s="13">
        <f t="shared" si="48"/>
        <v>8.513536132037979</v>
      </c>
      <c r="F48" s="18">
        <v>180.44971911700173</v>
      </c>
      <c r="G48" s="18">
        <v>202.04938830600312</v>
      </c>
      <c r="H48" s="13">
        <f t="shared" si="49"/>
        <v>11.96991011939253</v>
      </c>
      <c r="I48" s="14">
        <f>(G48/G$181)*100</f>
        <v>0.55046389680850449</v>
      </c>
      <c r="J48" s="19">
        <v>5911</v>
      </c>
      <c r="K48" s="19">
        <v>4596</v>
      </c>
      <c r="L48" s="13">
        <f t="shared" si="50"/>
        <v>-22.246658771781426</v>
      </c>
      <c r="M48" s="19">
        <v>44794</v>
      </c>
      <c r="N48" s="19">
        <v>44921</v>
      </c>
      <c r="O48" s="13">
        <f t="shared" si="51"/>
        <v>0.28352011430102247</v>
      </c>
      <c r="P48" s="14">
        <f>(N48/N$181)*100</f>
        <v>0.35788669266359768</v>
      </c>
      <c r="Q48" s="21">
        <v>0</v>
      </c>
      <c r="R48" s="21">
        <v>0</v>
      </c>
      <c r="S48" s="36" t="s">
        <v>43</v>
      </c>
      <c r="T48" s="19">
        <v>0</v>
      </c>
      <c r="U48" s="19">
        <v>0</v>
      </c>
      <c r="V48" s="36" t="s">
        <v>43</v>
      </c>
      <c r="W48" s="36" t="s">
        <v>43</v>
      </c>
      <c r="X48" s="18">
        <v>1629.4262140590019</v>
      </c>
      <c r="Y48" s="18">
        <v>531.81998400000032</v>
      </c>
      <c r="Z48" s="13">
        <f t="shared" si="54"/>
        <v>-67.361517851415698</v>
      </c>
      <c r="AA48" s="18">
        <v>12848.924092770869</v>
      </c>
      <c r="AB48" s="18">
        <v>8092.7752806819908</v>
      </c>
      <c r="AC48" s="13">
        <f t="shared" si="55"/>
        <v>-37.015930499307785</v>
      </c>
      <c r="AD48" s="14">
        <f>(AB48/AB$181)*100</f>
        <v>0.73284119805692616</v>
      </c>
    </row>
    <row r="49" spans="1:30">
      <c r="A49" s="4"/>
      <c r="B49" s="10" t="s">
        <v>4</v>
      </c>
      <c r="C49" s="18">
        <v>0.98228080399992879</v>
      </c>
      <c r="D49" s="18">
        <v>1.5247635699999571</v>
      </c>
      <c r="E49" s="13">
        <f t="shared" si="48"/>
        <v>55.226852015329385</v>
      </c>
      <c r="F49" s="18">
        <v>12.757125312993633</v>
      </c>
      <c r="G49" s="18">
        <v>6.8356631080003778</v>
      </c>
      <c r="H49" s="13">
        <f t="shared" si="49"/>
        <v>-46.416900827665408</v>
      </c>
      <c r="I49" s="14">
        <f>(G49/G$182)*100</f>
        <v>7.3551490401604393E-3</v>
      </c>
      <c r="J49" s="19">
        <v>0</v>
      </c>
      <c r="K49" s="19">
        <v>0</v>
      </c>
      <c r="L49" s="36" t="s">
        <v>43</v>
      </c>
      <c r="M49" s="19">
        <v>3</v>
      </c>
      <c r="N49" s="19">
        <v>0</v>
      </c>
      <c r="O49" s="13">
        <f t="shared" si="51"/>
        <v>-100</v>
      </c>
      <c r="P49" s="14">
        <f>(N49/N$182)*100</f>
        <v>0</v>
      </c>
      <c r="Q49" s="21">
        <v>12868</v>
      </c>
      <c r="R49" s="21">
        <v>18838</v>
      </c>
      <c r="S49" s="13">
        <f t="shared" si="52"/>
        <v>46.394156046005598</v>
      </c>
      <c r="T49" s="19">
        <v>86488</v>
      </c>
      <c r="U49" s="19">
        <v>79327</v>
      </c>
      <c r="V49" s="13">
        <f t="shared" si="53"/>
        <v>-8.2797613541763013</v>
      </c>
      <c r="W49" s="14">
        <f>(U49/U$182)*100</f>
        <v>0.19848719166233195</v>
      </c>
      <c r="X49" s="18">
        <v>87.769314799998412</v>
      </c>
      <c r="Y49" s="18">
        <v>111.06301730000808</v>
      </c>
      <c r="Z49" s="13">
        <f t="shared" si="54"/>
        <v>26.539688219156627</v>
      </c>
      <c r="AA49" s="18">
        <v>873.74242399935974</v>
      </c>
      <c r="AB49" s="18">
        <v>498.12581780005979</v>
      </c>
      <c r="AC49" s="13">
        <f t="shared" si="55"/>
        <v>-42.989397776978628</v>
      </c>
      <c r="AD49" s="14">
        <f>(AB49/AB$182)*100</f>
        <v>0.10689596563211881</v>
      </c>
    </row>
    <row r="50" spans="1:30" s="3" customFormat="1" ht="15">
      <c r="A50" s="4"/>
      <c r="B50" s="10" t="s">
        <v>5</v>
      </c>
      <c r="C50" s="18">
        <v>0.70242769999999988</v>
      </c>
      <c r="D50" s="18">
        <v>0.34</v>
      </c>
      <c r="E50" s="13">
        <f t="shared" si="48"/>
        <v>-51.596441882915478</v>
      </c>
      <c r="F50" s="18">
        <v>3.3811808999999999</v>
      </c>
      <c r="G50" s="18">
        <v>1.1865338000000001</v>
      </c>
      <c r="H50" s="13">
        <f t="shared" si="49"/>
        <v>-64.907710202669136</v>
      </c>
      <c r="I50" s="14">
        <f>(G50/G$183)*100</f>
        <v>2.4329950717572327E-2</v>
      </c>
      <c r="J50" s="19">
        <v>0</v>
      </c>
      <c r="K50" s="19">
        <v>0</v>
      </c>
      <c r="L50" s="36" t="s">
        <v>43</v>
      </c>
      <c r="M50" s="19">
        <v>1</v>
      </c>
      <c r="N50" s="19">
        <v>0</v>
      </c>
      <c r="O50" s="13">
        <f t="shared" si="51"/>
        <v>-100</v>
      </c>
      <c r="P50" s="14">
        <f>(N50/N$183)*100</f>
        <v>0</v>
      </c>
      <c r="Q50" s="21">
        <v>0</v>
      </c>
      <c r="R50" s="21">
        <v>0</v>
      </c>
      <c r="S50" s="36" t="s">
        <v>43</v>
      </c>
      <c r="T50" s="19">
        <v>53</v>
      </c>
      <c r="U50" s="19">
        <v>0</v>
      </c>
      <c r="V50" s="13">
        <f t="shared" si="53"/>
        <v>-100</v>
      </c>
      <c r="W50" s="14">
        <f>(U50/U$183)*100</f>
        <v>0</v>
      </c>
      <c r="X50" s="18">
        <v>0</v>
      </c>
      <c r="Y50" s="18">
        <v>0</v>
      </c>
      <c r="Z50" s="36" t="s">
        <v>43</v>
      </c>
      <c r="AA50" s="18">
        <v>5.3E-3</v>
      </c>
      <c r="AB50" s="18">
        <v>0</v>
      </c>
      <c r="AC50" s="13">
        <f t="shared" si="55"/>
        <v>-100</v>
      </c>
      <c r="AD50" s="14">
        <f>(AB50/AB$183)*100</f>
        <v>0</v>
      </c>
    </row>
    <row r="51" spans="1:30" s="3" customFormat="1" ht="15">
      <c r="A51" s="4"/>
      <c r="B51" s="10" t="s">
        <v>23</v>
      </c>
      <c r="C51" s="18">
        <v>0.48185265100000008</v>
      </c>
      <c r="D51" s="18">
        <v>0.12662272899999993</v>
      </c>
      <c r="E51" s="13">
        <f t="shared" si="48"/>
        <v>-73.721690907538473</v>
      </c>
      <c r="F51" s="18">
        <v>5.1088405430000003</v>
      </c>
      <c r="G51" s="18">
        <v>2.4780470459999995</v>
      </c>
      <c r="H51" s="13">
        <f t="shared" si="49"/>
        <v>-51.494922866689294</v>
      </c>
      <c r="I51" s="14">
        <f>(G51/G$184)*100</f>
        <v>6.9900919705274123E-2</v>
      </c>
      <c r="J51" s="19">
        <v>2</v>
      </c>
      <c r="K51" s="19">
        <v>3</v>
      </c>
      <c r="L51" s="13">
        <f t="shared" si="50"/>
        <v>50</v>
      </c>
      <c r="M51" s="19">
        <v>31</v>
      </c>
      <c r="N51" s="19">
        <v>18</v>
      </c>
      <c r="O51" s="13">
        <f t="shared" si="51"/>
        <v>-41.935483870967744</v>
      </c>
      <c r="P51" s="14">
        <f>(N51/N$184)*100</f>
        <v>0.10151711691387966</v>
      </c>
      <c r="Q51" s="21">
        <v>15676</v>
      </c>
      <c r="R51" s="21">
        <v>4072</v>
      </c>
      <c r="S51" s="13">
        <f t="shared" si="52"/>
        <v>-74.023985710640474</v>
      </c>
      <c r="T51" s="19">
        <v>69669</v>
      </c>
      <c r="U51" s="19">
        <v>41203</v>
      </c>
      <c r="V51" s="13">
        <f t="shared" si="53"/>
        <v>-40.858918600812409</v>
      </c>
      <c r="W51" s="14">
        <f>(U51/U$184)*100</f>
        <v>9.2033924719184632E-2</v>
      </c>
      <c r="X51" s="18">
        <v>535.27019966923092</v>
      </c>
      <c r="Y51" s="18">
        <v>180.78391361225914</v>
      </c>
      <c r="Z51" s="13">
        <f t="shared" si="54"/>
        <v>-66.225671871145792</v>
      </c>
      <c r="AA51" s="18">
        <v>5771.2180584407552</v>
      </c>
      <c r="AB51" s="18">
        <v>3541.0645650489705</v>
      </c>
      <c r="AC51" s="13">
        <f t="shared" si="55"/>
        <v>-38.642682893086153</v>
      </c>
      <c r="AD51" s="14">
        <f>(AB51/AB$184)*100</f>
        <v>0.32982408198810431</v>
      </c>
    </row>
    <row r="52" spans="1:30" s="3" customFormat="1" ht="15">
      <c r="A52" s="4"/>
      <c r="B52" s="10"/>
      <c r="C52" s="18"/>
      <c r="D52" s="18"/>
      <c r="E52" s="13"/>
      <c r="F52" s="18"/>
      <c r="G52" s="18"/>
      <c r="H52" s="13"/>
      <c r="I52" s="14"/>
      <c r="J52" s="19"/>
      <c r="K52" s="19"/>
      <c r="L52" s="13"/>
      <c r="M52" s="19"/>
      <c r="N52" s="19"/>
      <c r="O52" s="13"/>
      <c r="P52" s="14"/>
      <c r="Q52" s="21"/>
      <c r="R52" s="21"/>
      <c r="S52" s="13"/>
      <c r="T52" s="19"/>
      <c r="U52" s="19"/>
      <c r="V52" s="13"/>
      <c r="W52" s="14"/>
      <c r="X52" s="18"/>
      <c r="Y52" s="18"/>
      <c r="Z52" s="13"/>
      <c r="AA52" s="18"/>
      <c r="AB52" s="18"/>
      <c r="AC52" s="13"/>
      <c r="AD52" s="14"/>
    </row>
    <row r="53" spans="1:30" ht="15">
      <c r="A53" s="4">
        <v>8</v>
      </c>
      <c r="B53" s="5" t="s">
        <v>18</v>
      </c>
      <c r="C53" s="6">
        <f>C54+C55+C56+C57+C58</f>
        <v>73.453161488999982</v>
      </c>
      <c r="D53" s="6">
        <f>D54+D55+D56+D57+D58</f>
        <v>57.967130476999991</v>
      </c>
      <c r="E53" s="7">
        <f t="shared" ref="E53:E58" si="56">((D53-C53)/C53)*100</f>
        <v>-21.082865186570778</v>
      </c>
      <c r="F53" s="6">
        <f>F54+F55+F56+F57+F58</f>
        <v>515.023721939197</v>
      </c>
      <c r="G53" s="6">
        <f>G54+G55+G56+G57+G58</f>
        <v>380.77703070400008</v>
      </c>
      <c r="H53" s="7">
        <f t="shared" ref="H53:H58" si="57">((G53-F53)/F53)*100</f>
        <v>-26.066118028451886</v>
      </c>
      <c r="I53" s="8">
        <f>(G53/G$179)*100</f>
        <v>0.22847128781798451</v>
      </c>
      <c r="J53" s="9">
        <f>J54+J55+J56+J57+J58</f>
        <v>17397</v>
      </c>
      <c r="K53" s="9">
        <f>K54+K55+K56+K57+K58</f>
        <v>11323</v>
      </c>
      <c r="L53" s="7">
        <f t="shared" ref="L53:L57" si="58">((K53-J53)/J53)*100</f>
        <v>-34.91406564350175</v>
      </c>
      <c r="M53" s="9">
        <f>M54+M55+M56+M57+M58</f>
        <v>120700</v>
      </c>
      <c r="N53" s="9">
        <f>N54+N55+N56+N57+N58</f>
        <v>86271</v>
      </c>
      <c r="O53" s="7">
        <f t="shared" ref="O53:O57" si="59">((N53-M53)/M53)*100</f>
        <v>-28.524440762220383</v>
      </c>
      <c r="P53" s="8">
        <f>(N53/N$179)*100</f>
        <v>0.64944929566395426</v>
      </c>
      <c r="Q53" s="9">
        <f>Q54+Q55+Q56+Q57+Q58</f>
        <v>139282</v>
      </c>
      <c r="R53" s="9">
        <f>R54+R55+R56+R57+R58</f>
        <v>232176</v>
      </c>
      <c r="S53" s="7">
        <f t="shared" ref="S53:S58" si="60">((R53-Q53)/Q53)*100</f>
        <v>66.694906735974499</v>
      </c>
      <c r="T53" s="9">
        <f>T54+T55+T56+T57+T58</f>
        <v>1224182</v>
      </c>
      <c r="U53" s="9">
        <f>U54+U55+U56+U57+U58</f>
        <v>576564</v>
      </c>
      <c r="V53" s="7">
        <f t="shared" ref="V53:V58" si="61">((U53-T53)/T53)*100</f>
        <v>-52.902101158161116</v>
      </c>
      <c r="W53" s="8">
        <f>(U53/U$179)*100</f>
        <v>0.66467774276146852</v>
      </c>
      <c r="X53" s="6">
        <f>X54+X55+X56+X57+X58</f>
        <v>7500.4631302539301</v>
      </c>
      <c r="Y53" s="6">
        <f>Y54+Y55+Y56+Y57+Y58</f>
        <v>2671.0154007000001</v>
      </c>
      <c r="Z53" s="7">
        <f t="shared" ref="Z53:Z58" si="62">((Y53-X53)/X53)*100</f>
        <v>-64.388660349170038</v>
      </c>
      <c r="AA53" s="6">
        <f>AA54+AA55+AA56+AA57+AA58</f>
        <v>44368.039198630504</v>
      </c>
      <c r="AB53" s="6">
        <f>AB54+AB55+AB56+AB57+AB58</f>
        <v>29285.884303738763</v>
      </c>
      <c r="AC53" s="7">
        <f t="shared" ref="AC53:AC58" si="63">((AB53-AA53)/AA53)*100</f>
        <v>-33.993286986090823</v>
      </c>
      <c r="AD53" s="8">
        <f>(AB53/AB$179)*100</f>
        <v>1.0700931372479348</v>
      </c>
    </row>
    <row r="54" spans="1:30">
      <c r="A54" s="4"/>
      <c r="B54" s="10" t="s">
        <v>2</v>
      </c>
      <c r="C54" s="18">
        <v>8.3309527307000231</v>
      </c>
      <c r="D54" s="18">
        <v>7.1928846760000003</v>
      </c>
      <c r="E54" s="13">
        <f t="shared" si="56"/>
        <v>-13.660719145676806</v>
      </c>
      <c r="F54" s="18">
        <v>78.87190072170003</v>
      </c>
      <c r="G54" s="18">
        <v>49.089386963376917</v>
      </c>
      <c r="H54" s="13">
        <f t="shared" si="57"/>
        <v>-37.760613711353159</v>
      </c>
      <c r="I54" s="14">
        <f>(G54/G$180)*100</f>
        <v>0.17164941237785811</v>
      </c>
      <c r="J54" s="19">
        <v>238</v>
      </c>
      <c r="K54" s="19">
        <v>79</v>
      </c>
      <c r="L54" s="13">
        <f t="shared" si="58"/>
        <v>-66.806722689075627</v>
      </c>
      <c r="M54" s="19">
        <v>1751</v>
      </c>
      <c r="N54" s="19">
        <v>754</v>
      </c>
      <c r="O54" s="13">
        <f t="shared" si="59"/>
        <v>-56.938892061679034</v>
      </c>
      <c r="P54" s="14">
        <f>(N54/N$180)*100</f>
        <v>0.10630018947938286</v>
      </c>
      <c r="Q54" s="21">
        <v>0</v>
      </c>
      <c r="R54" s="21">
        <v>0</v>
      </c>
      <c r="S54" s="36" t="s">
        <v>43</v>
      </c>
      <c r="T54" s="19">
        <v>0</v>
      </c>
      <c r="U54" s="19">
        <v>0</v>
      </c>
      <c r="V54" s="36" t="s">
        <v>43</v>
      </c>
      <c r="W54" s="36" t="s">
        <v>43</v>
      </c>
      <c r="X54" s="18">
        <v>33.674910199999999</v>
      </c>
      <c r="Y54" s="18">
        <v>1.6777928</v>
      </c>
      <c r="Z54" s="13">
        <f t="shared" si="62"/>
        <v>-95.017676988489782</v>
      </c>
      <c r="AA54" s="18">
        <v>213.37964879999998</v>
      </c>
      <c r="AB54" s="18">
        <v>11.5778962</v>
      </c>
      <c r="AC54" s="13">
        <f t="shared" si="63"/>
        <v>-94.574039152697296</v>
      </c>
      <c r="AD54" s="14">
        <f>(AB54/AB$180)*100</f>
        <v>5.2327274573000009E-2</v>
      </c>
    </row>
    <row r="55" spans="1:30">
      <c r="A55" s="4"/>
      <c r="B55" s="10" t="s">
        <v>3</v>
      </c>
      <c r="C55" s="18">
        <v>58.106423558299966</v>
      </c>
      <c r="D55" s="18">
        <v>43.272552000999994</v>
      </c>
      <c r="E55" s="13">
        <f t="shared" si="56"/>
        <v>-25.528798106833563</v>
      </c>
      <c r="F55" s="18">
        <v>382.26107466130003</v>
      </c>
      <c r="G55" s="18">
        <v>291.92280708300007</v>
      </c>
      <c r="H55" s="13">
        <f t="shared" si="57"/>
        <v>-23.632609639457431</v>
      </c>
      <c r="I55" s="14">
        <f>(G55/G$181)*100</f>
        <v>0.79531528059276557</v>
      </c>
      <c r="J55" s="19">
        <v>17152</v>
      </c>
      <c r="K55" s="19">
        <v>11240</v>
      </c>
      <c r="L55" s="13">
        <f t="shared" si="58"/>
        <v>-34.468283582089555</v>
      </c>
      <c r="M55" s="19">
        <v>118921</v>
      </c>
      <c r="N55" s="19">
        <v>85499</v>
      </c>
      <c r="O55" s="13">
        <f t="shared" si="59"/>
        <v>-28.104371809856964</v>
      </c>
      <c r="P55" s="14">
        <f>(N55/N$181)*100</f>
        <v>0.68117259936432706</v>
      </c>
      <c r="Q55" s="21">
        <v>0</v>
      </c>
      <c r="R55" s="21">
        <v>0</v>
      </c>
      <c r="S55" s="36" t="s">
        <v>43</v>
      </c>
      <c r="T55" s="19">
        <v>0</v>
      </c>
      <c r="U55" s="19">
        <v>0</v>
      </c>
      <c r="V55" s="36" t="s">
        <v>43</v>
      </c>
      <c r="W55" s="36" t="s">
        <v>43</v>
      </c>
      <c r="X55" s="18">
        <v>1437.6557837999999</v>
      </c>
      <c r="Y55" s="18">
        <v>923.04714369999999</v>
      </c>
      <c r="Z55" s="13">
        <f t="shared" si="62"/>
        <v>-35.794982769783083</v>
      </c>
      <c r="AA55" s="18">
        <v>9891.6248968000018</v>
      </c>
      <c r="AB55" s="18">
        <v>9062.390507099999</v>
      </c>
      <c r="AC55" s="13">
        <f t="shared" si="63"/>
        <v>-8.3831968796983478</v>
      </c>
      <c r="AD55" s="14">
        <f>(AB55/AB$181)*100</f>
        <v>0.82064469679963814</v>
      </c>
    </row>
    <row r="56" spans="1:30">
      <c r="A56" s="4"/>
      <c r="B56" s="10" t="s">
        <v>4</v>
      </c>
      <c r="C56" s="18">
        <v>4.7744200000000001E-2</v>
      </c>
      <c r="D56" s="18">
        <v>7.0413205084745759E-2</v>
      </c>
      <c r="E56" s="13">
        <f t="shared" si="56"/>
        <v>47.480123417599955</v>
      </c>
      <c r="F56" s="18">
        <v>0.25748789355932206</v>
      </c>
      <c r="G56" s="18">
        <v>0.37034438644067796</v>
      </c>
      <c r="H56" s="13">
        <f t="shared" si="57"/>
        <v>43.829824898293772</v>
      </c>
      <c r="I56" s="14">
        <f>(G56/G$182)*100</f>
        <v>3.9848923439042734E-4</v>
      </c>
      <c r="J56" s="19">
        <v>0</v>
      </c>
      <c r="K56" s="19">
        <v>0</v>
      </c>
      <c r="L56" s="36" t="s">
        <v>43</v>
      </c>
      <c r="M56" s="19">
        <v>0</v>
      </c>
      <c r="N56" s="19">
        <v>0</v>
      </c>
      <c r="O56" s="36" t="s">
        <v>43</v>
      </c>
      <c r="P56" s="14">
        <f>(N56/N$182)*100</f>
        <v>0</v>
      </c>
      <c r="Q56" s="15">
        <v>204</v>
      </c>
      <c r="R56" s="15">
        <v>390</v>
      </c>
      <c r="S56" s="13">
        <f t="shared" si="60"/>
        <v>91.17647058823529</v>
      </c>
      <c r="T56" s="19">
        <v>954</v>
      </c>
      <c r="U56" s="19">
        <v>1637</v>
      </c>
      <c r="V56" s="13">
        <f t="shared" si="61"/>
        <v>71.59329140461216</v>
      </c>
      <c r="W56" s="14">
        <f>(U56/U$182)*100</f>
        <v>4.0960017743169076E-3</v>
      </c>
      <c r="X56" s="18">
        <v>3.5602800000000001</v>
      </c>
      <c r="Y56" s="18">
        <v>5.1434299999999995</v>
      </c>
      <c r="Z56" s="13">
        <f t="shared" si="62"/>
        <v>44.467008212837172</v>
      </c>
      <c r="AA56" s="18">
        <v>20.559275</v>
      </c>
      <c r="AB56" s="18">
        <v>28.486810000000002</v>
      </c>
      <c r="AC56" s="13">
        <f t="shared" si="63"/>
        <v>38.559409317692392</v>
      </c>
      <c r="AD56" s="14">
        <f>(AB56/AB$182)*100</f>
        <v>6.113164493615879E-3</v>
      </c>
    </row>
    <row r="57" spans="1:30" s="3" customFormat="1" ht="15">
      <c r="A57" s="4"/>
      <c r="B57" s="10" t="s">
        <v>5</v>
      </c>
      <c r="C57" s="18">
        <v>0.32705835404856215</v>
      </c>
      <c r="D57" s="18">
        <v>1.8198454232608317</v>
      </c>
      <c r="E57" s="13">
        <f t="shared" si="56"/>
        <v>456.42835620417088</v>
      </c>
      <c r="F57" s="18">
        <v>6.3813799547083434</v>
      </c>
      <c r="G57" s="18">
        <v>10.657993697858641</v>
      </c>
      <c r="H57" s="13">
        <f t="shared" si="57"/>
        <v>67.017067993183886</v>
      </c>
      <c r="I57" s="14">
        <f>(G57/G$183)*100</f>
        <v>0.21854283579371883</v>
      </c>
      <c r="J57" s="19">
        <v>7</v>
      </c>
      <c r="K57" s="19">
        <v>4</v>
      </c>
      <c r="L57" s="13">
        <f t="shared" si="58"/>
        <v>-42.857142857142854</v>
      </c>
      <c r="M57" s="19">
        <v>28</v>
      </c>
      <c r="N57" s="19">
        <v>18</v>
      </c>
      <c r="O57" s="13">
        <f t="shared" si="59"/>
        <v>-35.714285714285715</v>
      </c>
      <c r="P57" s="14">
        <f>(N57/N$183)*100</f>
        <v>0.43217286914765907</v>
      </c>
      <c r="Q57" s="22">
        <v>1998</v>
      </c>
      <c r="R57" s="22">
        <v>128296</v>
      </c>
      <c r="S57" s="13">
        <f t="shared" si="60"/>
        <v>6321.2212212212216</v>
      </c>
      <c r="T57" s="19">
        <v>43136</v>
      </c>
      <c r="U57" s="19">
        <v>144502</v>
      </c>
      <c r="V57" s="13">
        <f t="shared" si="61"/>
        <v>234.99165430267061</v>
      </c>
      <c r="W57" s="14">
        <f>(U57/U$183)*100</f>
        <v>7.1955084714113218</v>
      </c>
      <c r="X57" s="18">
        <v>335.82013080000002</v>
      </c>
      <c r="Y57" s="18">
        <v>112.03288000000001</v>
      </c>
      <c r="Z57" s="13">
        <f t="shared" si="62"/>
        <v>-66.639021986826052</v>
      </c>
      <c r="AA57" s="18">
        <v>1425.8113566</v>
      </c>
      <c r="AB57" s="18">
        <v>1906.2056259000001</v>
      </c>
      <c r="AC57" s="13">
        <f t="shared" si="63"/>
        <v>33.692694834858919</v>
      </c>
      <c r="AD57" s="14">
        <f>(AB57/AB$183)*100</f>
        <v>2.6954415349155467</v>
      </c>
    </row>
    <row r="58" spans="1:30" s="3" customFormat="1" ht="15">
      <c r="A58" s="4"/>
      <c r="B58" s="10" t="s">
        <v>23</v>
      </c>
      <c r="C58" s="18">
        <v>6.6409826459514409</v>
      </c>
      <c r="D58" s="18">
        <v>5.6114351716544233</v>
      </c>
      <c r="E58" s="13">
        <f t="shared" si="56"/>
        <v>-15.502938784588801</v>
      </c>
      <c r="F58" s="18">
        <v>47.251878707929393</v>
      </c>
      <c r="G58" s="18">
        <v>28.736498573323782</v>
      </c>
      <c r="H58" s="13">
        <f t="shared" si="57"/>
        <v>-39.184431690117165</v>
      </c>
      <c r="I58" s="14">
        <f>(G58/G$184)*100</f>
        <v>0.81060110728205703</v>
      </c>
      <c r="J58" s="19">
        <v>0</v>
      </c>
      <c r="K58" s="19">
        <v>0</v>
      </c>
      <c r="L58" s="36" t="s">
        <v>43</v>
      </c>
      <c r="M58" s="19">
        <v>0</v>
      </c>
      <c r="N58" s="19">
        <v>0</v>
      </c>
      <c r="O58" s="36" t="s">
        <v>43</v>
      </c>
      <c r="P58" s="14">
        <f>(N58/N$184)*100</f>
        <v>0</v>
      </c>
      <c r="Q58" s="15">
        <v>137080</v>
      </c>
      <c r="R58" s="15">
        <v>103490</v>
      </c>
      <c r="S58" s="13">
        <f t="shared" si="60"/>
        <v>-24.503939305515026</v>
      </c>
      <c r="T58" s="19">
        <v>1180092</v>
      </c>
      <c r="U58" s="19">
        <v>430425</v>
      </c>
      <c r="V58" s="13">
        <f t="shared" si="61"/>
        <v>-63.526148808736949</v>
      </c>
      <c r="W58" s="14">
        <f>(U58/U$184)*100</f>
        <v>0.96142761564097379</v>
      </c>
      <c r="X58" s="18">
        <v>5689.7520254539304</v>
      </c>
      <c r="Y58" s="18">
        <v>1629.1141541999998</v>
      </c>
      <c r="Z58" s="13">
        <f t="shared" si="62"/>
        <v>-71.367571962505195</v>
      </c>
      <c r="AA58" s="18">
        <v>32816.664021430501</v>
      </c>
      <c r="AB58" s="18">
        <v>18277.223464538765</v>
      </c>
      <c r="AC58" s="13">
        <f t="shared" si="63"/>
        <v>-44.305053516094567</v>
      </c>
      <c r="AD58" s="14">
        <f>(AB58/AB$184)*100</f>
        <v>1.7023887420701607</v>
      </c>
    </row>
    <row r="59" spans="1:30" s="3" customFormat="1" ht="15">
      <c r="A59" s="4"/>
      <c r="B59" s="10"/>
      <c r="C59" s="18"/>
      <c r="D59" s="18"/>
      <c r="E59" s="13"/>
      <c r="F59" s="18"/>
      <c r="G59" s="18"/>
      <c r="H59" s="13"/>
      <c r="I59" s="14"/>
      <c r="J59" s="19"/>
      <c r="K59" s="19"/>
      <c r="L59" s="13"/>
      <c r="M59" s="19"/>
      <c r="N59" s="19"/>
      <c r="O59" s="13"/>
      <c r="P59" s="14"/>
      <c r="Q59" s="15"/>
      <c r="R59" s="15"/>
      <c r="S59" s="13"/>
      <c r="T59" s="19"/>
      <c r="U59" s="19"/>
      <c r="V59" s="13"/>
      <c r="W59" s="14"/>
      <c r="X59" s="18"/>
      <c r="Y59" s="18"/>
      <c r="Z59" s="13"/>
      <c r="AA59" s="18"/>
      <c r="AB59" s="18"/>
      <c r="AC59" s="13"/>
      <c r="AD59" s="14"/>
    </row>
    <row r="60" spans="1:30" s="3" customFormat="1" ht="15">
      <c r="A60" s="4">
        <v>9</v>
      </c>
      <c r="B60" s="5" t="s">
        <v>15</v>
      </c>
      <c r="C60" s="6">
        <f>C61+C62+C63+C64+C65</f>
        <v>80.348495937999999</v>
      </c>
      <c r="D60" s="6">
        <f>D61+D62+D63+D64+D65</f>
        <v>34.729327303000019</v>
      </c>
      <c r="E60" s="7">
        <f t="shared" ref="E60:E65" si="64">((D60-C60)/C60)*100</f>
        <v>-56.776630480054649</v>
      </c>
      <c r="F60" s="6">
        <f>F61+F62+F63+F64+F65</f>
        <v>483.02338489800115</v>
      </c>
      <c r="G60" s="6">
        <f>G61+G62+G63+G64+G65</f>
        <v>214.816646091</v>
      </c>
      <c r="H60" s="7">
        <f t="shared" ref="H60:H65" si="65">((G60-F60)/F60)*100</f>
        <v>-55.526657133512849</v>
      </c>
      <c r="I60" s="8">
        <f>(G60/G$179)*100</f>
        <v>0.12889284757121616</v>
      </c>
      <c r="J60" s="9">
        <f>J61+J62+J63+J64+J65</f>
        <v>5824</v>
      </c>
      <c r="K60" s="9">
        <f>K61+K62+K63+K64+K65</f>
        <v>3177</v>
      </c>
      <c r="L60" s="7">
        <f t="shared" ref="L60:L65" si="66">((K60-J60)/J60)*100</f>
        <v>-45.449862637362635</v>
      </c>
      <c r="M60" s="9">
        <f>M61+M62+M63+M64+M65</f>
        <v>40228</v>
      </c>
      <c r="N60" s="9">
        <f>N61+N62+N63+N64+N65</f>
        <v>29401</v>
      </c>
      <c r="O60" s="7">
        <f t="shared" ref="O60:O65" si="67">((N60-M60)/M60)*100</f>
        <v>-26.914089688773991</v>
      </c>
      <c r="P60" s="8">
        <f>(N60/N$179)*100</f>
        <v>0.22133113956968065</v>
      </c>
      <c r="Q60" s="9">
        <f>Q61+Q62+Q63+Q64+Q65</f>
        <v>30045</v>
      </c>
      <c r="R60" s="9">
        <f>R61+R62+R63+R64+R65</f>
        <v>9644</v>
      </c>
      <c r="S60" s="7">
        <f t="shared" ref="S60:S65" si="68">((R60-Q60)/Q60)*100</f>
        <v>-67.901481111665845</v>
      </c>
      <c r="T60" s="9">
        <f>T61+T62+T63+T64+T65</f>
        <v>430851</v>
      </c>
      <c r="U60" s="9">
        <f>U61+U62+U63+U64+U65</f>
        <v>59834</v>
      </c>
      <c r="V60" s="7">
        <f t="shared" ref="V60:V65" si="69">((U60-T60)/T60)*100</f>
        <v>-86.112600411743273</v>
      </c>
      <c r="W60" s="8">
        <f>(U60/U$179)*100</f>
        <v>6.8978167316012987E-2</v>
      </c>
      <c r="X60" s="6">
        <f>X61+X62+X63+X64+X65</f>
        <v>4042.9331627000001</v>
      </c>
      <c r="Y60" s="6">
        <f>Y61+Y62+Y63+Y64+Y65</f>
        <v>1946.2412755</v>
      </c>
      <c r="Z60" s="7">
        <f t="shared" ref="Z60:Z65" si="70">((Y60-X60)/X60)*100</f>
        <v>-51.860661624189753</v>
      </c>
      <c r="AA60" s="6">
        <f>AA61+AA62+AA63+AA64+AA65</f>
        <v>45692.759156900007</v>
      </c>
      <c r="AB60" s="6">
        <f>AB61+AB62+AB63+AB64+AB65</f>
        <v>21853.4467922</v>
      </c>
      <c r="AC60" s="7">
        <f t="shared" ref="AC60:AC65" si="71">((AB60-AA60)/AA60)*100</f>
        <v>-52.173063751393222</v>
      </c>
      <c r="AD60" s="8">
        <f>(AB60/AB$179)*100</f>
        <v>0.79851518892194262</v>
      </c>
    </row>
    <row r="61" spans="1:30" s="3" customFormat="1" ht="15">
      <c r="A61" s="4"/>
      <c r="B61" s="10" t="s">
        <v>2</v>
      </c>
      <c r="C61" s="18">
        <v>0.37732259300000004</v>
      </c>
      <c r="D61" s="18">
        <v>0.40810514199999998</v>
      </c>
      <c r="E61" s="13">
        <f t="shared" si="64"/>
        <v>8.1581515581283881</v>
      </c>
      <c r="F61" s="18">
        <v>3.5145204150000002</v>
      </c>
      <c r="G61" s="18">
        <v>1.6681463560000001</v>
      </c>
      <c r="H61" s="13">
        <f t="shared" si="65"/>
        <v>-52.535590663228518</v>
      </c>
      <c r="I61" s="14">
        <f>(G61/G$180)*100</f>
        <v>5.832958190765067E-3</v>
      </c>
      <c r="J61" s="19">
        <v>26</v>
      </c>
      <c r="K61" s="19">
        <v>17</v>
      </c>
      <c r="L61" s="13">
        <f t="shared" si="66"/>
        <v>-34.615384615384613</v>
      </c>
      <c r="M61" s="19">
        <v>213</v>
      </c>
      <c r="N61" s="19">
        <v>74</v>
      </c>
      <c r="O61" s="13">
        <f t="shared" si="67"/>
        <v>-65.258215962441312</v>
      </c>
      <c r="P61" s="14">
        <f>(N61/N$180)*100</f>
        <v>1.0432644590814761E-2</v>
      </c>
      <c r="Q61" s="15">
        <v>0</v>
      </c>
      <c r="R61" s="15">
        <v>0</v>
      </c>
      <c r="S61" s="36" t="s">
        <v>43</v>
      </c>
      <c r="T61" s="19">
        <v>0</v>
      </c>
      <c r="U61" s="19">
        <v>0</v>
      </c>
      <c r="V61" s="36" t="s">
        <v>43</v>
      </c>
      <c r="W61" s="36" t="s">
        <v>43</v>
      </c>
      <c r="X61" s="18">
        <v>0.99959450000000005</v>
      </c>
      <c r="Y61" s="18">
        <v>0.1082152</v>
      </c>
      <c r="Z61" s="13">
        <f t="shared" si="70"/>
        <v>-89.174090093532925</v>
      </c>
      <c r="AA61" s="18">
        <v>6.9409640999999995</v>
      </c>
      <c r="AB61" s="18">
        <v>0.73377899999999996</v>
      </c>
      <c r="AC61" s="13">
        <f t="shared" si="71"/>
        <v>-89.428284177409878</v>
      </c>
      <c r="AD61" s="14">
        <f>(AB61/AB$180)*100</f>
        <v>3.3163758376846884E-3</v>
      </c>
    </row>
    <row r="62" spans="1:30">
      <c r="A62" s="4"/>
      <c r="B62" s="10" t="s">
        <v>3</v>
      </c>
      <c r="C62" s="18">
        <v>31.112264799999995</v>
      </c>
      <c r="D62" s="18">
        <v>20.312483600000018</v>
      </c>
      <c r="E62" s="13">
        <f t="shared" si="64"/>
        <v>-34.71229519748745</v>
      </c>
      <c r="F62" s="18">
        <v>202.09144699999996</v>
      </c>
      <c r="G62" s="18">
        <v>153.0859336</v>
      </c>
      <c r="H62" s="13">
        <f t="shared" si="65"/>
        <v>-24.249177353854055</v>
      </c>
      <c r="I62" s="14">
        <f>(G62/G$181)*100</f>
        <v>0.41706772914550949</v>
      </c>
      <c r="J62" s="19">
        <v>5790</v>
      </c>
      <c r="K62" s="19">
        <v>3159</v>
      </c>
      <c r="L62" s="13">
        <f t="shared" si="66"/>
        <v>-45.440414507772019</v>
      </c>
      <c r="M62" s="19">
        <v>39981</v>
      </c>
      <c r="N62" s="19">
        <v>29305</v>
      </c>
      <c r="O62" s="13">
        <f t="shared" si="67"/>
        <v>-26.70268377479303</v>
      </c>
      <c r="P62" s="14">
        <f>(N62/N$181)*100</f>
        <v>0.23347364325163575</v>
      </c>
      <c r="Q62" s="20">
        <v>0</v>
      </c>
      <c r="R62" s="20">
        <v>0</v>
      </c>
      <c r="S62" s="36" t="s">
        <v>43</v>
      </c>
      <c r="T62" s="19">
        <v>0</v>
      </c>
      <c r="U62" s="19">
        <v>0</v>
      </c>
      <c r="V62" s="36" t="s">
        <v>43</v>
      </c>
      <c r="W62" s="36" t="s">
        <v>43</v>
      </c>
      <c r="X62" s="18">
        <v>632.05940449999991</v>
      </c>
      <c r="Y62" s="18">
        <v>250.42751270000008</v>
      </c>
      <c r="Z62" s="13">
        <f t="shared" si="70"/>
        <v>-60.379117703642983</v>
      </c>
      <c r="AA62" s="18">
        <v>4248.4684645999996</v>
      </c>
      <c r="AB62" s="18">
        <v>2669.6280526999999</v>
      </c>
      <c r="AC62" s="13">
        <f t="shared" si="71"/>
        <v>-37.162578116221233</v>
      </c>
      <c r="AD62" s="14">
        <f>(AB62/AB$181)*100</f>
        <v>0.24174814605035921</v>
      </c>
    </row>
    <row r="63" spans="1:30" ht="14.25" customHeight="1">
      <c r="A63" s="4"/>
      <c r="B63" s="10" t="s">
        <v>4</v>
      </c>
      <c r="C63" s="12">
        <v>6.1187154730000008</v>
      </c>
      <c r="D63" s="12">
        <v>9.4756546749999977</v>
      </c>
      <c r="E63" s="13">
        <f t="shared" si="64"/>
        <v>54.863463039148186</v>
      </c>
      <c r="F63" s="12">
        <v>46.809319721999998</v>
      </c>
      <c r="G63" s="12">
        <v>27.593202076999997</v>
      </c>
      <c r="H63" s="13">
        <f t="shared" si="65"/>
        <v>-41.051905387910566</v>
      </c>
      <c r="I63" s="14">
        <f>(G63/G$182)*100</f>
        <v>2.9690186681971917E-2</v>
      </c>
      <c r="J63" s="16">
        <v>0</v>
      </c>
      <c r="K63" s="16">
        <v>0</v>
      </c>
      <c r="L63" s="36" t="s">
        <v>43</v>
      </c>
      <c r="M63" s="16">
        <v>3</v>
      </c>
      <c r="N63" s="16">
        <v>5</v>
      </c>
      <c r="O63" s="13">
        <f t="shared" si="67"/>
        <v>66.666666666666657</v>
      </c>
      <c r="P63" s="14">
        <f>(N63/N$182)*100</f>
        <v>0.64935064935064934</v>
      </c>
      <c r="Q63" s="15">
        <v>5839</v>
      </c>
      <c r="R63" s="15">
        <v>6882</v>
      </c>
      <c r="S63" s="13">
        <f t="shared" si="68"/>
        <v>17.862647713649597</v>
      </c>
      <c r="T63" s="16">
        <v>41248</v>
      </c>
      <c r="U63" s="16">
        <v>19376</v>
      </c>
      <c r="V63" s="13">
        <f t="shared" si="69"/>
        <v>-53.025601241272305</v>
      </c>
      <c r="W63" s="14">
        <f>(U63/U$182)*100</f>
        <v>4.8481448001933054E-2</v>
      </c>
      <c r="X63" s="12">
        <v>526.30459069999995</v>
      </c>
      <c r="Y63" s="12">
        <v>618.73428409999997</v>
      </c>
      <c r="Z63" s="13">
        <f t="shared" si="70"/>
        <v>17.562015424768749</v>
      </c>
      <c r="AA63" s="12">
        <v>4100.6994187</v>
      </c>
      <c r="AB63" s="12">
        <v>1639.3225081999999</v>
      </c>
      <c r="AC63" s="13">
        <f t="shared" si="71"/>
        <v>-60.023343805099074</v>
      </c>
      <c r="AD63" s="14">
        <f>(AB63/AB$182)*100</f>
        <v>0.35179257174508366</v>
      </c>
    </row>
    <row r="64" spans="1:30">
      <c r="A64" s="4"/>
      <c r="B64" s="10" t="s">
        <v>5</v>
      </c>
      <c r="C64" s="12">
        <v>0</v>
      </c>
      <c r="D64" s="12">
        <v>0</v>
      </c>
      <c r="E64" s="36" t="s">
        <v>43</v>
      </c>
      <c r="F64" s="12">
        <v>0</v>
      </c>
      <c r="G64" s="12">
        <v>0</v>
      </c>
      <c r="H64" s="36" t="s">
        <v>43</v>
      </c>
      <c r="I64" s="14">
        <f>(G64/G$183)*100</f>
        <v>0</v>
      </c>
      <c r="J64" s="16">
        <v>0</v>
      </c>
      <c r="K64" s="16">
        <v>0</v>
      </c>
      <c r="L64" s="36" t="s">
        <v>43</v>
      </c>
      <c r="M64" s="16">
        <v>0</v>
      </c>
      <c r="N64" s="16">
        <v>0</v>
      </c>
      <c r="O64" s="36" t="s">
        <v>43</v>
      </c>
      <c r="P64" s="14">
        <f>(N64/N$183)*100</f>
        <v>0</v>
      </c>
      <c r="Q64" s="15">
        <v>0</v>
      </c>
      <c r="R64" s="15">
        <v>0</v>
      </c>
      <c r="S64" s="36" t="s">
        <v>43</v>
      </c>
      <c r="T64" s="16">
        <v>0</v>
      </c>
      <c r="U64" s="16">
        <v>0</v>
      </c>
      <c r="V64" s="36" t="s">
        <v>43</v>
      </c>
      <c r="W64" s="14">
        <f>(U64/U$183)*100</f>
        <v>0</v>
      </c>
      <c r="X64" s="12">
        <v>0</v>
      </c>
      <c r="Y64" s="12">
        <v>0</v>
      </c>
      <c r="Z64" s="36" t="s">
        <v>43</v>
      </c>
      <c r="AA64" s="12">
        <v>0</v>
      </c>
      <c r="AB64" s="12">
        <v>0</v>
      </c>
      <c r="AC64" s="36" t="s">
        <v>43</v>
      </c>
      <c r="AD64" s="14">
        <f>(AB64/AB$183)*100</f>
        <v>0</v>
      </c>
    </row>
    <row r="65" spans="1:30">
      <c r="A65" s="4"/>
      <c r="B65" s="10" t="s">
        <v>23</v>
      </c>
      <c r="C65" s="12">
        <v>42.740193072000004</v>
      </c>
      <c r="D65" s="12">
        <v>4.5330838860000009</v>
      </c>
      <c r="E65" s="13">
        <f t="shared" si="64"/>
        <v>-89.393861936085358</v>
      </c>
      <c r="F65" s="12">
        <v>230.6080977610012</v>
      </c>
      <c r="G65" s="12">
        <v>32.469364058000004</v>
      </c>
      <c r="H65" s="13">
        <f t="shared" si="65"/>
        <v>-85.920111057136097</v>
      </c>
      <c r="I65" s="14">
        <f>(G65/G$184)*100</f>
        <v>0.9158980308962108</v>
      </c>
      <c r="J65" s="16">
        <v>8</v>
      </c>
      <c r="K65" s="16">
        <v>1</v>
      </c>
      <c r="L65" s="13">
        <f t="shared" si="66"/>
        <v>-87.5</v>
      </c>
      <c r="M65" s="16">
        <v>31</v>
      </c>
      <c r="N65" s="16">
        <v>17</v>
      </c>
      <c r="O65" s="13">
        <f t="shared" si="67"/>
        <v>-45.161290322580641</v>
      </c>
      <c r="P65" s="14">
        <f>(N65/N$184)*100</f>
        <v>9.5877277085330767E-2</v>
      </c>
      <c r="Q65" s="15">
        <v>24206</v>
      </c>
      <c r="R65" s="15">
        <v>2762</v>
      </c>
      <c r="S65" s="13">
        <f t="shared" si="68"/>
        <v>-88.589605882838967</v>
      </c>
      <c r="T65" s="16">
        <v>389603</v>
      </c>
      <c r="U65" s="16">
        <v>40458</v>
      </c>
      <c r="V65" s="13">
        <f t="shared" si="69"/>
        <v>-89.61558304222504</v>
      </c>
      <c r="W65" s="14">
        <f>(U65/U$184)*100</f>
        <v>9.0369840212818756E-2</v>
      </c>
      <c r="X65" s="12">
        <v>2883.5695730000002</v>
      </c>
      <c r="Y65" s="12">
        <v>1076.9712634999998</v>
      </c>
      <c r="Z65" s="13">
        <f t="shared" si="70"/>
        <v>-62.651455557580206</v>
      </c>
      <c r="AA65" s="12">
        <v>37336.650309500008</v>
      </c>
      <c r="AB65" s="12">
        <v>17543.762452300001</v>
      </c>
      <c r="AC65" s="13">
        <f t="shared" si="71"/>
        <v>-53.011953919615195</v>
      </c>
      <c r="AD65" s="14">
        <f>(AB65/AB$184)*100</f>
        <v>1.6340722511980514</v>
      </c>
    </row>
    <row r="66" spans="1:30">
      <c r="A66" s="4"/>
      <c r="B66" s="10"/>
      <c r="C66" s="12"/>
      <c r="D66" s="12"/>
      <c r="E66" s="13"/>
      <c r="F66" s="12"/>
      <c r="G66" s="12"/>
      <c r="H66" s="13"/>
      <c r="I66" s="14"/>
      <c r="J66" s="16"/>
      <c r="K66" s="16"/>
      <c r="L66" s="13"/>
      <c r="M66" s="16"/>
      <c r="N66" s="16"/>
      <c r="O66" s="13"/>
      <c r="P66" s="14"/>
      <c r="Q66" s="15"/>
      <c r="R66" s="15"/>
      <c r="S66" s="13"/>
      <c r="T66" s="16"/>
      <c r="U66" s="16"/>
      <c r="V66" s="13"/>
      <c r="W66" s="14"/>
      <c r="X66" s="12"/>
      <c r="Y66" s="12"/>
      <c r="Z66" s="13"/>
      <c r="AA66" s="12"/>
      <c r="AB66" s="12"/>
      <c r="AC66" s="13"/>
      <c r="AD66" s="14"/>
    </row>
    <row r="67" spans="1:30" ht="15">
      <c r="A67" s="4">
        <v>10</v>
      </c>
      <c r="B67" s="5" t="s">
        <v>40</v>
      </c>
      <c r="C67" s="6">
        <f>C68+C69+C70+C71+C72</f>
        <v>1681.9321828139994</v>
      </c>
      <c r="D67" s="6">
        <f>D68+D69+D70+D71+D72</f>
        <v>1501.0416149369971</v>
      </c>
      <c r="E67" s="7">
        <f t="shared" ref="E67:E72" si="72">((D67-C67)/C67)*100</f>
        <v>-10.754926371309375</v>
      </c>
      <c r="F67" s="6">
        <f>F68+F69+F70+F71+F72</f>
        <v>10772.880869918021</v>
      </c>
      <c r="G67" s="6">
        <f>G68+G69+G70+G71+G72</f>
        <v>11721.470928339993</v>
      </c>
      <c r="H67" s="7">
        <f t="shared" ref="H67:H72" si="73">((G67-F67)/F67)*100</f>
        <v>8.8053517891467337</v>
      </c>
      <c r="I67" s="8">
        <f>(G67/G$179)*100</f>
        <v>7.0330386083626033</v>
      </c>
      <c r="J67" s="9">
        <f>J68+J69+J70+J71+J72</f>
        <v>72797</v>
      </c>
      <c r="K67" s="9">
        <f>K68+K69+K70+K71+K72</f>
        <v>70344</v>
      </c>
      <c r="L67" s="7">
        <f t="shared" ref="L67:L72" si="74">((K67-J67)/J67)*100</f>
        <v>-3.3696443534761049</v>
      </c>
      <c r="M67" s="9">
        <f>M68+M69+M70+M71+M72</f>
        <v>555177</v>
      </c>
      <c r="N67" s="9">
        <f>N68+N69+N70+N71+N72</f>
        <v>592360</v>
      </c>
      <c r="O67" s="7">
        <f t="shared" ref="O67:O72" si="75">((N67-M67)/M67)*100</f>
        <v>6.6975036790068749</v>
      </c>
      <c r="P67" s="8">
        <f>(N67/N$179)*100</f>
        <v>4.4592943721470704</v>
      </c>
      <c r="Q67" s="9">
        <f>Q68+Q69+Q70+Q71+Q72</f>
        <v>5767950</v>
      </c>
      <c r="R67" s="9">
        <f>R68+R69+R70+R71+R72</f>
        <v>4009824</v>
      </c>
      <c r="S67" s="7">
        <f t="shared" ref="S67:S72" si="76">((R67-Q67)/Q67)*100</f>
        <v>-30.480950771071178</v>
      </c>
      <c r="T67" s="9">
        <f>T68+T69+T70+T71+T72</f>
        <v>39271489</v>
      </c>
      <c r="U67" s="9">
        <f>U68+U69+U70+U71+U72</f>
        <v>17012507</v>
      </c>
      <c r="V67" s="7">
        <f t="shared" ref="V67:V72" si="77">((U67-T67)/T67)*100</f>
        <v>-56.679750543708693</v>
      </c>
      <c r="W67" s="8">
        <f>(U67/U$179)*100</f>
        <v>19.612453693733364</v>
      </c>
      <c r="X67" s="6">
        <f>X68+X69+X70+X71+X72</f>
        <v>96249.638220752997</v>
      </c>
      <c r="Y67" s="6">
        <f>Y68+Y69+Y70+Y71+Y72</f>
        <v>47902.998128940002</v>
      </c>
      <c r="Z67" s="7">
        <f t="shared" ref="Z67:Z72" si="78">((Y67-X67)/X67)*100</f>
        <v>-50.230464223592961</v>
      </c>
      <c r="AA67" s="6">
        <f>AA68+AA69+AA70+AA71+AA72</f>
        <v>659423.4045379709</v>
      </c>
      <c r="AB67" s="6">
        <f>AB68+AB69+AB70+AB71+AB72</f>
        <v>317504.47148809803</v>
      </c>
      <c r="AC67" s="7">
        <f t="shared" ref="AC67:AC72" si="79">((AB67-AA67)/AA67)*100</f>
        <v>-51.851197682229746</v>
      </c>
      <c r="AD67" s="8">
        <f>(AB67/AB$179)*100</f>
        <v>11.601471632583452</v>
      </c>
    </row>
    <row r="68" spans="1:30">
      <c r="A68" s="4"/>
      <c r="B68" s="10" t="s">
        <v>2</v>
      </c>
      <c r="C68" s="12">
        <v>227.45267770000007</v>
      </c>
      <c r="D68" s="12">
        <v>257.02274885299994</v>
      </c>
      <c r="E68" s="13">
        <f t="shared" si="72"/>
        <v>13.000537717125264</v>
      </c>
      <c r="F68" s="12">
        <v>1732.4511586470001</v>
      </c>
      <c r="G68" s="12">
        <v>2090.8125883349999</v>
      </c>
      <c r="H68" s="13">
        <f t="shared" si="73"/>
        <v>20.68522554874626</v>
      </c>
      <c r="I68" s="14">
        <f>(G68/G$180)*100</f>
        <v>7.3108827463597841</v>
      </c>
      <c r="J68" s="16">
        <v>3186</v>
      </c>
      <c r="K68" s="16">
        <v>2934</v>
      </c>
      <c r="L68" s="13">
        <f t="shared" si="74"/>
        <v>-7.9096045197740121</v>
      </c>
      <c r="M68" s="16">
        <v>25291</v>
      </c>
      <c r="N68" s="16">
        <v>24915</v>
      </c>
      <c r="O68" s="13">
        <f t="shared" si="75"/>
        <v>-1.4866948716934878</v>
      </c>
      <c r="P68" s="14">
        <f>(N68/N$180)*100</f>
        <v>3.5125586483804025</v>
      </c>
      <c r="Q68" s="15">
        <v>0</v>
      </c>
      <c r="R68" s="15">
        <v>0</v>
      </c>
      <c r="S68" s="36" t="s">
        <v>43</v>
      </c>
      <c r="T68" s="16">
        <v>0</v>
      </c>
      <c r="U68" s="16">
        <v>0</v>
      </c>
      <c r="V68" s="36" t="s">
        <v>43</v>
      </c>
      <c r="W68" s="36" t="s">
        <v>43</v>
      </c>
      <c r="X68" s="12">
        <v>113.54952610000001</v>
      </c>
      <c r="Y68" s="12">
        <v>64.650817700000005</v>
      </c>
      <c r="Z68" s="13">
        <f t="shared" si="78"/>
        <v>-43.063771448007834</v>
      </c>
      <c r="AA68" s="12">
        <v>796.12361889999988</v>
      </c>
      <c r="AB68" s="12">
        <v>737.03322719999994</v>
      </c>
      <c r="AC68" s="13">
        <f t="shared" si="79"/>
        <v>-7.422263364280643</v>
      </c>
      <c r="AD68" s="14">
        <f>(AB68/AB$180)*100</f>
        <v>3.3310835909134076</v>
      </c>
    </row>
    <row r="69" spans="1:30">
      <c r="A69" s="4"/>
      <c r="B69" s="10" t="s">
        <v>3</v>
      </c>
      <c r="C69" s="12">
        <v>432.43853546399993</v>
      </c>
      <c r="D69" s="12">
        <v>522.12614243500002</v>
      </c>
      <c r="E69" s="13">
        <f t="shared" si="72"/>
        <v>20.73996640349516</v>
      </c>
      <c r="F69" s="12">
        <v>3403.9439927150006</v>
      </c>
      <c r="G69" s="12">
        <v>3695.6935116660002</v>
      </c>
      <c r="H69" s="13">
        <f t="shared" si="73"/>
        <v>8.5709259487051348</v>
      </c>
      <c r="I69" s="14">
        <f>(G69/G$181)*100</f>
        <v>10.06855734084462</v>
      </c>
      <c r="J69" s="16">
        <v>69556</v>
      </c>
      <c r="K69" s="16">
        <v>67402</v>
      </c>
      <c r="L69" s="13">
        <f t="shared" si="74"/>
        <v>-3.0967853240554377</v>
      </c>
      <c r="M69" s="16">
        <v>529592</v>
      </c>
      <c r="N69" s="16">
        <v>567280</v>
      </c>
      <c r="O69" s="13">
        <f t="shared" si="75"/>
        <v>7.1164216982129647</v>
      </c>
      <c r="P69" s="14">
        <f>(N69/N$181)*100</f>
        <v>4.5195334701855634</v>
      </c>
      <c r="Q69" s="15">
        <v>0</v>
      </c>
      <c r="R69" s="15">
        <v>0</v>
      </c>
      <c r="S69" s="36" t="s">
        <v>43</v>
      </c>
      <c r="T69" s="16">
        <v>0</v>
      </c>
      <c r="U69" s="16">
        <v>0</v>
      </c>
      <c r="V69" s="36" t="s">
        <v>43</v>
      </c>
      <c r="W69" s="36" t="s">
        <v>43</v>
      </c>
      <c r="X69" s="12">
        <v>18659.757211400003</v>
      </c>
      <c r="Y69" s="12">
        <v>14242.051215900001</v>
      </c>
      <c r="Z69" s="13">
        <f t="shared" si="78"/>
        <v>-23.675045422354405</v>
      </c>
      <c r="AA69" s="12">
        <v>132991.80660079996</v>
      </c>
      <c r="AB69" s="12">
        <v>141404.07013440001</v>
      </c>
      <c r="AC69" s="13">
        <f t="shared" si="79"/>
        <v>6.3253998487674146</v>
      </c>
      <c r="AD69" s="14">
        <f>(AB69/AB$181)*100</f>
        <v>12.804844391859419</v>
      </c>
    </row>
    <row r="70" spans="1:30" s="3" customFormat="1" ht="15">
      <c r="A70" s="4"/>
      <c r="B70" s="10" t="s">
        <v>4</v>
      </c>
      <c r="C70" s="18">
        <v>992.39507335300016</v>
      </c>
      <c r="D70" s="18">
        <v>695.50521442099603</v>
      </c>
      <c r="E70" s="13">
        <f t="shared" si="72"/>
        <v>-29.916498671129421</v>
      </c>
      <c r="F70" s="18">
        <v>5348.462015640037</v>
      </c>
      <c r="G70" s="18">
        <v>5815.314694121982</v>
      </c>
      <c r="H70" s="13">
        <f t="shared" si="73"/>
        <v>8.7287275690987212</v>
      </c>
      <c r="I70" s="14">
        <f>(G70/G$182)*100</f>
        <v>6.2572577985362923</v>
      </c>
      <c r="J70" s="19">
        <v>31</v>
      </c>
      <c r="K70" s="19">
        <v>6</v>
      </c>
      <c r="L70" s="13">
        <f t="shared" si="74"/>
        <v>-80.645161290322577</v>
      </c>
      <c r="M70" s="19">
        <v>121</v>
      </c>
      <c r="N70" s="19">
        <v>102</v>
      </c>
      <c r="O70" s="13">
        <f t="shared" si="75"/>
        <v>-15.702479338842975</v>
      </c>
      <c r="P70" s="14">
        <f>(N70/N$182)*100</f>
        <v>13.246753246753245</v>
      </c>
      <c r="Q70" s="15">
        <v>3951873</v>
      </c>
      <c r="R70" s="15">
        <v>2868042</v>
      </c>
      <c r="S70" s="13">
        <f t="shared" si="76"/>
        <v>-27.425754825623194</v>
      </c>
      <c r="T70" s="19">
        <v>24135898</v>
      </c>
      <c r="U70" s="19">
        <v>11960908</v>
      </c>
      <c r="V70" s="13">
        <f t="shared" si="77"/>
        <v>-50.443492924936947</v>
      </c>
      <c r="W70" s="14">
        <f>(U70/U$182)*100</f>
        <v>29.927856072352654</v>
      </c>
      <c r="X70" s="18">
        <v>31415.070504553001</v>
      </c>
      <c r="Y70" s="18">
        <v>27253.81196934</v>
      </c>
      <c r="Z70" s="13">
        <f t="shared" si="78"/>
        <v>-13.246058240136394</v>
      </c>
      <c r="AA70" s="18">
        <v>207384.25839817093</v>
      </c>
      <c r="AB70" s="18">
        <v>126268.34643609801</v>
      </c>
      <c r="AC70" s="13">
        <f t="shared" si="79"/>
        <v>-39.11382309757235</v>
      </c>
      <c r="AD70" s="14">
        <f>(AB70/AB$182)*100</f>
        <v>27.096722030327143</v>
      </c>
    </row>
    <row r="71" spans="1:30">
      <c r="A71" s="4"/>
      <c r="B71" s="10" t="s">
        <v>5</v>
      </c>
      <c r="C71" s="18">
        <v>0</v>
      </c>
      <c r="D71" s="18">
        <v>0</v>
      </c>
      <c r="E71" s="36" t="s">
        <v>43</v>
      </c>
      <c r="F71" s="18">
        <v>0</v>
      </c>
      <c r="G71" s="18">
        <v>0</v>
      </c>
      <c r="H71" s="36" t="s">
        <v>43</v>
      </c>
      <c r="I71" s="14">
        <f>(G71/G$183)*100</f>
        <v>0</v>
      </c>
      <c r="J71" s="19">
        <v>0</v>
      </c>
      <c r="K71" s="19">
        <v>0</v>
      </c>
      <c r="L71" s="36" t="s">
        <v>43</v>
      </c>
      <c r="M71" s="19">
        <v>0</v>
      </c>
      <c r="N71" s="19">
        <v>0</v>
      </c>
      <c r="O71" s="36" t="s">
        <v>43</v>
      </c>
      <c r="P71" s="14">
        <f>(N71/N$183)*100</f>
        <v>0</v>
      </c>
      <c r="Q71" s="20">
        <v>0</v>
      </c>
      <c r="R71" s="20">
        <v>0</v>
      </c>
      <c r="S71" s="36" t="s">
        <v>43</v>
      </c>
      <c r="T71" s="19">
        <v>0</v>
      </c>
      <c r="U71" s="19">
        <v>0</v>
      </c>
      <c r="V71" s="36" t="s">
        <v>43</v>
      </c>
      <c r="W71" s="14">
        <f>(U71/U$183)*100</f>
        <v>0</v>
      </c>
      <c r="X71" s="18">
        <v>0</v>
      </c>
      <c r="Y71" s="18">
        <v>0</v>
      </c>
      <c r="Z71" s="36" t="s">
        <v>43</v>
      </c>
      <c r="AA71" s="18">
        <v>0</v>
      </c>
      <c r="AB71" s="18">
        <v>0</v>
      </c>
      <c r="AC71" s="36" t="s">
        <v>43</v>
      </c>
      <c r="AD71" s="14">
        <f>(AB71/AB$183)*100</f>
        <v>0</v>
      </c>
    </row>
    <row r="72" spans="1:30">
      <c r="A72" s="4"/>
      <c r="B72" s="10" t="s">
        <v>23</v>
      </c>
      <c r="C72" s="18">
        <v>29.645896296999382</v>
      </c>
      <c r="D72" s="18">
        <v>26.387509228001104</v>
      </c>
      <c r="E72" s="13">
        <f t="shared" si="72"/>
        <v>-10.991022286373161</v>
      </c>
      <c r="F72" s="18">
        <v>288.02370291598299</v>
      </c>
      <c r="G72" s="18">
        <v>119.65013421701235</v>
      </c>
      <c r="H72" s="13">
        <f t="shared" si="73"/>
        <v>-58.458233469793811</v>
      </c>
      <c r="I72" s="14">
        <f>(G72/G$184)*100</f>
        <v>3.375099128214313</v>
      </c>
      <c r="J72" s="19">
        <v>24</v>
      </c>
      <c r="K72" s="19">
        <v>2</v>
      </c>
      <c r="L72" s="13">
        <f t="shared" si="74"/>
        <v>-91.666666666666657</v>
      </c>
      <c r="M72" s="19">
        <v>173</v>
      </c>
      <c r="N72" s="19">
        <v>63</v>
      </c>
      <c r="O72" s="13">
        <f t="shared" si="75"/>
        <v>-63.583815028901739</v>
      </c>
      <c r="P72" s="14">
        <f>(N72/N$184)*100</f>
        <v>0.35530990919857874</v>
      </c>
      <c r="Q72" s="21">
        <v>1816077</v>
      </c>
      <c r="R72" s="21">
        <v>1141782</v>
      </c>
      <c r="S72" s="13">
        <f t="shared" si="76"/>
        <v>-37.129207627209638</v>
      </c>
      <c r="T72" s="19">
        <v>15135591</v>
      </c>
      <c r="U72" s="19">
        <v>5051599</v>
      </c>
      <c r="V72" s="13">
        <f t="shared" si="77"/>
        <v>-66.624369012085481</v>
      </c>
      <c r="W72" s="14">
        <f>(U72/U$184)*100</f>
        <v>11.283607554729226</v>
      </c>
      <c r="X72" s="18">
        <v>46061.260978700004</v>
      </c>
      <c r="Y72" s="18">
        <v>6342.4841259999994</v>
      </c>
      <c r="Z72" s="13">
        <f t="shared" si="78"/>
        <v>-86.230328933172402</v>
      </c>
      <c r="AA72" s="18">
        <v>318251.21592009999</v>
      </c>
      <c r="AB72" s="18">
        <v>49095.02169039999</v>
      </c>
      <c r="AC72" s="13">
        <f t="shared" si="79"/>
        <v>-84.573500670386835</v>
      </c>
      <c r="AD72" s="14">
        <f>(AB72/AB$184)*100</f>
        <v>4.5728396536588738</v>
      </c>
    </row>
    <row r="73" spans="1:30">
      <c r="A73" s="4"/>
      <c r="B73" s="10"/>
      <c r="C73" s="18"/>
      <c r="D73" s="18"/>
      <c r="E73" s="13"/>
      <c r="F73" s="18"/>
      <c r="G73" s="18"/>
      <c r="H73" s="13"/>
      <c r="I73" s="14"/>
      <c r="J73" s="19"/>
      <c r="K73" s="19"/>
      <c r="L73" s="13"/>
      <c r="M73" s="19"/>
      <c r="N73" s="19"/>
      <c r="O73" s="13"/>
      <c r="P73" s="14"/>
      <c r="Q73" s="21"/>
      <c r="R73" s="21"/>
      <c r="S73" s="13"/>
      <c r="T73" s="19"/>
      <c r="U73" s="19"/>
      <c r="V73" s="13"/>
      <c r="W73" s="14"/>
      <c r="X73" s="18"/>
      <c r="Y73" s="18"/>
      <c r="Z73" s="13"/>
      <c r="AA73" s="18"/>
      <c r="AB73" s="18"/>
      <c r="AC73" s="13"/>
      <c r="AD73" s="14"/>
    </row>
    <row r="74" spans="1:30" ht="15">
      <c r="A74" s="4">
        <v>11</v>
      </c>
      <c r="B74" s="5" t="s">
        <v>26</v>
      </c>
      <c r="C74" s="6">
        <f>C75+C76+C77+C78+C79</f>
        <v>973.66507856999999</v>
      </c>
      <c r="D74" s="6">
        <f>D75+D76+D77+D78+D79</f>
        <v>982.92714864000004</v>
      </c>
      <c r="E74" s="7">
        <f t="shared" ref="E74:E79" si="80">((D74-C74)/C74)*100</f>
        <v>0.95125832011999889</v>
      </c>
      <c r="F74" s="6">
        <f>F75+F76+F77+F78+F79</f>
        <v>7060.20866664</v>
      </c>
      <c r="G74" s="6">
        <f>G75+G76+G77+G78+G79</f>
        <v>6429.4798962100003</v>
      </c>
      <c r="H74" s="7">
        <f t="shared" ref="H74:H79" si="81">((G74-F74)/F74)*100</f>
        <v>-8.9335712329614161</v>
      </c>
      <c r="I74" s="8">
        <f>(G74/G$179)*100</f>
        <v>3.8577735352656841</v>
      </c>
      <c r="J74" s="9">
        <f>J75+J76+J77+J78+J79</f>
        <v>64852</v>
      </c>
      <c r="K74" s="9">
        <f>K75+K76+K77+K78+K79</f>
        <v>50175</v>
      </c>
      <c r="L74" s="7">
        <f t="shared" ref="L74:L79" si="82">((K74-J74)/J74)*100</f>
        <v>-22.63153025350028</v>
      </c>
      <c r="M74" s="9">
        <f>M75+M76+M77+M78+M79</f>
        <v>476256</v>
      </c>
      <c r="N74" s="9">
        <f>N75+N76+N77+N78+N79</f>
        <v>379520</v>
      </c>
      <c r="O74" s="7">
        <f t="shared" ref="O74:O79" si="83">((N74-M74)/M74)*100</f>
        <v>-20.311765101122088</v>
      </c>
      <c r="P74" s="8">
        <f>(N74/N$179)*100</f>
        <v>2.8570318727079078</v>
      </c>
      <c r="Q74" s="9">
        <f>Q75+Q76+Q77+Q78+Q79</f>
        <v>2616589</v>
      </c>
      <c r="R74" s="9">
        <f>R75+R76+R77+R78+R79</f>
        <v>2538936</v>
      </c>
      <c r="S74" s="7">
        <f t="shared" ref="S74:S79" si="84">((R74-Q74)/Q74)*100</f>
        <v>-2.9677186596748668</v>
      </c>
      <c r="T74" s="9">
        <f>T75+T76+T77+T78+T79</f>
        <v>18336933</v>
      </c>
      <c r="U74" s="9">
        <f>U75+U76+U77+U78+U79</f>
        <v>10397706</v>
      </c>
      <c r="V74" s="7">
        <f t="shared" ref="V74:V79" si="85">((U74-T74)/T74)*100</f>
        <v>-43.29637349931965</v>
      </c>
      <c r="W74" s="8">
        <f>(U74/U$179)*100</f>
        <v>11.986741721608318</v>
      </c>
      <c r="X74" s="6">
        <f>X75+X76+X77+X78+X79</f>
        <v>42857.78648581</v>
      </c>
      <c r="Y74" s="6">
        <f>Y75+Y76+Y77+Y78+Y79</f>
        <v>46509.137166779998</v>
      </c>
      <c r="Z74" s="7">
        <f t="shared" ref="Z74:Z79" si="86">((Y74-X74)/X74)*100</f>
        <v>8.5196903068686041</v>
      </c>
      <c r="AA74" s="6">
        <f>AA75+AA76+AA77+AA78+AA79</f>
        <v>349189.01316355</v>
      </c>
      <c r="AB74" s="6">
        <f>AB75+AB76+AB77+AB78+AB79</f>
        <v>346109.84645859001</v>
      </c>
      <c r="AC74" s="7">
        <f t="shared" ref="AC74:AC79" si="87">((AB74-AA74)/AA74)*100</f>
        <v>-0.88180515104517354</v>
      </c>
      <c r="AD74" s="8">
        <f>(AB74/AB$179)*100</f>
        <v>12.646699262620203</v>
      </c>
    </row>
    <row r="75" spans="1:30">
      <c r="A75" s="4"/>
      <c r="B75" s="10" t="s">
        <v>2</v>
      </c>
      <c r="C75" s="18">
        <v>97.954588900000005</v>
      </c>
      <c r="D75" s="18">
        <v>176.70927831</v>
      </c>
      <c r="E75" s="13">
        <f t="shared" si="80"/>
        <v>80.399183228055989</v>
      </c>
      <c r="F75" s="18">
        <v>809.20507498000006</v>
      </c>
      <c r="G75" s="18">
        <v>1228.5326789299997</v>
      </c>
      <c r="H75" s="13">
        <f t="shared" si="81"/>
        <v>51.819695268268504</v>
      </c>
      <c r="I75" s="14">
        <f>(G75/G$180)*100</f>
        <v>4.2957740047284503</v>
      </c>
      <c r="J75" s="19">
        <v>1421</v>
      </c>
      <c r="K75" s="19">
        <v>1993</v>
      </c>
      <c r="L75" s="13">
        <f t="shared" si="82"/>
        <v>40.253342716396908</v>
      </c>
      <c r="M75" s="19">
        <v>10912</v>
      </c>
      <c r="N75" s="19">
        <v>14205</v>
      </c>
      <c r="O75" s="13">
        <f t="shared" si="83"/>
        <v>30.177785923753664</v>
      </c>
      <c r="P75" s="14">
        <f>(N75/N$180)*100</f>
        <v>2.0026448163854553</v>
      </c>
      <c r="Q75" s="15">
        <v>0</v>
      </c>
      <c r="R75" s="15">
        <v>0</v>
      </c>
      <c r="S75" s="36" t="s">
        <v>43</v>
      </c>
      <c r="T75" s="19">
        <v>0</v>
      </c>
      <c r="U75" s="19">
        <v>0</v>
      </c>
      <c r="V75" s="36" t="s">
        <v>43</v>
      </c>
      <c r="W75" s="36" t="s">
        <v>43</v>
      </c>
      <c r="X75" s="18">
        <v>260.60082870999997</v>
      </c>
      <c r="Y75" s="18">
        <v>310.30275726000002</v>
      </c>
      <c r="Z75" s="13">
        <f t="shared" si="86"/>
        <v>19.072053145812902</v>
      </c>
      <c r="AA75" s="18">
        <v>1818.2129527699999</v>
      </c>
      <c r="AB75" s="18">
        <v>2311.25428212</v>
      </c>
      <c r="AC75" s="13">
        <f t="shared" si="87"/>
        <v>27.116808765379464</v>
      </c>
      <c r="AD75" s="14">
        <f>(AB75/AB$180)*100</f>
        <v>10.445907904107422</v>
      </c>
    </row>
    <row r="76" spans="1:30">
      <c r="A76" s="4"/>
      <c r="B76" s="10" t="s">
        <v>3</v>
      </c>
      <c r="C76" s="18">
        <v>601.13573515999997</v>
      </c>
      <c r="D76" s="18">
        <v>404.89814651000006</v>
      </c>
      <c r="E76" s="13">
        <f t="shared" si="80"/>
        <v>-32.644472316683817</v>
      </c>
      <c r="F76" s="18">
        <v>4131.5236369200002</v>
      </c>
      <c r="G76" s="18">
        <v>2617.4151989299999</v>
      </c>
      <c r="H76" s="13">
        <f t="shared" si="81"/>
        <v>-36.647701212687465</v>
      </c>
      <c r="I76" s="14">
        <f>(G76/G$181)*100</f>
        <v>7.1308930061532241</v>
      </c>
      <c r="J76" s="19">
        <v>63260</v>
      </c>
      <c r="K76" s="19">
        <v>47983</v>
      </c>
      <c r="L76" s="13">
        <f t="shared" si="82"/>
        <v>-24.149541574454631</v>
      </c>
      <c r="M76" s="19">
        <v>464201</v>
      </c>
      <c r="N76" s="19">
        <v>363549</v>
      </c>
      <c r="O76" s="13">
        <f t="shared" si="83"/>
        <v>-21.682848593604927</v>
      </c>
      <c r="P76" s="14">
        <f>(N76/N$181)*100</f>
        <v>2.896403669356387</v>
      </c>
      <c r="Q76" s="21">
        <v>0</v>
      </c>
      <c r="R76" s="21">
        <v>0</v>
      </c>
      <c r="S76" s="36" t="s">
        <v>43</v>
      </c>
      <c r="T76" s="19">
        <v>0</v>
      </c>
      <c r="U76" s="19">
        <v>0</v>
      </c>
      <c r="V76" s="36" t="s">
        <v>43</v>
      </c>
      <c r="W76" s="36" t="s">
        <v>43</v>
      </c>
      <c r="X76" s="18">
        <v>21654.54861147</v>
      </c>
      <c r="Y76" s="18">
        <v>16572.511463700001</v>
      </c>
      <c r="Z76" s="13">
        <f t="shared" si="86"/>
        <v>-23.468681979721069</v>
      </c>
      <c r="AA76" s="18">
        <v>161155.31818597001</v>
      </c>
      <c r="AB76" s="18">
        <v>138127.3827548</v>
      </c>
      <c r="AC76" s="13">
        <f t="shared" si="87"/>
        <v>-14.289280484430703</v>
      </c>
      <c r="AD76" s="14">
        <f>(AB76/AB$181)*100</f>
        <v>12.508123993523865</v>
      </c>
    </row>
    <row r="77" spans="1:30">
      <c r="A77" s="4"/>
      <c r="B77" s="10" t="s">
        <v>4</v>
      </c>
      <c r="C77" s="18">
        <v>192.15632473000002</v>
      </c>
      <c r="D77" s="18">
        <v>241.46386866</v>
      </c>
      <c r="E77" s="13">
        <f t="shared" si="80"/>
        <v>25.660120216850679</v>
      </c>
      <c r="F77" s="18">
        <v>1284.1633371799999</v>
      </c>
      <c r="G77" s="18">
        <v>1048.42598056</v>
      </c>
      <c r="H77" s="13">
        <f t="shared" si="81"/>
        <v>-18.3572719914022</v>
      </c>
      <c r="I77" s="14">
        <f>(G77/G$182)*100</f>
        <v>1.1281026028871881</v>
      </c>
      <c r="J77" s="19">
        <v>18</v>
      </c>
      <c r="K77" s="19">
        <v>10</v>
      </c>
      <c r="L77" s="13">
        <f t="shared" si="82"/>
        <v>-44.444444444444443</v>
      </c>
      <c r="M77" s="19">
        <v>91</v>
      </c>
      <c r="N77" s="19">
        <v>43</v>
      </c>
      <c r="O77" s="13">
        <f t="shared" si="83"/>
        <v>-52.747252747252752</v>
      </c>
      <c r="P77" s="14">
        <f>(N77/N$182)*100</f>
        <v>5.5844155844155843</v>
      </c>
      <c r="Q77" s="21">
        <v>2358773</v>
      </c>
      <c r="R77" s="21">
        <v>2303276</v>
      </c>
      <c r="S77" s="13">
        <f t="shared" si="84"/>
        <v>-2.3527910485663521</v>
      </c>
      <c r="T77" s="19">
        <v>16311937</v>
      </c>
      <c r="U77" s="19">
        <v>8590077</v>
      </c>
      <c r="V77" s="13">
        <f t="shared" si="85"/>
        <v>-47.3387066171234</v>
      </c>
      <c r="W77" s="14">
        <f>(U77/U$182)*100</f>
        <v>21.4935678885271</v>
      </c>
      <c r="X77" s="18">
        <v>12945.820851499999</v>
      </c>
      <c r="Y77" s="18">
        <v>16550.569255999999</v>
      </c>
      <c r="Z77" s="13">
        <f t="shared" si="86"/>
        <v>27.844880953086314</v>
      </c>
      <c r="AA77" s="18">
        <v>86752.445740399999</v>
      </c>
      <c r="AB77" s="18">
        <v>67048.951604899994</v>
      </c>
      <c r="AC77" s="13">
        <f t="shared" si="87"/>
        <v>-22.712321211624616</v>
      </c>
      <c r="AD77" s="14">
        <f>(AB77/AB$182)*100</f>
        <v>14.38845803672802</v>
      </c>
    </row>
    <row r="78" spans="1:30">
      <c r="A78" s="4"/>
      <c r="B78" s="10" t="s">
        <v>5</v>
      </c>
      <c r="C78" s="18">
        <v>0</v>
      </c>
      <c r="D78" s="18">
        <v>0</v>
      </c>
      <c r="E78" s="36" t="s">
        <v>43</v>
      </c>
      <c r="F78" s="18">
        <v>0</v>
      </c>
      <c r="G78" s="18">
        <v>0</v>
      </c>
      <c r="H78" s="36" t="s">
        <v>43</v>
      </c>
      <c r="I78" s="14">
        <f>(G78/G$183)*100</f>
        <v>0</v>
      </c>
      <c r="J78" s="19">
        <v>0</v>
      </c>
      <c r="K78" s="19">
        <v>0</v>
      </c>
      <c r="L78" s="36" t="s">
        <v>43</v>
      </c>
      <c r="M78" s="19">
        <v>0</v>
      </c>
      <c r="N78" s="19">
        <v>0</v>
      </c>
      <c r="O78" s="36" t="s">
        <v>43</v>
      </c>
      <c r="P78" s="14">
        <f>(N78/N$183)*100</f>
        <v>0</v>
      </c>
      <c r="Q78" s="21">
        <v>0</v>
      </c>
      <c r="R78" s="21">
        <v>0</v>
      </c>
      <c r="S78" s="36" t="s">
        <v>43</v>
      </c>
      <c r="T78" s="19">
        <v>0</v>
      </c>
      <c r="U78" s="19">
        <v>0</v>
      </c>
      <c r="V78" s="36" t="s">
        <v>43</v>
      </c>
      <c r="W78" s="14">
        <f>(U78/U$183)*100</f>
        <v>0</v>
      </c>
      <c r="X78" s="18">
        <v>0</v>
      </c>
      <c r="Y78" s="18">
        <v>0</v>
      </c>
      <c r="Z78" s="36" t="s">
        <v>43</v>
      </c>
      <c r="AA78" s="18">
        <v>0</v>
      </c>
      <c r="AB78" s="18">
        <v>0</v>
      </c>
      <c r="AC78" s="36" t="s">
        <v>43</v>
      </c>
      <c r="AD78" s="14">
        <f>(AB78/AB$183)*100</f>
        <v>0</v>
      </c>
    </row>
    <row r="79" spans="1:30" s="3" customFormat="1" ht="15">
      <c r="A79" s="4"/>
      <c r="B79" s="10" t="s">
        <v>23</v>
      </c>
      <c r="C79" s="18">
        <v>82.418429780000011</v>
      </c>
      <c r="D79" s="18">
        <v>159.85585516</v>
      </c>
      <c r="E79" s="13">
        <f t="shared" si="80"/>
        <v>93.956443463803126</v>
      </c>
      <c r="F79" s="18">
        <v>835.31661756000005</v>
      </c>
      <c r="G79" s="18">
        <v>1535.1060377900003</v>
      </c>
      <c r="H79" s="13">
        <f t="shared" si="81"/>
        <v>83.775350031239498</v>
      </c>
      <c r="I79" s="14">
        <f>(G79/G$184)*100</f>
        <v>43.30237557832077</v>
      </c>
      <c r="J79" s="19">
        <v>153</v>
      </c>
      <c r="K79" s="19">
        <v>189</v>
      </c>
      <c r="L79" s="13">
        <f t="shared" si="82"/>
        <v>23.52941176470588</v>
      </c>
      <c r="M79" s="19">
        <v>1052</v>
      </c>
      <c r="N79" s="19">
        <v>1723</v>
      </c>
      <c r="O79" s="13">
        <f t="shared" si="83"/>
        <v>63.783269961977183</v>
      </c>
      <c r="P79" s="14">
        <f>(N79/N$184)*100</f>
        <v>9.7174440245897014</v>
      </c>
      <c r="Q79" s="21">
        <v>257816</v>
      </c>
      <c r="R79" s="21">
        <v>235660</v>
      </c>
      <c r="S79" s="13">
        <f t="shared" si="84"/>
        <v>-8.5937257579048616</v>
      </c>
      <c r="T79" s="19">
        <v>2024996</v>
      </c>
      <c r="U79" s="19">
        <v>1807629</v>
      </c>
      <c r="V79" s="13">
        <f t="shared" si="85"/>
        <v>-10.734194042852431</v>
      </c>
      <c r="W79" s="14">
        <f>(U79/U$184)*100</f>
        <v>4.0376475330974682</v>
      </c>
      <c r="X79" s="18">
        <v>7996.8161941299995</v>
      </c>
      <c r="Y79" s="18">
        <v>13075.75368982</v>
      </c>
      <c r="Z79" s="13">
        <f t="shared" si="86"/>
        <v>63.511994928908763</v>
      </c>
      <c r="AA79" s="18">
        <v>99463.036284410002</v>
      </c>
      <c r="AB79" s="18">
        <v>138622.25781677003</v>
      </c>
      <c r="AC79" s="13">
        <f t="shared" si="87"/>
        <v>39.37062751672493</v>
      </c>
      <c r="AD79" s="14">
        <f>(AB79/AB$184)*100</f>
        <v>12.911642272442494</v>
      </c>
    </row>
    <row r="80" spans="1:30" s="3" customFormat="1" ht="15">
      <c r="A80" s="4"/>
      <c r="B80" s="10"/>
      <c r="C80" s="18"/>
      <c r="D80" s="18"/>
      <c r="E80" s="13"/>
      <c r="F80" s="18"/>
      <c r="G80" s="18"/>
      <c r="H80" s="13"/>
      <c r="I80" s="14"/>
      <c r="J80" s="19"/>
      <c r="K80" s="19"/>
      <c r="L80" s="13"/>
      <c r="M80" s="19"/>
      <c r="N80" s="19"/>
      <c r="O80" s="13"/>
      <c r="P80" s="14"/>
      <c r="Q80" s="21"/>
      <c r="R80" s="21"/>
      <c r="S80" s="13"/>
      <c r="T80" s="19"/>
      <c r="U80" s="19"/>
      <c r="V80" s="13"/>
      <c r="W80" s="14"/>
      <c r="X80" s="18"/>
      <c r="Y80" s="18"/>
      <c r="Z80" s="13"/>
      <c r="AA80" s="18"/>
      <c r="AB80" s="18"/>
      <c r="AC80" s="13"/>
      <c r="AD80" s="14"/>
    </row>
    <row r="81" spans="1:30" s="3" customFormat="1" ht="15">
      <c r="A81" s="4">
        <v>12</v>
      </c>
      <c r="B81" s="5" t="s">
        <v>27</v>
      </c>
      <c r="C81" s="6">
        <f>C82+C83+C84+C85+C86</f>
        <v>45.937347250999991</v>
      </c>
      <c r="D81" s="6">
        <f>D82+D83+D84+D85+D86</f>
        <v>51.516253169000009</v>
      </c>
      <c r="E81" s="7">
        <f t="shared" ref="E81:E84" si="88">((D81-C81)/C81)*100</f>
        <v>12.144597482995872</v>
      </c>
      <c r="F81" s="6">
        <f>F82+F83+F84+F85+F86</f>
        <v>344.22454634305001</v>
      </c>
      <c r="G81" s="6">
        <f>G82+G83+G84+G85+G86</f>
        <v>318.86467732599999</v>
      </c>
      <c r="H81" s="7">
        <f t="shared" ref="H81:H85" si="89">((G81-F81)/F81)*100</f>
        <v>-7.3672459696632666</v>
      </c>
      <c r="I81" s="8">
        <f>(G81/G$179)*100</f>
        <v>0.19132305153398005</v>
      </c>
      <c r="J81" s="9">
        <f>J82+J83+J84+J85+J86</f>
        <v>3835</v>
      </c>
      <c r="K81" s="9">
        <f>K82+K83+K84+K85+K86</f>
        <v>3359</v>
      </c>
      <c r="L81" s="7">
        <f t="shared" ref="L81:L83" si="90">((K81-J81)/J81)*100</f>
        <v>-12.411994784876141</v>
      </c>
      <c r="M81" s="9">
        <f>M82+M83+M84+M85+M86</f>
        <v>33226</v>
      </c>
      <c r="N81" s="9">
        <f>N82+N83+N84+N85+N86</f>
        <v>22211</v>
      </c>
      <c r="O81" s="7">
        <f t="shared" ref="O81:O84" si="91">((N81-M81)/M81)*100</f>
        <v>-33.151748630590497</v>
      </c>
      <c r="P81" s="8">
        <f>(N81/N$179)*100</f>
        <v>0.16720471892051894</v>
      </c>
      <c r="Q81" s="9">
        <f>Q82+Q83+Q84+Q85+Q86</f>
        <v>-2374</v>
      </c>
      <c r="R81" s="9">
        <f>R82+R83+R84+R85+R86</f>
        <v>1989</v>
      </c>
      <c r="S81" s="7">
        <f t="shared" ref="S81:S84" si="92">((R81-Q81)/Q81)*100</f>
        <v>-183.7826453243471</v>
      </c>
      <c r="T81" s="9">
        <f>T82+T83+T84+T85+T86</f>
        <v>64414</v>
      </c>
      <c r="U81" s="9">
        <f>U82+U83+U84+U85+U86</f>
        <v>8722</v>
      </c>
      <c r="V81" s="7">
        <f t="shared" ref="V81:V85" si="93">((U81-T81)/T81)*100</f>
        <v>-86.459465333623115</v>
      </c>
      <c r="W81" s="8">
        <f>(U81/U$179)*100</f>
        <v>1.0054944936495391E-2</v>
      </c>
      <c r="X81" s="6">
        <f>X82+X83+X84+X85+X86</f>
        <v>1033.6457845141003</v>
      </c>
      <c r="Y81" s="6">
        <f>Y82+Y83+Y84+Y85+Y86</f>
        <v>778.46387469230001</v>
      </c>
      <c r="Z81" s="7">
        <f t="shared" ref="Z81:Z84" si="94">((Y81-X81)/X81)*100</f>
        <v>-24.68755870191616</v>
      </c>
      <c r="AA81" s="6">
        <f>AA82+AA83+AA84+AA85+AA86</f>
        <v>7716.6083999808989</v>
      </c>
      <c r="AB81" s="6">
        <f>AB82+AB83+AB84+AB85+AB86</f>
        <v>4348.5831453022001</v>
      </c>
      <c r="AC81" s="7">
        <f t="shared" ref="AC81:AC85" si="95">((AB81-AA81)/AA81)*100</f>
        <v>-43.646445175150205</v>
      </c>
      <c r="AD81" s="8">
        <f>(AB81/AB$179)*100</f>
        <v>0.15889528662605049</v>
      </c>
    </row>
    <row r="82" spans="1:30">
      <c r="A82" s="4"/>
      <c r="B82" s="10" t="s">
        <v>2</v>
      </c>
      <c r="C82" s="18">
        <v>10.3071138</v>
      </c>
      <c r="D82" s="18">
        <v>21.71292</v>
      </c>
      <c r="E82" s="13">
        <f t="shared" si="88"/>
        <v>110.65955437495995</v>
      </c>
      <c r="F82" s="18">
        <v>83.197070335000006</v>
      </c>
      <c r="G82" s="18">
        <v>153.56484668800002</v>
      </c>
      <c r="H82" s="13">
        <f t="shared" si="89"/>
        <v>84.579632515493913</v>
      </c>
      <c r="I82" s="14">
        <f>(G82/G$180)*100</f>
        <v>0.53696567275440632</v>
      </c>
      <c r="J82" s="19">
        <v>336</v>
      </c>
      <c r="K82" s="19">
        <v>398</v>
      </c>
      <c r="L82" s="13">
        <f t="shared" si="90"/>
        <v>18.452380952380953</v>
      </c>
      <c r="M82" s="19">
        <v>2985</v>
      </c>
      <c r="N82" s="19">
        <v>4120</v>
      </c>
      <c r="O82" s="13">
        <f t="shared" si="91"/>
        <v>38.023450586264659</v>
      </c>
      <c r="P82" s="14">
        <f>(N82/N$180)*100</f>
        <v>0.58084453667779479</v>
      </c>
      <c r="Q82" s="15">
        <v>0</v>
      </c>
      <c r="R82" s="15">
        <v>0</v>
      </c>
      <c r="S82" s="36" t="s">
        <v>43</v>
      </c>
      <c r="T82" s="19">
        <v>0</v>
      </c>
      <c r="U82" s="19">
        <v>0</v>
      </c>
      <c r="V82" s="36" t="s">
        <v>43</v>
      </c>
      <c r="W82" s="36" t="s">
        <v>43</v>
      </c>
      <c r="X82" s="18">
        <v>17.570784500000002</v>
      </c>
      <c r="Y82" s="18">
        <v>36.454238199999999</v>
      </c>
      <c r="Z82" s="13">
        <f t="shared" si="94"/>
        <v>107.4707489583063</v>
      </c>
      <c r="AA82" s="18">
        <v>146.5011082</v>
      </c>
      <c r="AB82" s="18">
        <v>268.08236449999998</v>
      </c>
      <c r="AC82" s="13">
        <f t="shared" si="95"/>
        <v>82.989990856601565</v>
      </c>
      <c r="AD82" s="14">
        <f>(AB82/AB$180)*100</f>
        <v>1.211620768838001</v>
      </c>
    </row>
    <row r="83" spans="1:30">
      <c r="A83" s="4"/>
      <c r="B83" s="10" t="s">
        <v>3</v>
      </c>
      <c r="C83" s="18">
        <v>23.186231986000003</v>
      </c>
      <c r="D83" s="18">
        <v>21.703852984000001</v>
      </c>
      <c r="E83" s="13">
        <f t="shared" si="88"/>
        <v>-6.3933587954052724</v>
      </c>
      <c r="F83" s="18">
        <v>176.02214612299997</v>
      </c>
      <c r="G83" s="18">
        <v>124.192955287</v>
      </c>
      <c r="H83" s="13">
        <f t="shared" si="89"/>
        <v>-29.44469885044067</v>
      </c>
      <c r="I83" s="14">
        <f>(G83/G$181)*100</f>
        <v>0.33835162133680768</v>
      </c>
      <c r="J83" s="19">
        <v>3499</v>
      </c>
      <c r="K83" s="19">
        <v>2958</v>
      </c>
      <c r="L83" s="13">
        <f t="shared" si="90"/>
        <v>-15.461560445841668</v>
      </c>
      <c r="M83" s="19">
        <v>30239</v>
      </c>
      <c r="N83" s="19">
        <v>18087</v>
      </c>
      <c r="O83" s="13">
        <f t="shared" si="91"/>
        <v>-40.18651410430239</v>
      </c>
      <c r="P83" s="14">
        <f>(N83/N$181)*100</f>
        <v>0.14409956613179786</v>
      </c>
      <c r="Q83" s="15">
        <v>0</v>
      </c>
      <c r="R83" s="15">
        <v>0</v>
      </c>
      <c r="S83" s="36" t="s">
        <v>43</v>
      </c>
      <c r="T83" s="19">
        <v>0</v>
      </c>
      <c r="U83" s="19">
        <v>0</v>
      </c>
      <c r="V83" s="36" t="s">
        <v>43</v>
      </c>
      <c r="W83" s="36" t="s">
        <v>43</v>
      </c>
      <c r="X83" s="18">
        <v>466.60419919999998</v>
      </c>
      <c r="Y83" s="18">
        <v>356.16526219999997</v>
      </c>
      <c r="Z83" s="13">
        <f t="shared" si="94"/>
        <v>-23.668654759076162</v>
      </c>
      <c r="AA83" s="18">
        <v>3688.3704840999999</v>
      </c>
      <c r="AB83" s="18">
        <v>2160.4104066999998</v>
      </c>
      <c r="AC83" s="13">
        <f t="shared" si="95"/>
        <v>-41.42642622227897</v>
      </c>
      <c r="AD83" s="14">
        <f>(AB83/AB$181)*100</f>
        <v>0.19563594636316869</v>
      </c>
    </row>
    <row r="84" spans="1:30">
      <c r="A84" s="4"/>
      <c r="B84" s="10" t="s">
        <v>4</v>
      </c>
      <c r="C84" s="18">
        <v>12.444001464999985</v>
      </c>
      <c r="D84" s="18">
        <v>8.0894151650000019</v>
      </c>
      <c r="E84" s="13">
        <f t="shared" si="88"/>
        <v>-34.993456986064317</v>
      </c>
      <c r="F84" s="18">
        <v>84.67710493300001</v>
      </c>
      <c r="G84" s="18">
        <v>41.092420351000015</v>
      </c>
      <c r="H84" s="13">
        <f t="shared" si="89"/>
        <v>-51.471628153189677</v>
      </c>
      <c r="I84" s="14">
        <f>(G84/G$182)*100</f>
        <v>4.4215297232654424E-2</v>
      </c>
      <c r="J84" s="19">
        <v>0</v>
      </c>
      <c r="K84" s="19">
        <v>0</v>
      </c>
      <c r="L84" s="36" t="s">
        <v>43</v>
      </c>
      <c r="M84" s="19">
        <v>2</v>
      </c>
      <c r="N84" s="19">
        <v>0</v>
      </c>
      <c r="O84" s="13">
        <f t="shared" si="91"/>
        <v>-100</v>
      </c>
      <c r="P84" s="14">
        <f>(N84/N$182)*100</f>
        <v>0</v>
      </c>
      <c r="Q84" s="15">
        <v>-2374</v>
      </c>
      <c r="R84" s="15">
        <v>1519</v>
      </c>
      <c r="S84" s="13">
        <f t="shared" si="92"/>
        <v>-163.98483572030329</v>
      </c>
      <c r="T84" s="19">
        <v>10470</v>
      </c>
      <c r="U84" s="19">
        <v>7687</v>
      </c>
      <c r="V84" s="13">
        <f t="shared" si="93"/>
        <v>-26.580706781279844</v>
      </c>
      <c r="W84" s="14">
        <f>(U84/U$182)*100</f>
        <v>1.9233943579214458E-2</v>
      </c>
      <c r="X84" s="18">
        <v>549.47080081410024</v>
      </c>
      <c r="Y84" s="18">
        <v>383.61637429230012</v>
      </c>
      <c r="Z84" s="13">
        <f t="shared" si="94"/>
        <v>-30.184393106252216</v>
      </c>
      <c r="AA84" s="18">
        <v>3769.3230876808993</v>
      </c>
      <c r="AB84" s="18">
        <v>1916.1673741022003</v>
      </c>
      <c r="AC84" s="13">
        <f t="shared" si="95"/>
        <v>-49.164151506016566</v>
      </c>
      <c r="AD84" s="14">
        <f>(AB84/AB$182)*100</f>
        <v>0.41120246019778084</v>
      </c>
    </row>
    <row r="85" spans="1:30">
      <c r="A85" s="4"/>
      <c r="B85" s="10" t="s">
        <v>5</v>
      </c>
      <c r="C85" s="18">
        <v>0</v>
      </c>
      <c r="D85" s="18">
        <v>1.0065020000000001E-2</v>
      </c>
      <c r="E85" s="36" t="s">
        <v>43</v>
      </c>
      <c r="F85" s="18">
        <v>0.32822495205000002</v>
      </c>
      <c r="G85" s="18">
        <v>1.4455000000000001E-2</v>
      </c>
      <c r="H85" s="13">
        <f t="shared" si="89"/>
        <v>-95.59600819202862</v>
      </c>
      <c r="I85" s="14">
        <f>(G85/G$183)*100</f>
        <v>2.9640069050077461E-4</v>
      </c>
      <c r="J85" s="19">
        <v>0</v>
      </c>
      <c r="K85" s="19">
        <v>3</v>
      </c>
      <c r="L85" s="36" t="s">
        <v>43</v>
      </c>
      <c r="M85" s="19">
        <v>0</v>
      </c>
      <c r="N85" s="19">
        <v>4</v>
      </c>
      <c r="O85" s="36" t="s">
        <v>43</v>
      </c>
      <c r="P85" s="14">
        <f>(N85/N$183)*100</f>
        <v>9.6038415366146462E-2</v>
      </c>
      <c r="Q85" s="15">
        <v>0</v>
      </c>
      <c r="R85" s="15">
        <v>470</v>
      </c>
      <c r="S85" s="36" t="s">
        <v>43</v>
      </c>
      <c r="T85" s="19">
        <v>53944</v>
      </c>
      <c r="U85" s="19">
        <v>1035</v>
      </c>
      <c r="V85" s="13">
        <f t="shared" si="93"/>
        <v>-98.081343615601369</v>
      </c>
      <c r="W85" s="14">
        <f>(U85/U$183)*100</f>
        <v>5.1538049770319554E-2</v>
      </c>
      <c r="X85" s="18">
        <v>0</v>
      </c>
      <c r="Y85" s="18">
        <v>2.2280000000000002</v>
      </c>
      <c r="Z85" s="36" t="s">
        <v>43</v>
      </c>
      <c r="AA85" s="18">
        <v>112.41372</v>
      </c>
      <c r="AB85" s="18">
        <v>3.923</v>
      </c>
      <c r="AC85" s="13">
        <f t="shared" si="95"/>
        <v>-96.510212454493981</v>
      </c>
      <c r="AD85" s="14">
        <f>(AB85/AB$183)*100</f>
        <v>5.5472594340293989E-3</v>
      </c>
    </row>
    <row r="86" spans="1:30">
      <c r="A86" s="4"/>
      <c r="B86" s="10" t="s">
        <v>23</v>
      </c>
      <c r="C86" s="18">
        <v>0</v>
      </c>
      <c r="D86" s="18">
        <v>0</v>
      </c>
      <c r="E86" s="36" t="s">
        <v>43</v>
      </c>
      <c r="F86" s="18">
        <v>0</v>
      </c>
      <c r="G86" s="18">
        <v>0</v>
      </c>
      <c r="H86" s="36" t="s">
        <v>43</v>
      </c>
      <c r="I86" s="14">
        <f>(G86/G$184)*100</f>
        <v>0</v>
      </c>
      <c r="J86" s="19">
        <v>0</v>
      </c>
      <c r="K86" s="19">
        <v>0</v>
      </c>
      <c r="L86" s="36" t="s">
        <v>43</v>
      </c>
      <c r="M86" s="19">
        <v>0</v>
      </c>
      <c r="N86" s="19">
        <v>0</v>
      </c>
      <c r="O86" s="36" t="s">
        <v>43</v>
      </c>
      <c r="P86" s="14">
        <f>(N86/N$184)*100</f>
        <v>0</v>
      </c>
      <c r="Q86" s="15">
        <v>0</v>
      </c>
      <c r="R86" s="15">
        <v>0</v>
      </c>
      <c r="S86" s="36" t="s">
        <v>43</v>
      </c>
      <c r="T86" s="19">
        <v>0</v>
      </c>
      <c r="U86" s="19">
        <v>0</v>
      </c>
      <c r="V86" s="36" t="s">
        <v>43</v>
      </c>
      <c r="W86" s="14">
        <f>(U86/U$184)*100</f>
        <v>0</v>
      </c>
      <c r="X86" s="18">
        <v>0</v>
      </c>
      <c r="Y86" s="18">
        <v>0</v>
      </c>
      <c r="Z86" s="36" t="s">
        <v>43</v>
      </c>
      <c r="AA86" s="18">
        <v>0</v>
      </c>
      <c r="AB86" s="18">
        <v>0</v>
      </c>
      <c r="AC86" s="36" t="s">
        <v>43</v>
      </c>
      <c r="AD86" s="14">
        <f>(AB86/AB$184)*100</f>
        <v>0</v>
      </c>
    </row>
    <row r="87" spans="1:30">
      <c r="A87" s="4"/>
      <c r="B87" s="10"/>
      <c r="C87" s="18"/>
      <c r="D87" s="18"/>
      <c r="E87" s="13"/>
      <c r="F87" s="18"/>
      <c r="G87" s="18"/>
      <c r="H87" s="13"/>
      <c r="I87" s="14"/>
      <c r="J87" s="19"/>
      <c r="K87" s="19"/>
      <c r="L87" s="13"/>
      <c r="M87" s="19"/>
      <c r="N87" s="19"/>
      <c r="O87" s="13"/>
      <c r="P87" s="14"/>
      <c r="Q87" s="15"/>
      <c r="R87" s="15"/>
      <c r="S87" s="13"/>
      <c r="T87" s="19"/>
      <c r="U87" s="19"/>
      <c r="V87" s="13"/>
      <c r="W87" s="14"/>
      <c r="X87" s="18"/>
      <c r="Y87" s="18"/>
      <c r="Z87" s="13"/>
      <c r="AA87" s="18"/>
      <c r="AB87" s="18"/>
      <c r="AC87" s="13"/>
      <c r="AD87" s="14"/>
    </row>
    <row r="88" spans="1:30" ht="15">
      <c r="A88" s="4">
        <v>13</v>
      </c>
      <c r="B88" s="5" t="s">
        <v>28</v>
      </c>
      <c r="C88" s="6">
        <f>C89+C90+C91+C92+C93</f>
        <v>140.94440240513106</v>
      </c>
      <c r="D88" s="6">
        <f>D89+D90+D91+D92+D93</f>
        <v>137.59872738598318</v>
      </c>
      <c r="E88" s="7">
        <f t="shared" ref="E88:E92" si="96">((D88-C88)/C88)*100</f>
        <v>-2.3737551559735284</v>
      </c>
      <c r="F88" s="6">
        <f>F89+F90+F91+F92+F93</f>
        <v>1126.0864130910311</v>
      </c>
      <c r="G88" s="6">
        <f>G89+G90+G91+G92+G93</f>
        <v>1130.6272120219899</v>
      </c>
      <c r="H88" s="7">
        <f t="shared" ref="H88:H92" si="97">((G88-F88)/F88)*100</f>
        <v>0.40323716529840598</v>
      </c>
      <c r="I88" s="8">
        <f>(G88/G$179)*100</f>
        <v>0.67839137958278073</v>
      </c>
      <c r="J88" s="9">
        <f>J89+J90+J91+J92+J93</f>
        <v>15080</v>
      </c>
      <c r="K88" s="9">
        <f>K89+K90+K91+K92+K93</f>
        <v>17096</v>
      </c>
      <c r="L88" s="7">
        <f t="shared" ref="L88:L91" si="98">((K88-J88)/J88)*100</f>
        <v>13.36870026525199</v>
      </c>
      <c r="M88" s="9">
        <f>M89+M90+M91+M92+M93</f>
        <v>117188</v>
      </c>
      <c r="N88" s="9">
        <f>N89+N90+N91+N92+N93</f>
        <v>106979</v>
      </c>
      <c r="O88" s="7">
        <f t="shared" ref="O88:O92" si="99">((N88-M88)/M88)*100</f>
        <v>-8.7116428303239228</v>
      </c>
      <c r="P88" s="8">
        <f>(N88/N$179)*100</f>
        <v>0.80533940954473882</v>
      </c>
      <c r="Q88" s="9">
        <f>Q89+Q90+Q91+Q92+Q93</f>
        <v>424568</v>
      </c>
      <c r="R88" s="9">
        <f>R89+R90+R91+R92+R93</f>
        <v>514509</v>
      </c>
      <c r="S88" s="7">
        <f t="shared" ref="S88:S92" si="100">((R88-Q88)/Q88)*100</f>
        <v>21.18412127150421</v>
      </c>
      <c r="T88" s="9">
        <f>T89+T90+T91+T92+T93</f>
        <v>2507279</v>
      </c>
      <c r="U88" s="9">
        <f>U89+U90+U91+U92+U93</f>
        <v>2107107</v>
      </c>
      <c r="V88" s="7">
        <f t="shared" ref="V88:V92" si="101">((U88-T88)/T88)*100</f>
        <v>-15.960409671201331</v>
      </c>
      <c r="W88" s="8">
        <f>(U88/U$179)*100</f>
        <v>2.4291269044145829</v>
      </c>
      <c r="X88" s="6">
        <f>X89+X90+X91+X92+X93</f>
        <v>20921.035751299994</v>
      </c>
      <c r="Y88" s="6">
        <f>Y89+Y90+Y91+Y92+Y93</f>
        <v>28654.668468267999</v>
      </c>
      <c r="Z88" s="7">
        <f t="shared" ref="Z88:Z92" si="102">((Y88-X88)/X88)*100</f>
        <v>36.965821429216049</v>
      </c>
      <c r="AA88" s="6">
        <f>AA89+AA90+AA91+AA92+AA93</f>
        <v>89093.662004499987</v>
      </c>
      <c r="AB88" s="6">
        <f>AB89+AB90+AB91+AB92+AB93</f>
        <v>111910.24309989999</v>
      </c>
      <c r="AC88" s="7">
        <f t="shared" ref="AC88:AC92" si="103">((AB88-AA88)/AA88)*100</f>
        <v>25.609656828616579</v>
      </c>
      <c r="AD88" s="8">
        <f>(AB88/AB$179)*100</f>
        <v>4.0891503185260714</v>
      </c>
    </row>
    <row r="89" spans="1:30" s="3" customFormat="1" ht="15">
      <c r="A89" s="4"/>
      <c r="B89" s="10" t="s">
        <v>2</v>
      </c>
      <c r="C89" s="12">
        <v>1.8590502000000004</v>
      </c>
      <c r="D89" s="12">
        <v>2.8774867379999991</v>
      </c>
      <c r="E89" s="13">
        <f t="shared" si="96"/>
        <v>54.782627064078113</v>
      </c>
      <c r="F89" s="12">
        <v>13.826396300000001</v>
      </c>
      <c r="G89" s="12">
        <v>15.003019099999999</v>
      </c>
      <c r="H89" s="13">
        <f t="shared" si="97"/>
        <v>8.5099745043471575</v>
      </c>
      <c r="I89" s="14">
        <f>(G89/G$180)*100</f>
        <v>5.2460614640187919E-2</v>
      </c>
      <c r="J89" s="16">
        <v>299</v>
      </c>
      <c r="K89" s="16">
        <v>166</v>
      </c>
      <c r="L89" s="13">
        <f t="shared" si="98"/>
        <v>-44.481605351170565</v>
      </c>
      <c r="M89" s="16">
        <v>15319</v>
      </c>
      <c r="N89" s="16">
        <v>610</v>
      </c>
      <c r="O89" s="13">
        <f t="shared" si="99"/>
        <v>-96.018016841830416</v>
      </c>
      <c r="P89" s="14">
        <f>(N89/N$180)*100</f>
        <v>8.599882703239195E-2</v>
      </c>
      <c r="Q89" s="15">
        <v>0</v>
      </c>
      <c r="R89" s="15">
        <v>0</v>
      </c>
      <c r="S89" s="36" t="s">
        <v>43</v>
      </c>
      <c r="T89" s="16">
        <v>0</v>
      </c>
      <c r="U89" s="16">
        <v>0</v>
      </c>
      <c r="V89" s="36" t="s">
        <v>43</v>
      </c>
      <c r="W89" s="36" t="s">
        <v>43</v>
      </c>
      <c r="X89" s="12">
        <v>2.7347582999999998</v>
      </c>
      <c r="Y89" s="12">
        <v>4.4696330380000013</v>
      </c>
      <c r="Z89" s="13">
        <f t="shared" si="102"/>
        <v>63.437954937370577</v>
      </c>
      <c r="AA89" s="12">
        <v>24.139798899999995</v>
      </c>
      <c r="AB89" s="12">
        <v>27.724195899999998</v>
      </c>
      <c r="AC89" s="13">
        <f t="shared" si="103"/>
        <v>14.848495693143507</v>
      </c>
      <c r="AD89" s="14">
        <f>(AB89/AB$180)*100</f>
        <v>0.12530183257083796</v>
      </c>
    </row>
    <row r="90" spans="1:30">
      <c r="A90" s="4"/>
      <c r="B90" s="10" t="s">
        <v>3</v>
      </c>
      <c r="C90" s="12">
        <v>72.405414199999996</v>
      </c>
      <c r="D90" s="12">
        <v>77.224124690000025</v>
      </c>
      <c r="E90" s="13">
        <f t="shared" si="96"/>
        <v>6.6551797862652515</v>
      </c>
      <c r="F90" s="12">
        <v>453.96370800000005</v>
      </c>
      <c r="G90" s="12">
        <v>429.67517810000004</v>
      </c>
      <c r="H90" s="13">
        <f t="shared" si="97"/>
        <v>-5.3503241497005334</v>
      </c>
      <c r="I90" s="14">
        <f>(G90/G$181)*100</f>
        <v>1.170608210605441</v>
      </c>
      <c r="J90" s="16">
        <v>14769</v>
      </c>
      <c r="K90" s="16">
        <v>16915</v>
      </c>
      <c r="L90" s="13">
        <f t="shared" si="98"/>
        <v>14.530435371386011</v>
      </c>
      <c r="M90" s="16">
        <v>101767</v>
      </c>
      <c r="N90" s="16">
        <v>106249</v>
      </c>
      <c r="O90" s="13">
        <f t="shared" si="99"/>
        <v>4.404178171705956</v>
      </c>
      <c r="P90" s="14">
        <f>(N90/N$181)*100</f>
        <v>0.84648835085627194</v>
      </c>
      <c r="Q90" s="20">
        <v>0</v>
      </c>
      <c r="R90" s="20">
        <v>0</v>
      </c>
      <c r="S90" s="36" t="s">
        <v>43</v>
      </c>
      <c r="T90" s="16">
        <v>0</v>
      </c>
      <c r="U90" s="16">
        <v>0</v>
      </c>
      <c r="V90" s="36" t="s">
        <v>43</v>
      </c>
      <c r="W90" s="36" t="s">
        <v>43</v>
      </c>
      <c r="X90" s="12">
        <v>761.21163160000026</v>
      </c>
      <c r="Y90" s="12">
        <v>1168.0439710900005</v>
      </c>
      <c r="Z90" s="13">
        <f t="shared" si="102"/>
        <v>53.445365598903713</v>
      </c>
      <c r="AA90" s="12">
        <v>4870.5130881000005</v>
      </c>
      <c r="AB90" s="12">
        <v>10401.124898999999</v>
      </c>
      <c r="AC90" s="13">
        <f t="shared" si="103"/>
        <v>113.55296066060883</v>
      </c>
      <c r="AD90" s="14">
        <f>(AB90/AB$181)*100</f>
        <v>0.94187377849450615</v>
      </c>
    </row>
    <row r="91" spans="1:30" s="23" customFormat="1" ht="15">
      <c r="A91" s="4"/>
      <c r="B91" s="10" t="s">
        <v>4</v>
      </c>
      <c r="C91" s="12">
        <v>66.619684190831038</v>
      </c>
      <c r="D91" s="12">
        <v>57.471345151983151</v>
      </c>
      <c r="E91" s="13">
        <f t="shared" si="96"/>
        <v>-13.732186139824098</v>
      </c>
      <c r="F91" s="12">
        <v>658.02474251603098</v>
      </c>
      <c r="G91" s="12">
        <v>685.61276048498996</v>
      </c>
      <c r="H91" s="13">
        <f t="shared" si="97"/>
        <v>4.1925502471948271</v>
      </c>
      <c r="I91" s="14">
        <f>(G91/G$182)*100</f>
        <v>0.73771687655304563</v>
      </c>
      <c r="J91" s="16">
        <v>12</v>
      </c>
      <c r="K91" s="16">
        <v>15</v>
      </c>
      <c r="L91" s="13">
        <f t="shared" si="98"/>
        <v>25</v>
      </c>
      <c r="M91" s="16">
        <v>101</v>
      </c>
      <c r="N91" s="16">
        <v>118</v>
      </c>
      <c r="O91" s="13">
        <f t="shared" si="99"/>
        <v>16.831683168316832</v>
      </c>
      <c r="P91" s="14">
        <f>(N91/N$182)*100</f>
        <v>15.324675324675324</v>
      </c>
      <c r="Q91" s="15">
        <v>424499</v>
      </c>
      <c r="R91" s="15">
        <v>514489</v>
      </c>
      <c r="S91" s="13">
        <f t="shared" si="100"/>
        <v>21.19910765396385</v>
      </c>
      <c r="T91" s="16">
        <v>2506716</v>
      </c>
      <c r="U91" s="16">
        <v>2106840</v>
      </c>
      <c r="V91" s="13">
        <f t="shared" si="101"/>
        <v>-15.952186047402259</v>
      </c>
      <c r="W91" s="14">
        <f>(U91/U$182)*100</f>
        <v>5.2716068284678279</v>
      </c>
      <c r="X91" s="12">
        <v>20143.117637399995</v>
      </c>
      <c r="Y91" s="12">
        <v>27477.439154139996</v>
      </c>
      <c r="Z91" s="13">
        <f t="shared" si="102"/>
        <v>36.411054379796049</v>
      </c>
      <c r="AA91" s="12">
        <v>84113.885533999986</v>
      </c>
      <c r="AB91" s="12">
        <v>101386.5415828</v>
      </c>
      <c r="AC91" s="13">
        <f t="shared" si="103"/>
        <v>20.534845036754561</v>
      </c>
      <c r="AD91" s="14">
        <f>(AB91/AB$182)*100</f>
        <v>21.757178362002723</v>
      </c>
    </row>
    <row r="92" spans="1:30" s="23" customFormat="1" ht="15">
      <c r="A92" s="4"/>
      <c r="B92" s="10" t="s">
        <v>5</v>
      </c>
      <c r="C92" s="12">
        <v>6.0253814300000007E-2</v>
      </c>
      <c r="D92" s="12">
        <v>2.5770806000000021E-2</v>
      </c>
      <c r="E92" s="13">
        <f t="shared" si="96"/>
        <v>-57.229585712717245</v>
      </c>
      <c r="F92" s="12">
        <v>0.27156627499999997</v>
      </c>
      <c r="G92" s="12">
        <v>0.33625433700000001</v>
      </c>
      <c r="H92" s="13">
        <f t="shared" si="97"/>
        <v>23.820359137009945</v>
      </c>
      <c r="I92" s="14">
        <f>(G92/G$183)*100</f>
        <v>6.8949164766987318E-3</v>
      </c>
      <c r="J92" s="16">
        <v>0</v>
      </c>
      <c r="K92" s="16">
        <v>0</v>
      </c>
      <c r="L92" s="36" t="s">
        <v>43</v>
      </c>
      <c r="M92" s="16">
        <v>1</v>
      </c>
      <c r="N92" s="16">
        <v>2</v>
      </c>
      <c r="O92" s="13">
        <f t="shared" si="99"/>
        <v>100</v>
      </c>
      <c r="P92" s="14">
        <f>(N92/N$183)*100</f>
        <v>4.8019207683073231E-2</v>
      </c>
      <c r="Q92" s="15">
        <v>69</v>
      </c>
      <c r="R92" s="15">
        <v>20</v>
      </c>
      <c r="S92" s="13">
        <f t="shared" si="100"/>
        <v>-71.014492753623188</v>
      </c>
      <c r="T92" s="16">
        <v>563</v>
      </c>
      <c r="U92" s="16">
        <v>267</v>
      </c>
      <c r="V92" s="13">
        <f t="shared" si="101"/>
        <v>-52.575488454706928</v>
      </c>
      <c r="W92" s="14">
        <f>(U92/U$183)*100</f>
        <v>1.3295322984227366E-2</v>
      </c>
      <c r="X92" s="12">
        <v>13.971724000000004</v>
      </c>
      <c r="Y92" s="12">
        <v>4.7157099999999987</v>
      </c>
      <c r="Z92" s="13">
        <f t="shared" si="102"/>
        <v>-66.248188126247001</v>
      </c>
      <c r="AA92" s="12">
        <v>85.123583500000009</v>
      </c>
      <c r="AB92" s="12">
        <v>94.852422200000007</v>
      </c>
      <c r="AC92" s="13">
        <f t="shared" si="103"/>
        <v>11.429075586320913</v>
      </c>
      <c r="AD92" s="14">
        <f>(AB92/AB$183)*100</f>
        <v>0.13412464794531981</v>
      </c>
    </row>
    <row r="93" spans="1:30" s="24" customFormat="1">
      <c r="A93" s="4"/>
      <c r="B93" s="10" t="s">
        <v>23</v>
      </c>
      <c r="C93" s="12">
        <v>0</v>
      </c>
      <c r="D93" s="12">
        <v>0</v>
      </c>
      <c r="E93" s="36" t="s">
        <v>43</v>
      </c>
      <c r="F93" s="12">
        <v>0</v>
      </c>
      <c r="G93" s="12">
        <v>0</v>
      </c>
      <c r="H93" s="36" t="s">
        <v>43</v>
      </c>
      <c r="I93" s="14">
        <f>(G93/G$184)*100</f>
        <v>0</v>
      </c>
      <c r="J93" s="16">
        <v>0</v>
      </c>
      <c r="K93" s="16">
        <v>0</v>
      </c>
      <c r="L93" s="36" t="s">
        <v>43</v>
      </c>
      <c r="M93" s="16">
        <v>0</v>
      </c>
      <c r="N93" s="16">
        <v>0</v>
      </c>
      <c r="O93" s="36" t="s">
        <v>43</v>
      </c>
      <c r="P93" s="14">
        <f>(N93/N$184)*100</f>
        <v>0</v>
      </c>
      <c r="Q93" s="15">
        <v>0</v>
      </c>
      <c r="R93" s="15">
        <v>0</v>
      </c>
      <c r="S93" s="36" t="s">
        <v>43</v>
      </c>
      <c r="T93" s="16">
        <v>0</v>
      </c>
      <c r="U93" s="16">
        <v>0</v>
      </c>
      <c r="V93" s="36" t="s">
        <v>43</v>
      </c>
      <c r="W93" s="14">
        <f>(U93/U$184)*100</f>
        <v>0</v>
      </c>
      <c r="X93" s="12">
        <v>0</v>
      </c>
      <c r="Y93" s="12">
        <v>0</v>
      </c>
      <c r="Z93" s="36" t="s">
        <v>43</v>
      </c>
      <c r="AA93" s="12">
        <v>0</v>
      </c>
      <c r="AB93" s="12">
        <v>0</v>
      </c>
      <c r="AC93" s="36" t="s">
        <v>43</v>
      </c>
      <c r="AD93" s="14">
        <f>(AB93/AB$184)*100</f>
        <v>0</v>
      </c>
    </row>
    <row r="94" spans="1:30" s="24" customFormat="1">
      <c r="A94" s="4"/>
      <c r="B94" s="10"/>
      <c r="C94" s="12"/>
      <c r="D94" s="12"/>
      <c r="E94" s="13"/>
      <c r="F94" s="12"/>
      <c r="G94" s="12"/>
      <c r="H94" s="13"/>
      <c r="I94" s="14"/>
      <c r="J94" s="16"/>
      <c r="K94" s="16"/>
      <c r="L94" s="13"/>
      <c r="M94" s="16"/>
      <c r="N94" s="16"/>
      <c r="O94" s="13"/>
      <c r="P94" s="14"/>
      <c r="Q94" s="15"/>
      <c r="R94" s="15"/>
      <c r="S94" s="13"/>
      <c r="T94" s="16"/>
      <c r="U94" s="16"/>
      <c r="V94" s="13"/>
      <c r="W94" s="14"/>
      <c r="X94" s="12"/>
      <c r="Y94" s="12"/>
      <c r="Z94" s="13"/>
      <c r="AA94" s="12"/>
      <c r="AB94" s="12"/>
      <c r="AC94" s="13"/>
      <c r="AD94" s="14"/>
    </row>
    <row r="95" spans="1:30" s="24" customFormat="1" ht="15">
      <c r="A95" s="4">
        <v>14</v>
      </c>
      <c r="B95" s="5" t="s">
        <v>32</v>
      </c>
      <c r="C95" s="6">
        <f>C96+C97+C98+C99+C100</f>
        <v>541.62482852000028</v>
      </c>
      <c r="D95" s="6">
        <f>D96+D97+D98+D99+D100</f>
        <v>310.18288528000028</v>
      </c>
      <c r="E95" s="7">
        <f t="shared" ref="E95:E100" si="104">((D95-C95)/C95)*100</f>
        <v>-42.731043898489538</v>
      </c>
      <c r="F95" s="6">
        <f>F96+F97+F98+F99+F100</f>
        <v>2917.4359485679997</v>
      </c>
      <c r="G95" s="6">
        <f>G96+G97+G98+G99+G100</f>
        <v>2274.6167399590008</v>
      </c>
      <c r="H95" s="7">
        <f t="shared" ref="H95:H100" si="105">((G95-F95)/F95)*100</f>
        <v>-22.033704250628762</v>
      </c>
      <c r="I95" s="8">
        <f>(G95/G$179)*100</f>
        <v>1.3648003266109801</v>
      </c>
      <c r="J95" s="9">
        <f>J96+J97+J98+J99+J100</f>
        <v>26056</v>
      </c>
      <c r="K95" s="9">
        <f>K96+K97+K98+K99+K100</f>
        <v>21254</v>
      </c>
      <c r="L95" s="7">
        <f t="shared" ref="L95:L100" si="106">((K95-J95)/J95)*100</f>
        <v>-18.4295363831747</v>
      </c>
      <c r="M95" s="9">
        <f>M96+M97+M98+M99+M100</f>
        <v>178283</v>
      </c>
      <c r="N95" s="9">
        <f>N96+N97+N98+N99+N100</f>
        <v>180294</v>
      </c>
      <c r="O95" s="7">
        <f t="shared" ref="O95:O100" si="107">((N95-M95)/M95)*100</f>
        <v>1.1279819163913554</v>
      </c>
      <c r="P95" s="8">
        <f>(N95/N$179)*100</f>
        <v>1.3572557558442231</v>
      </c>
      <c r="Q95" s="9">
        <f>Q96+Q97+Q98+Q99+Q100</f>
        <v>1244211</v>
      </c>
      <c r="R95" s="9">
        <f>R96+R97+R98+R99+R100</f>
        <v>1736551</v>
      </c>
      <c r="S95" s="7">
        <f t="shared" ref="S95:S100" si="108">((R95-Q95)/Q95)*100</f>
        <v>39.570458708370204</v>
      </c>
      <c r="T95" s="9">
        <f>T96+T97+T98+T99+T100</f>
        <v>9714899</v>
      </c>
      <c r="U95" s="9">
        <f>U96+U97+U98+U99+U100</f>
        <v>7358658</v>
      </c>
      <c r="V95" s="7">
        <f t="shared" ref="V95:V100" si="109">((U95-T95)/T95)*100</f>
        <v>-24.253890853625961</v>
      </c>
      <c r="W95" s="8">
        <f>(U95/U$179)*100</f>
        <v>8.4832493690095507</v>
      </c>
      <c r="X95" s="6">
        <f>X96+X97+X98+X99+X100</f>
        <v>12976.722563310999</v>
      </c>
      <c r="Y95" s="6">
        <f>Y96+Y97+Y98+Y99+Y100</f>
        <v>17636.088020657</v>
      </c>
      <c r="Z95" s="7">
        <f t="shared" ref="Z95:Z100" si="110">((Y95-X95)/X95)*100</f>
        <v>35.905564248706327</v>
      </c>
      <c r="AA95" s="6">
        <f>AA96+AA97+AA98+AA99+AA100</f>
        <v>114904.84938612298</v>
      </c>
      <c r="AB95" s="6">
        <f>AB96+AB97+AB98+AB99+AB100</f>
        <v>103218.559048404</v>
      </c>
      <c r="AC95" s="7">
        <f t="shared" ref="AC95:AC100" si="111">((AB95-AA95)/AA95)*100</f>
        <v>-10.170406558254736</v>
      </c>
      <c r="AD95" s="8">
        <f>(AB95/AB$179)*100</f>
        <v>3.7715600638433466</v>
      </c>
    </row>
    <row r="96" spans="1:30" s="24" customFormat="1">
      <c r="A96" s="4"/>
      <c r="B96" s="10" t="s">
        <v>2</v>
      </c>
      <c r="C96" s="18">
        <v>64.374390699999992</v>
      </c>
      <c r="D96" s="18">
        <v>69.093331499999991</v>
      </c>
      <c r="E96" s="13">
        <f t="shared" si="104"/>
        <v>7.3304628574915567</v>
      </c>
      <c r="F96" s="18">
        <v>377.13853079999996</v>
      </c>
      <c r="G96" s="18">
        <v>525.96098260000008</v>
      </c>
      <c r="H96" s="13">
        <f t="shared" si="105"/>
        <v>39.460951254254645</v>
      </c>
      <c r="I96" s="14">
        <f>(G96/G$180)*100</f>
        <v>1.8391122640077948</v>
      </c>
      <c r="J96" s="19">
        <v>2835</v>
      </c>
      <c r="K96" s="19">
        <v>2374</v>
      </c>
      <c r="L96" s="13">
        <f t="shared" si="106"/>
        <v>-16.261022927689595</v>
      </c>
      <c r="M96" s="19">
        <v>28428</v>
      </c>
      <c r="N96" s="19">
        <v>23563</v>
      </c>
      <c r="O96" s="13">
        <f t="shared" si="107"/>
        <v>-17.113409314760094</v>
      </c>
      <c r="P96" s="14">
        <f>(N96/N$180)*100</f>
        <v>3.3219514120725435</v>
      </c>
      <c r="Q96" s="15">
        <v>0</v>
      </c>
      <c r="R96" s="15">
        <v>0</v>
      </c>
      <c r="S96" s="36" t="s">
        <v>43</v>
      </c>
      <c r="T96" s="19">
        <v>0</v>
      </c>
      <c r="U96" s="19">
        <v>0</v>
      </c>
      <c r="V96" s="36" t="s">
        <v>43</v>
      </c>
      <c r="W96" s="36" t="s">
        <v>43</v>
      </c>
      <c r="X96" s="18">
        <v>292.05406040000003</v>
      </c>
      <c r="Y96" s="18">
        <v>564.45438809999996</v>
      </c>
      <c r="Z96" s="13">
        <f t="shared" si="110"/>
        <v>93.270515508984147</v>
      </c>
      <c r="AA96" s="18">
        <v>2397.5622390000003</v>
      </c>
      <c r="AB96" s="18">
        <v>3712.1334453000004</v>
      </c>
      <c r="AC96" s="13">
        <f t="shared" si="111"/>
        <v>54.829492428454948</v>
      </c>
      <c r="AD96" s="14">
        <f>(AB96/AB$180)*100</f>
        <v>16.777298974560651</v>
      </c>
    </row>
    <row r="97" spans="1:30" s="24" customFormat="1">
      <c r="A97" s="4"/>
      <c r="B97" s="10" t="s">
        <v>3</v>
      </c>
      <c r="C97" s="18">
        <v>130.73604664600032</v>
      </c>
      <c r="D97" s="18">
        <v>98.380834800000301</v>
      </c>
      <c r="E97" s="13">
        <f t="shared" si="104"/>
        <v>-24.748501026353988</v>
      </c>
      <c r="F97" s="18">
        <v>787.92559121300235</v>
      </c>
      <c r="G97" s="18">
        <v>747.23674552400075</v>
      </c>
      <c r="H97" s="13">
        <f t="shared" si="105"/>
        <v>-5.1640467250672222</v>
      </c>
      <c r="I97" s="14">
        <f>(G97/G$181)*100</f>
        <v>2.0357737988134521</v>
      </c>
      <c r="J97" s="19">
        <v>23171</v>
      </c>
      <c r="K97" s="19">
        <v>18832</v>
      </c>
      <c r="L97" s="13">
        <f t="shared" si="106"/>
        <v>-18.725993699020329</v>
      </c>
      <c r="M97" s="19">
        <v>149338</v>
      </c>
      <c r="N97" s="19">
        <v>156146</v>
      </c>
      <c r="O97" s="13">
        <f t="shared" si="107"/>
        <v>4.5587861093626536</v>
      </c>
      <c r="P97" s="14">
        <f>(N97/N$181)*100</f>
        <v>1.2440189557812631</v>
      </c>
      <c r="Q97" s="15">
        <v>0</v>
      </c>
      <c r="R97" s="15">
        <v>0</v>
      </c>
      <c r="S97" s="36" t="s">
        <v>43</v>
      </c>
      <c r="T97" s="19">
        <v>0</v>
      </c>
      <c r="U97" s="19">
        <v>0</v>
      </c>
      <c r="V97" s="36" t="s">
        <v>43</v>
      </c>
      <c r="W97" s="36" t="s">
        <v>43</v>
      </c>
      <c r="X97" s="18">
        <v>4227.2513507000003</v>
      </c>
      <c r="Y97" s="18">
        <v>4516.7382756999996</v>
      </c>
      <c r="Z97" s="13">
        <f t="shared" si="110"/>
        <v>6.8481124253958177</v>
      </c>
      <c r="AA97" s="18">
        <v>27269.310200900003</v>
      </c>
      <c r="AB97" s="18">
        <v>41045.633863499999</v>
      </c>
      <c r="AC97" s="13">
        <f t="shared" si="111"/>
        <v>50.519516486138762</v>
      </c>
      <c r="AD97" s="14">
        <f>(AB97/AB$181)*100</f>
        <v>3.7168870322318401</v>
      </c>
    </row>
    <row r="98" spans="1:30" s="23" customFormat="1" ht="15">
      <c r="A98" s="4"/>
      <c r="B98" s="10" t="s">
        <v>4</v>
      </c>
      <c r="C98" s="18">
        <v>93.262410978999966</v>
      </c>
      <c r="D98" s="18">
        <v>103.578754348</v>
      </c>
      <c r="E98" s="13">
        <f t="shared" si="104"/>
        <v>11.061630576248971</v>
      </c>
      <c r="F98" s="18">
        <v>735.86388963799709</v>
      </c>
      <c r="G98" s="18">
        <v>447.60607912699999</v>
      </c>
      <c r="H98" s="13">
        <f t="shared" si="105"/>
        <v>-39.17270769364746</v>
      </c>
      <c r="I98" s="14">
        <f>(G98/G$182)*100</f>
        <v>0.48162253921024423</v>
      </c>
      <c r="J98" s="19">
        <v>17</v>
      </c>
      <c r="K98" s="19">
        <v>17</v>
      </c>
      <c r="L98" s="13">
        <f t="shared" si="106"/>
        <v>0</v>
      </c>
      <c r="M98" s="19">
        <v>138</v>
      </c>
      <c r="N98" s="19">
        <v>126</v>
      </c>
      <c r="O98" s="13">
        <f t="shared" si="107"/>
        <v>-8.695652173913043</v>
      </c>
      <c r="P98" s="14">
        <f>(N98/N$182)*100</f>
        <v>16.363636363636363</v>
      </c>
      <c r="Q98" s="15">
        <v>1212968</v>
      </c>
      <c r="R98" s="15">
        <v>1698565</v>
      </c>
      <c r="S98" s="13">
        <f t="shared" si="108"/>
        <v>40.033784897870348</v>
      </c>
      <c r="T98" s="19">
        <v>8950588</v>
      </c>
      <c r="U98" s="19">
        <v>6804367</v>
      </c>
      <c r="V98" s="13">
        <f t="shared" si="109"/>
        <v>-23.978547554641104</v>
      </c>
      <c r="W98" s="14">
        <f>(U98/U$182)*100</f>
        <v>17.025473002506669</v>
      </c>
      <c r="X98" s="18">
        <v>8190.4208316000004</v>
      </c>
      <c r="Y98" s="18">
        <v>10737.180612000002</v>
      </c>
      <c r="Z98" s="13">
        <f t="shared" si="110"/>
        <v>31.094370274286518</v>
      </c>
      <c r="AA98" s="18">
        <v>61470.733882499997</v>
      </c>
      <c r="AB98" s="18">
        <v>42685.401302400001</v>
      </c>
      <c r="AC98" s="13">
        <f t="shared" si="111"/>
        <v>-30.559798775150078</v>
      </c>
      <c r="AD98" s="14">
        <f>(AB98/AB$182)*100</f>
        <v>9.160129885992033</v>
      </c>
    </row>
    <row r="99" spans="1:30" s="24" customFormat="1">
      <c r="A99" s="4"/>
      <c r="B99" s="10" t="s">
        <v>5</v>
      </c>
      <c r="C99" s="18">
        <v>8.3261366000000003E-2</v>
      </c>
      <c r="D99" s="18">
        <v>9.2072921000000002E-2</v>
      </c>
      <c r="E99" s="13">
        <f t="shared" si="104"/>
        <v>10.583005568272803</v>
      </c>
      <c r="F99" s="18">
        <v>3.5820476310000107</v>
      </c>
      <c r="G99" s="18">
        <v>0.34995746300000002</v>
      </c>
      <c r="H99" s="13">
        <f t="shared" si="105"/>
        <v>-90.23023982229121</v>
      </c>
      <c r="I99" s="14">
        <f>(G99/G$183)*100</f>
        <v>7.1758999432099133E-3</v>
      </c>
      <c r="J99" s="19">
        <v>4</v>
      </c>
      <c r="K99" s="19">
        <v>1</v>
      </c>
      <c r="L99" s="13">
        <f t="shared" si="106"/>
        <v>-75</v>
      </c>
      <c r="M99" s="19">
        <v>21</v>
      </c>
      <c r="N99" s="19">
        <v>12</v>
      </c>
      <c r="O99" s="13">
        <f t="shared" si="107"/>
        <v>-42.857142857142854</v>
      </c>
      <c r="P99" s="14">
        <f>(N99/N$183)*100</f>
        <v>0.28811524609843936</v>
      </c>
      <c r="Q99" s="20">
        <v>3268</v>
      </c>
      <c r="R99" s="20">
        <v>871</v>
      </c>
      <c r="S99" s="13">
        <f t="shared" si="108"/>
        <v>-73.347613219094242</v>
      </c>
      <c r="T99" s="19">
        <v>211263</v>
      </c>
      <c r="U99" s="19">
        <v>12445</v>
      </c>
      <c r="V99" s="13">
        <f t="shared" si="109"/>
        <v>-94.109238248060478</v>
      </c>
      <c r="W99" s="14">
        <f>(U99/U$183)*100</f>
        <v>0.61970147767306949</v>
      </c>
      <c r="X99" s="18">
        <v>34.062992500000007</v>
      </c>
      <c r="Y99" s="18">
        <v>18.876572899999999</v>
      </c>
      <c r="Z99" s="13">
        <f t="shared" si="110"/>
        <v>-44.583339528962419</v>
      </c>
      <c r="AA99" s="18">
        <v>984.50048689999971</v>
      </c>
      <c r="AB99" s="18">
        <v>177.7611201</v>
      </c>
      <c r="AC99" s="13">
        <f t="shared" si="111"/>
        <v>-81.944029234588271</v>
      </c>
      <c r="AD99" s="14">
        <f>(AB99/AB$183)*100</f>
        <v>0.25136045130725415</v>
      </c>
    </row>
    <row r="100" spans="1:30" s="24" customFormat="1">
      <c r="A100" s="4"/>
      <c r="B100" s="10" t="s">
        <v>23</v>
      </c>
      <c r="C100" s="18">
        <v>253.168718829</v>
      </c>
      <c r="D100" s="18">
        <v>39.037891711</v>
      </c>
      <c r="E100" s="13">
        <f t="shared" si="104"/>
        <v>-84.580286264604553</v>
      </c>
      <c r="F100" s="18">
        <v>1012.9258892860001</v>
      </c>
      <c r="G100" s="18">
        <v>553.46297524499994</v>
      </c>
      <c r="H100" s="13">
        <f t="shared" si="105"/>
        <v>-45.35997340978917</v>
      </c>
      <c r="I100" s="14">
        <f>(G100/G$184)*100</f>
        <v>15.612121269001472</v>
      </c>
      <c r="J100" s="19">
        <v>29</v>
      </c>
      <c r="K100" s="19">
        <v>30</v>
      </c>
      <c r="L100" s="13">
        <f t="shared" si="106"/>
        <v>3.4482758620689653</v>
      </c>
      <c r="M100" s="19">
        <v>358</v>
      </c>
      <c r="N100" s="19">
        <v>447</v>
      </c>
      <c r="O100" s="13">
        <f t="shared" si="107"/>
        <v>24.860335195530723</v>
      </c>
      <c r="P100" s="14">
        <f>(N100/N$184)*100</f>
        <v>2.5210084033613445</v>
      </c>
      <c r="Q100" s="21">
        <v>27975</v>
      </c>
      <c r="R100" s="21">
        <v>37115</v>
      </c>
      <c r="S100" s="13">
        <f t="shared" si="108"/>
        <v>32.672028596961574</v>
      </c>
      <c r="T100" s="19">
        <v>553048</v>
      </c>
      <c r="U100" s="19">
        <v>541846</v>
      </c>
      <c r="V100" s="13">
        <f t="shared" si="109"/>
        <v>-2.0255023072138405</v>
      </c>
      <c r="W100" s="14">
        <f>(U100/U$184)*100</f>
        <v>1.2103054140084777</v>
      </c>
      <c r="X100" s="18">
        <v>232.93332811100001</v>
      </c>
      <c r="Y100" s="18">
        <v>1798.8381719570002</v>
      </c>
      <c r="Z100" s="13">
        <f t="shared" si="110"/>
        <v>672.25452731255245</v>
      </c>
      <c r="AA100" s="18">
        <v>22782.742576822991</v>
      </c>
      <c r="AB100" s="18">
        <v>15597.629317104</v>
      </c>
      <c r="AC100" s="13">
        <f t="shared" si="111"/>
        <v>-31.537525543691331</v>
      </c>
      <c r="AD100" s="14">
        <f>(AB100/AB$184)*100</f>
        <v>1.4528042841922664</v>
      </c>
    </row>
    <row r="101" spans="1:30" s="24" customFormat="1">
      <c r="A101" s="4"/>
      <c r="B101" s="10"/>
      <c r="C101" s="18"/>
      <c r="D101" s="18"/>
      <c r="E101" s="13"/>
      <c r="F101" s="18"/>
      <c r="G101" s="18"/>
      <c r="H101" s="13"/>
      <c r="I101" s="14"/>
      <c r="J101" s="19"/>
      <c r="K101" s="19"/>
      <c r="L101" s="13"/>
      <c r="M101" s="19"/>
      <c r="N101" s="19"/>
      <c r="O101" s="13"/>
      <c r="P101" s="14"/>
      <c r="Q101" s="21"/>
      <c r="R101" s="21"/>
      <c r="S101" s="13"/>
      <c r="T101" s="19"/>
      <c r="U101" s="19"/>
      <c r="V101" s="13"/>
      <c r="W101" s="14"/>
      <c r="X101" s="18"/>
      <c r="Y101" s="18"/>
      <c r="Z101" s="13"/>
      <c r="AA101" s="18"/>
      <c r="AB101" s="18"/>
      <c r="AC101" s="13"/>
      <c r="AD101" s="14"/>
    </row>
    <row r="102" spans="1:30" s="24" customFormat="1" ht="15">
      <c r="A102" s="4">
        <v>15</v>
      </c>
      <c r="B102" s="5" t="s">
        <v>17</v>
      </c>
      <c r="C102" s="6">
        <f>C103+C104+C105+C106+C107</f>
        <v>435.57295799200006</v>
      </c>
      <c r="D102" s="6">
        <f>D103+D104+D105+D106+D107</f>
        <v>491.85692275900004</v>
      </c>
      <c r="E102" s="7">
        <f t="shared" ref="E102:E107" si="112">((D102-C102)/C102)*100</f>
        <v>12.921822563657342</v>
      </c>
      <c r="F102" s="6">
        <f>F103+F104+F105+F106+F107</f>
        <v>3056.3759638700012</v>
      </c>
      <c r="G102" s="6">
        <f>G103+G104+G105+G106+G107</f>
        <v>3475.5398543319998</v>
      </c>
      <c r="H102" s="7">
        <f t="shared" ref="H102:H107" si="113">((G102-F102)/F102)*100</f>
        <v>13.714408679331806</v>
      </c>
      <c r="I102" s="8">
        <f>(G102/G$179)*100</f>
        <v>2.0853701834742018</v>
      </c>
      <c r="J102" s="9">
        <f>J103+J104+J105+J106+J107</f>
        <v>47856</v>
      </c>
      <c r="K102" s="9">
        <f>K103+K104+K105+K106+K107</f>
        <v>40621</v>
      </c>
      <c r="L102" s="7">
        <f t="shared" ref="L102:L107" si="114">((K102-J102)/J102)*100</f>
        <v>-15.118271481109996</v>
      </c>
      <c r="M102" s="9">
        <f>M103+M104+M105+M106+M107</f>
        <v>349613</v>
      </c>
      <c r="N102" s="9">
        <f>N103+N104+N105+N106+N107</f>
        <v>367673</v>
      </c>
      <c r="O102" s="7">
        <f t="shared" ref="O102:O107" si="115">((N102-M102)/M102)*100</f>
        <v>5.165711801334619</v>
      </c>
      <c r="P102" s="8">
        <f>(N102/N$179)*100</f>
        <v>2.7678474908677662</v>
      </c>
      <c r="Q102" s="9">
        <f>Q103+Q104+Q105+Q106+Q107</f>
        <v>587470</v>
      </c>
      <c r="R102" s="9">
        <f>R103+R104+R105+R106+R107</f>
        <v>443907</v>
      </c>
      <c r="S102" s="7">
        <f t="shared" ref="S102:S107" si="116">((R102-Q102)/Q102)*100</f>
        <v>-24.43750319165234</v>
      </c>
      <c r="T102" s="9">
        <f>T103+T104+T105+T106+T107</f>
        <v>3662675</v>
      </c>
      <c r="U102" s="9">
        <f>U103+U104+U105+U106+U107</f>
        <v>2190906</v>
      </c>
      <c r="V102" s="7">
        <f t="shared" ref="V102:V107" si="117">((U102-T102)/T102)*100</f>
        <v>-40.182899110622699</v>
      </c>
      <c r="W102" s="8">
        <f>(U102/U$179)*100</f>
        <v>2.5257325373810331</v>
      </c>
      <c r="X102" s="6">
        <f>X103+X104+X105+X106+X107</f>
        <v>22359.059686381006</v>
      </c>
      <c r="Y102" s="6">
        <f>Y103+Y104+Y105+Y106+Y107</f>
        <v>21751.453684482549</v>
      </c>
      <c r="Z102" s="7">
        <f t="shared" ref="Z102:Z107" si="118">((Y102-X102)/X102)*100</f>
        <v>-2.7174935369422197</v>
      </c>
      <c r="AA102" s="6">
        <f>AA103+AA104+AA105+AA106+AA107</f>
        <v>175878.49601725396</v>
      </c>
      <c r="AB102" s="6">
        <f>AB103+AB104+AB105+AB106+AB107</f>
        <v>219360.80822545878</v>
      </c>
      <c r="AC102" s="7">
        <f t="shared" ref="AC102:AC107" si="119">((AB102-AA102)/AA102)*100</f>
        <v>24.722927016580321</v>
      </c>
      <c r="AD102" s="8">
        <f>(AB102/AB$179)*100</f>
        <v>8.0153459949732948</v>
      </c>
    </row>
    <row r="103" spans="1:30" s="25" customFormat="1" ht="15">
      <c r="A103" s="4"/>
      <c r="B103" s="10" t="s">
        <v>2</v>
      </c>
      <c r="C103" s="18">
        <v>100.1395238029988</v>
      </c>
      <c r="D103" s="18">
        <v>114.53002932000005</v>
      </c>
      <c r="E103" s="13">
        <f t="shared" si="112"/>
        <v>14.370455311242772</v>
      </c>
      <c r="F103" s="18">
        <v>636.54326453399835</v>
      </c>
      <c r="G103" s="18">
        <v>869.96599220000007</v>
      </c>
      <c r="H103" s="13">
        <f t="shared" si="113"/>
        <v>36.670363299953571</v>
      </c>
      <c r="I103" s="14">
        <f>(G103/G$180)*100</f>
        <v>3.0419844407765191</v>
      </c>
      <c r="J103" s="19">
        <v>198</v>
      </c>
      <c r="K103" s="19">
        <v>430</v>
      </c>
      <c r="L103" s="13">
        <f t="shared" si="114"/>
        <v>117.17171717171718</v>
      </c>
      <c r="M103" s="19">
        <v>1140</v>
      </c>
      <c r="N103" s="19">
        <v>3404</v>
      </c>
      <c r="O103" s="13">
        <f t="shared" si="115"/>
        <v>198.59649122807016</v>
      </c>
      <c r="P103" s="14">
        <f>(N103/N$180)*100</f>
        <v>0.47990165117747907</v>
      </c>
      <c r="Q103" s="15">
        <v>0</v>
      </c>
      <c r="R103" s="15">
        <v>0</v>
      </c>
      <c r="S103" s="36" t="s">
        <v>43</v>
      </c>
      <c r="T103" s="19">
        <v>0</v>
      </c>
      <c r="U103" s="19">
        <v>0</v>
      </c>
      <c r="V103" s="36" t="s">
        <v>43</v>
      </c>
      <c r="W103" s="36" t="s">
        <v>43</v>
      </c>
      <c r="X103" s="18">
        <v>201.9410506870025</v>
      </c>
      <c r="Y103" s="18">
        <v>328.07365402200367</v>
      </c>
      <c r="Z103" s="13">
        <f t="shared" si="118"/>
        <v>62.460110465850626</v>
      </c>
      <c r="AA103" s="18">
        <v>1477.2898777510034</v>
      </c>
      <c r="AB103" s="18">
        <v>2033.4452146999997</v>
      </c>
      <c r="AC103" s="13">
        <f t="shared" si="119"/>
        <v>37.647001128558202</v>
      </c>
      <c r="AD103" s="14">
        <f>(AB103/AB$180)*100</f>
        <v>9.1903264842502086</v>
      </c>
    </row>
    <row r="104" spans="1:30">
      <c r="A104" s="4"/>
      <c r="B104" s="10" t="s">
        <v>3</v>
      </c>
      <c r="C104" s="18">
        <v>299.06764677500132</v>
      </c>
      <c r="D104" s="18">
        <v>320.95323041599988</v>
      </c>
      <c r="E104" s="13">
        <f t="shared" si="112"/>
        <v>7.3179375559349031</v>
      </c>
      <c r="F104" s="18">
        <v>2165.5679103390025</v>
      </c>
      <c r="G104" s="18">
        <v>2344.3605087999999</v>
      </c>
      <c r="H104" s="13">
        <f t="shared" si="113"/>
        <v>8.2561529290951139</v>
      </c>
      <c r="I104" s="14">
        <f>(G104/G$181)*100</f>
        <v>6.3869820741232814</v>
      </c>
      <c r="J104" s="19">
        <v>47598</v>
      </c>
      <c r="K104" s="19">
        <v>40152</v>
      </c>
      <c r="L104" s="13">
        <f t="shared" si="114"/>
        <v>-15.643514433379554</v>
      </c>
      <c r="M104" s="19">
        <v>347799</v>
      </c>
      <c r="N104" s="19">
        <v>363846</v>
      </c>
      <c r="O104" s="13">
        <f t="shared" si="115"/>
        <v>4.613871805266835</v>
      </c>
      <c r="P104" s="14">
        <f>(N104/N$181)*100</f>
        <v>2.8987698755343683</v>
      </c>
      <c r="Q104" s="15">
        <v>0</v>
      </c>
      <c r="R104" s="15">
        <v>0</v>
      </c>
      <c r="S104" s="36" t="s">
        <v>43</v>
      </c>
      <c r="T104" s="19">
        <v>0</v>
      </c>
      <c r="U104" s="19">
        <v>0</v>
      </c>
      <c r="V104" s="36" t="s">
        <v>43</v>
      </c>
      <c r="W104" s="36" t="s">
        <v>43</v>
      </c>
      <c r="X104" s="18">
        <v>14432.992382294</v>
      </c>
      <c r="Y104" s="18">
        <v>12077.394539000001</v>
      </c>
      <c r="Z104" s="13">
        <f t="shared" si="118"/>
        <v>-16.320924870602592</v>
      </c>
      <c r="AA104" s="18">
        <v>103002.50159802299</v>
      </c>
      <c r="AB104" s="18">
        <v>134628.20213200001</v>
      </c>
      <c r="AC104" s="13">
        <f t="shared" si="119"/>
        <v>30.703817910558424</v>
      </c>
      <c r="AD104" s="14">
        <f>(AB104/AB$181)*100</f>
        <v>12.191255721405698</v>
      </c>
    </row>
    <row r="105" spans="1:30">
      <c r="A105" s="4"/>
      <c r="B105" s="10" t="s">
        <v>4</v>
      </c>
      <c r="C105" s="18">
        <v>26.852134741999997</v>
      </c>
      <c r="D105" s="18">
        <v>50.500711511000048</v>
      </c>
      <c r="E105" s="13">
        <f t="shared" si="112"/>
        <v>88.06963392750599</v>
      </c>
      <c r="F105" s="18">
        <v>184.15358816999998</v>
      </c>
      <c r="G105" s="18">
        <v>195.44465902900004</v>
      </c>
      <c r="H105" s="13">
        <f t="shared" si="113"/>
        <v>6.1313336173372806</v>
      </c>
      <c r="I105" s="14">
        <f>(G105/G$182)*100</f>
        <v>0.21029775364136546</v>
      </c>
      <c r="J105" s="19">
        <v>0</v>
      </c>
      <c r="K105" s="19">
        <v>2</v>
      </c>
      <c r="L105" s="36" t="s">
        <v>43</v>
      </c>
      <c r="M105" s="19">
        <v>93</v>
      </c>
      <c r="N105" s="19">
        <v>11</v>
      </c>
      <c r="O105" s="13">
        <f t="shared" si="115"/>
        <v>-88.172043010752688</v>
      </c>
      <c r="P105" s="14">
        <f>(N105/N$182)*100</f>
        <v>1.4285714285714286</v>
      </c>
      <c r="Q105" s="15">
        <v>21138</v>
      </c>
      <c r="R105" s="15">
        <v>82374</v>
      </c>
      <c r="S105" s="13">
        <f t="shared" si="116"/>
        <v>289.6962815782004</v>
      </c>
      <c r="T105" s="19">
        <v>100103</v>
      </c>
      <c r="U105" s="19">
        <v>197715</v>
      </c>
      <c r="V105" s="13">
        <f t="shared" si="117"/>
        <v>97.51156309001729</v>
      </c>
      <c r="W105" s="14">
        <f>(U105/U$182)*100</f>
        <v>0.49471044032319328</v>
      </c>
      <c r="X105" s="18">
        <v>1873.231213600001</v>
      </c>
      <c r="Y105" s="18">
        <v>4043.8933016999999</v>
      </c>
      <c r="Z105" s="13">
        <f t="shared" si="118"/>
        <v>115.87795848908536</v>
      </c>
      <c r="AA105" s="18">
        <v>11100.486365700001</v>
      </c>
      <c r="AB105" s="18">
        <v>15276.2784973</v>
      </c>
      <c r="AC105" s="13">
        <f t="shared" si="119"/>
        <v>37.618100631185023</v>
      </c>
      <c r="AD105" s="14">
        <f>(AB105/AB$182)*100</f>
        <v>3.2782330946947762</v>
      </c>
    </row>
    <row r="106" spans="1:30">
      <c r="A106" s="4"/>
      <c r="B106" s="10" t="s">
        <v>5</v>
      </c>
      <c r="C106" s="18">
        <v>0</v>
      </c>
      <c r="D106" s="18">
        <v>0</v>
      </c>
      <c r="E106" s="36" t="s">
        <v>43</v>
      </c>
      <c r="F106" s="18">
        <v>0</v>
      </c>
      <c r="G106" s="18">
        <v>0</v>
      </c>
      <c r="H106" s="36" t="s">
        <v>43</v>
      </c>
      <c r="I106" s="14">
        <f>(G106/G$183)*100</f>
        <v>0</v>
      </c>
      <c r="J106" s="19">
        <v>0</v>
      </c>
      <c r="K106" s="19">
        <v>0</v>
      </c>
      <c r="L106" s="36" t="s">
        <v>43</v>
      </c>
      <c r="M106" s="19">
        <v>0</v>
      </c>
      <c r="N106" s="19">
        <v>0</v>
      </c>
      <c r="O106" s="36" t="s">
        <v>43</v>
      </c>
      <c r="P106" s="14">
        <f>(N106/N$183)*100</f>
        <v>0</v>
      </c>
      <c r="Q106" s="15">
        <v>0</v>
      </c>
      <c r="R106" s="15">
        <v>0</v>
      </c>
      <c r="S106" s="36" t="s">
        <v>43</v>
      </c>
      <c r="T106" s="19">
        <v>0</v>
      </c>
      <c r="U106" s="19">
        <v>0</v>
      </c>
      <c r="V106" s="36" t="s">
        <v>43</v>
      </c>
      <c r="W106" s="14">
        <f>(U106/U$183)*100</f>
        <v>0</v>
      </c>
      <c r="X106" s="18">
        <v>0</v>
      </c>
      <c r="Y106" s="18">
        <v>0</v>
      </c>
      <c r="Z106" s="36" t="s">
        <v>43</v>
      </c>
      <c r="AA106" s="18">
        <v>0</v>
      </c>
      <c r="AB106" s="18">
        <v>0</v>
      </c>
      <c r="AC106" s="36" t="s">
        <v>43</v>
      </c>
      <c r="AD106" s="14">
        <f>(AB106/AB$183)*100</f>
        <v>0</v>
      </c>
    </row>
    <row r="107" spans="1:30" s="3" customFormat="1" ht="15">
      <c r="A107" s="4"/>
      <c r="B107" s="10" t="s">
        <v>23</v>
      </c>
      <c r="C107" s="18">
        <v>9.5136526719999992</v>
      </c>
      <c r="D107" s="18">
        <v>5.8729515120000402</v>
      </c>
      <c r="E107" s="13">
        <f t="shared" si="112"/>
        <v>-38.268174018114493</v>
      </c>
      <c r="F107" s="18">
        <v>70.111200826999976</v>
      </c>
      <c r="G107" s="18">
        <v>65.768694303000032</v>
      </c>
      <c r="H107" s="13">
        <f t="shared" si="113"/>
        <v>-6.1937414746541259</v>
      </c>
      <c r="I107" s="14">
        <f>(G107/G$184)*100</f>
        <v>1.8552078044747202</v>
      </c>
      <c r="J107" s="19">
        <v>60</v>
      </c>
      <c r="K107" s="19">
        <v>37</v>
      </c>
      <c r="L107" s="13">
        <f t="shared" si="114"/>
        <v>-38.333333333333336</v>
      </c>
      <c r="M107" s="19">
        <v>581</v>
      </c>
      <c r="N107" s="19">
        <v>412</v>
      </c>
      <c r="O107" s="13">
        <f t="shared" si="115"/>
        <v>-29.087779690189329</v>
      </c>
      <c r="P107" s="14">
        <f>(N107/N$184)*100</f>
        <v>2.3236140093621342</v>
      </c>
      <c r="Q107" s="15">
        <v>566332</v>
      </c>
      <c r="R107" s="15">
        <v>361533</v>
      </c>
      <c r="S107" s="13">
        <f t="shared" si="116"/>
        <v>-36.162357062641703</v>
      </c>
      <c r="T107" s="19">
        <v>3562572</v>
      </c>
      <c r="U107" s="19">
        <v>1993191</v>
      </c>
      <c r="V107" s="13">
        <f t="shared" si="117"/>
        <v>-44.051909687719998</v>
      </c>
      <c r="W107" s="14">
        <f>(U107/U$184)*100</f>
        <v>4.4521318943998329</v>
      </c>
      <c r="X107" s="18">
        <v>5850.8950398000015</v>
      </c>
      <c r="Y107" s="18">
        <v>5302.0921897605449</v>
      </c>
      <c r="Z107" s="13">
        <f t="shared" si="118"/>
        <v>-9.3798102052129124</v>
      </c>
      <c r="AA107" s="18">
        <v>60298.218175779955</v>
      </c>
      <c r="AB107" s="18">
        <v>67422.882381458752</v>
      </c>
      <c r="AC107" s="13">
        <f t="shared" si="119"/>
        <v>11.815712671490793</v>
      </c>
      <c r="AD107" s="14">
        <f>(AB107/AB$184)*100</f>
        <v>6.2799448804032281</v>
      </c>
    </row>
    <row r="108" spans="1:30" s="3" customFormat="1" ht="15">
      <c r="A108" s="4"/>
      <c r="B108" s="10"/>
      <c r="C108" s="18"/>
      <c r="D108" s="18"/>
      <c r="E108" s="13"/>
      <c r="F108" s="18"/>
      <c r="G108" s="18"/>
      <c r="H108" s="13"/>
      <c r="I108" s="14"/>
      <c r="J108" s="19"/>
      <c r="K108" s="19"/>
      <c r="L108" s="13"/>
      <c r="M108" s="19"/>
      <c r="N108" s="19"/>
      <c r="O108" s="13"/>
      <c r="P108" s="14"/>
      <c r="Q108" s="15"/>
      <c r="R108" s="15"/>
      <c r="S108" s="13"/>
      <c r="T108" s="19"/>
      <c r="U108" s="19"/>
      <c r="V108" s="13"/>
      <c r="W108" s="14"/>
      <c r="X108" s="18"/>
      <c r="Y108" s="18"/>
      <c r="Z108" s="13"/>
      <c r="AA108" s="18"/>
      <c r="AB108" s="18"/>
      <c r="AC108" s="13"/>
      <c r="AD108" s="14"/>
    </row>
    <row r="109" spans="1:30" s="3" customFormat="1" ht="15">
      <c r="A109" s="4">
        <v>16</v>
      </c>
      <c r="B109" s="5" t="s">
        <v>19</v>
      </c>
      <c r="C109" s="6">
        <f>C110+C111+C112+C113+C114</f>
        <v>159.83328643800004</v>
      </c>
      <c r="D109" s="6">
        <f>D110+D111+D112+D113+D114</f>
        <v>155.25715006400003</v>
      </c>
      <c r="E109" s="7">
        <f t="shared" ref="E109:E114" si="120">((D109-C109)/C109)*100</f>
        <v>-2.8630684358574561</v>
      </c>
      <c r="F109" s="6">
        <f>F110+F111+F112+F113+F114</f>
        <v>1045.476626312</v>
      </c>
      <c r="G109" s="6">
        <f>G110+G111+G112+G113+G114</f>
        <v>949.44259842399981</v>
      </c>
      <c r="H109" s="7">
        <f t="shared" ref="H109:H114" si="121">((G109-F109)/F109)*100</f>
        <v>-9.1856695282387797</v>
      </c>
      <c r="I109" s="8">
        <f>(G109/G$179)*100</f>
        <v>0.56967819926042085</v>
      </c>
      <c r="J109" s="9">
        <f>J110+J111+J112+J113+J114</f>
        <v>16346</v>
      </c>
      <c r="K109" s="9">
        <f>K110+K111+K112+K113+K114</f>
        <v>19694</v>
      </c>
      <c r="L109" s="7">
        <f t="shared" ref="L109:L113" si="122">((K109-J109)/J109)*100</f>
        <v>20.482075125412948</v>
      </c>
      <c r="M109" s="9">
        <f>M110+M111+M112+M113+M114</f>
        <v>119091</v>
      </c>
      <c r="N109" s="9">
        <f>N110+N111+N112+N113+N114</f>
        <v>139922</v>
      </c>
      <c r="O109" s="7">
        <f t="shared" ref="O109:O113" si="123">((N109-M109)/M109)*100</f>
        <v>17.491666036896156</v>
      </c>
      <c r="P109" s="8">
        <f>(N109/N$179)*100</f>
        <v>1.0533347746970803</v>
      </c>
      <c r="Q109" s="9">
        <f>Q110+Q111+Q112+Q113+Q114</f>
        <v>419136</v>
      </c>
      <c r="R109" s="9">
        <f>R110+R111+R112+R113+R114</f>
        <v>295496</v>
      </c>
      <c r="S109" s="7">
        <f t="shared" ref="S109:S114" si="124">((R109-Q109)/Q109)*100</f>
        <v>-29.498778439456409</v>
      </c>
      <c r="T109" s="9">
        <f>T110+T111+T112+T113+T114</f>
        <v>2460804</v>
      </c>
      <c r="U109" s="9">
        <f>U110+U111+U112+U113+U114</f>
        <v>1117505</v>
      </c>
      <c r="V109" s="7">
        <f t="shared" ref="V109:V114" si="125">((U109-T109)/T109)*100</f>
        <v>-54.587809512663341</v>
      </c>
      <c r="W109" s="8">
        <f>(U109/U$179)*100</f>
        <v>1.2882883789564643</v>
      </c>
      <c r="X109" s="6">
        <f>X110+X111+X112+X113+X114</f>
        <v>13038.128068599999</v>
      </c>
      <c r="Y109" s="6">
        <f>Y110+Y111+Y112+Y113+Y114</f>
        <v>15601.765393259999</v>
      </c>
      <c r="Z109" s="7">
        <f t="shared" ref="Z109:Z114" si="126">((Y109-X109)/X109)*100</f>
        <v>19.662618062742165</v>
      </c>
      <c r="AA109" s="6">
        <f>AA110+AA111+AA112+AA113+AA114</f>
        <v>110774.12564819999</v>
      </c>
      <c r="AB109" s="6">
        <f>AB110+AB111+AB112+AB113+AB114</f>
        <v>100125.20269358999</v>
      </c>
      <c r="AC109" s="7">
        <f t="shared" ref="AC109:AC114" si="127">((AB109-AA109)/AA109)*100</f>
        <v>-9.6131861951492059</v>
      </c>
      <c r="AD109" s="8">
        <f>(AB109/AB$179)*100</f>
        <v>3.6585302037231195</v>
      </c>
    </row>
    <row r="110" spans="1:30">
      <c r="A110" s="4"/>
      <c r="B110" s="10" t="s">
        <v>2</v>
      </c>
      <c r="C110" s="18">
        <v>1.6509273999999998</v>
      </c>
      <c r="D110" s="18">
        <v>10.571917422000002</v>
      </c>
      <c r="E110" s="13">
        <f t="shared" si="120"/>
        <v>540.36234555196086</v>
      </c>
      <c r="F110" s="18">
        <v>11.210478871999999</v>
      </c>
      <c r="G110" s="18">
        <v>56.045319421999992</v>
      </c>
      <c r="H110" s="13">
        <f t="shared" si="121"/>
        <v>399.93688995732668</v>
      </c>
      <c r="I110" s="14">
        <f>(G110/G$180)*100</f>
        <v>0.19597201636461165</v>
      </c>
      <c r="J110" s="19">
        <v>52</v>
      </c>
      <c r="K110" s="19">
        <v>150</v>
      </c>
      <c r="L110" s="13">
        <f t="shared" si="122"/>
        <v>188.46153846153845</v>
      </c>
      <c r="M110" s="19">
        <v>352</v>
      </c>
      <c r="N110" s="19">
        <v>795</v>
      </c>
      <c r="O110" s="13">
        <f t="shared" si="123"/>
        <v>125.85227272727273</v>
      </c>
      <c r="P110" s="14">
        <f>(N110/N$180)*100</f>
        <v>0.11208043850942885</v>
      </c>
      <c r="Q110" s="15">
        <v>0</v>
      </c>
      <c r="R110" s="15">
        <v>0</v>
      </c>
      <c r="S110" s="36" t="s">
        <v>43</v>
      </c>
      <c r="T110" s="19">
        <v>0</v>
      </c>
      <c r="U110" s="19">
        <v>0</v>
      </c>
      <c r="V110" s="36" t="s">
        <v>43</v>
      </c>
      <c r="W110" s="36" t="s">
        <v>43</v>
      </c>
      <c r="X110" s="18">
        <v>1.6760713999999999</v>
      </c>
      <c r="Y110" s="18">
        <v>3.7469450000000002</v>
      </c>
      <c r="Z110" s="13">
        <f t="shared" si="126"/>
        <v>123.55521369793678</v>
      </c>
      <c r="AA110" s="18">
        <v>12.867565300000001</v>
      </c>
      <c r="AB110" s="18">
        <v>16.651843299999999</v>
      </c>
      <c r="AC110" s="13">
        <f t="shared" si="127"/>
        <v>29.409433033924444</v>
      </c>
      <c r="AD110" s="14">
        <f>(AB110/AB$180)*100</f>
        <v>7.5259404770416802E-2</v>
      </c>
    </row>
    <row r="111" spans="1:30">
      <c r="A111" s="4"/>
      <c r="B111" s="10" t="s">
        <v>3</v>
      </c>
      <c r="C111" s="18">
        <v>110.48482559600001</v>
      </c>
      <c r="D111" s="18">
        <v>102.909049221</v>
      </c>
      <c r="E111" s="13">
        <f t="shared" si="120"/>
        <v>-6.8568478378213396</v>
      </c>
      <c r="F111" s="18">
        <v>756.44630083200002</v>
      </c>
      <c r="G111" s="18">
        <v>702.36728216999984</v>
      </c>
      <c r="H111" s="13">
        <f t="shared" si="121"/>
        <v>-7.1490889178147556</v>
      </c>
      <c r="I111" s="14">
        <f>(G111/G$181)*100</f>
        <v>1.9135313121985305</v>
      </c>
      <c r="J111" s="19">
        <v>16278</v>
      </c>
      <c r="K111" s="19">
        <v>19533</v>
      </c>
      <c r="L111" s="13">
        <f t="shared" si="122"/>
        <v>19.996314043494287</v>
      </c>
      <c r="M111" s="19">
        <v>118610</v>
      </c>
      <c r="N111" s="19">
        <v>139023</v>
      </c>
      <c r="O111" s="13">
        <f t="shared" si="123"/>
        <v>17.210184638731977</v>
      </c>
      <c r="P111" s="14">
        <f>(N111/N$181)*100</f>
        <v>1.1075996009476934</v>
      </c>
      <c r="Q111" s="15">
        <v>0</v>
      </c>
      <c r="R111" s="15">
        <v>0</v>
      </c>
      <c r="S111" s="36" t="s">
        <v>43</v>
      </c>
      <c r="T111" s="19">
        <v>0</v>
      </c>
      <c r="U111" s="19">
        <v>0</v>
      </c>
      <c r="V111" s="36" t="s">
        <v>43</v>
      </c>
      <c r="W111" s="36" t="s">
        <v>43</v>
      </c>
      <c r="X111" s="18">
        <v>3206.9315609999994</v>
      </c>
      <c r="Y111" s="18">
        <v>3267.1235032600007</v>
      </c>
      <c r="Z111" s="13">
        <f t="shared" si="126"/>
        <v>1.8769325479846524</v>
      </c>
      <c r="AA111" s="18">
        <v>22172.225482400005</v>
      </c>
      <c r="AB111" s="18">
        <v>40992.443048689995</v>
      </c>
      <c r="AC111" s="13">
        <f t="shared" si="127"/>
        <v>84.881950985160287</v>
      </c>
      <c r="AD111" s="14">
        <f>(AB111/AB$181)*100</f>
        <v>3.7120703384402756</v>
      </c>
    </row>
    <row r="112" spans="1:30">
      <c r="A112" s="4"/>
      <c r="B112" s="10" t="s">
        <v>4</v>
      </c>
      <c r="C112" s="18">
        <v>43.776639545000009</v>
      </c>
      <c r="D112" s="18">
        <v>34.596894246000005</v>
      </c>
      <c r="E112" s="13">
        <f t="shared" si="120"/>
        <v>-20.969506555119938</v>
      </c>
      <c r="F112" s="18">
        <v>238.14506766699998</v>
      </c>
      <c r="G112" s="18">
        <v>157.52073227600002</v>
      </c>
      <c r="H112" s="13">
        <f t="shared" si="121"/>
        <v>-33.855135519219559</v>
      </c>
      <c r="I112" s="14">
        <f>(G112/G$182)*100</f>
        <v>0.16949174418048676</v>
      </c>
      <c r="J112" s="19">
        <v>0</v>
      </c>
      <c r="K112" s="19">
        <v>0</v>
      </c>
      <c r="L112" s="36" t="s">
        <v>43</v>
      </c>
      <c r="M112" s="19">
        <v>4</v>
      </c>
      <c r="N112" s="19">
        <v>0</v>
      </c>
      <c r="O112" s="13">
        <f t="shared" si="123"/>
        <v>-100</v>
      </c>
      <c r="P112" s="14">
        <f>(N112/N$182)*100</f>
        <v>0</v>
      </c>
      <c r="Q112" s="15">
        <v>363825</v>
      </c>
      <c r="R112" s="15">
        <v>242235</v>
      </c>
      <c r="S112" s="13">
        <f t="shared" si="124"/>
        <v>-33.419913419913421</v>
      </c>
      <c r="T112" s="19">
        <v>1533184</v>
      </c>
      <c r="U112" s="19">
        <v>773022</v>
      </c>
      <c r="V112" s="13">
        <f t="shared" si="125"/>
        <v>-49.580611329103355</v>
      </c>
      <c r="W112" s="14">
        <f>(U112/U$182)*100</f>
        <v>1.934208603290168</v>
      </c>
      <c r="X112" s="18">
        <v>4184.8882307000003</v>
      </c>
      <c r="Y112" s="18">
        <v>2915.7883020999998</v>
      </c>
      <c r="Z112" s="13">
        <f t="shared" si="126"/>
        <v>-30.325778339550062</v>
      </c>
      <c r="AA112" s="18">
        <v>20090.573606400001</v>
      </c>
      <c r="AB112" s="18">
        <v>11890.473095899999</v>
      </c>
      <c r="AC112" s="13">
        <f t="shared" si="127"/>
        <v>-40.8156614696546</v>
      </c>
      <c r="AD112" s="14">
        <f>(AB112/AB$182)*100</f>
        <v>2.5516517273134744</v>
      </c>
    </row>
    <row r="113" spans="1:30" s="3" customFormat="1" ht="15">
      <c r="A113" s="4"/>
      <c r="B113" s="10" t="s">
        <v>5</v>
      </c>
      <c r="C113" s="18">
        <v>4.4116853999999997E-2</v>
      </c>
      <c r="D113" s="18">
        <v>7.0787258000000006E-2</v>
      </c>
      <c r="E113" s="13">
        <f t="shared" si="120"/>
        <v>60.454002454481483</v>
      </c>
      <c r="F113" s="18">
        <v>0.39365349799999999</v>
      </c>
      <c r="G113" s="18">
        <v>0.41129967700000009</v>
      </c>
      <c r="H113" s="13">
        <f t="shared" si="121"/>
        <v>4.4826679020136879</v>
      </c>
      <c r="I113" s="14">
        <f>(G113/G$183)*100</f>
        <v>8.4337259263608157E-3</v>
      </c>
      <c r="J113" s="19">
        <v>16</v>
      </c>
      <c r="K113" s="19">
        <v>11</v>
      </c>
      <c r="L113" s="13">
        <f t="shared" si="122"/>
        <v>-31.25</v>
      </c>
      <c r="M113" s="19">
        <v>125</v>
      </c>
      <c r="N113" s="19">
        <v>104</v>
      </c>
      <c r="O113" s="13">
        <f t="shared" si="123"/>
        <v>-16.8</v>
      </c>
      <c r="P113" s="14">
        <f>(N113/N$183)*100</f>
        <v>2.4969987995198077</v>
      </c>
      <c r="Q113" s="15">
        <v>52946</v>
      </c>
      <c r="R113" s="15">
        <v>51286</v>
      </c>
      <c r="S113" s="13">
        <f t="shared" si="124"/>
        <v>-3.1352698976315492</v>
      </c>
      <c r="T113" s="19">
        <v>892772</v>
      </c>
      <c r="U113" s="19">
        <v>315627</v>
      </c>
      <c r="V113" s="13">
        <f t="shared" si="125"/>
        <v>-64.646404681150386</v>
      </c>
      <c r="W113" s="14">
        <f>(U113/U$183)*100</f>
        <v>15.716715009523336</v>
      </c>
      <c r="X113" s="18">
        <v>5301.0593790000003</v>
      </c>
      <c r="Y113" s="18">
        <v>8827.3364828999984</v>
      </c>
      <c r="Z113" s="13">
        <f t="shared" si="126"/>
        <v>66.520234009625455</v>
      </c>
      <c r="AA113" s="18">
        <v>58872.691994200002</v>
      </c>
      <c r="AB113" s="18">
        <v>40134.077660199997</v>
      </c>
      <c r="AC113" s="13">
        <f t="shared" si="127"/>
        <v>-31.829042802809305</v>
      </c>
      <c r="AD113" s="14">
        <f>(AB113/AB$183)*100</f>
        <v>56.75099182427045</v>
      </c>
    </row>
    <row r="114" spans="1:30">
      <c r="A114" s="4"/>
      <c r="B114" s="10" t="s">
        <v>23</v>
      </c>
      <c r="C114" s="18">
        <v>3.8767770429999997</v>
      </c>
      <c r="D114" s="18">
        <v>7.1085019170000008</v>
      </c>
      <c r="E114" s="13">
        <f t="shared" si="120"/>
        <v>83.361122864552655</v>
      </c>
      <c r="F114" s="18">
        <v>39.281125443000008</v>
      </c>
      <c r="G114" s="18">
        <v>33.097964879000003</v>
      </c>
      <c r="H114" s="13">
        <f t="shared" si="121"/>
        <v>-15.740792796205028</v>
      </c>
      <c r="I114" s="14">
        <f>(G114/G$184)*100</f>
        <v>0.93362964563141815</v>
      </c>
      <c r="J114" s="19">
        <v>0</v>
      </c>
      <c r="K114" s="19">
        <v>0</v>
      </c>
      <c r="L114" s="36" t="s">
        <v>43</v>
      </c>
      <c r="M114" s="19">
        <v>0</v>
      </c>
      <c r="N114" s="19">
        <v>0</v>
      </c>
      <c r="O114" s="36" t="s">
        <v>43</v>
      </c>
      <c r="P114" s="14">
        <f>(N114/N$184)*100</f>
        <v>0</v>
      </c>
      <c r="Q114" s="15">
        <v>2365</v>
      </c>
      <c r="R114" s="15">
        <v>1975</v>
      </c>
      <c r="S114" s="13">
        <f t="shared" si="124"/>
        <v>-16.490486257928119</v>
      </c>
      <c r="T114" s="19">
        <v>34848</v>
      </c>
      <c r="U114" s="19">
        <v>28856</v>
      </c>
      <c r="V114" s="13">
        <f t="shared" si="125"/>
        <v>-17.194674012855831</v>
      </c>
      <c r="W114" s="14">
        <f>(U114/U$184)*100</f>
        <v>6.4454795323078198E-2</v>
      </c>
      <c r="X114" s="18">
        <v>343.57282650000002</v>
      </c>
      <c r="Y114" s="18">
        <v>587.77015999999992</v>
      </c>
      <c r="Z114" s="13">
        <f t="shared" si="126"/>
        <v>71.075857770142918</v>
      </c>
      <c r="AA114" s="18">
        <v>9625.7669998999991</v>
      </c>
      <c r="AB114" s="18">
        <v>7091.5570454999988</v>
      </c>
      <c r="AC114" s="13">
        <f t="shared" si="127"/>
        <v>-26.327356089403864</v>
      </c>
      <c r="AD114" s="14">
        <f>(AB114/AB$184)*100</f>
        <v>0.66052630485317454</v>
      </c>
    </row>
    <row r="115" spans="1:30">
      <c r="A115" s="4"/>
      <c r="B115" s="10"/>
      <c r="C115" s="18"/>
      <c r="D115" s="18"/>
      <c r="E115" s="13"/>
      <c r="F115" s="18"/>
      <c r="G115" s="18"/>
      <c r="H115" s="13"/>
      <c r="I115" s="14"/>
      <c r="J115" s="19"/>
      <c r="K115" s="19"/>
      <c r="L115" s="13"/>
      <c r="M115" s="19"/>
      <c r="N115" s="19"/>
      <c r="O115" s="13"/>
      <c r="P115" s="14"/>
      <c r="Q115" s="19"/>
      <c r="R115" s="15"/>
      <c r="S115" s="13"/>
      <c r="T115" s="19"/>
      <c r="U115" s="19"/>
      <c r="V115" s="13"/>
      <c r="W115" s="14"/>
      <c r="X115" s="18"/>
      <c r="Y115" s="18"/>
      <c r="Z115" s="13"/>
      <c r="AA115" s="18"/>
      <c r="AB115" s="18"/>
      <c r="AC115" s="13"/>
      <c r="AD115" s="14"/>
    </row>
    <row r="116" spans="1:30" ht="15">
      <c r="A116" s="4">
        <v>17</v>
      </c>
      <c r="B116" s="5" t="s">
        <v>47</v>
      </c>
      <c r="C116" s="6">
        <f>C117+C118+C119+C120+C121</f>
        <v>44.383254714000003</v>
      </c>
      <c r="D116" s="6">
        <f>D117+D118+D119+D120+D121</f>
        <v>18.851760622342464</v>
      </c>
      <c r="E116" s="7">
        <f t="shared" ref="E116:E121" si="128">((D116-C116)/C116)*100</f>
        <v>-57.525060422403016</v>
      </c>
      <c r="F116" s="6">
        <f>F117+F118+F119+F120+F121</f>
        <v>390.30885349199991</v>
      </c>
      <c r="G116" s="6">
        <f>G117+G118+G119+G120+G121</f>
        <v>133.32032077116645</v>
      </c>
      <c r="H116" s="7">
        <f t="shared" ref="H116:H121" si="129">((G116-F116)/F116)*100</f>
        <v>-65.842352901200812</v>
      </c>
      <c r="I116" s="8">
        <f>(G116/G$179)*100</f>
        <v>7.9993967394985543E-2</v>
      </c>
      <c r="J116" s="9">
        <f>J117+J118+J119+J120+J121</f>
        <v>3023</v>
      </c>
      <c r="K116" s="9">
        <f>K117+K118+K119+K120+K121</f>
        <v>2138</v>
      </c>
      <c r="L116" s="7">
        <f t="shared" ref="L116:L121" si="130">((K116-J116)/J116)*100</f>
        <v>-29.275554085345686</v>
      </c>
      <c r="M116" s="9">
        <f>M117+M118+M119+M120+M121</f>
        <v>26287</v>
      </c>
      <c r="N116" s="9">
        <f>N117+N118+N119+N120+N121</f>
        <v>17836</v>
      </c>
      <c r="O116" s="7">
        <f t="shared" ref="O116:O121" si="131">((N116-M116)/M116)*100</f>
        <v>-32.148970974245827</v>
      </c>
      <c r="P116" s="8">
        <f>(N116/N$179)*100</f>
        <v>0.13426965767711385</v>
      </c>
      <c r="Q116" s="9">
        <f>Q117+Q118+Q119+Q120+Q121</f>
        <v>637652</v>
      </c>
      <c r="R116" s="9">
        <f>R117+R118+R119+R120+R121</f>
        <v>52668</v>
      </c>
      <c r="S116" s="7">
        <f t="shared" ref="S116:S121" si="132">((R116-Q116)/Q116)*100</f>
        <v>-91.740322307465519</v>
      </c>
      <c r="T116" s="9">
        <f>T117+T118+T119+T120+T121</f>
        <v>7444222</v>
      </c>
      <c r="U116" s="9">
        <f>U117+U118+U119+U120+U121</f>
        <v>1830417</v>
      </c>
      <c r="V116" s="7">
        <f t="shared" ref="V116:V121" si="133">((U116-T116)/T116)*100</f>
        <v>-75.411574238382457</v>
      </c>
      <c r="W116" s="8">
        <f>(U116/U$179)*100</f>
        <v>2.1101515874598813</v>
      </c>
      <c r="X116" s="6">
        <f>X117+X118+X119+X120+X121</f>
        <v>6016.4922063000004</v>
      </c>
      <c r="Y116" s="6">
        <f>Y117+Y118+Y119+Y120+Y121</f>
        <v>1734.1335371999999</v>
      </c>
      <c r="Z116" s="7">
        <f t="shared" ref="Z116:Z121" si="134">((Y116-X116)/X116)*100</f>
        <v>-71.177000189842332</v>
      </c>
      <c r="AA116" s="6">
        <f>AA117+AA118+AA119+AA120+AA121</f>
        <v>37848.800045399999</v>
      </c>
      <c r="AB116" s="6">
        <f>AB117+AB118+AB119+AB120+AB121</f>
        <v>19937.775444800001</v>
      </c>
      <c r="AC116" s="7">
        <f t="shared" ref="AC116:AC121" si="135">((AB116-AA116)/AA116)*100</f>
        <v>-47.322569220465518</v>
      </c>
      <c r="AD116" s="8">
        <f>(AB116/AB$179)*100</f>
        <v>0.7285174131739337</v>
      </c>
    </row>
    <row r="117" spans="1:30">
      <c r="A117" s="4"/>
      <c r="B117" s="10" t="s">
        <v>2</v>
      </c>
      <c r="C117" s="18">
        <v>0.45842070000000001</v>
      </c>
      <c r="D117" s="18">
        <v>0.15490980000000001</v>
      </c>
      <c r="E117" s="13">
        <f t="shared" si="128"/>
        <v>-66.207939562938591</v>
      </c>
      <c r="F117" s="18">
        <v>7.0614192999999998</v>
      </c>
      <c r="G117" s="18">
        <v>1.4342240999999998</v>
      </c>
      <c r="H117" s="13">
        <f t="shared" si="129"/>
        <v>-79.68929419047528</v>
      </c>
      <c r="I117" s="14">
        <f>(G117/G$180)*100</f>
        <v>5.0150091335796768E-3</v>
      </c>
      <c r="J117" s="19">
        <v>21</v>
      </c>
      <c r="K117" s="19">
        <v>110</v>
      </c>
      <c r="L117" s="13">
        <f t="shared" si="130"/>
        <v>423.8095238095238</v>
      </c>
      <c r="M117" s="19">
        <v>292</v>
      </c>
      <c r="N117" s="19">
        <v>2008</v>
      </c>
      <c r="O117" s="13">
        <f t="shared" si="131"/>
        <v>587.67123287671234</v>
      </c>
      <c r="P117" s="14">
        <f>(N117/N$180)*100</f>
        <v>0.28309122078859517</v>
      </c>
      <c r="Q117" s="21">
        <v>0</v>
      </c>
      <c r="R117" s="21">
        <v>0</v>
      </c>
      <c r="S117" s="36" t="s">
        <v>43</v>
      </c>
      <c r="T117" s="19">
        <v>0</v>
      </c>
      <c r="U117" s="19">
        <v>0</v>
      </c>
      <c r="V117" s="36" t="s">
        <v>43</v>
      </c>
      <c r="W117" s="36" t="s">
        <v>43</v>
      </c>
      <c r="X117" s="18">
        <v>1.1678021999999999</v>
      </c>
      <c r="Y117" s="18">
        <v>2.6696672000000001</v>
      </c>
      <c r="Z117" s="13">
        <f t="shared" si="134"/>
        <v>128.60611154868525</v>
      </c>
      <c r="AA117" s="18">
        <v>27.266999100000003</v>
      </c>
      <c r="AB117" s="18">
        <v>42.066542099999999</v>
      </c>
      <c r="AC117" s="13">
        <f t="shared" si="135"/>
        <v>54.276390833195855</v>
      </c>
      <c r="AD117" s="14">
        <f>(AB117/AB$180)*100</f>
        <v>0.19012327116936534</v>
      </c>
    </row>
    <row r="118" spans="1:30" s="3" customFormat="1" ht="15">
      <c r="A118" s="4"/>
      <c r="B118" s="10" t="s">
        <v>3</v>
      </c>
      <c r="C118" s="18">
        <v>12.681147699999999</v>
      </c>
      <c r="D118" s="18">
        <v>8.3225084000000003</v>
      </c>
      <c r="E118" s="13">
        <f t="shared" si="128"/>
        <v>-34.371015960960683</v>
      </c>
      <c r="F118" s="18">
        <v>106.151666424</v>
      </c>
      <c r="G118" s="18">
        <v>74.2432108</v>
      </c>
      <c r="H118" s="13">
        <f t="shared" si="129"/>
        <v>-30.059307308986121</v>
      </c>
      <c r="I118" s="14">
        <f>(G118/G$181)*100</f>
        <v>0.20226840314234701</v>
      </c>
      <c r="J118" s="19">
        <v>2967</v>
      </c>
      <c r="K118" s="19">
        <v>2012</v>
      </c>
      <c r="L118" s="13">
        <f t="shared" si="130"/>
        <v>-32.187394674755645</v>
      </c>
      <c r="M118" s="19">
        <v>25557</v>
      </c>
      <c r="N118" s="19">
        <v>15660</v>
      </c>
      <c r="O118" s="13">
        <f t="shared" si="131"/>
        <v>-38.725202488554991</v>
      </c>
      <c r="P118" s="14">
        <f>(N118/N$181)*100</f>
        <v>0.12476359847536651</v>
      </c>
      <c r="Q118" s="21">
        <v>0</v>
      </c>
      <c r="R118" s="21">
        <v>0</v>
      </c>
      <c r="S118" s="36" t="s">
        <v>43</v>
      </c>
      <c r="T118" s="19">
        <v>0</v>
      </c>
      <c r="U118" s="19">
        <v>0</v>
      </c>
      <c r="V118" s="36" t="s">
        <v>43</v>
      </c>
      <c r="W118" s="36" t="s">
        <v>43</v>
      </c>
      <c r="X118" s="18">
        <v>109.7384526</v>
      </c>
      <c r="Y118" s="18">
        <v>68.517636600000003</v>
      </c>
      <c r="Z118" s="13">
        <f t="shared" si="134"/>
        <v>-37.562782254868424</v>
      </c>
      <c r="AA118" s="18">
        <v>940.97025870000016</v>
      </c>
      <c r="AB118" s="18">
        <v>555.96374040000001</v>
      </c>
      <c r="AC118" s="13">
        <f t="shared" si="135"/>
        <v>-40.9159072500237</v>
      </c>
      <c r="AD118" s="14">
        <f>(AB118/AB$181)*100</f>
        <v>5.0345291875769332E-2</v>
      </c>
    </row>
    <row r="119" spans="1:30">
      <c r="A119" s="4"/>
      <c r="B119" s="10" t="s">
        <v>4</v>
      </c>
      <c r="C119" s="18">
        <v>25.454370475000001</v>
      </c>
      <c r="D119" s="18">
        <v>9.7740761239999987</v>
      </c>
      <c r="E119" s="13">
        <f t="shared" si="128"/>
        <v>-61.601579840288714</v>
      </c>
      <c r="F119" s="18">
        <v>211.18013768899993</v>
      </c>
      <c r="G119" s="18">
        <v>37.146740268000002</v>
      </c>
      <c r="H119" s="13">
        <f t="shared" si="129"/>
        <v>-82.409927053506735</v>
      </c>
      <c r="I119" s="14">
        <f>(G119/G$182)*100</f>
        <v>3.9969759584479257E-2</v>
      </c>
      <c r="J119" s="19">
        <v>5</v>
      </c>
      <c r="K119" s="19">
        <v>1</v>
      </c>
      <c r="L119" s="13">
        <f t="shared" si="130"/>
        <v>-80</v>
      </c>
      <c r="M119" s="19">
        <v>43</v>
      </c>
      <c r="N119" s="19">
        <v>10</v>
      </c>
      <c r="O119" s="13">
        <f t="shared" si="131"/>
        <v>-76.744186046511629</v>
      </c>
      <c r="P119" s="14">
        <f>(N119/N$182)*100</f>
        <v>1.2987012987012987</v>
      </c>
      <c r="Q119" s="21">
        <v>280634</v>
      </c>
      <c r="R119" s="21">
        <v>33571</v>
      </c>
      <c r="S119" s="13">
        <f t="shared" si="132"/>
        <v>-88.037443787994334</v>
      </c>
      <c r="T119" s="19">
        <v>2410826</v>
      </c>
      <c r="U119" s="19">
        <v>338161</v>
      </c>
      <c r="V119" s="13">
        <f t="shared" si="133"/>
        <v>-85.973230751617919</v>
      </c>
      <c r="W119" s="14">
        <f>(U119/U$182)*100</f>
        <v>0.84612587416296869</v>
      </c>
      <c r="X119" s="18">
        <v>1780.7951728999999</v>
      </c>
      <c r="Y119" s="18">
        <v>422.74018289999998</v>
      </c>
      <c r="Z119" s="13">
        <f t="shared" si="134"/>
        <v>-76.261156289435945</v>
      </c>
      <c r="AA119" s="18">
        <v>16551.710097300002</v>
      </c>
      <c r="AB119" s="18">
        <v>2210.2136015999999</v>
      </c>
      <c r="AC119" s="13">
        <f t="shared" si="135"/>
        <v>-86.646614829481933</v>
      </c>
      <c r="AD119" s="14">
        <f>(AB119/AB$182)*100</f>
        <v>0.47430369748694196</v>
      </c>
    </row>
    <row r="120" spans="1:30">
      <c r="A120" s="4"/>
      <c r="B120" s="10" t="s">
        <v>5</v>
      </c>
      <c r="C120" s="18">
        <v>0</v>
      </c>
      <c r="D120" s="18">
        <v>0</v>
      </c>
      <c r="E120" s="36" t="s">
        <v>43</v>
      </c>
      <c r="F120" s="18">
        <v>0</v>
      </c>
      <c r="G120" s="18">
        <v>0</v>
      </c>
      <c r="H120" s="36" t="s">
        <v>43</v>
      </c>
      <c r="I120" s="14">
        <f>(G120/G$183)*100</f>
        <v>0</v>
      </c>
      <c r="J120" s="19">
        <v>0</v>
      </c>
      <c r="K120" s="19">
        <v>0</v>
      </c>
      <c r="L120" s="36" t="s">
        <v>43</v>
      </c>
      <c r="M120" s="19">
        <v>0</v>
      </c>
      <c r="N120" s="19">
        <v>0</v>
      </c>
      <c r="O120" s="36" t="s">
        <v>43</v>
      </c>
      <c r="P120" s="14">
        <f>(N120/N$183)*100</f>
        <v>0</v>
      </c>
      <c r="Q120" s="20">
        <v>0</v>
      </c>
      <c r="R120" s="20">
        <v>0</v>
      </c>
      <c r="S120" s="36" t="s">
        <v>43</v>
      </c>
      <c r="T120" s="19">
        <v>0</v>
      </c>
      <c r="U120" s="19">
        <v>0</v>
      </c>
      <c r="V120" s="36" t="s">
        <v>43</v>
      </c>
      <c r="W120" s="14">
        <f>(U120/U$183)*100</f>
        <v>0</v>
      </c>
      <c r="X120" s="18">
        <v>0</v>
      </c>
      <c r="Y120" s="18">
        <v>0</v>
      </c>
      <c r="Z120" s="36" t="s">
        <v>43</v>
      </c>
      <c r="AA120" s="18">
        <v>0</v>
      </c>
      <c r="AB120" s="18">
        <v>0</v>
      </c>
      <c r="AC120" s="36" t="s">
        <v>43</v>
      </c>
      <c r="AD120" s="14">
        <f>(AB120/AB$183)*100</f>
        <v>0</v>
      </c>
    </row>
    <row r="121" spans="1:30">
      <c r="A121" s="4"/>
      <c r="B121" s="10" t="s">
        <v>23</v>
      </c>
      <c r="C121" s="18">
        <v>5.7893158390000021</v>
      </c>
      <c r="D121" s="18">
        <v>0.6002662983424657</v>
      </c>
      <c r="E121" s="13">
        <f t="shared" si="128"/>
        <v>-89.631481248634884</v>
      </c>
      <c r="F121" s="18">
        <v>65.915630078999982</v>
      </c>
      <c r="G121" s="18">
        <v>20.496145603166443</v>
      </c>
      <c r="H121" s="13">
        <f t="shared" si="129"/>
        <v>-68.905484816572667</v>
      </c>
      <c r="I121" s="14">
        <f>(G121/G$184)*100</f>
        <v>0.57815666994182846</v>
      </c>
      <c r="J121" s="19">
        <v>30</v>
      </c>
      <c r="K121" s="19">
        <v>15</v>
      </c>
      <c r="L121" s="13">
        <f t="shared" si="130"/>
        <v>-50</v>
      </c>
      <c r="M121" s="19">
        <v>395</v>
      </c>
      <c r="N121" s="19">
        <v>158</v>
      </c>
      <c r="O121" s="13">
        <f t="shared" si="131"/>
        <v>-60</v>
      </c>
      <c r="P121" s="14">
        <f>(N121/N$184)*100</f>
        <v>0.8910946929107213</v>
      </c>
      <c r="Q121" s="15">
        <v>357018</v>
      </c>
      <c r="R121" s="15">
        <v>19097</v>
      </c>
      <c r="S121" s="13">
        <f t="shared" si="132"/>
        <v>-94.650969979104687</v>
      </c>
      <c r="T121" s="19">
        <v>5033396</v>
      </c>
      <c r="U121" s="19">
        <v>1492256</v>
      </c>
      <c r="V121" s="13">
        <f t="shared" si="133"/>
        <v>-70.352898917549894</v>
      </c>
      <c r="W121" s="14">
        <f>(U121/U$184)*100</f>
        <v>3.3332081733308634</v>
      </c>
      <c r="X121" s="18">
        <v>4124.7907786000005</v>
      </c>
      <c r="Y121" s="18">
        <v>1240.2060504999999</v>
      </c>
      <c r="Z121" s="13">
        <f t="shared" si="134"/>
        <v>-69.932873760910127</v>
      </c>
      <c r="AA121" s="18">
        <v>20328.852690300002</v>
      </c>
      <c r="AB121" s="18">
        <v>17129.531560700001</v>
      </c>
      <c r="AC121" s="13">
        <f t="shared" si="135"/>
        <v>-15.737834192318049</v>
      </c>
      <c r="AD121" s="14">
        <f>(AB121/AB$184)*100</f>
        <v>1.5954896947257455</v>
      </c>
    </row>
    <row r="122" spans="1:30">
      <c r="A122" s="4"/>
      <c r="B122" s="10"/>
      <c r="C122" s="18"/>
      <c r="D122" s="18"/>
      <c r="E122" s="13"/>
      <c r="F122" s="18"/>
      <c r="G122" s="18"/>
      <c r="H122" s="13"/>
      <c r="I122" s="14"/>
      <c r="J122" s="19"/>
      <c r="K122" s="19"/>
      <c r="L122" s="13"/>
      <c r="M122" s="19"/>
      <c r="N122" s="19"/>
      <c r="O122" s="13"/>
      <c r="P122" s="14"/>
      <c r="Q122" s="19"/>
      <c r="R122" s="15"/>
      <c r="S122" s="13"/>
      <c r="T122" s="19"/>
      <c r="U122" s="19"/>
      <c r="V122" s="13"/>
      <c r="W122" s="14"/>
      <c r="X122" s="18"/>
      <c r="Y122" s="18"/>
      <c r="Z122" s="13"/>
      <c r="AA122" s="18"/>
      <c r="AB122" s="18"/>
      <c r="AC122" s="13"/>
      <c r="AD122" s="14"/>
    </row>
    <row r="123" spans="1:30" ht="15">
      <c r="A123" s="4">
        <v>18</v>
      </c>
      <c r="B123" s="5" t="s">
        <v>29</v>
      </c>
      <c r="C123" s="6">
        <f>C124+C125+C126+C127+C128</f>
        <v>74.067127597000038</v>
      </c>
      <c r="D123" s="6">
        <f>D124+D125+D126+D127+D128</f>
        <v>115.24716669700001</v>
      </c>
      <c r="E123" s="7">
        <f t="shared" ref="E123:E128" si="136">((D123-C123)/C123)*100</f>
        <v>55.598266648142435</v>
      </c>
      <c r="F123" s="6">
        <f>F124+F125+F126+F127+F128</f>
        <v>610.18229358696601</v>
      </c>
      <c r="G123" s="6">
        <f>G124+G125+G126+G127+G128</f>
        <v>577.57644134700001</v>
      </c>
      <c r="H123" s="7">
        <f t="shared" ref="H123:H128" si="137">((G123-F123)/F123)*100</f>
        <v>-5.3436247794559879</v>
      </c>
      <c r="I123" s="8">
        <f>(G123/G$179)*100</f>
        <v>0.34655355425169415</v>
      </c>
      <c r="J123" s="9">
        <f>J124+J125+J126+J127+J128</f>
        <v>14667</v>
      </c>
      <c r="K123" s="9">
        <f>K124+K125+K126+K127+K128</f>
        <v>13644</v>
      </c>
      <c r="L123" s="7">
        <f t="shared" ref="L123:L128" si="138">((K123-J123)/J123)*100</f>
        <v>-6.9748414808754351</v>
      </c>
      <c r="M123" s="9">
        <f>M124+M125+M126+M127+M128</f>
        <v>131755</v>
      </c>
      <c r="N123" s="9">
        <f>N124+N125+N126+N127+N128</f>
        <v>112635</v>
      </c>
      <c r="O123" s="7">
        <f t="shared" ref="O123:O128" si="139">((N123-M123)/M123)*100</f>
        <v>-14.511783234032864</v>
      </c>
      <c r="P123" s="8">
        <f>(N123/N$179)*100</f>
        <v>0.84791785672021291</v>
      </c>
      <c r="Q123" s="9">
        <f>Q124+Q125+Q126+Q127+Q128</f>
        <v>4450</v>
      </c>
      <c r="R123" s="9">
        <f>R124+R125+R126+R127+R128</f>
        <v>100004</v>
      </c>
      <c r="S123" s="7">
        <f t="shared" ref="S123:S128" si="140">((R123-Q123)/Q123)*100</f>
        <v>2147.2808988764045</v>
      </c>
      <c r="T123" s="9">
        <f>T124+T125+T126+T127+T128</f>
        <v>685184</v>
      </c>
      <c r="U123" s="9">
        <f>U124+U125+U126+U127+U128</f>
        <v>161055</v>
      </c>
      <c r="V123" s="7">
        <f t="shared" ref="V123:V128" si="141">((U123-T123)/T123)*100</f>
        <v>-76.494635017747058</v>
      </c>
      <c r="W123" s="8">
        <f>(U123/U$179)*100</f>
        <v>0.18566832799211938</v>
      </c>
      <c r="X123" s="6">
        <f>X124+X125+X126+X127+X128</f>
        <v>2307.3765271000002</v>
      </c>
      <c r="Y123" s="6">
        <f>Y124+Y125+Y126+Y127+Y128</f>
        <v>2902.2649862879998</v>
      </c>
      <c r="Z123" s="7">
        <f t="shared" ref="Z123:Z128" si="142">((Y123-X123)/X123)*100</f>
        <v>25.782027865893149</v>
      </c>
      <c r="AA123" s="6">
        <f>AA124+AA125+AA126+AA127+AA128</f>
        <v>16913.070886158999</v>
      </c>
      <c r="AB123" s="6">
        <f>AB124+AB125+AB126+AB127+AB128</f>
        <v>16975.089347287998</v>
      </c>
      <c r="AC123" s="7">
        <f t="shared" ref="AC123:AC128" si="143">((AB123-AA123)/AA123)*100</f>
        <v>0.36668953584149083</v>
      </c>
      <c r="AD123" s="8">
        <f>(AB123/AB$179)*100</f>
        <v>0.62026218591543092</v>
      </c>
    </row>
    <row r="124" spans="1:30" s="3" customFormat="1" ht="15">
      <c r="A124" s="4"/>
      <c r="B124" s="10" t="s">
        <v>2</v>
      </c>
      <c r="C124" s="18">
        <v>4.9119367</v>
      </c>
      <c r="D124" s="18">
        <v>3.7627504000000016</v>
      </c>
      <c r="E124" s="13">
        <f t="shared" si="136"/>
        <v>-23.395788060542362</v>
      </c>
      <c r="F124" s="18">
        <v>31.493232988999999</v>
      </c>
      <c r="G124" s="18">
        <v>28.318099115999999</v>
      </c>
      <c r="H124" s="13">
        <f t="shared" si="137"/>
        <v>-10.081955936721439</v>
      </c>
      <c r="I124" s="14">
        <f>(G124/G$180)*100</f>
        <v>9.9019062441047093E-2</v>
      </c>
      <c r="J124" s="19">
        <v>110</v>
      </c>
      <c r="K124" s="19">
        <v>112</v>
      </c>
      <c r="L124" s="13">
        <f t="shared" si="138"/>
        <v>1.8181818181818181</v>
      </c>
      <c r="M124" s="19">
        <v>926</v>
      </c>
      <c r="N124" s="19">
        <v>952</v>
      </c>
      <c r="O124" s="13">
        <f t="shared" si="139"/>
        <v>2.8077753779697625</v>
      </c>
      <c r="P124" s="14">
        <f>(N124/N$180)*100</f>
        <v>0.13421456284399533</v>
      </c>
      <c r="Q124" s="15">
        <v>0</v>
      </c>
      <c r="R124" s="15">
        <v>0</v>
      </c>
      <c r="S124" s="36" t="s">
        <v>43</v>
      </c>
      <c r="T124" s="19">
        <v>0</v>
      </c>
      <c r="U124" s="19">
        <v>0</v>
      </c>
      <c r="V124" s="36" t="s">
        <v>43</v>
      </c>
      <c r="W124" s="36" t="s">
        <v>43</v>
      </c>
      <c r="X124" s="18">
        <v>1.5210010000000009</v>
      </c>
      <c r="Y124" s="18">
        <v>1.3386205999999981</v>
      </c>
      <c r="Z124" s="13">
        <f t="shared" si="142"/>
        <v>-11.990813944238219</v>
      </c>
      <c r="AA124" s="18">
        <v>16.884845200000001</v>
      </c>
      <c r="AB124" s="18">
        <v>18.4385695</v>
      </c>
      <c r="AC124" s="13">
        <f t="shared" si="143"/>
        <v>9.2018865532744041</v>
      </c>
      <c r="AD124" s="14">
        <f>(AB124/AB$180)*100</f>
        <v>8.3334663940055329E-2</v>
      </c>
    </row>
    <row r="125" spans="1:30" s="3" customFormat="1" ht="15">
      <c r="A125" s="4"/>
      <c r="B125" s="10" t="s">
        <v>3</v>
      </c>
      <c r="C125" s="18">
        <v>62.355032109000028</v>
      </c>
      <c r="D125" s="18">
        <v>61.759860939000006</v>
      </c>
      <c r="E125" s="13">
        <f t="shared" si="136"/>
        <v>-0.9544877933181557</v>
      </c>
      <c r="F125" s="18">
        <v>533.95552226299992</v>
      </c>
      <c r="G125" s="18">
        <v>478.28628582199997</v>
      </c>
      <c r="H125" s="13">
        <f t="shared" si="137"/>
        <v>-10.425819027971407</v>
      </c>
      <c r="I125" s="14">
        <f>(G125/G$181)*100</f>
        <v>1.3030444431977624</v>
      </c>
      <c r="J125" s="19">
        <v>14553</v>
      </c>
      <c r="K125" s="19">
        <v>13515</v>
      </c>
      <c r="L125" s="13">
        <f t="shared" si="138"/>
        <v>-7.1325499896928459</v>
      </c>
      <c r="M125" s="19">
        <v>130790</v>
      </c>
      <c r="N125" s="19">
        <v>111634</v>
      </c>
      <c r="O125" s="13">
        <f t="shared" si="139"/>
        <v>-14.646379692637051</v>
      </c>
      <c r="P125" s="14">
        <f>(N125/N$181)*100</f>
        <v>0.88939077600249472</v>
      </c>
      <c r="Q125" s="20">
        <v>0</v>
      </c>
      <c r="R125" s="20">
        <v>0</v>
      </c>
      <c r="S125" s="36" t="s">
        <v>43</v>
      </c>
      <c r="T125" s="19">
        <v>0</v>
      </c>
      <c r="U125" s="19">
        <v>0</v>
      </c>
      <c r="V125" s="36" t="s">
        <v>43</v>
      </c>
      <c r="W125" s="36" t="s">
        <v>43</v>
      </c>
      <c r="X125" s="18">
        <v>843.43231280000032</v>
      </c>
      <c r="Y125" s="18">
        <v>1182.6809718999998</v>
      </c>
      <c r="Z125" s="13">
        <f t="shared" si="142"/>
        <v>40.222392947428389</v>
      </c>
      <c r="AA125" s="18">
        <v>7656.4844133999986</v>
      </c>
      <c r="AB125" s="18">
        <v>8795.0064927999993</v>
      </c>
      <c r="AC125" s="13">
        <f t="shared" si="143"/>
        <v>14.870037185831867</v>
      </c>
      <c r="AD125" s="14">
        <f>(AB125/AB$181)*100</f>
        <v>0.79643173961440294</v>
      </c>
    </row>
    <row r="126" spans="1:30" s="3" customFormat="1" ht="15">
      <c r="A126" s="4"/>
      <c r="B126" s="10" t="s">
        <v>4</v>
      </c>
      <c r="C126" s="18">
        <v>0</v>
      </c>
      <c r="D126" s="18">
        <v>0</v>
      </c>
      <c r="E126" s="36" t="s">
        <v>43</v>
      </c>
      <c r="F126" s="18">
        <v>0.71469776799999996</v>
      </c>
      <c r="G126" s="18">
        <v>0</v>
      </c>
      <c r="H126" s="13">
        <f t="shared" si="137"/>
        <v>-100</v>
      </c>
      <c r="I126" s="14">
        <f>(G126/G$182)*100</f>
        <v>0</v>
      </c>
      <c r="J126" s="19">
        <v>0</v>
      </c>
      <c r="K126" s="19">
        <v>0</v>
      </c>
      <c r="L126" s="36" t="s">
        <v>43</v>
      </c>
      <c r="M126" s="19">
        <v>0</v>
      </c>
      <c r="N126" s="19">
        <v>0</v>
      </c>
      <c r="O126" s="36" t="s">
        <v>43</v>
      </c>
      <c r="P126" s="14">
        <f>(N126/N$182)*100</f>
        <v>0</v>
      </c>
      <c r="Q126" s="15">
        <v>0</v>
      </c>
      <c r="R126" s="15">
        <v>-376</v>
      </c>
      <c r="S126" s="36" t="s">
        <v>43</v>
      </c>
      <c r="T126" s="19">
        <v>-848</v>
      </c>
      <c r="U126" s="19">
        <v>-4303</v>
      </c>
      <c r="V126" s="13">
        <f t="shared" si="141"/>
        <v>407.42924528301882</v>
      </c>
      <c r="W126" s="14">
        <f>(U126/U$182)*100</f>
        <v>-1.0766704725037053E-2</v>
      </c>
      <c r="X126" s="18">
        <v>0</v>
      </c>
      <c r="Y126" s="18">
        <v>-44.313042512000003</v>
      </c>
      <c r="Z126" s="36" t="s">
        <v>43</v>
      </c>
      <c r="AA126" s="18">
        <v>-264.755433541</v>
      </c>
      <c r="AB126" s="18">
        <v>-401.23619041199998</v>
      </c>
      <c r="AC126" s="13">
        <f t="shared" si="143"/>
        <v>51.549747268875066</v>
      </c>
      <c r="AD126" s="14">
        <f>(AB126/AB$182)*100</f>
        <v>-8.6103808491731382E-2</v>
      </c>
    </row>
    <row r="127" spans="1:30" s="3" customFormat="1" ht="15">
      <c r="A127" s="4"/>
      <c r="B127" s="10" t="s">
        <v>5</v>
      </c>
      <c r="C127" s="18">
        <v>5.3978113519999997</v>
      </c>
      <c r="D127" s="18">
        <v>47.514182253000001</v>
      </c>
      <c r="E127" s="13">
        <f t="shared" si="136"/>
        <v>780.24903344195286</v>
      </c>
      <c r="F127" s="18">
        <v>31.171007590000002</v>
      </c>
      <c r="G127" s="18">
        <v>63.499864536999993</v>
      </c>
      <c r="H127" s="13">
        <f t="shared" si="137"/>
        <v>103.71450731471201</v>
      </c>
      <c r="I127" s="14">
        <f>(G127/G$183)*100</f>
        <v>1.3020687440658905</v>
      </c>
      <c r="J127" s="19">
        <v>1</v>
      </c>
      <c r="K127" s="19">
        <v>6</v>
      </c>
      <c r="L127" s="13">
        <f t="shared" si="138"/>
        <v>500</v>
      </c>
      <c r="M127" s="19">
        <v>13</v>
      </c>
      <c r="N127" s="19">
        <v>17</v>
      </c>
      <c r="O127" s="13">
        <f t="shared" si="139"/>
        <v>30.76923076923077</v>
      </c>
      <c r="P127" s="14">
        <f>(N127/N$183)*100</f>
        <v>0.40816326530612246</v>
      </c>
      <c r="Q127" s="15">
        <v>444</v>
      </c>
      <c r="R127" s="15">
        <v>13433</v>
      </c>
      <c r="S127" s="13">
        <f t="shared" si="140"/>
        <v>2925.4504504504503</v>
      </c>
      <c r="T127" s="19">
        <v>-4088</v>
      </c>
      <c r="U127" s="19">
        <v>8521</v>
      </c>
      <c r="V127" s="13">
        <f t="shared" si="141"/>
        <v>-308.43933463796475</v>
      </c>
      <c r="W127" s="14">
        <f>(U127/U$183)*100</f>
        <v>0.42430504550037967</v>
      </c>
      <c r="X127" s="18">
        <v>3.0002332999999997</v>
      </c>
      <c r="Y127" s="18">
        <v>5.7859520999999994</v>
      </c>
      <c r="Z127" s="13">
        <f t="shared" si="142"/>
        <v>92.850072692680257</v>
      </c>
      <c r="AA127" s="18">
        <v>50.310206700000002</v>
      </c>
      <c r="AB127" s="18">
        <v>-114.35809810000002</v>
      </c>
      <c r="AC127" s="13">
        <f t="shared" si="143"/>
        <v>-327.30595956784254</v>
      </c>
      <c r="AD127" s="14">
        <f>(AB127/AB$183)*100</f>
        <v>-0.1617063570081276</v>
      </c>
    </row>
    <row r="128" spans="1:30">
      <c r="A128" s="4"/>
      <c r="B128" s="10" t="s">
        <v>23</v>
      </c>
      <c r="C128" s="18">
        <v>1.4023474360000003</v>
      </c>
      <c r="D128" s="18">
        <v>2.2103731049999995</v>
      </c>
      <c r="E128" s="13">
        <f t="shared" si="136"/>
        <v>57.619506283320142</v>
      </c>
      <c r="F128" s="18">
        <v>12.847832976966103</v>
      </c>
      <c r="G128" s="18">
        <v>7.4721918719999998</v>
      </c>
      <c r="H128" s="13">
        <f t="shared" si="137"/>
        <v>-41.840838953959619</v>
      </c>
      <c r="I128" s="14">
        <f>(G128/G$184)*100</f>
        <v>0.21077609680985612</v>
      </c>
      <c r="J128" s="19">
        <v>3</v>
      </c>
      <c r="K128" s="19">
        <v>11</v>
      </c>
      <c r="L128" s="13">
        <f t="shared" si="138"/>
        <v>266.66666666666663</v>
      </c>
      <c r="M128" s="19">
        <v>26</v>
      </c>
      <c r="N128" s="19">
        <v>32</v>
      </c>
      <c r="O128" s="13">
        <f t="shared" si="139"/>
        <v>23.076923076923077</v>
      </c>
      <c r="P128" s="14">
        <f>(N128/N$184)*100</f>
        <v>0.18047487451356381</v>
      </c>
      <c r="Q128" s="15">
        <v>4006</v>
      </c>
      <c r="R128" s="15">
        <v>86947</v>
      </c>
      <c r="S128" s="13">
        <f t="shared" si="140"/>
        <v>2070.4193709435845</v>
      </c>
      <c r="T128" s="19">
        <v>690120</v>
      </c>
      <c r="U128" s="19">
        <v>156837</v>
      </c>
      <c r="V128" s="13">
        <f t="shared" si="141"/>
        <v>-77.273952356111991</v>
      </c>
      <c r="W128" s="14">
        <f>(U128/U$184)*100</f>
        <v>0.3503221768119496</v>
      </c>
      <c r="X128" s="18">
        <v>1459.4229800000001</v>
      </c>
      <c r="Y128" s="18">
        <v>1756.7724842000002</v>
      </c>
      <c r="Z128" s="13">
        <f t="shared" si="142"/>
        <v>20.374456773320109</v>
      </c>
      <c r="AA128" s="18">
        <v>9454.1468543999999</v>
      </c>
      <c r="AB128" s="18">
        <v>8677.2385734999989</v>
      </c>
      <c r="AC128" s="13">
        <f t="shared" si="143"/>
        <v>-8.2176455778072111</v>
      </c>
      <c r="AD128" s="14">
        <f>(AB128/AB$184)*100</f>
        <v>0.80822085960943946</v>
      </c>
    </row>
    <row r="129" spans="1:30">
      <c r="A129" s="4"/>
      <c r="B129" s="10"/>
      <c r="C129" s="18"/>
      <c r="D129" s="18"/>
      <c r="E129" s="13"/>
      <c r="F129" s="18"/>
      <c r="G129" s="18"/>
      <c r="H129" s="13"/>
      <c r="I129" s="14"/>
      <c r="J129" s="19"/>
      <c r="K129" s="19"/>
      <c r="L129" s="13"/>
      <c r="M129" s="19"/>
      <c r="N129" s="19"/>
      <c r="O129" s="13"/>
      <c r="P129" s="14"/>
      <c r="Q129" s="15"/>
      <c r="R129" s="15"/>
      <c r="S129" s="13"/>
      <c r="T129" s="19"/>
      <c r="U129" s="19"/>
      <c r="V129" s="13"/>
      <c r="W129" s="14"/>
      <c r="X129" s="18"/>
      <c r="Y129" s="18"/>
      <c r="Z129" s="13"/>
      <c r="AA129" s="18"/>
      <c r="AB129" s="18"/>
      <c r="AC129" s="13"/>
      <c r="AD129" s="14"/>
    </row>
    <row r="130" spans="1:30" ht="15">
      <c r="A130" s="4">
        <v>19</v>
      </c>
      <c r="B130" s="5" t="s">
        <v>11</v>
      </c>
      <c r="C130" s="6">
        <f>C131+C132+C133+C134+C135</f>
        <v>9.7689999999999995E-4</v>
      </c>
      <c r="D130" s="6">
        <f>D131+D132+D133+D134+D135</f>
        <v>0</v>
      </c>
      <c r="E130" s="37" t="s">
        <v>43</v>
      </c>
      <c r="F130" s="6">
        <f>F131+F132+F133+F134+F135</f>
        <v>0</v>
      </c>
      <c r="G130" s="6">
        <f>G131+G132+G133+G134+G135</f>
        <v>1.1469E-3</v>
      </c>
      <c r="H130" s="37" t="s">
        <v>43</v>
      </c>
      <c r="I130" s="8">
        <f>(G130/G$179)*100</f>
        <v>6.8815526901395569E-7</v>
      </c>
      <c r="J130" s="9">
        <f>J131+J132+J133+J134+J135</f>
        <v>0</v>
      </c>
      <c r="K130" s="9">
        <f>K131+K132+K133+K134+K135</f>
        <v>0</v>
      </c>
      <c r="L130" s="37" t="s">
        <v>43</v>
      </c>
      <c r="M130" s="9">
        <f>M131+M132+M133+M134+M135</f>
        <v>0</v>
      </c>
      <c r="N130" s="9">
        <f>N131+N132+N133+N134+N135</f>
        <v>0</v>
      </c>
      <c r="O130" s="37" t="s">
        <v>43</v>
      </c>
      <c r="P130" s="8">
        <f>(N130/N$179)*100</f>
        <v>0</v>
      </c>
      <c r="Q130" s="9">
        <f>Q131+Q132+Q133+Q134+Q135</f>
        <v>0</v>
      </c>
      <c r="R130" s="9">
        <f>R131+R132+R133+R134+R135</f>
        <v>0</v>
      </c>
      <c r="S130" s="37" t="s">
        <v>43</v>
      </c>
      <c r="T130" s="9">
        <f>T131+T132+T133+T134+T135</f>
        <v>0</v>
      </c>
      <c r="U130" s="9">
        <f>U131+U132+U133+U134+U135</f>
        <v>0</v>
      </c>
      <c r="V130" s="37" t="s">
        <v>43</v>
      </c>
      <c r="W130" s="8">
        <f>(U130/U$179)*100</f>
        <v>0</v>
      </c>
      <c r="X130" s="6">
        <f>X131+X132+X133+X134+X135</f>
        <v>0</v>
      </c>
      <c r="Y130" s="6">
        <f>Y131+Y132+Y133+Y134+Y135</f>
        <v>0</v>
      </c>
      <c r="Z130" s="37" t="s">
        <v>43</v>
      </c>
      <c r="AA130" s="6">
        <f>AA131+AA132+AA133+AA134+AA135</f>
        <v>0</v>
      </c>
      <c r="AB130" s="6">
        <f>AB131+AB132+AB133+AB134+AB135</f>
        <v>0</v>
      </c>
      <c r="AC130" s="37" t="s">
        <v>43</v>
      </c>
      <c r="AD130" s="8">
        <f>(AB130/AB$179)*100</f>
        <v>0</v>
      </c>
    </row>
    <row r="131" spans="1:30">
      <c r="A131" s="4"/>
      <c r="B131" s="10" t="s">
        <v>2</v>
      </c>
      <c r="C131" s="18">
        <v>0</v>
      </c>
      <c r="D131" s="18">
        <v>0</v>
      </c>
      <c r="E131" s="36" t="s">
        <v>43</v>
      </c>
      <c r="F131" s="18">
        <v>0</v>
      </c>
      <c r="G131" s="18">
        <v>0</v>
      </c>
      <c r="H131" s="36" t="s">
        <v>43</v>
      </c>
      <c r="I131" s="14">
        <f>(G131/G$180)*100</f>
        <v>0</v>
      </c>
      <c r="J131" s="19">
        <v>0</v>
      </c>
      <c r="K131" s="19">
        <v>0</v>
      </c>
      <c r="L131" s="36" t="s">
        <v>43</v>
      </c>
      <c r="M131" s="19">
        <v>0</v>
      </c>
      <c r="N131" s="19">
        <v>0</v>
      </c>
      <c r="O131" s="36" t="s">
        <v>43</v>
      </c>
      <c r="P131" s="14">
        <f>(N131/N$180)*100</f>
        <v>0</v>
      </c>
      <c r="Q131" s="15">
        <v>0</v>
      </c>
      <c r="R131" s="15">
        <v>0</v>
      </c>
      <c r="S131" s="36" t="s">
        <v>43</v>
      </c>
      <c r="T131" s="19">
        <v>0</v>
      </c>
      <c r="U131" s="19">
        <v>0</v>
      </c>
      <c r="V131" s="36" t="s">
        <v>43</v>
      </c>
      <c r="W131" s="36" t="s">
        <v>43</v>
      </c>
      <c r="X131" s="18">
        <v>0</v>
      </c>
      <c r="Y131" s="18">
        <v>0</v>
      </c>
      <c r="Z131" s="36" t="s">
        <v>43</v>
      </c>
      <c r="AA131" s="18">
        <v>0</v>
      </c>
      <c r="AB131" s="18">
        <v>0</v>
      </c>
      <c r="AC131" s="36" t="s">
        <v>43</v>
      </c>
      <c r="AD131" s="14">
        <f>(AB131/AB$180)*100</f>
        <v>0</v>
      </c>
    </row>
    <row r="132" spans="1:30">
      <c r="A132" s="4"/>
      <c r="B132" s="10" t="s">
        <v>3</v>
      </c>
      <c r="C132" s="18">
        <v>9.7689999999999995E-4</v>
      </c>
      <c r="D132" s="18">
        <v>0</v>
      </c>
      <c r="E132" s="36" t="s">
        <v>43</v>
      </c>
      <c r="F132" s="18">
        <v>0</v>
      </c>
      <c r="G132" s="18">
        <v>1.1469E-3</v>
      </c>
      <c r="H132" s="36" t="s">
        <v>43</v>
      </c>
      <c r="I132" s="14">
        <f>(G132/G$181)*100</f>
        <v>3.1246174439960743E-6</v>
      </c>
      <c r="J132" s="19">
        <v>0</v>
      </c>
      <c r="K132" s="19">
        <v>0</v>
      </c>
      <c r="L132" s="36" t="s">
        <v>43</v>
      </c>
      <c r="M132" s="19">
        <v>0</v>
      </c>
      <c r="N132" s="19">
        <v>0</v>
      </c>
      <c r="O132" s="36" t="s">
        <v>43</v>
      </c>
      <c r="P132" s="14">
        <f>(N132/N$181)*100</f>
        <v>0</v>
      </c>
      <c r="Q132" s="15">
        <v>0</v>
      </c>
      <c r="R132" s="15">
        <v>0</v>
      </c>
      <c r="S132" s="36" t="s">
        <v>43</v>
      </c>
      <c r="T132" s="19">
        <v>0</v>
      </c>
      <c r="U132" s="19">
        <v>0</v>
      </c>
      <c r="V132" s="36" t="s">
        <v>43</v>
      </c>
      <c r="W132" s="36" t="s">
        <v>43</v>
      </c>
      <c r="X132" s="18">
        <v>0</v>
      </c>
      <c r="Y132" s="18">
        <v>0</v>
      </c>
      <c r="Z132" s="36" t="s">
        <v>43</v>
      </c>
      <c r="AA132" s="18">
        <v>0</v>
      </c>
      <c r="AB132" s="18">
        <v>0</v>
      </c>
      <c r="AC132" s="36" t="s">
        <v>43</v>
      </c>
      <c r="AD132" s="14">
        <f>(AB132/AB$181)*100</f>
        <v>0</v>
      </c>
    </row>
    <row r="133" spans="1:30">
      <c r="A133" s="4"/>
      <c r="B133" s="10" t="s">
        <v>4</v>
      </c>
      <c r="C133" s="18">
        <v>0</v>
      </c>
      <c r="D133" s="18">
        <v>0</v>
      </c>
      <c r="E133" s="36" t="s">
        <v>43</v>
      </c>
      <c r="F133" s="18">
        <v>0</v>
      </c>
      <c r="G133" s="18">
        <v>0</v>
      </c>
      <c r="H133" s="36" t="s">
        <v>43</v>
      </c>
      <c r="I133" s="14">
        <f>(G133/G$182)*100</f>
        <v>0</v>
      </c>
      <c r="J133" s="19">
        <v>0</v>
      </c>
      <c r="K133" s="19">
        <v>0</v>
      </c>
      <c r="L133" s="36" t="s">
        <v>43</v>
      </c>
      <c r="M133" s="19">
        <v>0</v>
      </c>
      <c r="N133" s="19">
        <v>0</v>
      </c>
      <c r="O133" s="36" t="s">
        <v>43</v>
      </c>
      <c r="P133" s="14">
        <f>(N133/N$182)*100</f>
        <v>0</v>
      </c>
      <c r="Q133" s="15">
        <v>0</v>
      </c>
      <c r="R133" s="15">
        <v>0</v>
      </c>
      <c r="S133" s="36" t="s">
        <v>43</v>
      </c>
      <c r="T133" s="19">
        <v>0</v>
      </c>
      <c r="U133" s="19">
        <v>0</v>
      </c>
      <c r="V133" s="36" t="s">
        <v>43</v>
      </c>
      <c r="W133" s="14">
        <f>(U133/U$182)*100</f>
        <v>0</v>
      </c>
      <c r="X133" s="18">
        <v>0</v>
      </c>
      <c r="Y133" s="18">
        <v>0</v>
      </c>
      <c r="Z133" s="36" t="s">
        <v>43</v>
      </c>
      <c r="AA133" s="18">
        <v>0</v>
      </c>
      <c r="AB133" s="18">
        <v>0</v>
      </c>
      <c r="AC133" s="36" t="s">
        <v>43</v>
      </c>
      <c r="AD133" s="14">
        <f>(AB133/AB$182)*100</f>
        <v>0</v>
      </c>
    </row>
    <row r="134" spans="1:30">
      <c r="A134" s="4"/>
      <c r="B134" s="10" t="s">
        <v>5</v>
      </c>
      <c r="C134" s="18">
        <v>0</v>
      </c>
      <c r="D134" s="18">
        <v>0</v>
      </c>
      <c r="E134" s="36" t="s">
        <v>43</v>
      </c>
      <c r="F134" s="18">
        <v>0</v>
      </c>
      <c r="G134" s="18">
        <v>0</v>
      </c>
      <c r="H134" s="36" t="s">
        <v>43</v>
      </c>
      <c r="I134" s="14">
        <f>(G134/G$183)*100</f>
        <v>0</v>
      </c>
      <c r="J134" s="19">
        <v>0</v>
      </c>
      <c r="K134" s="19">
        <v>0</v>
      </c>
      <c r="L134" s="36" t="s">
        <v>43</v>
      </c>
      <c r="M134" s="19">
        <v>0</v>
      </c>
      <c r="N134" s="19">
        <v>0</v>
      </c>
      <c r="O134" s="36" t="s">
        <v>43</v>
      </c>
      <c r="P134" s="14">
        <f>(N134/N$183)*100</f>
        <v>0</v>
      </c>
      <c r="Q134" s="20">
        <v>0</v>
      </c>
      <c r="R134" s="20">
        <v>0</v>
      </c>
      <c r="S134" s="36" t="s">
        <v>43</v>
      </c>
      <c r="T134" s="19">
        <v>0</v>
      </c>
      <c r="U134" s="19">
        <v>0</v>
      </c>
      <c r="V134" s="36" t="s">
        <v>43</v>
      </c>
      <c r="W134" s="14">
        <f>(U134/U$183)*100</f>
        <v>0</v>
      </c>
      <c r="X134" s="18">
        <v>0</v>
      </c>
      <c r="Y134" s="18">
        <v>0</v>
      </c>
      <c r="Z134" s="36" t="s">
        <v>43</v>
      </c>
      <c r="AA134" s="18">
        <v>0</v>
      </c>
      <c r="AB134" s="18">
        <v>0</v>
      </c>
      <c r="AC134" s="36" t="s">
        <v>43</v>
      </c>
      <c r="AD134" s="14">
        <f>(AB134/AB$183)*100</f>
        <v>0</v>
      </c>
    </row>
    <row r="135" spans="1:30">
      <c r="A135" s="4"/>
      <c r="B135" s="10" t="s">
        <v>23</v>
      </c>
      <c r="C135" s="18">
        <v>0</v>
      </c>
      <c r="D135" s="18">
        <v>0</v>
      </c>
      <c r="E135" s="36" t="s">
        <v>43</v>
      </c>
      <c r="F135" s="18">
        <v>0</v>
      </c>
      <c r="G135" s="18">
        <v>0</v>
      </c>
      <c r="H135" s="36" t="s">
        <v>43</v>
      </c>
      <c r="I135" s="14">
        <f>(G135/G$184)*100</f>
        <v>0</v>
      </c>
      <c r="J135" s="19">
        <v>0</v>
      </c>
      <c r="K135" s="19">
        <v>0</v>
      </c>
      <c r="L135" s="36" t="s">
        <v>43</v>
      </c>
      <c r="M135" s="19">
        <v>0</v>
      </c>
      <c r="N135" s="19">
        <v>0</v>
      </c>
      <c r="O135" s="36" t="s">
        <v>43</v>
      </c>
      <c r="P135" s="14">
        <f>(N135/N$184)*100</f>
        <v>0</v>
      </c>
      <c r="Q135" s="15">
        <v>0</v>
      </c>
      <c r="R135" s="15">
        <v>0</v>
      </c>
      <c r="S135" s="36" t="s">
        <v>43</v>
      </c>
      <c r="T135" s="19">
        <v>0</v>
      </c>
      <c r="U135" s="19">
        <v>0</v>
      </c>
      <c r="V135" s="36" t="s">
        <v>43</v>
      </c>
      <c r="W135" s="14">
        <f>(U135/U$184)*100</f>
        <v>0</v>
      </c>
      <c r="X135" s="18">
        <v>0</v>
      </c>
      <c r="Y135" s="18">
        <v>0</v>
      </c>
      <c r="Z135" s="36" t="s">
        <v>43</v>
      </c>
      <c r="AA135" s="18">
        <v>0</v>
      </c>
      <c r="AB135" s="18">
        <v>0</v>
      </c>
      <c r="AC135" s="36" t="s">
        <v>43</v>
      </c>
      <c r="AD135" s="14">
        <f>(AB135/AB$184)*100</f>
        <v>0</v>
      </c>
    </row>
    <row r="136" spans="1:30">
      <c r="A136" s="4"/>
      <c r="B136" s="10"/>
      <c r="C136" s="18"/>
      <c r="D136" s="18"/>
      <c r="E136" s="13"/>
      <c r="F136" s="18"/>
      <c r="G136" s="18"/>
      <c r="H136" s="13"/>
      <c r="I136" s="14"/>
      <c r="J136" s="19"/>
      <c r="K136" s="19"/>
      <c r="L136" s="13"/>
      <c r="M136" s="19"/>
      <c r="N136" s="19"/>
      <c r="O136" s="13"/>
      <c r="P136" s="14"/>
      <c r="Q136" s="15"/>
      <c r="R136" s="15"/>
      <c r="S136" s="13"/>
      <c r="T136" s="19"/>
      <c r="U136" s="19"/>
      <c r="V136" s="13"/>
      <c r="W136" s="14"/>
      <c r="X136" s="18"/>
      <c r="Y136" s="18"/>
      <c r="Z136" s="13"/>
      <c r="AA136" s="18"/>
      <c r="AB136" s="18"/>
      <c r="AC136" s="13"/>
      <c r="AD136" s="14"/>
    </row>
    <row r="137" spans="1:30" s="3" customFormat="1" ht="15">
      <c r="A137" s="26">
        <v>20</v>
      </c>
      <c r="B137" s="5" t="s">
        <v>6</v>
      </c>
      <c r="C137" s="6">
        <f>C138+C139+C140+C141+C142</f>
        <v>1478.4972977849995</v>
      </c>
      <c r="D137" s="6">
        <f>D138+D139+D140+D141+D142</f>
        <v>1525.9639837820057</v>
      </c>
      <c r="E137" s="7">
        <f t="shared" ref="E137:E142" si="144">((D137-C137)/C137)*100</f>
        <v>3.2104682279851331</v>
      </c>
      <c r="F137" s="6">
        <f>F138+F139+F140+F141+F142</f>
        <v>10715.722790043999</v>
      </c>
      <c r="G137" s="6">
        <f>G138+G139+G140+G141+G142</f>
        <v>12115.97354337101</v>
      </c>
      <c r="H137" s="7">
        <f t="shared" ref="H137:H142" si="145">((G137-F137)/F137)*100</f>
        <v>13.067254358501948</v>
      </c>
      <c r="I137" s="8">
        <f>(G137/G$179)*100</f>
        <v>7.269745429509503</v>
      </c>
      <c r="J137" s="9">
        <f>J138+J139+J140+J141+J142</f>
        <v>141892</v>
      </c>
      <c r="K137" s="9">
        <f>K138+K139+K140+K141+K142</f>
        <v>143000</v>
      </c>
      <c r="L137" s="7">
        <f t="shared" ref="L137:L142" si="146">((K137-J137)/J137)*100</f>
        <v>0.78087559552335573</v>
      </c>
      <c r="M137" s="9">
        <f>M138+M139+M140+M141+M142</f>
        <v>954407</v>
      </c>
      <c r="N137" s="9">
        <f>N138+N139+N140+N141+N142</f>
        <v>884372</v>
      </c>
      <c r="O137" s="7">
        <f t="shared" ref="O137:O142" si="147">((N137-M137)/M137)*100</f>
        <v>-7.3380643687651066</v>
      </c>
      <c r="P137" s="8">
        <f>(N137/N$179)*100</f>
        <v>6.6575647958748885</v>
      </c>
      <c r="Q137" s="9">
        <f>Q138+Q139+Q140+Q141+Q142</f>
        <v>567750</v>
      </c>
      <c r="R137" s="9">
        <f>R138+R139+R140+R141+R142</f>
        <v>1013864</v>
      </c>
      <c r="S137" s="7">
        <f t="shared" ref="S137:S142" si="148">((R137-Q137)/Q137)*100</f>
        <v>78.575781594011445</v>
      </c>
      <c r="T137" s="9">
        <f>T138+T139+T140+T141+T142</f>
        <v>2996493</v>
      </c>
      <c r="U137" s="9">
        <f>U138+U139+U140+U141+U142</f>
        <v>5935219</v>
      </c>
      <c r="V137" s="7">
        <f t="shared" ref="V137:V142" si="149">((U137-T137)/T137)*100</f>
        <v>98.07217971141597</v>
      </c>
      <c r="W137" s="8">
        <f>(U137/U$179)*100</f>
        <v>6.8422724410732894</v>
      </c>
      <c r="X137" s="6">
        <f>X138+X139+X140+X141+X142</f>
        <v>38300.409686999999</v>
      </c>
      <c r="Y137" s="6">
        <f>Y138+Y139+Y140+Y141+Y142</f>
        <v>56334.677859999996</v>
      </c>
      <c r="Z137" s="7">
        <f t="shared" ref="Z137:Z142" si="150">((Y137-X137)/X137)*100</f>
        <v>47.086358397678509</v>
      </c>
      <c r="AA137" s="6">
        <f>AA138+AA139+AA140+AA141+AA142</f>
        <v>269579.70129799994</v>
      </c>
      <c r="AB137" s="6">
        <f>AB138+AB139+AB140+AB141+AB142</f>
        <v>310380.81634499994</v>
      </c>
      <c r="AC137" s="7">
        <f t="shared" ref="AC137:AC142" si="151">((AB137-AA137)/AA137)*100</f>
        <v>15.135084299947888</v>
      </c>
      <c r="AD137" s="8">
        <f>(AB137/AB$179)*100</f>
        <v>11.341176454138832</v>
      </c>
    </row>
    <row r="138" spans="1:30" s="24" customFormat="1">
      <c r="A138" s="26"/>
      <c r="B138" s="27" t="s">
        <v>2</v>
      </c>
      <c r="C138" s="18">
        <v>160.77993666299975</v>
      </c>
      <c r="D138" s="18">
        <v>221.51257048999986</v>
      </c>
      <c r="E138" s="13">
        <f t="shared" si="144"/>
        <v>37.773763995378232</v>
      </c>
      <c r="F138" s="18">
        <v>1028.3115250759997</v>
      </c>
      <c r="G138" s="18">
        <v>1416.5870319140006</v>
      </c>
      <c r="H138" s="13">
        <f t="shared" si="145"/>
        <v>37.758548588600569</v>
      </c>
      <c r="I138" s="14">
        <f>(G138/G$180)*100</f>
        <v>4.9533381174944973</v>
      </c>
      <c r="J138" s="19">
        <v>2946</v>
      </c>
      <c r="K138" s="19">
        <v>4062</v>
      </c>
      <c r="L138" s="13">
        <f t="shared" si="146"/>
        <v>37.88187372708758</v>
      </c>
      <c r="M138" s="19">
        <v>20531</v>
      </c>
      <c r="N138" s="19">
        <v>27092</v>
      </c>
      <c r="O138" s="13">
        <f t="shared" si="147"/>
        <v>31.956553504456675</v>
      </c>
      <c r="P138" s="14">
        <f>(N138/N$180)*100</f>
        <v>3.81947577370748</v>
      </c>
      <c r="Q138" s="15">
        <v>0</v>
      </c>
      <c r="R138" s="15">
        <v>0</v>
      </c>
      <c r="S138" s="36" t="s">
        <v>43</v>
      </c>
      <c r="T138" s="19">
        <v>0</v>
      </c>
      <c r="U138" s="19">
        <v>0</v>
      </c>
      <c r="V138" s="36" t="s">
        <v>43</v>
      </c>
      <c r="W138" s="36" t="s">
        <v>43</v>
      </c>
      <c r="X138" s="18">
        <v>156.82167200000001</v>
      </c>
      <c r="Y138" s="18">
        <v>177.675275</v>
      </c>
      <c r="Z138" s="13">
        <f t="shared" si="150"/>
        <v>13.297653783464311</v>
      </c>
      <c r="AA138" s="18">
        <v>993.02055099999995</v>
      </c>
      <c r="AB138" s="18">
        <v>1232.2673380000001</v>
      </c>
      <c r="AC138" s="13">
        <f t="shared" si="151"/>
        <v>24.092833401994735</v>
      </c>
      <c r="AD138" s="14">
        <f>(AB138/AB$180)*100</f>
        <v>5.5693357609187943</v>
      </c>
    </row>
    <row r="139" spans="1:30">
      <c r="A139" s="26"/>
      <c r="B139" s="27" t="s">
        <v>3</v>
      </c>
      <c r="C139" s="18">
        <v>886.91298439100001</v>
      </c>
      <c r="D139" s="18">
        <v>829.31262984100181</v>
      </c>
      <c r="E139" s="13">
        <f t="shared" si="144"/>
        <v>-6.4944764101688683</v>
      </c>
      <c r="F139" s="18">
        <v>5667.083284020001</v>
      </c>
      <c r="G139" s="18">
        <v>4820.7738521630054</v>
      </c>
      <c r="H139" s="13">
        <f t="shared" si="145"/>
        <v>-14.93377438520116</v>
      </c>
      <c r="I139" s="14">
        <f>(G139/G$181)*100</f>
        <v>13.133729245818012</v>
      </c>
      <c r="J139" s="19">
        <v>138907</v>
      </c>
      <c r="K139" s="19">
        <v>138865</v>
      </c>
      <c r="L139" s="13">
        <f t="shared" si="146"/>
        <v>-3.0236057218138754E-2</v>
      </c>
      <c r="M139" s="19">
        <v>933356</v>
      </c>
      <c r="N139" s="19">
        <v>856938</v>
      </c>
      <c r="O139" s="13">
        <f t="shared" si="147"/>
        <v>-8.1874440192166755</v>
      </c>
      <c r="P139" s="14">
        <f>(N139/N$181)*100</f>
        <v>6.8272457567230926</v>
      </c>
      <c r="Q139" s="15">
        <v>0</v>
      </c>
      <c r="R139" s="15">
        <v>0</v>
      </c>
      <c r="S139" s="36" t="s">
        <v>43</v>
      </c>
      <c r="T139" s="19">
        <v>0</v>
      </c>
      <c r="U139" s="19">
        <v>0</v>
      </c>
      <c r="V139" s="36" t="s">
        <v>43</v>
      </c>
      <c r="W139" s="36" t="s">
        <v>43</v>
      </c>
      <c r="X139" s="18">
        <v>11795.383451</v>
      </c>
      <c r="Y139" s="18">
        <v>10326.074209999999</v>
      </c>
      <c r="Z139" s="13">
        <f t="shared" si="150"/>
        <v>-12.456646679641723</v>
      </c>
      <c r="AA139" s="18">
        <v>81423.497757999983</v>
      </c>
      <c r="AB139" s="18">
        <v>69251.505727000011</v>
      </c>
      <c r="AC139" s="13">
        <f t="shared" si="151"/>
        <v>-14.94899183424487</v>
      </c>
      <c r="AD139" s="14">
        <f>(AB139/AB$181)*100</f>
        <v>6.2710695236237877</v>
      </c>
    </row>
    <row r="140" spans="1:30">
      <c r="A140" s="26"/>
      <c r="B140" s="27" t="s">
        <v>4</v>
      </c>
      <c r="C140" s="18">
        <v>411.80543998699983</v>
      </c>
      <c r="D140" s="18">
        <v>430.96095919900404</v>
      </c>
      <c r="E140" s="13">
        <f t="shared" si="144"/>
        <v>4.6515945036104727</v>
      </c>
      <c r="F140" s="18">
        <v>3905.6740692039998</v>
      </c>
      <c r="G140" s="18">
        <v>5633.0790954270042</v>
      </c>
      <c r="H140" s="13">
        <f t="shared" si="145"/>
        <v>44.228089584932007</v>
      </c>
      <c r="I140" s="14">
        <f>(G140/G$182)*100</f>
        <v>6.0611729465406352</v>
      </c>
      <c r="J140" s="19">
        <v>9</v>
      </c>
      <c r="K140" s="19">
        <v>10</v>
      </c>
      <c r="L140" s="13">
        <f t="shared" si="146"/>
        <v>11.111111111111111</v>
      </c>
      <c r="M140" s="19">
        <v>56</v>
      </c>
      <c r="N140" s="19">
        <v>85</v>
      </c>
      <c r="O140" s="13">
        <f t="shared" si="147"/>
        <v>51.785714285714292</v>
      </c>
      <c r="P140" s="14">
        <f>(N140/N$182)*100</f>
        <v>11.038961038961039</v>
      </c>
      <c r="Q140" s="15">
        <v>31896</v>
      </c>
      <c r="R140" s="15">
        <v>23948</v>
      </c>
      <c r="S140" s="13">
        <f t="shared" si="148"/>
        <v>-24.918485076498619</v>
      </c>
      <c r="T140" s="19">
        <v>222546</v>
      </c>
      <c r="U140" s="19">
        <v>213582</v>
      </c>
      <c r="V140" s="13">
        <f t="shared" si="149"/>
        <v>-4.0279313040899414</v>
      </c>
      <c r="W140" s="14">
        <f>(U140/U$182)*100</f>
        <v>0.53441188207828572</v>
      </c>
      <c r="X140" s="18">
        <v>4795.9645799999998</v>
      </c>
      <c r="Y140" s="18">
        <v>4933.5766100000001</v>
      </c>
      <c r="Z140" s="13">
        <f t="shared" si="150"/>
        <v>2.8693295729052326</v>
      </c>
      <c r="AA140" s="18">
        <v>31005.828368999995</v>
      </c>
      <c r="AB140" s="18">
        <v>28485.498244999995</v>
      </c>
      <c r="AC140" s="13">
        <f t="shared" si="151"/>
        <v>-8.1285689064829398</v>
      </c>
      <c r="AD140" s="14">
        <f>(AB140/AB$182)*100</f>
        <v>6.1128829958247834</v>
      </c>
    </row>
    <row r="141" spans="1:30">
      <c r="A141" s="26"/>
      <c r="B141" s="27" t="s">
        <v>5</v>
      </c>
      <c r="C141" s="18">
        <v>2.0664527809999989</v>
      </c>
      <c r="D141" s="18">
        <v>0.61632425200000052</v>
      </c>
      <c r="E141" s="13">
        <f t="shared" si="144"/>
        <v>-70.174772069955139</v>
      </c>
      <c r="F141" s="18">
        <v>5.9635724229999996</v>
      </c>
      <c r="G141" s="18">
        <v>10.815463866999998</v>
      </c>
      <c r="H141" s="13">
        <f t="shared" si="145"/>
        <v>81.358808107829347</v>
      </c>
      <c r="I141" s="14">
        <f>(G141/G$183)*100</f>
        <v>0.22177177158526304</v>
      </c>
      <c r="J141" s="19">
        <v>0</v>
      </c>
      <c r="K141" s="19">
        <v>0</v>
      </c>
      <c r="L141" s="36" t="s">
        <v>43</v>
      </c>
      <c r="M141" s="19">
        <v>0</v>
      </c>
      <c r="N141" s="19">
        <v>2</v>
      </c>
      <c r="O141" s="36" t="s">
        <v>43</v>
      </c>
      <c r="P141" s="14">
        <f>(N141/N$183)*100</f>
        <v>4.8019207683073231E-2</v>
      </c>
      <c r="Q141" s="15">
        <v>3760</v>
      </c>
      <c r="R141" s="15">
        <v>788</v>
      </c>
      <c r="S141" s="13">
        <f t="shared" si="148"/>
        <v>-79.042553191489361</v>
      </c>
      <c r="T141" s="19">
        <v>9219</v>
      </c>
      <c r="U141" s="19">
        <v>19048</v>
      </c>
      <c r="V141" s="13">
        <f t="shared" si="149"/>
        <v>106.61676971471961</v>
      </c>
      <c r="W141" s="14">
        <f>(U141/U$183)*100</f>
        <v>0.94849929664255739</v>
      </c>
      <c r="X141" s="18">
        <v>4.3284000000000017E-2</v>
      </c>
      <c r="Y141" s="18">
        <v>-0.21213499999999999</v>
      </c>
      <c r="Z141" s="13">
        <f t="shared" si="150"/>
        <v>-590.10026799741229</v>
      </c>
      <c r="AA141" s="18">
        <v>-17.429680000000001</v>
      </c>
      <c r="AB141" s="18">
        <v>-3.5013650000000003</v>
      </c>
      <c r="AC141" s="13">
        <f t="shared" si="151"/>
        <v>-79.911478581362374</v>
      </c>
      <c r="AD141" s="14">
        <f>(AB141/AB$183)*100</f>
        <v>-4.9510527729366167E-3</v>
      </c>
    </row>
    <row r="142" spans="1:30">
      <c r="A142" s="26"/>
      <c r="B142" s="10" t="s">
        <v>23</v>
      </c>
      <c r="C142" s="18">
        <v>16.932483963000003</v>
      </c>
      <c r="D142" s="18">
        <v>43.561500000000002</v>
      </c>
      <c r="E142" s="13">
        <f t="shared" si="144"/>
        <v>157.26585712520597</v>
      </c>
      <c r="F142" s="18">
        <v>108.69033932100002</v>
      </c>
      <c r="G142" s="18">
        <v>234.71809999999996</v>
      </c>
      <c r="H142" s="13">
        <f t="shared" si="145"/>
        <v>115.95120731640789</v>
      </c>
      <c r="I142" s="14">
        <f>(G142/G$184)*100</f>
        <v>6.6209441374239759</v>
      </c>
      <c r="J142" s="19">
        <v>30</v>
      </c>
      <c r="K142" s="19">
        <v>63</v>
      </c>
      <c r="L142" s="13">
        <f t="shared" si="146"/>
        <v>110.00000000000001</v>
      </c>
      <c r="M142" s="19">
        <v>464</v>
      </c>
      <c r="N142" s="19">
        <v>255</v>
      </c>
      <c r="O142" s="13">
        <f t="shared" si="147"/>
        <v>-45.043103448275865</v>
      </c>
      <c r="P142" s="14">
        <f>(N142/N$184)*100</f>
        <v>1.4381591562799616</v>
      </c>
      <c r="Q142" s="15">
        <v>532094</v>
      </c>
      <c r="R142" s="15">
        <v>989128</v>
      </c>
      <c r="S142" s="13">
        <f t="shared" si="148"/>
        <v>85.893469950798163</v>
      </c>
      <c r="T142" s="19">
        <v>2764728</v>
      </c>
      <c r="U142" s="19">
        <v>5702589</v>
      </c>
      <c r="V142" s="13">
        <f t="shared" si="149"/>
        <v>106.2622073491497</v>
      </c>
      <c r="W142" s="14">
        <f>(U142/U$184)*100</f>
        <v>12.73770469942602</v>
      </c>
      <c r="X142" s="18">
        <v>21552.1967</v>
      </c>
      <c r="Y142" s="18">
        <v>40897.563900000001</v>
      </c>
      <c r="Z142" s="13">
        <f t="shared" si="150"/>
        <v>89.760535639506301</v>
      </c>
      <c r="AA142" s="18">
        <v>156174.7843</v>
      </c>
      <c r="AB142" s="18">
        <v>211415.04639999996</v>
      </c>
      <c r="AC142" s="13">
        <f t="shared" si="151"/>
        <v>35.370794554060389</v>
      </c>
      <c r="AD142" s="14">
        <f>(AB142/AB$184)*100</f>
        <v>19.691754362685039</v>
      </c>
    </row>
    <row r="143" spans="1:30">
      <c r="A143" s="26"/>
      <c r="B143" s="10"/>
      <c r="C143" s="18"/>
      <c r="D143" s="18"/>
      <c r="E143" s="13"/>
      <c r="F143" s="18"/>
      <c r="G143" s="18"/>
      <c r="H143" s="13"/>
      <c r="I143" s="14"/>
      <c r="J143" s="19"/>
      <c r="K143" s="19"/>
      <c r="L143" s="13"/>
      <c r="M143" s="19"/>
      <c r="N143" s="19"/>
      <c r="O143" s="13"/>
      <c r="P143" s="14"/>
      <c r="Q143" s="15"/>
      <c r="R143" s="15"/>
      <c r="S143" s="13"/>
      <c r="T143" s="19"/>
      <c r="U143" s="19"/>
      <c r="V143" s="13"/>
      <c r="W143" s="14"/>
      <c r="X143" s="18"/>
      <c r="Y143" s="18"/>
      <c r="Z143" s="13"/>
      <c r="AA143" s="18"/>
      <c r="AB143" s="18"/>
      <c r="AC143" s="13"/>
      <c r="AD143" s="14"/>
    </row>
    <row r="144" spans="1:30" ht="15">
      <c r="A144" s="26">
        <v>21</v>
      </c>
      <c r="B144" s="5" t="s">
        <v>12</v>
      </c>
      <c r="C144" s="6">
        <f>C145+C146+C147+C148+C149</f>
        <v>58.58514479872089</v>
      </c>
      <c r="D144" s="6">
        <f>D145+D146+D147+D148+D149</f>
        <v>86.05228949864474</v>
      </c>
      <c r="E144" s="7">
        <f t="shared" ref="E144:E149" si="152">((D144-C144)/C144)*100</f>
        <v>46.88414579206357</v>
      </c>
      <c r="F144" s="6">
        <f>F145+F146+F147+F148+F149</f>
        <v>425.30063800147974</v>
      </c>
      <c r="G144" s="6">
        <f>G145+G146+G147+G148+G149</f>
        <v>419.43892187276276</v>
      </c>
      <c r="H144" s="7">
        <f t="shared" ref="H144:H149" si="153">((G144-F144)/F144)*100</f>
        <v>-1.3782523713723147</v>
      </c>
      <c r="I144" s="8">
        <f>(G144/G$179)*100</f>
        <v>0.25166893723626699</v>
      </c>
      <c r="J144" s="9">
        <f>J145+J146+J147+J148+J149</f>
        <v>22932</v>
      </c>
      <c r="K144" s="9">
        <f>K145+K146+K147+K148+K149</f>
        <v>23358</v>
      </c>
      <c r="L144" s="7">
        <f t="shared" ref="L144:L146" si="154">((K144-J144)/J144)*100</f>
        <v>1.8576661433804293</v>
      </c>
      <c r="M144" s="9">
        <f>M145+M146+M147+M148+M149</f>
        <v>160591</v>
      </c>
      <c r="N144" s="9">
        <f>N145+N146+N147+N148+N149</f>
        <v>145514</v>
      </c>
      <c r="O144" s="7">
        <f t="shared" ref="O144:O149" si="155">((N144-M144)/M144)*100</f>
        <v>-9.3884464260139104</v>
      </c>
      <c r="P144" s="8">
        <f>(N144/N$179)*100</f>
        <v>1.0954314289766507</v>
      </c>
      <c r="Q144" s="9">
        <f>Q145+Q146+Q147+Q148+Q149</f>
        <v>368641</v>
      </c>
      <c r="R144" s="9">
        <f>R145+R146+R147+R148+R149</f>
        <v>1019972</v>
      </c>
      <c r="S144" s="7">
        <f t="shared" ref="S144:S149" si="156">((R144-Q144)/Q144)*100</f>
        <v>176.68436229285402</v>
      </c>
      <c r="T144" s="9">
        <f>T145+T146+T147+T148+T149</f>
        <v>2205379</v>
      </c>
      <c r="U144" s="9">
        <f>U145+U146+U147+U148+U149</f>
        <v>3056834</v>
      </c>
      <c r="V144" s="7">
        <f t="shared" ref="V144:V149" si="157">((U144-T144)/T144)*100</f>
        <v>38.608103187706064</v>
      </c>
      <c r="W144" s="8">
        <f>(U144/U$179)*100</f>
        <v>3.5239965088290477</v>
      </c>
      <c r="X144" s="6">
        <f>X145+X146+X147+X148+X149</f>
        <v>3703.2279053999996</v>
      </c>
      <c r="Y144" s="6">
        <f>Y145+Y146+Y147+Y148+Y149</f>
        <v>6325.6377187999951</v>
      </c>
      <c r="Z144" s="7">
        <f t="shared" ref="Z144:Z149" si="158">((Y144-X144)/X144)*100</f>
        <v>70.814162141520683</v>
      </c>
      <c r="AA144" s="6">
        <f>AA145+AA146+AA147+AA148+AA149</f>
        <v>29823.715643602001</v>
      </c>
      <c r="AB144" s="6">
        <f>AB145+AB146+AB147+AB148+AB149</f>
        <v>22625.286604200002</v>
      </c>
      <c r="AC144" s="7">
        <f t="shared" ref="AC144:AC149" si="159">((AB144-AA144)/AA144)*100</f>
        <v>-24.136593593582823</v>
      </c>
      <c r="AD144" s="8">
        <f>(AB144/AB$179)*100</f>
        <v>0.82671787105063277</v>
      </c>
    </row>
    <row r="145" spans="1:30">
      <c r="A145" s="26"/>
      <c r="B145" s="27" t="s">
        <v>2</v>
      </c>
      <c r="C145" s="18">
        <v>2.8829051000000003</v>
      </c>
      <c r="D145" s="18">
        <v>5.0728131000000038</v>
      </c>
      <c r="E145" s="13">
        <f t="shared" si="152"/>
        <v>75.961848345268223</v>
      </c>
      <c r="F145" s="18">
        <v>24.200233799999999</v>
      </c>
      <c r="G145" s="18">
        <v>30.764400000000002</v>
      </c>
      <c r="H145" s="13">
        <f t="shared" si="153"/>
        <v>27.124391666001191</v>
      </c>
      <c r="I145" s="14">
        <f>(G145/G$180)*100</f>
        <v>0.10757297063206414</v>
      </c>
      <c r="J145" s="19">
        <v>142</v>
      </c>
      <c r="K145" s="19">
        <v>103</v>
      </c>
      <c r="L145" s="13">
        <f t="shared" si="154"/>
        <v>-27.464788732394368</v>
      </c>
      <c r="M145" s="19">
        <v>1369</v>
      </c>
      <c r="N145" s="19">
        <v>898</v>
      </c>
      <c r="O145" s="13">
        <f t="shared" si="155"/>
        <v>-34.404674945215483</v>
      </c>
      <c r="P145" s="14">
        <f>(N145/N$180)*100</f>
        <v>0.12660155192637371</v>
      </c>
      <c r="Q145" s="15">
        <v>0</v>
      </c>
      <c r="R145" s="15">
        <v>0</v>
      </c>
      <c r="S145" s="36" t="s">
        <v>43</v>
      </c>
      <c r="T145" s="19">
        <v>0</v>
      </c>
      <c r="U145" s="19">
        <v>0</v>
      </c>
      <c r="V145" s="36" t="s">
        <v>43</v>
      </c>
      <c r="W145" s="36" t="s">
        <v>43</v>
      </c>
      <c r="X145" s="18">
        <v>6.0833219999999981</v>
      </c>
      <c r="Y145" s="18">
        <v>3.2318479999999998</v>
      </c>
      <c r="Z145" s="13">
        <f t="shared" si="158"/>
        <v>-46.873632531698952</v>
      </c>
      <c r="AA145" s="18">
        <v>41.501502000000002</v>
      </c>
      <c r="AB145" s="18">
        <v>31.316999999999997</v>
      </c>
      <c r="AC145" s="13">
        <f t="shared" si="159"/>
        <v>-24.540080501182835</v>
      </c>
      <c r="AD145" s="14">
        <f>(AB145/AB$180)*100</f>
        <v>0.14153981254406486</v>
      </c>
    </row>
    <row r="146" spans="1:30" s="3" customFormat="1" ht="15">
      <c r="A146" s="26"/>
      <c r="B146" s="27" t="s">
        <v>3</v>
      </c>
      <c r="C146" s="18">
        <v>37.570046219720894</v>
      </c>
      <c r="D146" s="18">
        <v>35.60372946388199</v>
      </c>
      <c r="E146" s="13">
        <f t="shared" si="152"/>
        <v>-5.2337352590393253</v>
      </c>
      <c r="F146" s="18">
        <v>262.91605964459842</v>
      </c>
      <c r="G146" s="18">
        <v>255.35739999999998</v>
      </c>
      <c r="H146" s="13">
        <f t="shared" si="153"/>
        <v>-2.8749326514386349</v>
      </c>
      <c r="I146" s="14">
        <f>(G146/G$181)*100</f>
        <v>0.69569638721203519</v>
      </c>
      <c r="J146" s="19">
        <v>22790</v>
      </c>
      <c r="K146" s="19">
        <v>23234</v>
      </c>
      <c r="L146" s="13">
        <f t="shared" si="154"/>
        <v>1.9482229047827995</v>
      </c>
      <c r="M146" s="19">
        <v>159207</v>
      </c>
      <c r="N146" s="19">
        <v>144567</v>
      </c>
      <c r="O146" s="13">
        <f t="shared" si="155"/>
        <v>-9.1955755714258789</v>
      </c>
      <c r="P146" s="14">
        <f>(N146/N$181)*100</f>
        <v>1.1517687829366736</v>
      </c>
      <c r="Q146" s="15">
        <v>0</v>
      </c>
      <c r="R146" s="15">
        <v>0</v>
      </c>
      <c r="S146" s="36" t="s">
        <v>43</v>
      </c>
      <c r="T146" s="19">
        <v>0</v>
      </c>
      <c r="U146" s="19">
        <v>0</v>
      </c>
      <c r="V146" s="36" t="s">
        <v>43</v>
      </c>
      <c r="W146" s="36" t="s">
        <v>43</v>
      </c>
      <c r="X146" s="18">
        <v>1031.8782679999997</v>
      </c>
      <c r="Y146" s="18">
        <v>945.51335389999588</v>
      </c>
      <c r="Z146" s="13">
        <f t="shared" si="158"/>
        <v>-8.3696804921957959</v>
      </c>
      <c r="AA146" s="18">
        <v>7428.9385770000008</v>
      </c>
      <c r="AB146" s="18">
        <v>5997.3647000000001</v>
      </c>
      <c r="AC146" s="13">
        <f t="shared" si="159"/>
        <v>-19.27023439703963</v>
      </c>
      <c r="AD146" s="14">
        <f>(AB146/AB$181)*100</f>
        <v>0.54309131039678815</v>
      </c>
    </row>
    <row r="147" spans="1:30" s="3" customFormat="1" ht="15">
      <c r="A147" s="26"/>
      <c r="B147" s="27" t="s">
        <v>4</v>
      </c>
      <c r="C147" s="18">
        <v>17.201591630999992</v>
      </c>
      <c r="D147" s="18">
        <v>17.803762556508488</v>
      </c>
      <c r="E147" s="13">
        <f t="shared" si="152"/>
        <v>3.5006698125729736</v>
      </c>
      <c r="F147" s="18">
        <v>128.38854218299997</v>
      </c>
      <c r="G147" s="18">
        <v>67.941825621508499</v>
      </c>
      <c r="H147" s="13">
        <f t="shared" si="153"/>
        <v>-47.081083353476437</v>
      </c>
      <c r="I147" s="14">
        <f>(G147/G$182)*100</f>
        <v>7.3105161212804248E-2</v>
      </c>
      <c r="J147" s="19">
        <v>0</v>
      </c>
      <c r="K147" s="19">
        <v>1</v>
      </c>
      <c r="L147" s="36" t="s">
        <v>43</v>
      </c>
      <c r="M147" s="19">
        <v>5</v>
      </c>
      <c r="N147" s="19">
        <v>2</v>
      </c>
      <c r="O147" s="13">
        <f t="shared" si="155"/>
        <v>-60</v>
      </c>
      <c r="P147" s="14">
        <f>(N147/N$182)*100</f>
        <v>0.25974025974025972</v>
      </c>
      <c r="Q147" s="15">
        <v>299392</v>
      </c>
      <c r="R147" s="15">
        <v>318426</v>
      </c>
      <c r="S147" s="13">
        <f t="shared" si="156"/>
        <v>6.3575513039760585</v>
      </c>
      <c r="T147" s="19">
        <v>1720824</v>
      </c>
      <c r="U147" s="19">
        <v>1397906</v>
      </c>
      <c r="V147" s="13">
        <f t="shared" si="157"/>
        <v>-18.765312431718758</v>
      </c>
      <c r="W147" s="14">
        <f>(U147/U$182)*100</f>
        <v>3.4977553184656389</v>
      </c>
      <c r="X147" s="18">
        <v>2027.0839404000001</v>
      </c>
      <c r="Y147" s="18">
        <v>2149.2907814</v>
      </c>
      <c r="Z147" s="13">
        <f t="shared" si="158"/>
        <v>6.028701553221576</v>
      </c>
      <c r="AA147" s="18">
        <v>15498.0919034</v>
      </c>
      <c r="AB147" s="18">
        <v>7823.472456200001</v>
      </c>
      <c r="AC147" s="13">
        <f t="shared" si="159"/>
        <v>-49.519769885454913</v>
      </c>
      <c r="AD147" s="14">
        <f>(AB147/AB$182)*100</f>
        <v>1.6788883710048146</v>
      </c>
    </row>
    <row r="148" spans="1:30">
      <c r="A148" s="26"/>
      <c r="B148" s="27" t="s">
        <v>5</v>
      </c>
      <c r="C148" s="18">
        <v>0</v>
      </c>
      <c r="D148" s="18">
        <v>0</v>
      </c>
      <c r="E148" s="36" t="s">
        <v>43</v>
      </c>
      <c r="F148" s="18">
        <v>0</v>
      </c>
      <c r="G148" s="18">
        <v>0</v>
      </c>
      <c r="H148" s="36" t="s">
        <v>43</v>
      </c>
      <c r="I148" s="14">
        <f>(G148/G$183)*100</f>
        <v>0</v>
      </c>
      <c r="J148" s="19">
        <v>0</v>
      </c>
      <c r="K148" s="19">
        <v>0</v>
      </c>
      <c r="L148" s="36" t="s">
        <v>43</v>
      </c>
      <c r="M148" s="19">
        <v>0</v>
      </c>
      <c r="N148" s="19">
        <v>0</v>
      </c>
      <c r="O148" s="36" t="s">
        <v>43</v>
      </c>
      <c r="P148" s="14">
        <f>(N148/N$183)*100</f>
        <v>0</v>
      </c>
      <c r="Q148" s="15">
        <v>0</v>
      </c>
      <c r="R148" s="15">
        <v>0</v>
      </c>
      <c r="S148" s="36" t="s">
        <v>43</v>
      </c>
      <c r="T148" s="19">
        <v>0</v>
      </c>
      <c r="U148" s="19">
        <v>0</v>
      </c>
      <c r="V148" s="36" t="s">
        <v>43</v>
      </c>
      <c r="W148" s="14">
        <f>(U148/U$183)*100</f>
        <v>0</v>
      </c>
      <c r="X148" s="18">
        <v>0</v>
      </c>
      <c r="Y148" s="18">
        <v>0</v>
      </c>
      <c r="Z148" s="36" t="s">
        <v>43</v>
      </c>
      <c r="AA148" s="18">
        <v>0</v>
      </c>
      <c r="AB148" s="18">
        <v>0</v>
      </c>
      <c r="AC148" s="36" t="s">
        <v>43</v>
      </c>
      <c r="AD148" s="14">
        <f>(AB148/AB$183)*100</f>
        <v>0</v>
      </c>
    </row>
    <row r="149" spans="1:30">
      <c r="A149" s="26"/>
      <c r="B149" s="10" t="s">
        <v>23</v>
      </c>
      <c r="C149" s="18">
        <v>0.93060184800000001</v>
      </c>
      <c r="D149" s="18">
        <v>27.57198437825425</v>
      </c>
      <c r="E149" s="13">
        <f t="shared" si="152"/>
        <v>2862.8121239508064</v>
      </c>
      <c r="F149" s="18">
        <v>9.795802373881358</v>
      </c>
      <c r="G149" s="18">
        <v>65.375296251254269</v>
      </c>
      <c r="H149" s="13">
        <f t="shared" si="153"/>
        <v>567.38071835304731</v>
      </c>
      <c r="I149" s="14">
        <f>(G149/G$184)*100</f>
        <v>1.8441108054602422</v>
      </c>
      <c r="J149" s="19">
        <v>0</v>
      </c>
      <c r="K149" s="19">
        <v>20</v>
      </c>
      <c r="L149" s="36" t="s">
        <v>43</v>
      </c>
      <c r="M149" s="19">
        <v>10</v>
      </c>
      <c r="N149" s="19">
        <v>47</v>
      </c>
      <c r="O149" s="13">
        <f t="shared" si="155"/>
        <v>370</v>
      </c>
      <c r="P149" s="14">
        <f>(N149/N$184)*100</f>
        <v>0.26507247194179684</v>
      </c>
      <c r="Q149" s="15">
        <v>69249</v>
      </c>
      <c r="R149" s="15">
        <v>701546</v>
      </c>
      <c r="S149" s="13">
        <f t="shared" si="156"/>
        <v>913.07744516166292</v>
      </c>
      <c r="T149" s="19">
        <v>484555</v>
      </c>
      <c r="U149" s="19">
        <v>1658928</v>
      </c>
      <c r="V149" s="13">
        <f t="shared" si="157"/>
        <v>242.3611354748171</v>
      </c>
      <c r="W149" s="14">
        <f>(U149/U$184)*100</f>
        <v>3.7054984992973208</v>
      </c>
      <c r="X149" s="18">
        <v>638.18237499999998</v>
      </c>
      <c r="Y149" s="18">
        <v>3227.6017354999999</v>
      </c>
      <c r="Z149" s="13">
        <f t="shared" si="158"/>
        <v>405.74911842402412</v>
      </c>
      <c r="AA149" s="18">
        <v>6855.1836612020006</v>
      </c>
      <c r="AB149" s="18">
        <v>8773.1324480000003</v>
      </c>
      <c r="AC149" s="13">
        <f t="shared" si="159"/>
        <v>27.978080261407655</v>
      </c>
      <c r="AD149" s="14">
        <f>(AB149/AB$184)*100</f>
        <v>0.81715266769828965</v>
      </c>
    </row>
    <row r="150" spans="1:30">
      <c r="A150" s="26"/>
      <c r="B150" s="10"/>
      <c r="C150" s="18"/>
      <c r="D150" s="18"/>
      <c r="E150" s="13"/>
      <c r="F150" s="18"/>
      <c r="G150" s="18"/>
      <c r="H150" s="13"/>
      <c r="I150" s="14"/>
      <c r="J150" s="19"/>
      <c r="K150" s="19"/>
      <c r="L150" s="13"/>
      <c r="M150" s="19"/>
      <c r="N150" s="19"/>
      <c r="O150" s="13"/>
      <c r="P150" s="14"/>
      <c r="Q150" s="15"/>
      <c r="R150" s="15"/>
      <c r="S150" s="13"/>
      <c r="T150" s="19"/>
      <c r="U150" s="19"/>
      <c r="V150" s="13"/>
      <c r="W150" s="14"/>
      <c r="X150" s="18"/>
      <c r="Y150" s="18"/>
      <c r="Z150" s="13"/>
      <c r="AA150" s="18"/>
      <c r="AB150" s="18"/>
      <c r="AC150" s="13"/>
      <c r="AD150" s="14"/>
    </row>
    <row r="151" spans="1:30" ht="15">
      <c r="A151" s="26">
        <v>22</v>
      </c>
      <c r="B151" s="5" t="s">
        <v>39</v>
      </c>
      <c r="C151" s="6">
        <f>C152+C153+C154+C155+C156</f>
        <v>85.105552709999998</v>
      </c>
      <c r="D151" s="6">
        <f>D152+D153+D154+D155+D156</f>
        <v>116.20591953699999</v>
      </c>
      <c r="E151" s="7">
        <f t="shared" ref="E151:E156" si="160">((D151-C151)/C151)*100</f>
        <v>36.543287525522011</v>
      </c>
      <c r="F151" s="6">
        <f>F152+F153+F154+F155+F156</f>
        <v>440.98329421699987</v>
      </c>
      <c r="G151" s="6">
        <f>G152+G153+G154+G155+G156</f>
        <v>571.37557928599995</v>
      </c>
      <c r="H151" s="7">
        <f t="shared" ref="H151:H156" si="161">((G151-F151)/F151)*100</f>
        <v>29.568531683387629</v>
      </c>
      <c r="I151" s="8">
        <f>(G151/G$179)*100</f>
        <v>0.34283295446121026</v>
      </c>
      <c r="J151" s="9">
        <f>J152+J153+J154+J155+J156</f>
        <v>8439</v>
      </c>
      <c r="K151" s="9">
        <f>K152+K153+K154+K155+K156</f>
        <v>10355</v>
      </c>
      <c r="L151" s="7">
        <f t="shared" ref="L151:L156" si="162">((K151-J151)/J151)*100</f>
        <v>22.704111861594974</v>
      </c>
      <c r="M151" s="9">
        <f>M152+M153+M154+M155+M156</f>
        <v>47984</v>
      </c>
      <c r="N151" s="9">
        <f>N152+N153+N154+N155+N156</f>
        <v>49931</v>
      </c>
      <c r="O151" s="7">
        <f t="shared" ref="O151:O156" si="163">((N151-M151)/M151)*100</f>
        <v>4.0576025341780593</v>
      </c>
      <c r="P151" s="8">
        <f>(N151/N$179)*100</f>
        <v>0.37588126695873353</v>
      </c>
      <c r="Q151" s="9">
        <f>Q152+Q153+Q154+Q155+Q156</f>
        <v>123164</v>
      </c>
      <c r="R151" s="9">
        <f>R152+R153+R154+R155+R156</f>
        <v>149210</v>
      </c>
      <c r="S151" s="7">
        <f t="shared" ref="S151:S156" si="164">((R151-Q151)/Q151)*100</f>
        <v>21.147413205157349</v>
      </c>
      <c r="T151" s="9">
        <f>T152+T153+T154+T155+T156</f>
        <v>917989</v>
      </c>
      <c r="U151" s="9">
        <f>U152+U153+U154+U155+U156</f>
        <v>2258050</v>
      </c>
      <c r="V151" s="7">
        <f t="shared" ref="V151:V156" si="165">((U151-T151)/T151)*100</f>
        <v>145.97789298128845</v>
      </c>
      <c r="W151" s="8">
        <f>(U151/U$179)*100</f>
        <v>2.6031378598777137</v>
      </c>
      <c r="X151" s="6">
        <f>X152+X153+X154+X155+X156</f>
        <v>3661.5788032999999</v>
      </c>
      <c r="Y151" s="6">
        <f>Y152+Y153+Y154+Y155+Y156</f>
        <v>4760.7426591000003</v>
      </c>
      <c r="Z151" s="7">
        <f t="shared" ref="Z151:Z156" si="166">((Y151-X151)/X151)*100</f>
        <v>30.018850196788836</v>
      </c>
      <c r="AA151" s="6">
        <f>AA152+AA153+AA154+AA155+AA156</f>
        <v>24906.857206200006</v>
      </c>
      <c r="AB151" s="6">
        <f>AB152+AB153+AB154+AB155+AB156</f>
        <v>54619.861850199988</v>
      </c>
      <c r="AC151" s="7">
        <f t="shared" ref="AC151:AC156" si="167">((AB151-AA151)/AA151)*100</f>
        <v>119.29648288425403</v>
      </c>
      <c r="AD151" s="8">
        <f>(AB151/AB$179)*100</f>
        <v>1.9957853659849201</v>
      </c>
    </row>
    <row r="152" spans="1:30">
      <c r="A152" s="26"/>
      <c r="B152" s="27" t="s">
        <v>2</v>
      </c>
      <c r="C152" s="18">
        <v>10.497169300000001</v>
      </c>
      <c r="D152" s="18">
        <v>24.275564199999998</v>
      </c>
      <c r="E152" s="13">
        <f t="shared" si="160"/>
        <v>131.25819453059592</v>
      </c>
      <c r="F152" s="18">
        <v>48.567608899999996</v>
      </c>
      <c r="G152" s="18">
        <v>104.68553066</v>
      </c>
      <c r="H152" s="13">
        <f t="shared" si="161"/>
        <v>115.54598431136685</v>
      </c>
      <c r="I152" s="14">
        <f>(G152/G$180)*100</f>
        <v>0.36605080922398064</v>
      </c>
      <c r="J152" s="19">
        <v>227</v>
      </c>
      <c r="K152" s="19">
        <v>415</v>
      </c>
      <c r="L152" s="13">
        <f t="shared" si="162"/>
        <v>82.819383259911888</v>
      </c>
      <c r="M152" s="19">
        <v>1111</v>
      </c>
      <c r="N152" s="19">
        <v>2022</v>
      </c>
      <c r="O152" s="13">
        <f t="shared" si="163"/>
        <v>81.998199819982005</v>
      </c>
      <c r="P152" s="14">
        <f>(N152/N$180)*100</f>
        <v>0.28506496435983036</v>
      </c>
      <c r="Q152" s="15">
        <v>0</v>
      </c>
      <c r="R152" s="15">
        <v>0</v>
      </c>
      <c r="S152" s="36" t="s">
        <v>43</v>
      </c>
      <c r="T152" s="19">
        <v>0</v>
      </c>
      <c r="U152" s="19">
        <v>0</v>
      </c>
      <c r="V152" s="36" t="s">
        <v>43</v>
      </c>
      <c r="W152" s="36" t="s">
        <v>43</v>
      </c>
      <c r="X152" s="18">
        <v>7.2647734999999987</v>
      </c>
      <c r="Y152" s="18">
        <v>34.138240400000001</v>
      </c>
      <c r="Z152" s="13">
        <f t="shared" si="166"/>
        <v>369.91472480181261</v>
      </c>
      <c r="AA152" s="18">
        <v>37.932392899999996</v>
      </c>
      <c r="AB152" s="18">
        <v>265.56354390000001</v>
      </c>
      <c r="AC152" s="13">
        <f t="shared" si="167"/>
        <v>600.09699783532517</v>
      </c>
      <c r="AD152" s="14">
        <f>(AB152/AB$180)*100</f>
        <v>1.2002367475219067</v>
      </c>
    </row>
    <row r="153" spans="1:30">
      <c r="A153" s="26"/>
      <c r="B153" s="27" t="s">
        <v>3</v>
      </c>
      <c r="C153" s="18">
        <v>61.717159739999978</v>
      </c>
      <c r="D153" s="18">
        <v>71.333438199999989</v>
      </c>
      <c r="E153" s="13">
        <f t="shared" si="160"/>
        <v>15.581207075165404</v>
      </c>
      <c r="F153" s="18">
        <v>320.3774925699999</v>
      </c>
      <c r="G153" s="18">
        <v>325.61193385000001</v>
      </c>
      <c r="H153" s="13">
        <f t="shared" si="161"/>
        <v>1.6338355225925958</v>
      </c>
      <c r="I153" s="14">
        <f>(G153/G$181)*100</f>
        <v>0.88709802814631256</v>
      </c>
      <c r="J153" s="19">
        <v>8210</v>
      </c>
      <c r="K153" s="19">
        <v>9937</v>
      </c>
      <c r="L153" s="13">
        <f t="shared" si="162"/>
        <v>21.035322777101094</v>
      </c>
      <c r="M153" s="19">
        <v>46860</v>
      </c>
      <c r="N153" s="19">
        <v>47897</v>
      </c>
      <c r="O153" s="13">
        <f t="shared" si="163"/>
        <v>2.2129748186086213</v>
      </c>
      <c r="P153" s="14">
        <f>(N153/N$181)*100</f>
        <v>0.38159655658841823</v>
      </c>
      <c r="Q153" s="20">
        <v>0</v>
      </c>
      <c r="R153" s="20">
        <v>0</v>
      </c>
      <c r="S153" s="36" t="s">
        <v>43</v>
      </c>
      <c r="T153" s="19">
        <v>0</v>
      </c>
      <c r="U153" s="19">
        <v>0</v>
      </c>
      <c r="V153" s="36" t="s">
        <v>43</v>
      </c>
      <c r="W153" s="36" t="s">
        <v>43</v>
      </c>
      <c r="X153" s="18">
        <v>756.11586479999994</v>
      </c>
      <c r="Y153" s="18">
        <v>864.28463390000002</v>
      </c>
      <c r="Z153" s="13">
        <f t="shared" si="166"/>
        <v>14.305845722283816</v>
      </c>
      <c r="AA153" s="18">
        <v>3975.7713103000006</v>
      </c>
      <c r="AB153" s="18">
        <v>4234.2221497</v>
      </c>
      <c r="AC153" s="13">
        <f t="shared" si="167"/>
        <v>6.5006465218568499</v>
      </c>
      <c r="AD153" s="14">
        <f>(AB153/AB$181)*100</f>
        <v>0.38342995145712561</v>
      </c>
    </row>
    <row r="154" spans="1:30">
      <c r="A154" s="26"/>
      <c r="B154" s="27" t="s">
        <v>4</v>
      </c>
      <c r="C154" s="18">
        <v>9.6333358999999987</v>
      </c>
      <c r="D154" s="18">
        <v>16.899432300000001</v>
      </c>
      <c r="E154" s="13">
        <f t="shared" si="160"/>
        <v>75.426586132016865</v>
      </c>
      <c r="F154" s="18">
        <v>44.370270499999997</v>
      </c>
      <c r="G154" s="18">
        <v>68.849968151999988</v>
      </c>
      <c r="H154" s="13">
        <f t="shared" si="161"/>
        <v>55.171396018421824</v>
      </c>
      <c r="I154" s="14">
        <f>(G154/G$182)*100</f>
        <v>7.4082319325475973E-2</v>
      </c>
      <c r="J154" s="19">
        <v>0</v>
      </c>
      <c r="K154" s="19">
        <v>0</v>
      </c>
      <c r="L154" s="36" t="s">
        <v>43</v>
      </c>
      <c r="M154" s="19">
        <v>0</v>
      </c>
      <c r="N154" s="19">
        <v>2</v>
      </c>
      <c r="O154" s="36" t="s">
        <v>43</v>
      </c>
      <c r="P154" s="14">
        <f>(N154/N$182)*100</f>
        <v>0.25974025974025972</v>
      </c>
      <c r="Q154" s="15">
        <v>4326</v>
      </c>
      <c r="R154" s="15">
        <v>8378</v>
      </c>
      <c r="S154" s="13">
        <f t="shared" si="164"/>
        <v>93.666204345815999</v>
      </c>
      <c r="T154" s="19">
        <v>21393</v>
      </c>
      <c r="U154" s="19">
        <v>40305</v>
      </c>
      <c r="V154" s="13">
        <f t="shared" si="165"/>
        <v>88.402748562613937</v>
      </c>
      <c r="W154" s="14">
        <f>(U154/U$182)*100</f>
        <v>0.10084871809031336</v>
      </c>
      <c r="X154" s="18">
        <v>455.70740000000001</v>
      </c>
      <c r="Y154" s="18">
        <v>1028.1500999999998</v>
      </c>
      <c r="Z154" s="13">
        <f t="shared" si="166"/>
        <v>125.61628360654223</v>
      </c>
      <c r="AA154" s="18">
        <v>2253.5063</v>
      </c>
      <c r="AB154" s="18">
        <v>4075.7638999999999</v>
      </c>
      <c r="AC154" s="13">
        <f t="shared" si="167"/>
        <v>80.863213029402232</v>
      </c>
      <c r="AD154" s="14">
        <f>(AB154/AB$182)*100</f>
        <v>0.87464391968919597</v>
      </c>
    </row>
    <row r="155" spans="1:30" s="3" customFormat="1" ht="15">
      <c r="A155" s="26"/>
      <c r="B155" s="27" t="s">
        <v>5</v>
      </c>
      <c r="C155" s="18">
        <v>0.22108951499999999</v>
      </c>
      <c r="D155" s="18">
        <v>3.5525250000000001E-2</v>
      </c>
      <c r="E155" s="13">
        <f t="shared" si="160"/>
        <v>-83.931734618894069</v>
      </c>
      <c r="F155" s="18">
        <v>1.0706491580000002</v>
      </c>
      <c r="G155" s="18">
        <v>0.87183907899999991</v>
      </c>
      <c r="H155" s="13">
        <f t="shared" si="161"/>
        <v>-18.569115523462656</v>
      </c>
      <c r="I155" s="14">
        <f>(G155/G$183)*100</f>
        <v>1.7877115532421953E-2</v>
      </c>
      <c r="J155" s="19">
        <v>0</v>
      </c>
      <c r="K155" s="19">
        <v>0</v>
      </c>
      <c r="L155" s="36" t="s">
        <v>43</v>
      </c>
      <c r="M155" s="19">
        <v>0</v>
      </c>
      <c r="N155" s="19">
        <v>0</v>
      </c>
      <c r="O155" s="36" t="s">
        <v>43</v>
      </c>
      <c r="P155" s="14">
        <f>(N155/N$183)*100</f>
        <v>0</v>
      </c>
      <c r="Q155" s="15">
        <v>86</v>
      </c>
      <c r="R155" s="15">
        <v>25</v>
      </c>
      <c r="S155" s="13">
        <f t="shared" si="164"/>
        <v>-70.930232558139537</v>
      </c>
      <c r="T155" s="19">
        <v>521</v>
      </c>
      <c r="U155" s="19">
        <v>563</v>
      </c>
      <c r="V155" s="13">
        <f t="shared" si="165"/>
        <v>8.0614203454894433</v>
      </c>
      <c r="W155" s="14">
        <f>(U155/U$183)*100</f>
        <v>2.8034707266367066E-2</v>
      </c>
      <c r="X155" s="18">
        <v>23.8215</v>
      </c>
      <c r="Y155" s="18">
        <v>8.7041000000000004</v>
      </c>
      <c r="Z155" s="13">
        <f t="shared" si="166"/>
        <v>-63.461159037004386</v>
      </c>
      <c r="AA155" s="18">
        <v>149.04089999999999</v>
      </c>
      <c r="AB155" s="18">
        <v>152.61750000000001</v>
      </c>
      <c r="AC155" s="13">
        <f t="shared" si="167"/>
        <v>2.3997439628987838</v>
      </c>
      <c r="AD155" s="14">
        <f>(AB155/AB$183)*100</f>
        <v>0.21580649163216462</v>
      </c>
    </row>
    <row r="156" spans="1:30">
      <c r="A156" s="26"/>
      <c r="B156" s="10" t="s">
        <v>23</v>
      </c>
      <c r="C156" s="18">
        <v>3.0367982550000012</v>
      </c>
      <c r="D156" s="18">
        <v>3.6619595870000006</v>
      </c>
      <c r="E156" s="13">
        <f t="shared" si="160"/>
        <v>20.586198999906863</v>
      </c>
      <c r="F156" s="18">
        <v>26.597273089000005</v>
      </c>
      <c r="G156" s="18">
        <v>71.356307545000007</v>
      </c>
      <c r="H156" s="13">
        <f t="shared" si="161"/>
        <v>168.28429856785306</v>
      </c>
      <c r="I156" s="14">
        <f>(G156/G$184)*100</f>
        <v>2.0128235790434998</v>
      </c>
      <c r="J156" s="19">
        <v>2</v>
      </c>
      <c r="K156" s="19">
        <v>3</v>
      </c>
      <c r="L156" s="13">
        <f t="shared" si="162"/>
        <v>50</v>
      </c>
      <c r="M156" s="19">
        <v>13</v>
      </c>
      <c r="N156" s="19">
        <v>10</v>
      </c>
      <c r="O156" s="13">
        <f t="shared" si="163"/>
        <v>-23.076923076923077</v>
      </c>
      <c r="P156" s="14">
        <f>(N156/N$184)*100</f>
        <v>5.6398398285488691E-2</v>
      </c>
      <c r="Q156" s="15">
        <v>118752</v>
      </c>
      <c r="R156" s="15">
        <v>140807</v>
      </c>
      <c r="S156" s="13">
        <f t="shared" si="164"/>
        <v>18.57231878199946</v>
      </c>
      <c r="T156" s="19">
        <v>896075</v>
      </c>
      <c r="U156" s="19">
        <v>2217182</v>
      </c>
      <c r="V156" s="13">
        <f t="shared" si="165"/>
        <v>147.43263677705551</v>
      </c>
      <c r="W156" s="14">
        <f>(U156/U$184)*100</f>
        <v>4.9524539785144572</v>
      </c>
      <c r="X156" s="18">
        <v>2418.669265</v>
      </c>
      <c r="Y156" s="18">
        <v>2825.4655848000002</v>
      </c>
      <c r="Z156" s="13">
        <f t="shared" si="166"/>
        <v>16.819013896883508</v>
      </c>
      <c r="AA156" s="18">
        <v>18490.606303000004</v>
      </c>
      <c r="AB156" s="18">
        <v>45891.694756599987</v>
      </c>
      <c r="AC156" s="13">
        <f t="shared" si="167"/>
        <v>148.18923730561664</v>
      </c>
      <c r="AD156" s="14">
        <f>(AB156/AB$184)*100</f>
        <v>4.2744733443640461</v>
      </c>
    </row>
    <row r="157" spans="1:30">
      <c r="A157" s="26"/>
      <c r="B157" s="10"/>
      <c r="C157" s="18"/>
      <c r="D157" s="18"/>
      <c r="E157" s="13"/>
      <c r="F157" s="18"/>
      <c r="G157" s="18"/>
      <c r="H157" s="13"/>
      <c r="I157" s="14"/>
      <c r="J157" s="19"/>
      <c r="K157" s="19"/>
      <c r="L157" s="13"/>
      <c r="M157" s="19"/>
      <c r="N157" s="19"/>
      <c r="O157" s="13"/>
      <c r="P157" s="14"/>
      <c r="Q157" s="15"/>
      <c r="R157" s="15"/>
      <c r="S157" s="13"/>
      <c r="T157" s="19"/>
      <c r="U157" s="19"/>
      <c r="V157" s="13"/>
      <c r="W157" s="14"/>
      <c r="X157" s="18"/>
      <c r="Y157" s="18"/>
      <c r="Z157" s="13"/>
      <c r="AA157" s="18"/>
      <c r="AB157" s="18"/>
      <c r="AC157" s="13"/>
      <c r="AD157" s="14"/>
    </row>
    <row r="158" spans="1:30" ht="15">
      <c r="A158" s="26">
        <v>23</v>
      </c>
      <c r="B158" s="5" t="s">
        <v>30</v>
      </c>
      <c r="C158" s="6">
        <f>C159+C160+C161+C162+C163</f>
        <v>277.50261434500004</v>
      </c>
      <c r="D158" s="6">
        <f>D159+D160+D161+D162+D163</f>
        <v>287.86188410400001</v>
      </c>
      <c r="E158" s="7">
        <f t="shared" ref="E158:E163" si="168">((D158-C158)/C158)*100</f>
        <v>3.7330350142651265</v>
      </c>
      <c r="F158" s="6">
        <f>F159+F160+F161+F162+F163</f>
        <v>1773.7432185690004</v>
      </c>
      <c r="G158" s="6">
        <f>G159+G160+G161+G162+G163</f>
        <v>2203.7018694540002</v>
      </c>
      <c r="H158" s="7">
        <f t="shared" ref="H158:H163" si="169">((G158-F158)/F158)*100</f>
        <v>24.240185748638226</v>
      </c>
      <c r="I158" s="8">
        <f>(G158/G$179)*100</f>
        <v>1.322250460197641</v>
      </c>
      <c r="J158" s="9">
        <f>J159+J160+J161+J162+J163</f>
        <v>39741</v>
      </c>
      <c r="K158" s="9">
        <f>K159+K160+K161+K162+K163</f>
        <v>29283</v>
      </c>
      <c r="L158" s="7">
        <f t="shared" ref="L158:L163" si="170">((K158-J158)/J158)*100</f>
        <v>-26.315392164263606</v>
      </c>
      <c r="M158" s="9">
        <f>M159+M160+M161+M162+M163</f>
        <v>267684</v>
      </c>
      <c r="N158" s="9">
        <f>N159+N160+N161+N162+N163</f>
        <v>261319</v>
      </c>
      <c r="O158" s="7">
        <f t="shared" ref="O158:O163" si="171">((N158-M158)/M158)*100</f>
        <v>-2.3778036789647494</v>
      </c>
      <c r="P158" s="8">
        <f>(N158/N$179)*100</f>
        <v>1.9672130900720852</v>
      </c>
      <c r="Q158" s="9">
        <f>Q159+Q160+Q161+Q162+Q163</f>
        <v>34293</v>
      </c>
      <c r="R158" s="9">
        <f>R159+R160+R161+R162+R163</f>
        <v>20979</v>
      </c>
      <c r="S158" s="7">
        <f t="shared" ref="S158:S163" si="172">((R158-Q158)/Q158)*100</f>
        <v>-38.824249846907534</v>
      </c>
      <c r="T158" s="9">
        <f>T159+T160+T161+T162+T163</f>
        <v>336741</v>
      </c>
      <c r="U158" s="9">
        <f>U159+U160+U161+U162+U163</f>
        <v>308992</v>
      </c>
      <c r="V158" s="7">
        <f t="shared" ref="V158:V163" si="173">((U158-T158)/T158)*100</f>
        <v>-8.2404577999115052</v>
      </c>
      <c r="W158" s="8">
        <f>(U158/U$179)*100</f>
        <v>0.35621388968328177</v>
      </c>
      <c r="X158" s="6">
        <f>X159+X160+X161+X162+X163</f>
        <v>22598.221985903998</v>
      </c>
      <c r="Y158" s="6">
        <f>Y159+Y160+Y161+Y162+Y163</f>
        <v>14311.394061979994</v>
      </c>
      <c r="Z158" s="7">
        <f t="shared" ref="Z158:Z163" si="174">((Y158-X158)/X158)*100</f>
        <v>-36.670265161095614</v>
      </c>
      <c r="AA158" s="6">
        <f>AA159+AA160+AA161+AA162+AA163</f>
        <v>164672.888953313</v>
      </c>
      <c r="AB158" s="6">
        <f>AB159+AB160+AB161+AB162+AB163</f>
        <v>154346.53693155901</v>
      </c>
      <c r="AC158" s="7">
        <f t="shared" ref="AC158:AC163" si="175">((AB158-AA158)/AA158)*100</f>
        <v>-6.270827024041373</v>
      </c>
      <c r="AD158" s="8">
        <f>(AB158/AB$179)*100</f>
        <v>5.6397535486869526</v>
      </c>
    </row>
    <row r="159" spans="1:30" s="3" customFormat="1" ht="15">
      <c r="A159" s="26"/>
      <c r="B159" s="27" t="s">
        <v>2</v>
      </c>
      <c r="C159" s="18">
        <v>44.83675010000001</v>
      </c>
      <c r="D159" s="18">
        <v>54.345779999999998</v>
      </c>
      <c r="E159" s="13">
        <f t="shared" si="168"/>
        <v>21.208115839778461</v>
      </c>
      <c r="F159" s="18">
        <v>266.04077649999999</v>
      </c>
      <c r="G159" s="18">
        <v>418.70406260799996</v>
      </c>
      <c r="H159" s="13">
        <f t="shared" si="169"/>
        <v>57.383416225294312</v>
      </c>
      <c r="I159" s="14">
        <f>(G159/G$180)*100</f>
        <v>1.4640701535039307</v>
      </c>
      <c r="J159" s="19">
        <v>244</v>
      </c>
      <c r="K159" s="19">
        <v>324</v>
      </c>
      <c r="L159" s="13">
        <f t="shared" si="170"/>
        <v>32.786885245901637</v>
      </c>
      <c r="M159" s="19">
        <v>1699</v>
      </c>
      <c r="N159" s="19">
        <v>2564</v>
      </c>
      <c r="O159" s="13">
        <f t="shared" si="171"/>
        <v>50.91230135373749</v>
      </c>
      <c r="P159" s="14">
        <f>(N159/N$180)*100</f>
        <v>0.36147703690336552</v>
      </c>
      <c r="Q159" s="15">
        <v>0</v>
      </c>
      <c r="R159" s="15">
        <v>0</v>
      </c>
      <c r="S159" s="36" t="s">
        <v>43</v>
      </c>
      <c r="T159" s="19">
        <v>0</v>
      </c>
      <c r="U159" s="19">
        <v>0</v>
      </c>
      <c r="V159" s="36" t="s">
        <v>43</v>
      </c>
      <c r="W159" s="36" t="s">
        <v>43</v>
      </c>
      <c r="X159" s="18">
        <v>337.62505700000003</v>
      </c>
      <c r="Y159" s="18">
        <v>308.34955800000006</v>
      </c>
      <c r="Z159" s="13">
        <f t="shared" si="174"/>
        <v>-8.6710089766826641</v>
      </c>
      <c r="AA159" s="18">
        <v>603.90037099999995</v>
      </c>
      <c r="AB159" s="18">
        <v>2668.1277889999997</v>
      </c>
      <c r="AC159" s="13">
        <f t="shared" si="175"/>
        <v>341.81588836944093</v>
      </c>
      <c r="AD159" s="14">
        <f>(AB159/AB$180)*100</f>
        <v>12.058827700567432</v>
      </c>
    </row>
    <row r="160" spans="1:30">
      <c r="A160" s="26"/>
      <c r="B160" s="27" t="s">
        <v>3</v>
      </c>
      <c r="C160" s="18">
        <v>224.79151105400001</v>
      </c>
      <c r="D160" s="18">
        <v>221.83049839999995</v>
      </c>
      <c r="E160" s="13">
        <f t="shared" si="168"/>
        <v>-1.3172261888878694</v>
      </c>
      <c r="F160" s="18">
        <v>1423.9163681110001</v>
      </c>
      <c r="G160" s="18">
        <v>1699.9657801430001</v>
      </c>
      <c r="H160" s="13">
        <f t="shared" si="169"/>
        <v>19.386630999839788</v>
      </c>
      <c r="I160" s="14">
        <f>(G160/G$181)*100</f>
        <v>4.6313913426028543</v>
      </c>
      <c r="J160" s="19">
        <v>39473</v>
      </c>
      <c r="K160" s="19">
        <v>28942</v>
      </c>
      <c r="L160" s="13">
        <f t="shared" si="170"/>
        <v>-26.678995769259998</v>
      </c>
      <c r="M160" s="19">
        <v>265827</v>
      </c>
      <c r="N160" s="19">
        <v>258559</v>
      </c>
      <c r="O160" s="13">
        <f t="shared" si="171"/>
        <v>-2.7341090257949721</v>
      </c>
      <c r="P160" s="14">
        <f>(N160/N$181)*100</f>
        <v>2.0599458019279879</v>
      </c>
      <c r="Q160" s="15">
        <v>0</v>
      </c>
      <c r="R160" s="15">
        <v>0</v>
      </c>
      <c r="S160" s="36" t="s">
        <v>43</v>
      </c>
      <c r="T160" s="19">
        <v>0</v>
      </c>
      <c r="U160" s="19">
        <v>0</v>
      </c>
      <c r="V160" s="36" t="s">
        <v>43</v>
      </c>
      <c r="W160" s="36" t="s">
        <v>43</v>
      </c>
      <c r="X160" s="18">
        <v>16018.862832999999</v>
      </c>
      <c r="Y160" s="18">
        <v>11364.477938999995</v>
      </c>
      <c r="Z160" s="13">
        <f t="shared" si="174"/>
        <v>-29.055651094106626</v>
      </c>
      <c r="AA160" s="18">
        <v>110617.48837339999</v>
      </c>
      <c r="AB160" s="18">
        <v>121607.1732605</v>
      </c>
      <c r="AC160" s="13">
        <f t="shared" si="175"/>
        <v>9.934853022519615</v>
      </c>
      <c r="AD160" s="14">
        <f>(AB160/AB$181)*100</f>
        <v>11.012136560528695</v>
      </c>
    </row>
    <row r="161" spans="1:30">
      <c r="A161" s="26"/>
      <c r="B161" s="27" t="s">
        <v>4</v>
      </c>
      <c r="C161" s="18">
        <v>2.9333180909999998</v>
      </c>
      <c r="D161" s="18">
        <v>3.0907363199999995</v>
      </c>
      <c r="E161" s="13">
        <f t="shared" si="168"/>
        <v>5.3665584200700884</v>
      </c>
      <c r="F161" s="18">
        <v>28.477150826999999</v>
      </c>
      <c r="G161" s="18">
        <v>11.964553893</v>
      </c>
      <c r="H161" s="13">
        <f t="shared" si="169"/>
        <v>-57.985424996744882</v>
      </c>
      <c r="I161" s="14">
        <f>(G161/G$182)*100</f>
        <v>1.2873817169112883E-2</v>
      </c>
      <c r="J161" s="19">
        <v>0</v>
      </c>
      <c r="K161" s="19">
        <v>0</v>
      </c>
      <c r="L161" s="36" t="s">
        <v>43</v>
      </c>
      <c r="M161" s="19">
        <v>0</v>
      </c>
      <c r="N161" s="19">
        <v>1</v>
      </c>
      <c r="O161" s="36" t="s">
        <v>43</v>
      </c>
      <c r="P161" s="14">
        <f>(N161/N$182)*100</f>
        <v>0.12987012987012986</v>
      </c>
      <c r="Q161" s="15">
        <v>4018</v>
      </c>
      <c r="R161" s="15">
        <v>2469</v>
      </c>
      <c r="S161" s="13">
        <f t="shared" si="172"/>
        <v>-38.551518168242907</v>
      </c>
      <c r="T161" s="19">
        <v>32081</v>
      </c>
      <c r="U161" s="19">
        <v>13036</v>
      </c>
      <c r="V161" s="13">
        <f t="shared" si="173"/>
        <v>-59.36535644150743</v>
      </c>
      <c r="W161" s="14">
        <f>(U161/U$182)*100</f>
        <v>3.2617885846056939E-2</v>
      </c>
      <c r="X161" s="18">
        <v>284.37708750000002</v>
      </c>
      <c r="Y161" s="18">
        <v>209.76925370000001</v>
      </c>
      <c r="Z161" s="13">
        <f t="shared" si="174"/>
        <v>-26.235529189741776</v>
      </c>
      <c r="AA161" s="18">
        <v>2369.66941683</v>
      </c>
      <c r="AB161" s="18">
        <v>918.08821580000006</v>
      </c>
      <c r="AC161" s="13">
        <f t="shared" si="175"/>
        <v>-61.256696428645199</v>
      </c>
      <c r="AD161" s="14">
        <f>(AB161/AB$182)*100</f>
        <v>0.19701834929343487</v>
      </c>
    </row>
    <row r="162" spans="1:30">
      <c r="A162" s="26"/>
      <c r="B162" s="27" t="s">
        <v>5</v>
      </c>
      <c r="C162" s="18">
        <v>3.2241684409999998</v>
      </c>
      <c r="D162" s="18">
        <v>3.5394722560000003</v>
      </c>
      <c r="E162" s="13">
        <f t="shared" si="168"/>
        <v>9.7793840728186847</v>
      </c>
      <c r="F162" s="18">
        <v>37.640091508000005</v>
      </c>
      <c r="G162" s="18">
        <v>42.428001791</v>
      </c>
      <c r="H162" s="13">
        <f t="shared" si="169"/>
        <v>12.7202408155208</v>
      </c>
      <c r="I162" s="14">
        <f>(G162/G$183)*100</f>
        <v>0.86998886388242824</v>
      </c>
      <c r="J162" s="19">
        <v>5</v>
      </c>
      <c r="K162" s="19">
        <v>3</v>
      </c>
      <c r="L162" s="13">
        <f t="shared" si="170"/>
        <v>-40</v>
      </c>
      <c r="M162" s="19">
        <v>54</v>
      </c>
      <c r="N162" s="19">
        <v>41</v>
      </c>
      <c r="O162" s="13">
        <f t="shared" si="171"/>
        <v>-24.074074074074073</v>
      </c>
      <c r="P162" s="14">
        <f>(N162/N$183)*100</f>
        <v>0.98439375750300118</v>
      </c>
      <c r="Q162" s="20">
        <v>2431</v>
      </c>
      <c r="R162" s="20">
        <v>1515</v>
      </c>
      <c r="S162" s="13">
        <f t="shared" si="172"/>
        <v>-37.679967091731797</v>
      </c>
      <c r="T162" s="19">
        <v>44856</v>
      </c>
      <c r="U162" s="19">
        <v>32795</v>
      </c>
      <c r="V162" s="13">
        <f t="shared" si="173"/>
        <v>-26.888264669163547</v>
      </c>
      <c r="W162" s="14">
        <f>(U162/U$183)*100</f>
        <v>1.6330341470701739</v>
      </c>
      <c r="X162" s="18">
        <v>1.8496000000000001</v>
      </c>
      <c r="Y162" s="18">
        <v>0.2271</v>
      </c>
      <c r="Z162" s="13">
        <f t="shared" si="174"/>
        <v>-87.721669550173004</v>
      </c>
      <c r="AA162" s="18">
        <v>16.116900000000001</v>
      </c>
      <c r="AB162" s="18">
        <v>17.182399999999998</v>
      </c>
      <c r="AC162" s="13">
        <f t="shared" si="175"/>
        <v>6.6110728489969937</v>
      </c>
      <c r="AD162" s="14">
        <f>(AB162/AB$183)*100</f>
        <v>2.429651554913758E-2</v>
      </c>
    </row>
    <row r="163" spans="1:30">
      <c r="A163" s="26"/>
      <c r="B163" s="10" t="s">
        <v>23</v>
      </c>
      <c r="C163" s="18">
        <v>1.7168666590000294</v>
      </c>
      <c r="D163" s="18">
        <v>5.0553971280000294</v>
      </c>
      <c r="E163" s="13">
        <f t="shared" si="168"/>
        <v>194.45484898311739</v>
      </c>
      <c r="F163" s="18">
        <v>17.668831623000077</v>
      </c>
      <c r="G163" s="18">
        <v>30.639471019000375</v>
      </c>
      <c r="H163" s="13">
        <f t="shared" si="169"/>
        <v>73.409717590584805</v>
      </c>
      <c r="I163" s="14">
        <f>(G163/G$184)*100</f>
        <v>0.86428028352744157</v>
      </c>
      <c r="J163" s="19">
        <v>19</v>
      </c>
      <c r="K163" s="19">
        <v>14</v>
      </c>
      <c r="L163" s="13">
        <f t="shared" si="170"/>
        <v>-26.315789473684209</v>
      </c>
      <c r="M163" s="19">
        <v>104</v>
      </c>
      <c r="N163" s="19">
        <v>154</v>
      </c>
      <c r="O163" s="13">
        <f t="shared" si="171"/>
        <v>48.07692307692308</v>
      </c>
      <c r="P163" s="14">
        <f>(N163/N$184)*100</f>
        <v>0.8685353335965259</v>
      </c>
      <c r="Q163" s="15">
        <v>27844</v>
      </c>
      <c r="R163" s="15">
        <v>16995</v>
      </c>
      <c r="S163" s="13">
        <f t="shared" si="172"/>
        <v>-38.963510989800312</v>
      </c>
      <c r="T163" s="19">
        <v>259804</v>
      </c>
      <c r="U163" s="19">
        <v>263161</v>
      </c>
      <c r="V163" s="13">
        <f t="shared" si="173"/>
        <v>1.2921279118104418</v>
      </c>
      <c r="W163" s="14">
        <f>(U163/U$184)*100</f>
        <v>0.5878149567513371</v>
      </c>
      <c r="X163" s="18">
        <v>5955.5074084039998</v>
      </c>
      <c r="Y163" s="18">
        <v>2428.5702112799995</v>
      </c>
      <c r="Z163" s="13">
        <f t="shared" si="174"/>
        <v>-59.221439169851941</v>
      </c>
      <c r="AA163" s="18">
        <v>51065.713892083004</v>
      </c>
      <c r="AB163" s="18">
        <v>29135.965266259002</v>
      </c>
      <c r="AC163" s="13">
        <f t="shared" si="175"/>
        <v>-42.944173212124412</v>
      </c>
      <c r="AD163" s="14">
        <f>(AB163/AB$184)*100</f>
        <v>2.7138005591966019</v>
      </c>
    </row>
    <row r="164" spans="1:30">
      <c r="A164" s="26"/>
      <c r="B164" s="10"/>
      <c r="C164" s="18"/>
      <c r="D164" s="18"/>
      <c r="E164" s="13"/>
      <c r="F164" s="18"/>
      <c r="G164" s="18"/>
      <c r="H164" s="13"/>
      <c r="I164" s="14"/>
      <c r="J164" s="19"/>
      <c r="K164" s="19"/>
      <c r="L164" s="13"/>
      <c r="M164" s="19"/>
      <c r="N164" s="19"/>
      <c r="O164" s="13"/>
      <c r="P164" s="14"/>
      <c r="Q164" s="19"/>
      <c r="R164" s="15"/>
      <c r="S164" s="13"/>
      <c r="T164" s="19"/>
      <c r="U164" s="19"/>
      <c r="V164" s="13"/>
      <c r="W164" s="14"/>
      <c r="X164" s="18"/>
      <c r="Y164" s="18"/>
      <c r="Z164" s="13"/>
      <c r="AA164" s="18"/>
      <c r="AB164" s="18"/>
      <c r="AC164" s="13"/>
      <c r="AD164" s="14"/>
    </row>
    <row r="165" spans="1:30" s="28" customFormat="1" ht="15">
      <c r="A165" s="10"/>
      <c r="B165" s="5" t="s">
        <v>9</v>
      </c>
      <c r="C165" s="6">
        <f>C166+C167+C168+C169+C170</f>
        <v>7450.676428156883</v>
      </c>
      <c r="D165" s="6">
        <f>D166+D167+D168+D169+D170</f>
        <v>7066.6447238919918</v>
      </c>
      <c r="E165" s="7">
        <f t="shared" ref="E165:E170" si="176">((D165-C165)/C165)*100</f>
        <v>-5.154319986485997</v>
      </c>
      <c r="F165" s="6">
        <f>F166+F167+F168+F169+F170</f>
        <v>49078.270698602391</v>
      </c>
      <c r="G165" s="6">
        <f>G166+G167+G168+G169+G170</f>
        <v>51004.232839059259</v>
      </c>
      <c r="H165" s="7">
        <f t="shared" ref="H165:H170" si="177">((G165-F165)/F165)*100</f>
        <v>3.9242665094793447</v>
      </c>
      <c r="I165" s="8">
        <f>(G165/G$179)*100</f>
        <v>30.60321873765216</v>
      </c>
      <c r="J165" s="9">
        <f>J166+J167+J168+J169+J170</f>
        <v>609816</v>
      </c>
      <c r="K165" s="9">
        <f>K166+K167+K168+K169+K170</f>
        <v>537774</v>
      </c>
      <c r="L165" s="7">
        <f t="shared" ref="L165:L170" si="178">((K165-J165)/J165)*100</f>
        <v>-11.813727419418317</v>
      </c>
      <c r="M165" s="9">
        <f>M166+M167+M168+M169+M170</f>
        <v>4252530</v>
      </c>
      <c r="N165" s="9">
        <f>N166+N167+N168+N169+N170</f>
        <v>4014324</v>
      </c>
      <c r="O165" s="7">
        <f t="shared" ref="O165:O170" si="179">((N165-M165)/M165)*100</f>
        <v>-5.6015125113755806</v>
      </c>
      <c r="P165" s="8">
        <f>(N165/N$179)*100</f>
        <v>30.219887266484768</v>
      </c>
      <c r="Q165" s="9">
        <f>Q166+Q167+Q168+Q169+Q170</f>
        <v>16363402</v>
      </c>
      <c r="R165" s="9">
        <f>R166+R167+R168+R169+R170</f>
        <v>15147474</v>
      </c>
      <c r="S165" s="7">
        <f t="shared" ref="S165:S170" si="180">((R165-Q165)/Q165)*100</f>
        <v>-7.4307775363582715</v>
      </c>
      <c r="T165" s="9">
        <f>T166+T167+T168+T169+T170</f>
        <v>118540475</v>
      </c>
      <c r="U165" s="9">
        <f>U166+U167+U168+U169+U170</f>
        <v>71758231</v>
      </c>
      <c r="V165" s="7">
        <f t="shared" ref="V165:V170" si="181">((U165-T165)/T165)*100</f>
        <v>-39.465207137055927</v>
      </c>
      <c r="W165" s="8">
        <f>(U165/U$179)*100</f>
        <v>82.724726145989052</v>
      </c>
      <c r="X165" s="6">
        <f>X166+X167+X168+X169+X170</f>
        <v>352342.51352200948</v>
      </c>
      <c r="Y165" s="6">
        <f>Y166+Y167+Y168+Y169+Y170</f>
        <v>318951.2964168461</v>
      </c>
      <c r="Z165" s="7">
        <f t="shared" ref="Z165:Z170" si="182">((Y165-X165)/X165)*100</f>
        <v>-9.4769197084352292</v>
      </c>
      <c r="AA165" s="6">
        <f>AA166+AA167+AA168+AA169+AA170</f>
        <v>2576595.3979289671</v>
      </c>
      <c r="AB165" s="6">
        <f>AB166+AB167+AB168+AB169+AB170</f>
        <v>2334940.2208821895</v>
      </c>
      <c r="AC165" s="7">
        <f t="shared" ref="AC165:AC170" si="183">((AB165-AA165)/AA165)*100</f>
        <v>-9.3788561929830685</v>
      </c>
      <c r="AD165" s="8">
        <f>(AB165/AB$179)*100</f>
        <v>85.317673194905893</v>
      </c>
    </row>
    <row r="166" spans="1:30" s="28" customFormat="1" ht="15">
      <c r="A166" s="10"/>
      <c r="B166" s="10" t="s">
        <v>2</v>
      </c>
      <c r="C166" s="11">
        <f t="shared" ref="C166:D170" si="184">C5+C12+C19+C26+C33+C40+C47+C54+C61+C68+C75+C82+C89+C96+C103+C110+C117+C124+C131+C138+C145+C152+C159</f>
        <v>759.58671600603964</v>
      </c>
      <c r="D166" s="11">
        <f t="shared" si="184"/>
        <v>1021.1526921769996</v>
      </c>
      <c r="E166" s="13">
        <f t="shared" si="176"/>
        <v>34.435301547437831</v>
      </c>
      <c r="F166" s="11">
        <f t="shared" ref="F166:G170" si="185">F5+F12+F19+F26+F33+F40+F47+F54+F61+F68+F75+F82+F89+F96+F103+F110+F117+F124+F131+F138+F145+F152+F159</f>
        <v>5356.8311870259831</v>
      </c>
      <c r="G166" s="11">
        <f t="shared" si="185"/>
        <v>7477.3424193492574</v>
      </c>
      <c r="H166" s="13">
        <f t="shared" si="177"/>
        <v>39.585179339962437</v>
      </c>
      <c r="I166" s="14">
        <f>(G166/G$180)*100</f>
        <v>26.145802826726509</v>
      </c>
      <c r="J166" s="15">
        <f t="shared" ref="J166:K170" si="186">J5+J12+J19+J26+J33+J40+J47+J54+J61+J68+J75+J82+J89+J96+J103+J110+J117+J124+J131+J138+J145+J152+J159</f>
        <v>26639</v>
      </c>
      <c r="K166" s="15">
        <f t="shared" si="186"/>
        <v>14485</v>
      </c>
      <c r="L166" s="13">
        <f t="shared" si="178"/>
        <v>-45.624835767108372</v>
      </c>
      <c r="M166" s="15">
        <f t="shared" ref="M166:N170" si="187">M5+M12+M19+M26+M33+M40+M47+M54+M61+M68+M75+M82+M89+M96+M103+M110+M117+M124+M131+M138+M145+M152+M159</f>
        <v>136475</v>
      </c>
      <c r="N166" s="15">
        <f t="shared" si="187"/>
        <v>115593</v>
      </c>
      <c r="O166" s="13">
        <f t="shared" si="179"/>
        <v>-15.300970873786406</v>
      </c>
      <c r="P166" s="14">
        <f>(N166/N$180)*100</f>
        <v>16.296495759270954</v>
      </c>
      <c r="Q166" s="15">
        <f t="shared" ref="Q166:R170" si="188">Q5+Q12+Q19+Q26+Q33+Q40+Q47+Q54+Q61+Q68+Q75+Q82+Q89+Q96+Q103+Q110+Q117+Q124+Q131+Q138+Q145+Q152+Q159</f>
        <v>0</v>
      </c>
      <c r="R166" s="15">
        <f t="shared" si="188"/>
        <v>0</v>
      </c>
      <c r="S166" s="36" t="s">
        <v>43</v>
      </c>
      <c r="T166" s="15">
        <f t="shared" ref="T166:U170" si="189">T5+T12+T19+T26+T33+T40+T47+T54+T61+T68+T75+T82+T89+T96+T103+T110+T117+T124+T131+T138+T145+T152+T159</f>
        <v>0</v>
      </c>
      <c r="U166" s="15">
        <f t="shared" si="189"/>
        <v>0</v>
      </c>
      <c r="V166" s="36" t="s">
        <v>43</v>
      </c>
      <c r="W166" s="36" t="s">
        <v>43</v>
      </c>
      <c r="X166" s="11">
        <f t="shared" ref="X166:Y170" si="190">X5+X12+X19+X26+X33+X40+X47+X54+X61+X68+X75+X82+X89+X96+X103+X110+X117+X124+X131+X138+X145+X152+X159</f>
        <v>1505.6390123820024</v>
      </c>
      <c r="Y166" s="11">
        <f t="shared" si="190"/>
        <v>2018.4735239000036</v>
      </c>
      <c r="Z166" s="13">
        <f t="shared" si="182"/>
        <v>34.060920798450169</v>
      </c>
      <c r="AA166" s="11">
        <f t="shared" ref="AA166:AB170" si="191">AA5+AA12+AA19+AA26+AA33+AA40+AA47+AA54+AA61+AA68+AA75+AA82+AA89+AA96+AA103+AA110+AA117+AA124+AA131+AA138+AA145+AA152+AA159</f>
        <v>9134.8933198700033</v>
      </c>
      <c r="AB166" s="11">
        <f t="shared" si="191"/>
        <v>14519.875709063997</v>
      </c>
      <c r="AC166" s="13">
        <f t="shared" si="183"/>
        <v>58.94959251993351</v>
      </c>
      <c r="AD166" s="14">
        <f>(AB166/AB$180)*100</f>
        <v>65.623798129579441</v>
      </c>
    </row>
    <row r="167" spans="1:30" s="29" customFormat="1">
      <c r="A167" s="10"/>
      <c r="B167" s="10" t="s">
        <v>3</v>
      </c>
      <c r="C167" s="11">
        <f t="shared" si="184"/>
        <v>3574.4199165133195</v>
      </c>
      <c r="D167" s="11">
        <f t="shared" si="184"/>
        <v>3289.0591987832258</v>
      </c>
      <c r="E167" s="13">
        <f t="shared" si="176"/>
        <v>-7.9834133760212991</v>
      </c>
      <c r="F167" s="11">
        <f t="shared" si="185"/>
        <v>24095.448508994948</v>
      </c>
      <c r="G167" s="11">
        <f t="shared" si="185"/>
        <v>21984.643319915376</v>
      </c>
      <c r="H167" s="13">
        <f t="shared" si="177"/>
        <v>-8.7601821908050326</v>
      </c>
      <c r="I167" s="14">
        <f>(G167/G$181)*100</f>
        <v>59.895021377137816</v>
      </c>
      <c r="J167" s="15">
        <f t="shared" si="186"/>
        <v>582600</v>
      </c>
      <c r="K167" s="15">
        <f t="shared" si="186"/>
        <v>522733</v>
      </c>
      <c r="L167" s="13">
        <f t="shared" si="178"/>
        <v>-10.275832475111567</v>
      </c>
      <c r="M167" s="15">
        <f t="shared" si="187"/>
        <v>4111293</v>
      </c>
      <c r="N167" s="15">
        <f t="shared" si="187"/>
        <v>3893972</v>
      </c>
      <c r="O167" s="13">
        <f t="shared" si="179"/>
        <v>-5.2859526187990014</v>
      </c>
      <c r="P167" s="14">
        <f>(N167/N$181)*100</f>
        <v>31.0233690346309</v>
      </c>
      <c r="Q167" s="15">
        <f t="shared" si="188"/>
        <v>0</v>
      </c>
      <c r="R167" s="15">
        <f t="shared" si="188"/>
        <v>0</v>
      </c>
      <c r="S167" s="36" t="s">
        <v>43</v>
      </c>
      <c r="T167" s="15">
        <f t="shared" si="189"/>
        <v>0</v>
      </c>
      <c r="U167" s="15">
        <f t="shared" si="189"/>
        <v>0</v>
      </c>
      <c r="V167" s="36" t="s">
        <v>43</v>
      </c>
      <c r="W167" s="36" t="s">
        <v>43</v>
      </c>
      <c r="X167" s="11">
        <f t="shared" si="190"/>
        <v>108926.6936206228</v>
      </c>
      <c r="Y167" s="11">
        <f t="shared" si="190"/>
        <v>89181.647776531987</v>
      </c>
      <c r="Z167" s="13">
        <f t="shared" si="182"/>
        <v>-18.126911951316711</v>
      </c>
      <c r="AA167" s="11">
        <f t="shared" si="191"/>
        <v>772397.04853659763</v>
      </c>
      <c r="AB167" s="11">
        <f t="shared" si="191"/>
        <v>848476.54597383866</v>
      </c>
      <c r="AC167" s="13">
        <f t="shared" si="183"/>
        <v>9.8497913192940203</v>
      </c>
      <c r="AD167" s="14">
        <f>(AB167/AB$181)*100</f>
        <v>76.833786545259258</v>
      </c>
    </row>
    <row r="168" spans="1:30" s="29" customFormat="1">
      <c r="A168" s="10"/>
      <c r="B168" s="10" t="s">
        <v>4</v>
      </c>
      <c r="C168" s="11">
        <f t="shared" si="184"/>
        <v>2590.6683119866525</v>
      </c>
      <c r="D168" s="11">
        <f t="shared" si="184"/>
        <v>2304.3797612875765</v>
      </c>
      <c r="E168" s="13">
        <f t="shared" si="176"/>
        <v>-11.050760507412692</v>
      </c>
      <c r="F168" s="11">
        <f t="shared" si="185"/>
        <v>16433.548135793357</v>
      </c>
      <c r="G168" s="11">
        <f t="shared" si="185"/>
        <v>18218.826510791154</v>
      </c>
      <c r="H168" s="13">
        <f t="shared" si="177"/>
        <v>10.863620931071742</v>
      </c>
      <c r="I168" s="14">
        <f>(G168/G$182)*100</f>
        <v>19.603392122537546</v>
      </c>
      <c r="J168" s="15">
        <f t="shared" si="186"/>
        <v>116</v>
      </c>
      <c r="K168" s="15">
        <f t="shared" si="186"/>
        <v>79</v>
      </c>
      <c r="L168" s="13">
        <f t="shared" si="178"/>
        <v>-31.896551724137932</v>
      </c>
      <c r="M168" s="15">
        <f t="shared" si="187"/>
        <v>763</v>
      </c>
      <c r="N168" s="15">
        <f t="shared" si="187"/>
        <v>601</v>
      </c>
      <c r="O168" s="13">
        <f t="shared" si="179"/>
        <v>-21.231979030144167</v>
      </c>
      <c r="P168" s="14">
        <f>(N168/N$182)*100</f>
        <v>78.051948051948045</v>
      </c>
      <c r="Q168" s="15">
        <f t="shared" si="188"/>
        <v>11716181</v>
      </c>
      <c r="R168" s="15">
        <f t="shared" si="188"/>
        <v>10295123</v>
      </c>
      <c r="S168" s="13">
        <f t="shared" si="180"/>
        <v>-12.129020540054817</v>
      </c>
      <c r="T168" s="15">
        <f t="shared" si="189"/>
        <v>77890477</v>
      </c>
      <c r="U168" s="15">
        <f t="shared" si="189"/>
        <v>39892188</v>
      </c>
      <c r="V168" s="13">
        <f t="shared" si="181"/>
        <v>-48.784255102199467</v>
      </c>
      <c r="W168" s="14">
        <f>(U168/U$182)*100</f>
        <v>99.815805027112802</v>
      </c>
      <c r="X168" s="11">
        <f t="shared" si="190"/>
        <v>107233.87781883711</v>
      </c>
      <c r="Y168" s="11">
        <f t="shared" si="190"/>
        <v>111524.05953051129</v>
      </c>
      <c r="Z168" s="13">
        <f t="shared" si="182"/>
        <v>4.000770837479271</v>
      </c>
      <c r="AA168" s="11">
        <f t="shared" si="191"/>
        <v>670591.70865776343</v>
      </c>
      <c r="AB168" s="11">
        <f t="shared" si="191"/>
        <v>465209.77154883015</v>
      </c>
      <c r="AC168" s="13">
        <f t="shared" si="183"/>
        <v>-30.626972337612063</v>
      </c>
      <c r="AD168" s="14">
        <f>(AB168/AB$182)*100</f>
        <v>99.832303354270394</v>
      </c>
    </row>
    <row r="169" spans="1:30" s="28" customFormat="1" ht="15">
      <c r="A169" s="10"/>
      <c r="B169" s="10" t="s">
        <v>5</v>
      </c>
      <c r="C169" s="11">
        <f t="shared" si="184"/>
        <v>13.18066214834856</v>
      </c>
      <c r="D169" s="11">
        <f t="shared" si="184"/>
        <v>96.697626826260858</v>
      </c>
      <c r="E169" s="13">
        <f t="shared" si="176"/>
        <v>633.63254241651555</v>
      </c>
      <c r="F169" s="11">
        <f t="shared" si="185"/>
        <v>99.079298759008367</v>
      </c>
      <c r="G169" s="11">
        <f t="shared" si="185"/>
        <v>187.58498172179088</v>
      </c>
      <c r="H169" s="13">
        <f t="shared" si="177"/>
        <v>89.328128147188281</v>
      </c>
      <c r="I169" s="14">
        <f>(G169/G$183)*100</f>
        <v>3.8464419308138362</v>
      </c>
      <c r="J169" s="15">
        <f t="shared" si="186"/>
        <v>37</v>
      </c>
      <c r="K169" s="15">
        <f t="shared" si="186"/>
        <v>28</v>
      </c>
      <c r="L169" s="13">
        <f t="shared" si="178"/>
        <v>-24.324324324324326</v>
      </c>
      <c r="M169" s="15">
        <f t="shared" si="187"/>
        <v>248</v>
      </c>
      <c r="N169" s="15">
        <f t="shared" si="187"/>
        <v>201</v>
      </c>
      <c r="O169" s="13">
        <f t="shared" si="179"/>
        <v>-18.951612903225808</v>
      </c>
      <c r="P169" s="14">
        <f>(N169/N$183)*100</f>
        <v>4.8259303721488598</v>
      </c>
      <c r="Q169" s="15">
        <f t="shared" si="188"/>
        <v>66090</v>
      </c>
      <c r="R169" s="15">
        <f t="shared" si="188"/>
        <v>197013</v>
      </c>
      <c r="S169" s="13">
        <f t="shared" si="180"/>
        <v>198.09804811620518</v>
      </c>
      <c r="T169" s="15">
        <f t="shared" si="189"/>
        <v>1260651</v>
      </c>
      <c r="U169" s="15">
        <f t="shared" si="189"/>
        <v>537535</v>
      </c>
      <c r="V169" s="13">
        <f t="shared" si="181"/>
        <v>-57.360522460220956</v>
      </c>
      <c r="W169" s="14">
        <f>(U169/U$183)*100</f>
        <v>26.766672061148526</v>
      </c>
      <c r="X169" s="11">
        <f t="shared" si="190"/>
        <v>5908.1986592000003</v>
      </c>
      <c r="Y169" s="11">
        <f t="shared" si="190"/>
        <v>9048.8784269999978</v>
      </c>
      <c r="Z169" s="13">
        <f t="shared" si="182"/>
        <v>53.157991952580375</v>
      </c>
      <c r="AA169" s="11">
        <f t="shared" si="191"/>
        <v>63321.5697936</v>
      </c>
      <c r="AB169" s="11">
        <f t="shared" si="191"/>
        <v>42955.055409400004</v>
      </c>
      <c r="AC169" s="13">
        <f t="shared" si="183"/>
        <v>-32.163628366425101</v>
      </c>
      <c r="AD169" s="14">
        <f>(AB169/AB$183)*100</f>
        <v>60.739953188643824</v>
      </c>
    </row>
    <row r="170" spans="1:30" s="29" customFormat="1">
      <c r="A170" s="10"/>
      <c r="B170" s="10" t="s">
        <v>23</v>
      </c>
      <c r="C170" s="11">
        <f t="shared" si="184"/>
        <v>512.82082150252234</v>
      </c>
      <c r="D170" s="11">
        <f t="shared" si="184"/>
        <v>355.35544481792914</v>
      </c>
      <c r="E170" s="13">
        <f t="shared" si="176"/>
        <v>-30.705729970798135</v>
      </c>
      <c r="F170" s="11">
        <f t="shared" si="185"/>
        <v>3093.3635680290945</v>
      </c>
      <c r="G170" s="11">
        <f t="shared" si="185"/>
        <v>3135.835607281686</v>
      </c>
      <c r="H170" s="13">
        <f t="shared" si="177"/>
        <v>1.3730050903667974</v>
      </c>
      <c r="I170" s="14">
        <f>(G170/G$184)*100</f>
        <v>88.455864204580024</v>
      </c>
      <c r="J170" s="15">
        <f t="shared" si="186"/>
        <v>424</v>
      </c>
      <c r="K170" s="15">
        <f t="shared" si="186"/>
        <v>449</v>
      </c>
      <c r="L170" s="13">
        <f t="shared" si="178"/>
        <v>5.8962264150943398</v>
      </c>
      <c r="M170" s="15">
        <f t="shared" si="187"/>
        <v>3751</v>
      </c>
      <c r="N170" s="15">
        <f t="shared" si="187"/>
        <v>3957</v>
      </c>
      <c r="O170" s="13">
        <f t="shared" si="179"/>
        <v>5.491868834977339</v>
      </c>
      <c r="P170" s="14">
        <f>(N170/N$184)*100</f>
        <v>22.316846201567873</v>
      </c>
      <c r="Q170" s="15">
        <f t="shared" si="188"/>
        <v>4581131</v>
      </c>
      <c r="R170" s="15">
        <f t="shared" si="188"/>
        <v>4655338</v>
      </c>
      <c r="S170" s="13">
        <f t="shared" si="180"/>
        <v>1.6198401661074526</v>
      </c>
      <c r="T170" s="15">
        <f t="shared" si="189"/>
        <v>39389347</v>
      </c>
      <c r="U170" s="15">
        <f t="shared" si="189"/>
        <v>31328508</v>
      </c>
      <c r="V170" s="13">
        <f t="shared" si="181"/>
        <v>-20.464515443731525</v>
      </c>
      <c r="W170" s="14">
        <f>(U170/U$184)*100</f>
        <v>69.977563450146192</v>
      </c>
      <c r="X170" s="11">
        <f t="shared" si="190"/>
        <v>128768.1044109676</v>
      </c>
      <c r="Y170" s="11">
        <f t="shared" si="190"/>
        <v>107178.2371589028</v>
      </c>
      <c r="Z170" s="13">
        <f t="shared" si="182"/>
        <v>-16.766471286367647</v>
      </c>
      <c r="AA170" s="11">
        <f t="shared" si="191"/>
        <v>1061150.177621136</v>
      </c>
      <c r="AB170" s="11">
        <f t="shared" si="191"/>
        <v>963778.9722410565</v>
      </c>
      <c r="AC170" s="13">
        <f t="shared" si="183"/>
        <v>-9.1760061331153118</v>
      </c>
      <c r="AD170" s="14">
        <f>(AB170/AB$184)*100</f>
        <v>89.768912404580533</v>
      </c>
    </row>
    <row r="171" spans="1:30" s="29" customFormat="1">
      <c r="A171" s="10"/>
      <c r="B171" s="10"/>
      <c r="C171" s="11"/>
      <c r="D171" s="11"/>
      <c r="E171" s="13"/>
      <c r="F171" s="11"/>
      <c r="G171" s="11"/>
      <c r="H171" s="13"/>
      <c r="I171" s="14"/>
      <c r="J171" s="15"/>
      <c r="K171" s="15"/>
      <c r="L171" s="13"/>
      <c r="M171" s="15"/>
      <c r="N171" s="15"/>
      <c r="O171" s="13"/>
      <c r="P171" s="14"/>
      <c r="Q171" s="15"/>
      <c r="R171" s="15"/>
      <c r="S171" s="13"/>
      <c r="T171" s="15"/>
      <c r="U171" s="15"/>
      <c r="V171" s="13"/>
      <c r="W171" s="14"/>
      <c r="X171" s="11"/>
      <c r="Y171" s="11"/>
      <c r="Z171" s="13"/>
      <c r="AA171" s="11"/>
      <c r="AB171" s="11"/>
      <c r="AC171" s="13"/>
      <c r="AD171" s="14"/>
    </row>
    <row r="172" spans="1:30" s="29" customFormat="1" ht="15">
      <c r="A172" s="4">
        <v>24</v>
      </c>
      <c r="B172" s="5" t="s">
        <v>33</v>
      </c>
      <c r="C172" s="6">
        <f>C173+C174+C175+C176+C177</f>
        <v>18770.561571277005</v>
      </c>
      <c r="D172" s="6">
        <f>D173+D174+D175+D176+D177</f>
        <v>12092.656617757992</v>
      </c>
      <c r="E172" s="7">
        <f t="shared" ref="E172:E177" si="192">((D172-C172)/C172)*100</f>
        <v>-35.576479308629978</v>
      </c>
      <c r="F172" s="6">
        <f>F173+F174+F175+F176+F177</f>
        <v>120172.92942498201</v>
      </c>
      <c r="G172" s="6">
        <f>G173+G174+G175+G176+G177</f>
        <v>115658.73577315098</v>
      </c>
      <c r="H172" s="7">
        <f t="shared" ref="H172:H177" si="193">((G172-F172)/F172)*100</f>
        <v>-3.7564147544967783</v>
      </c>
      <c r="I172" s="8">
        <f>(G172/G$179)*100</f>
        <v>69.396781262347844</v>
      </c>
      <c r="J172" s="9">
        <f>J173+J174+J175+J176+J177</f>
        <v>3408595</v>
      </c>
      <c r="K172" s="9">
        <f>K173+K174+K175+K176+K177</f>
        <v>1573343</v>
      </c>
      <c r="L172" s="7">
        <f t="shared" ref="L172:L177" si="194">((K172-J172)/J172)*100</f>
        <v>-53.841890867058126</v>
      </c>
      <c r="M172" s="9">
        <f>M173+M174+M175+M176+M177</f>
        <v>13675210</v>
      </c>
      <c r="N172" s="9">
        <f>N173+N174+N175+N176+N177</f>
        <v>9269392</v>
      </c>
      <c r="O172" s="7">
        <f t="shared" ref="O172:O177" si="195">((N172-M172)/M172)*100</f>
        <v>-32.217552783467312</v>
      </c>
      <c r="P172" s="8">
        <f>(N172/N$179)*100</f>
        <v>69.780112733515239</v>
      </c>
      <c r="Q172" s="9">
        <f>Q173+Q174+Q175+Q176+Q177</f>
        <v>1317032</v>
      </c>
      <c r="R172" s="9">
        <f>R173+R174+R175+R176+R177</f>
        <v>3442725</v>
      </c>
      <c r="S172" s="7">
        <f t="shared" ref="S172:S177" si="196">((R172-Q172)/Q172)*100</f>
        <v>161.40025451165957</v>
      </c>
      <c r="T172" s="9">
        <f>T173+T174+T175+T176+T177</f>
        <v>13973488</v>
      </c>
      <c r="U172" s="9">
        <f>U173+U174+U175+U176+U177</f>
        <v>14985158</v>
      </c>
      <c r="V172" s="7">
        <f t="shared" ref="V172:V177" si="197">((U172-T172)/T172)*100</f>
        <v>7.2399246344219845</v>
      </c>
      <c r="W172" s="8">
        <f>(U172/U$179)*100</f>
        <v>17.275273854010941</v>
      </c>
      <c r="X172" s="6">
        <f>X173+X174+X175+X176+X177</f>
        <v>114504.81781470009</v>
      </c>
      <c r="Y172" s="6">
        <f>Y173+Y174+Y175+Y176+Y177</f>
        <v>59481.413397300035</v>
      </c>
      <c r="Z172" s="7">
        <f t="shared" ref="Z172:Z177" si="198">((Y172-X172)/X172)*100</f>
        <v>-48.053353096847744</v>
      </c>
      <c r="AA172" s="6">
        <f>AA173+AA174+AA175+AA176+AA177</f>
        <v>435862.45362370013</v>
      </c>
      <c r="AB172" s="6">
        <f>AB173+AB174+AB175+AB176+AB177</f>
        <v>401820.09318320011</v>
      </c>
      <c r="AC172" s="7">
        <f t="shared" ref="AC172:AC177" si="199">((AB172-AA172)/AA172)*100</f>
        <v>-7.8103447905357646</v>
      </c>
      <c r="AD172" s="8">
        <f>(AB172/AB$179)*100</f>
        <v>14.682326805094096</v>
      </c>
    </row>
    <row r="173" spans="1:30" s="29" customFormat="1">
      <c r="A173" s="10"/>
      <c r="B173" s="10" t="s">
        <v>2</v>
      </c>
      <c r="C173" s="11">
        <v>1917.3243978000005</v>
      </c>
      <c r="D173" s="11">
        <v>1360.2430553999998</v>
      </c>
      <c r="E173" s="13">
        <f t="shared" si="192"/>
        <v>-29.055142835464554</v>
      </c>
      <c r="F173" s="11">
        <v>16653.030351100002</v>
      </c>
      <c r="G173" s="11">
        <v>21121.291437499996</v>
      </c>
      <c r="H173" s="13">
        <f t="shared" si="193"/>
        <v>26.831519502424054</v>
      </c>
      <c r="I173" s="13">
        <f>(G173/G$180)*100</f>
        <v>73.854197173273491</v>
      </c>
      <c r="J173" s="15">
        <v>90657</v>
      </c>
      <c r="K173" s="15">
        <v>62527</v>
      </c>
      <c r="L173" s="13">
        <f t="shared" si="194"/>
        <v>-31.029043537730129</v>
      </c>
      <c r="M173" s="15">
        <v>606971</v>
      </c>
      <c r="N173" s="15">
        <v>593719</v>
      </c>
      <c r="O173" s="13">
        <f t="shared" si="195"/>
        <v>-2.1833003553711792</v>
      </c>
      <c r="P173" s="13">
        <f>(N173/N$180)*100</f>
        <v>83.703504240729046</v>
      </c>
      <c r="Q173" s="15">
        <v>0</v>
      </c>
      <c r="R173" s="15">
        <v>0</v>
      </c>
      <c r="S173" s="36" t="s">
        <v>43</v>
      </c>
      <c r="T173" s="15">
        <v>0</v>
      </c>
      <c r="U173" s="15">
        <v>0</v>
      </c>
      <c r="V173" s="36" t="s">
        <v>43</v>
      </c>
      <c r="W173" s="36" t="s">
        <v>43</v>
      </c>
      <c r="X173" s="11">
        <v>1395.2027649999991</v>
      </c>
      <c r="Y173" s="11">
        <v>1082.7044999999998</v>
      </c>
      <c r="Z173" s="13">
        <f t="shared" si="198"/>
        <v>-22.398053733788252</v>
      </c>
      <c r="AA173" s="11">
        <v>7777.1127649999989</v>
      </c>
      <c r="AB173" s="11">
        <v>7606.0544000000009</v>
      </c>
      <c r="AC173" s="13">
        <f t="shared" si="199"/>
        <v>-2.1995098974239711</v>
      </c>
      <c r="AD173" s="13">
        <f>(AB173/AB$180)*100</f>
        <v>34.376201870420545</v>
      </c>
    </row>
    <row r="174" spans="1:30" s="29" customFormat="1">
      <c r="A174" s="10"/>
      <c r="B174" s="10" t="s">
        <v>3</v>
      </c>
      <c r="C174" s="11">
        <v>4230.388700200001</v>
      </c>
      <c r="D174" s="11">
        <v>1883.3402613000007</v>
      </c>
      <c r="E174" s="13">
        <f t="shared" si="192"/>
        <v>-55.480680505529868</v>
      </c>
      <c r="F174" s="11">
        <v>17646.164499999999</v>
      </c>
      <c r="G174" s="11">
        <v>14720.650065799999</v>
      </c>
      <c r="H174" s="13">
        <f t="shared" si="193"/>
        <v>-16.578755310821229</v>
      </c>
      <c r="I174" s="13">
        <f>(G174/G$181)*100</f>
        <v>40.104978622862184</v>
      </c>
      <c r="J174" s="15">
        <v>3314556</v>
      </c>
      <c r="K174" s="15">
        <v>1506820</v>
      </c>
      <c r="L174" s="13">
        <f t="shared" si="194"/>
        <v>-54.539310845856882</v>
      </c>
      <c r="M174" s="15">
        <v>13048732</v>
      </c>
      <c r="N174" s="15">
        <v>8657766</v>
      </c>
      <c r="O174" s="13">
        <f t="shared" si="195"/>
        <v>-33.650518686413363</v>
      </c>
      <c r="P174" s="13">
        <f>(N174/N$181)*100</f>
        <v>68.976630965369097</v>
      </c>
      <c r="Q174" s="15">
        <v>0</v>
      </c>
      <c r="R174" s="15">
        <v>0</v>
      </c>
      <c r="S174" s="36" t="s">
        <v>43</v>
      </c>
      <c r="T174" s="15">
        <v>0</v>
      </c>
      <c r="U174" s="15">
        <v>0</v>
      </c>
      <c r="V174" s="36" t="s">
        <v>43</v>
      </c>
      <c r="W174" s="36" t="s">
        <v>43</v>
      </c>
      <c r="X174" s="11">
        <v>108355.86621160009</v>
      </c>
      <c r="Y174" s="11">
        <v>41757.749500000005</v>
      </c>
      <c r="Z174" s="13">
        <f t="shared" si="198"/>
        <v>-61.462400735688448</v>
      </c>
      <c r="AA174" s="11">
        <v>367178.66621060012</v>
      </c>
      <c r="AB174" s="11">
        <v>255824.80910000001</v>
      </c>
      <c r="AC174" s="13">
        <f t="shared" si="199"/>
        <v>-30.326886433737315</v>
      </c>
      <c r="AD174" s="13">
        <f>(AB174/AB$181)*100</f>
        <v>23.166213454740749</v>
      </c>
    </row>
    <row r="175" spans="1:30" s="28" customFormat="1" ht="15">
      <c r="A175" s="10"/>
      <c r="B175" s="10" t="s">
        <v>4</v>
      </c>
      <c r="C175" s="11">
        <v>9092.2220041220007</v>
      </c>
      <c r="D175" s="11">
        <v>8390.2780235049922</v>
      </c>
      <c r="E175" s="13">
        <f t="shared" si="192"/>
        <v>-7.7202688220632867</v>
      </c>
      <c r="F175" s="11">
        <v>61620.771815169006</v>
      </c>
      <c r="G175" s="11">
        <v>74718.285581382981</v>
      </c>
      <c r="H175" s="13">
        <f t="shared" si="193"/>
        <v>21.255030374335231</v>
      </c>
      <c r="I175" s="13">
        <f>(G175/G$182)*100</f>
        <v>80.396607877462458</v>
      </c>
      <c r="J175" s="15">
        <v>70</v>
      </c>
      <c r="K175" s="15">
        <v>26</v>
      </c>
      <c r="L175" s="13">
        <f t="shared" si="194"/>
        <v>-62.857142857142854</v>
      </c>
      <c r="M175" s="15">
        <v>780</v>
      </c>
      <c r="N175" s="15">
        <v>169</v>
      </c>
      <c r="O175" s="13">
        <f t="shared" si="195"/>
        <v>-78.333333333333329</v>
      </c>
      <c r="P175" s="13">
        <f>(N175/N$182)*100</f>
        <v>21.948051948051948</v>
      </c>
      <c r="Q175" s="15">
        <v>15507</v>
      </c>
      <c r="R175" s="15">
        <v>19586</v>
      </c>
      <c r="S175" s="13">
        <f t="shared" si="196"/>
        <v>26.304249693686721</v>
      </c>
      <c r="T175" s="15">
        <v>127300</v>
      </c>
      <c r="U175" s="15">
        <v>73615</v>
      </c>
      <c r="V175" s="13">
        <f t="shared" si="197"/>
        <v>-42.172034564021992</v>
      </c>
      <c r="W175" s="13">
        <f>(U175/U$182)*100</f>
        <v>0.18419497288719558</v>
      </c>
      <c r="X175" s="11">
        <v>129.46710889999989</v>
      </c>
      <c r="Y175" s="11">
        <v>142.75221969999984</v>
      </c>
      <c r="Z175" s="13">
        <f t="shared" si="198"/>
        <v>10.261379058260539</v>
      </c>
      <c r="AA175" s="11">
        <v>1156.4428188999998</v>
      </c>
      <c r="AB175" s="11">
        <v>781.45165069999985</v>
      </c>
      <c r="AC175" s="13">
        <f t="shared" si="199"/>
        <v>-32.426261123458652</v>
      </c>
      <c r="AD175" s="13">
        <f>(AB175/AB$182)*100</f>
        <v>0.16769664572961163</v>
      </c>
    </row>
    <row r="176" spans="1:30" s="29" customFormat="1">
      <c r="A176" s="10"/>
      <c r="B176" s="10" t="s">
        <v>5</v>
      </c>
      <c r="C176" s="11">
        <v>3516.4397919640037</v>
      </c>
      <c r="D176" s="11">
        <v>348.19719046</v>
      </c>
      <c r="E176" s="13">
        <f t="shared" si="192"/>
        <v>-90.098019273478741</v>
      </c>
      <c r="F176" s="11">
        <v>23751.074997631003</v>
      </c>
      <c r="G176" s="11">
        <v>4689.2592576009993</v>
      </c>
      <c r="H176" s="13">
        <f t="shared" si="193"/>
        <v>-80.256644138975958</v>
      </c>
      <c r="I176" s="13">
        <f>(G176/G$183)*100</f>
        <v>96.153558069186147</v>
      </c>
      <c r="J176" s="15">
        <v>334</v>
      </c>
      <c r="K176" s="15">
        <v>569</v>
      </c>
      <c r="L176" s="13">
        <f t="shared" si="194"/>
        <v>70.359281437125759</v>
      </c>
      <c r="M176" s="15">
        <v>1706</v>
      </c>
      <c r="N176" s="15">
        <v>3964</v>
      </c>
      <c r="O176" s="13">
        <f t="shared" si="195"/>
        <v>132.35638921453693</v>
      </c>
      <c r="P176" s="13">
        <f>(N176/N$183)*100</f>
        <v>95.174069627851139</v>
      </c>
      <c r="Q176" s="15">
        <v>329847</v>
      </c>
      <c r="R176" s="15">
        <v>189297</v>
      </c>
      <c r="S176" s="13">
        <f t="shared" si="196"/>
        <v>-42.610664944656158</v>
      </c>
      <c r="T176" s="15">
        <v>3583657</v>
      </c>
      <c r="U176" s="15">
        <v>1470690</v>
      </c>
      <c r="V176" s="13">
        <f t="shared" si="197"/>
        <v>-58.961195225994004</v>
      </c>
      <c r="W176" s="13">
        <f>(U176/U$183)*100</f>
        <v>73.233327938851474</v>
      </c>
      <c r="X176" s="11">
        <v>1364.5875115000003</v>
      </c>
      <c r="Y176" s="11">
        <v>2532.9577159000009</v>
      </c>
      <c r="Z176" s="13">
        <f t="shared" si="198"/>
        <v>85.620760453515288</v>
      </c>
      <c r="AA176" s="11">
        <v>8107.6156115000013</v>
      </c>
      <c r="AB176" s="11">
        <v>27764.550310399998</v>
      </c>
      <c r="AC176" s="13">
        <f t="shared" si="199"/>
        <v>242.45025468422816</v>
      </c>
      <c r="AD176" s="13">
        <f>(AB176/AB$183)*100</f>
        <v>39.260046811356169</v>
      </c>
    </row>
    <row r="177" spans="1:30" s="29" customFormat="1">
      <c r="A177" s="10"/>
      <c r="B177" s="10" t="s">
        <v>23</v>
      </c>
      <c r="C177" s="11">
        <v>14.186677191000067</v>
      </c>
      <c r="D177" s="11">
        <v>110.59808709299999</v>
      </c>
      <c r="E177" s="13">
        <f t="shared" si="192"/>
        <v>679.59120098371363</v>
      </c>
      <c r="F177" s="11">
        <v>501.887761082</v>
      </c>
      <c r="G177" s="11">
        <v>409.24943086700006</v>
      </c>
      <c r="H177" s="13">
        <f t="shared" si="193"/>
        <v>-18.457977539696252</v>
      </c>
      <c r="I177" s="13">
        <f>(G177/G$184)*100</f>
        <v>11.544135795419967</v>
      </c>
      <c r="J177" s="15">
        <v>2978</v>
      </c>
      <c r="K177" s="15">
        <v>3401</v>
      </c>
      <c r="L177" s="13">
        <f t="shared" si="194"/>
        <v>14.204163868368033</v>
      </c>
      <c r="M177" s="15">
        <v>17021</v>
      </c>
      <c r="N177" s="15">
        <v>13774</v>
      </c>
      <c r="O177" s="13">
        <f t="shared" si="195"/>
        <v>-19.076434992068624</v>
      </c>
      <c r="P177" s="13">
        <f>(N177/N$184)*100</f>
        <v>77.68315379843213</v>
      </c>
      <c r="Q177" s="15">
        <v>971678</v>
      </c>
      <c r="R177" s="15">
        <v>3233842</v>
      </c>
      <c r="S177" s="13">
        <f t="shared" si="196"/>
        <v>232.81004612639165</v>
      </c>
      <c r="T177" s="15">
        <v>10262531</v>
      </c>
      <c r="U177" s="15">
        <v>13440853</v>
      </c>
      <c r="V177" s="13">
        <f t="shared" si="197"/>
        <v>30.970157361765828</v>
      </c>
      <c r="W177" s="13">
        <f>(U177/U$184)*100</f>
        <v>30.022436549853815</v>
      </c>
      <c r="X177" s="11">
        <v>3259.6942176999992</v>
      </c>
      <c r="Y177" s="11">
        <v>13965.249461700027</v>
      </c>
      <c r="Z177" s="13">
        <f t="shared" si="198"/>
        <v>328.42207056935968</v>
      </c>
      <c r="AA177" s="11">
        <v>51642.616217700001</v>
      </c>
      <c r="AB177" s="11">
        <v>109843.22772210004</v>
      </c>
      <c r="AC177" s="13">
        <f t="shared" si="199"/>
        <v>112.69880530268787</v>
      </c>
      <c r="AD177" s="13">
        <f>(AB177/AB$184)*100</f>
        <v>10.23108759541946</v>
      </c>
    </row>
    <row r="178" spans="1:30" s="29" customFormat="1">
      <c r="A178" s="10"/>
      <c r="B178" s="10"/>
      <c r="C178" s="18"/>
      <c r="D178" s="11"/>
      <c r="E178" s="13"/>
      <c r="F178" s="18"/>
      <c r="G178" s="11"/>
      <c r="H178" s="13"/>
      <c r="I178" s="13"/>
      <c r="J178" s="19"/>
      <c r="K178" s="15"/>
      <c r="L178" s="13"/>
      <c r="M178" s="19"/>
      <c r="N178" s="15"/>
      <c r="O178" s="13"/>
      <c r="P178" s="13"/>
      <c r="Q178" s="19"/>
      <c r="R178" s="15"/>
      <c r="S178" s="13"/>
      <c r="T178" s="19"/>
      <c r="U178" s="15"/>
      <c r="V178" s="13"/>
      <c r="W178" s="13"/>
      <c r="X178" s="18"/>
      <c r="Y178" s="11"/>
      <c r="Z178" s="13"/>
      <c r="AA178" s="18"/>
      <c r="AB178" s="11"/>
      <c r="AC178" s="13"/>
      <c r="AD178" s="13"/>
    </row>
    <row r="179" spans="1:30" s="29" customFormat="1" ht="15">
      <c r="A179" s="10"/>
      <c r="B179" s="5" t="s">
        <v>10</v>
      </c>
      <c r="C179" s="6">
        <f>C180+C181+C182+C183+C184</f>
        <v>26221.237999433884</v>
      </c>
      <c r="D179" s="6">
        <f>D180+D181+D182+D183+D184</f>
        <v>19159.301341649989</v>
      </c>
      <c r="E179" s="7">
        <f t="shared" ref="E179:E184" si="200">((D179-C179)/C179)*100</f>
        <v>-26.932125241136067</v>
      </c>
      <c r="F179" s="6">
        <f>F180+F181+F182+F183+F184</f>
        <v>169251.20012358439</v>
      </c>
      <c r="G179" s="6">
        <f>G180+G181+G182+G183+G184</f>
        <v>166662.96861221024</v>
      </c>
      <c r="H179" s="7">
        <f t="shared" ref="H179:H184" si="201">((G179-F179)/F179)*100</f>
        <v>-1.5292249091789401</v>
      </c>
      <c r="I179" s="8">
        <f>(G179/G$179)*100</f>
        <v>100</v>
      </c>
      <c r="J179" s="9">
        <f>J180+J181+J182+J183+J184</f>
        <v>4018411</v>
      </c>
      <c r="K179" s="9">
        <f>K180+K181+K182+K183+K184</f>
        <v>2111117</v>
      </c>
      <c r="L179" s="7">
        <f t="shared" ref="L179:L184" si="202">((K179-J179)/J179)*100</f>
        <v>-47.463885600552061</v>
      </c>
      <c r="M179" s="9">
        <f>M180+M181+M182+M183+M184</f>
        <v>17927740</v>
      </c>
      <c r="N179" s="9">
        <f>N180+N181+N182+N183+N184</f>
        <v>13283716</v>
      </c>
      <c r="O179" s="7">
        <f t="shared" ref="O179:O184" si="203">((N179-M179)/M179)*100</f>
        <v>-25.904124000013383</v>
      </c>
      <c r="P179" s="8">
        <f>(N179/N$179)*100</f>
        <v>100</v>
      </c>
      <c r="Q179" s="9">
        <f>Q180+Q181+Q182+Q183+Q184</f>
        <v>17680434</v>
      </c>
      <c r="R179" s="9">
        <f>R180+R181+R182+R183+R184</f>
        <v>18590199</v>
      </c>
      <c r="S179" s="7">
        <f t="shared" ref="S179:S184" si="204">((R179-Q179)/Q179)*100</f>
        <v>5.1456033262531902</v>
      </c>
      <c r="T179" s="9">
        <f>T180+T181+T182+T183+T184</f>
        <v>132513963</v>
      </c>
      <c r="U179" s="9">
        <f>U180+U181+U182+U183+U184</f>
        <v>86743389</v>
      </c>
      <c r="V179" s="7">
        <f t="shared" ref="V179:V184" si="205">((U179-T179)/T179)*100</f>
        <v>-34.540189549685415</v>
      </c>
      <c r="W179" s="8">
        <f>(U179/U$179)*100</f>
        <v>100</v>
      </c>
      <c r="X179" s="6">
        <f>X180+X181+X182+X183+X184</f>
        <v>466847.33133670955</v>
      </c>
      <c r="Y179" s="6">
        <f>Y180+Y181+Y182+Y183+Y184</f>
        <v>378432.7098141461</v>
      </c>
      <c r="Z179" s="7">
        <f t="shared" ref="Z179:Z184" si="206">((Y179-X179)/X179)*100</f>
        <v>-18.938658440952977</v>
      </c>
      <c r="AA179" s="6">
        <f>AA180+AA181+AA182+AA183+AA184</f>
        <v>3012457.8515526671</v>
      </c>
      <c r="AB179" s="6">
        <f>AB180+AB181+AB182+AB183+AB184</f>
        <v>2736760.3140653898</v>
      </c>
      <c r="AC179" s="7">
        <f t="shared" ref="AC179:AC184" si="207">((AB179-AA179)/AA179)*100</f>
        <v>-9.1519135228789512</v>
      </c>
      <c r="AD179" s="8">
        <f>(AB179/AB$179)*100</f>
        <v>100</v>
      </c>
    </row>
    <row r="180" spans="1:30" s="28" customFormat="1" ht="15">
      <c r="A180" s="10"/>
      <c r="B180" s="10" t="s">
        <v>2</v>
      </c>
      <c r="C180" s="11">
        <f>C166+C173</f>
        <v>2676.9111138060402</v>
      </c>
      <c r="D180" s="11">
        <f>D166+D173</f>
        <v>2381.3957475769994</v>
      </c>
      <c r="E180" s="13">
        <f t="shared" si="200"/>
        <v>-11.039416464182713</v>
      </c>
      <c r="F180" s="11">
        <f>F166+F173</f>
        <v>22009.861538125984</v>
      </c>
      <c r="G180" s="11">
        <f>G166+G173</f>
        <v>28598.633856849254</v>
      </c>
      <c r="H180" s="13">
        <f t="shared" si="201"/>
        <v>29.935546424542693</v>
      </c>
      <c r="I180" s="13">
        <f>(G180/G$180)*100</f>
        <v>100</v>
      </c>
      <c r="J180" s="15">
        <f>J166+J173</f>
        <v>117296</v>
      </c>
      <c r="K180" s="15">
        <f>K166+K173</f>
        <v>77012</v>
      </c>
      <c r="L180" s="13">
        <f t="shared" si="202"/>
        <v>-34.343882144318648</v>
      </c>
      <c r="M180" s="15">
        <f>M166+M173</f>
        <v>743446</v>
      </c>
      <c r="N180" s="15">
        <f>N166+N173</f>
        <v>709312</v>
      </c>
      <c r="O180" s="13">
        <f t="shared" si="203"/>
        <v>-4.5913220328039968</v>
      </c>
      <c r="P180" s="13">
        <f>(N180/N$180)*100</f>
        <v>100</v>
      </c>
      <c r="Q180" s="15">
        <f>Q166+Q173</f>
        <v>0</v>
      </c>
      <c r="R180" s="15">
        <f>R166+R173</f>
        <v>0</v>
      </c>
      <c r="S180" s="36" t="s">
        <v>43</v>
      </c>
      <c r="T180" s="15">
        <f>T166+T173</f>
        <v>0</v>
      </c>
      <c r="U180" s="15">
        <f>U166+U173</f>
        <v>0</v>
      </c>
      <c r="V180" s="36" t="s">
        <v>43</v>
      </c>
      <c r="W180" s="36" t="s">
        <v>43</v>
      </c>
      <c r="X180" s="11">
        <f>X166+X173</f>
        <v>2900.8417773820015</v>
      </c>
      <c r="Y180" s="11">
        <f>Y166+Y173</f>
        <v>3101.1780239000036</v>
      </c>
      <c r="Z180" s="13">
        <f t="shared" si="206"/>
        <v>6.9061417992540353</v>
      </c>
      <c r="AA180" s="11">
        <f>AA166+AA173</f>
        <v>16912.006084870001</v>
      </c>
      <c r="AB180" s="11">
        <f>AB166+AB173</f>
        <v>22125.930109064</v>
      </c>
      <c r="AC180" s="13">
        <f t="shared" si="207"/>
        <v>30.829719419617135</v>
      </c>
      <c r="AD180" s="13">
        <f>(AB180/AB$180)*100</f>
        <v>100</v>
      </c>
    </row>
    <row r="181" spans="1:30" s="29" customFormat="1">
      <c r="A181" s="10"/>
      <c r="B181" s="10" t="s">
        <v>3</v>
      </c>
      <c r="C181" s="11">
        <f t="shared" ref="C181:D184" si="208">C167+C174</f>
        <v>7804.8086167133206</v>
      </c>
      <c r="D181" s="11">
        <f t="shared" si="208"/>
        <v>5172.3994600832266</v>
      </c>
      <c r="E181" s="13">
        <f t="shared" si="200"/>
        <v>-33.728042363435002</v>
      </c>
      <c r="F181" s="11">
        <f t="shared" ref="F181:G184" si="209">F167+F174</f>
        <v>41741.613008994944</v>
      </c>
      <c r="G181" s="11">
        <f t="shared" si="209"/>
        <v>36705.293385715377</v>
      </c>
      <c r="H181" s="13">
        <f t="shared" si="201"/>
        <v>-12.065464796950433</v>
      </c>
      <c r="I181" s="13">
        <f>(G181/G$181)*100</f>
        <v>100</v>
      </c>
      <c r="J181" s="15">
        <f t="shared" ref="J181:K184" si="210">J167+J174</f>
        <v>3897156</v>
      </c>
      <c r="K181" s="15">
        <f t="shared" si="210"/>
        <v>2029553</v>
      </c>
      <c r="L181" s="13">
        <f t="shared" si="202"/>
        <v>-47.922202755034697</v>
      </c>
      <c r="M181" s="15">
        <f t="shared" ref="M181:N184" si="211">M167+M174</f>
        <v>17160025</v>
      </c>
      <c r="N181" s="15">
        <f t="shared" si="211"/>
        <v>12551738</v>
      </c>
      <c r="O181" s="13">
        <f t="shared" si="203"/>
        <v>-26.854780223222285</v>
      </c>
      <c r="P181" s="13">
        <f>(N181/N$181)*100</f>
        <v>100</v>
      </c>
      <c r="Q181" s="15">
        <f t="shared" ref="Q181:R184" si="212">Q167+Q174</f>
        <v>0</v>
      </c>
      <c r="R181" s="15">
        <f t="shared" si="212"/>
        <v>0</v>
      </c>
      <c r="S181" s="36" t="s">
        <v>43</v>
      </c>
      <c r="T181" s="15">
        <f t="shared" ref="T181:U184" si="213">T167+T174</f>
        <v>0</v>
      </c>
      <c r="U181" s="15">
        <f t="shared" si="213"/>
        <v>0</v>
      </c>
      <c r="V181" s="36" t="s">
        <v>43</v>
      </c>
      <c r="W181" s="36" t="s">
        <v>43</v>
      </c>
      <c r="X181" s="11">
        <f t="shared" ref="X181:Y184" si="214">X167+X174</f>
        <v>217282.55983222288</v>
      </c>
      <c r="Y181" s="11">
        <f t="shared" si="214"/>
        <v>130939.39727653199</v>
      </c>
      <c r="Z181" s="13">
        <f t="shared" si="206"/>
        <v>-39.737732573825397</v>
      </c>
      <c r="AA181" s="11">
        <f t="shared" ref="AA181:AB184" si="215">AA167+AA174</f>
        <v>1139575.7147471977</v>
      </c>
      <c r="AB181" s="11">
        <f t="shared" si="215"/>
        <v>1104301.3550738387</v>
      </c>
      <c r="AC181" s="13">
        <f t="shared" si="207"/>
        <v>-3.095394120537589</v>
      </c>
      <c r="AD181" s="13">
        <f>(AB181/AB$181)*100</f>
        <v>100</v>
      </c>
    </row>
    <row r="182" spans="1:30" s="29" customFormat="1">
      <c r="A182" s="10"/>
      <c r="B182" s="10" t="s">
        <v>4</v>
      </c>
      <c r="C182" s="11">
        <f t="shared" si="208"/>
        <v>11682.890316108653</v>
      </c>
      <c r="D182" s="11">
        <f t="shared" si="208"/>
        <v>10694.657784792569</v>
      </c>
      <c r="E182" s="13">
        <f t="shared" si="200"/>
        <v>-8.4588017569032949</v>
      </c>
      <c r="F182" s="11">
        <f t="shared" si="209"/>
        <v>78054.319950962366</v>
      </c>
      <c r="G182" s="11">
        <f t="shared" si="209"/>
        <v>92937.112092174139</v>
      </c>
      <c r="H182" s="13">
        <f t="shared" si="201"/>
        <v>19.06722414667361</v>
      </c>
      <c r="I182" s="13">
        <f>(G182/G$182)*100</f>
        <v>100</v>
      </c>
      <c r="J182" s="15">
        <f t="shared" si="210"/>
        <v>186</v>
      </c>
      <c r="K182" s="15">
        <f t="shared" si="210"/>
        <v>105</v>
      </c>
      <c r="L182" s="13">
        <f t="shared" si="202"/>
        <v>-43.548387096774192</v>
      </c>
      <c r="M182" s="15">
        <f t="shared" si="211"/>
        <v>1543</v>
      </c>
      <c r="N182" s="15">
        <f t="shared" si="211"/>
        <v>770</v>
      </c>
      <c r="O182" s="13">
        <f t="shared" si="203"/>
        <v>-50.097213220998057</v>
      </c>
      <c r="P182" s="13">
        <f>(N182/N$182)*100</f>
        <v>100</v>
      </c>
      <c r="Q182" s="15">
        <f t="shared" si="212"/>
        <v>11731688</v>
      </c>
      <c r="R182" s="15">
        <f t="shared" si="212"/>
        <v>10314709</v>
      </c>
      <c r="S182" s="13">
        <f t="shared" si="204"/>
        <v>-12.078219263928601</v>
      </c>
      <c r="T182" s="15">
        <f t="shared" si="213"/>
        <v>78017777</v>
      </c>
      <c r="U182" s="15">
        <f t="shared" si="213"/>
        <v>39965803</v>
      </c>
      <c r="V182" s="13">
        <f t="shared" si="205"/>
        <v>-48.773466078122169</v>
      </c>
      <c r="W182" s="13">
        <f>(U182/U$182)*100</f>
        <v>100</v>
      </c>
      <c r="X182" s="11">
        <f t="shared" si="214"/>
        <v>107363.34492773711</v>
      </c>
      <c r="Y182" s="11">
        <f t="shared" si="214"/>
        <v>111666.81175021129</v>
      </c>
      <c r="Z182" s="13">
        <f t="shared" si="206"/>
        <v>4.0083203679716801</v>
      </c>
      <c r="AA182" s="11">
        <f t="shared" si="215"/>
        <v>671748.15147666342</v>
      </c>
      <c r="AB182" s="11">
        <f t="shared" si="215"/>
        <v>465991.22319953016</v>
      </c>
      <c r="AC182" s="13">
        <f t="shared" si="207"/>
        <v>-30.630069889262845</v>
      </c>
      <c r="AD182" s="13">
        <f>(AB182/AB$182)*100</f>
        <v>100</v>
      </c>
    </row>
    <row r="183" spans="1:30" s="29" customFormat="1">
      <c r="A183" s="10"/>
      <c r="B183" s="10" t="s">
        <v>5</v>
      </c>
      <c r="C183" s="11">
        <f t="shared" si="208"/>
        <v>3529.620454112352</v>
      </c>
      <c r="D183" s="11">
        <f t="shared" si="208"/>
        <v>444.89481728626083</v>
      </c>
      <c r="E183" s="13">
        <f t="shared" si="200"/>
        <v>-87.395392137193824</v>
      </c>
      <c r="F183" s="11">
        <f t="shared" si="209"/>
        <v>23850.15429639001</v>
      </c>
      <c r="G183" s="11">
        <f t="shared" si="209"/>
        <v>4876.8442393227906</v>
      </c>
      <c r="H183" s="13">
        <f t="shared" si="201"/>
        <v>-79.552148054400817</v>
      </c>
      <c r="I183" s="13">
        <f>(G183/G$183)*100</f>
        <v>100</v>
      </c>
      <c r="J183" s="15">
        <f t="shared" si="210"/>
        <v>371</v>
      </c>
      <c r="K183" s="15">
        <f t="shared" si="210"/>
        <v>597</v>
      </c>
      <c r="L183" s="13">
        <f t="shared" si="202"/>
        <v>60.916442048517517</v>
      </c>
      <c r="M183" s="15">
        <f t="shared" si="211"/>
        <v>1954</v>
      </c>
      <c r="N183" s="15">
        <f t="shared" si="211"/>
        <v>4165</v>
      </c>
      <c r="O183" s="13">
        <f t="shared" si="203"/>
        <v>113.15250767656092</v>
      </c>
      <c r="P183" s="13">
        <f>(N183/N$183)*100</f>
        <v>100</v>
      </c>
      <c r="Q183" s="15">
        <f t="shared" si="212"/>
        <v>395937</v>
      </c>
      <c r="R183" s="15">
        <f t="shared" si="212"/>
        <v>386310</v>
      </c>
      <c r="S183" s="13">
        <f t="shared" si="204"/>
        <v>-2.4314474272422131</v>
      </c>
      <c r="T183" s="15">
        <f t="shared" si="213"/>
        <v>4844308</v>
      </c>
      <c r="U183" s="15">
        <f t="shared" si="213"/>
        <v>2008225</v>
      </c>
      <c r="V183" s="13">
        <f t="shared" si="205"/>
        <v>-58.544646624450806</v>
      </c>
      <c r="W183" s="13">
        <f>(U183/U$183)*100</f>
        <v>100</v>
      </c>
      <c r="X183" s="11">
        <f t="shared" si="214"/>
        <v>7272.7861707000011</v>
      </c>
      <c r="Y183" s="11">
        <f t="shared" si="214"/>
        <v>11581.8361429</v>
      </c>
      <c r="Z183" s="13">
        <f t="shared" si="206"/>
        <v>59.248957291772754</v>
      </c>
      <c r="AA183" s="11">
        <f t="shared" si="215"/>
        <v>71429.185405099997</v>
      </c>
      <c r="AB183" s="11">
        <f t="shared" si="215"/>
        <v>70719.605719800005</v>
      </c>
      <c r="AC183" s="13">
        <f t="shared" si="207"/>
        <v>-0.99340302045405715</v>
      </c>
      <c r="AD183" s="13">
        <f>(AB183/AB$183)*100</f>
        <v>100</v>
      </c>
    </row>
    <row r="184" spans="1:30" s="28" customFormat="1" ht="15">
      <c r="A184" s="10"/>
      <c r="B184" s="10" t="s">
        <v>23</v>
      </c>
      <c r="C184" s="11">
        <f t="shared" si="208"/>
        <v>527.00749869352239</v>
      </c>
      <c r="D184" s="11">
        <f t="shared" si="208"/>
        <v>465.95353191092914</v>
      </c>
      <c r="E184" s="13">
        <f t="shared" si="200"/>
        <v>-11.585028094277416</v>
      </c>
      <c r="F184" s="11">
        <f t="shared" si="209"/>
        <v>3595.2513291110945</v>
      </c>
      <c r="G184" s="11">
        <f t="shared" si="209"/>
        <v>3545.0850381486862</v>
      </c>
      <c r="H184" s="13">
        <f t="shared" si="201"/>
        <v>-1.3953486521570007</v>
      </c>
      <c r="I184" s="13">
        <f>(G184/G$184)*100</f>
        <v>100</v>
      </c>
      <c r="J184" s="15">
        <f t="shared" si="210"/>
        <v>3402</v>
      </c>
      <c r="K184" s="15">
        <f t="shared" si="210"/>
        <v>3850</v>
      </c>
      <c r="L184" s="13">
        <f t="shared" si="202"/>
        <v>13.168724279835391</v>
      </c>
      <c r="M184" s="15">
        <f t="shared" si="211"/>
        <v>20772</v>
      </c>
      <c r="N184" s="15">
        <f t="shared" si="211"/>
        <v>17731</v>
      </c>
      <c r="O184" s="13">
        <f t="shared" si="203"/>
        <v>-14.639899865203157</v>
      </c>
      <c r="P184" s="13">
        <f>(N184/N$184)*100</f>
        <v>100</v>
      </c>
      <c r="Q184" s="15">
        <f t="shared" si="212"/>
        <v>5552809</v>
      </c>
      <c r="R184" s="15">
        <f t="shared" si="212"/>
        <v>7889180</v>
      </c>
      <c r="S184" s="13">
        <f t="shared" si="204"/>
        <v>42.075479275444195</v>
      </c>
      <c r="T184" s="15">
        <f t="shared" si="213"/>
        <v>49651878</v>
      </c>
      <c r="U184" s="15">
        <f t="shared" si="213"/>
        <v>44769361</v>
      </c>
      <c r="V184" s="13">
        <f t="shared" si="205"/>
        <v>-9.8334991478066556</v>
      </c>
      <c r="W184" s="13">
        <f>(U184/U$184)*100</f>
        <v>100</v>
      </c>
      <c r="X184" s="11">
        <f t="shared" si="214"/>
        <v>132027.7986286676</v>
      </c>
      <c r="Y184" s="11">
        <f t="shared" si="214"/>
        <v>121143.48662060284</v>
      </c>
      <c r="Z184" s="13">
        <f t="shared" si="206"/>
        <v>-8.2439547740072818</v>
      </c>
      <c r="AA184" s="11">
        <f t="shared" si="215"/>
        <v>1112792.793838836</v>
      </c>
      <c r="AB184" s="11">
        <f t="shared" si="215"/>
        <v>1073622.1999631566</v>
      </c>
      <c r="AC184" s="13">
        <f t="shared" si="207"/>
        <v>-3.520025838822284</v>
      </c>
      <c r="AD184" s="13">
        <f>(AB184/AB$184)*100</f>
        <v>100</v>
      </c>
    </row>
    <row r="185" spans="1:30">
      <c r="A185" s="30" t="s">
        <v>22</v>
      </c>
      <c r="N185" s="24"/>
      <c r="O185" s="24"/>
      <c r="P185" s="24"/>
      <c r="Q185" s="24"/>
    </row>
    <row r="186" spans="1:30">
      <c r="A186" s="30" t="s">
        <v>14</v>
      </c>
    </row>
  </sheetData>
  <mergeCells count="10">
    <mergeCell ref="Q1:W1"/>
    <mergeCell ref="X1:AD1"/>
    <mergeCell ref="A2:A3"/>
    <mergeCell ref="B2:B3"/>
    <mergeCell ref="C2:I2"/>
    <mergeCell ref="J2:P2"/>
    <mergeCell ref="L1:P1"/>
    <mergeCell ref="A1:K1"/>
    <mergeCell ref="Q2:W2"/>
    <mergeCell ref="X2:AD2"/>
  </mergeCells>
  <pageMargins left="0.7" right="0.7" top="0.75" bottom="0.75" header="0.3" footer="0.3"/>
  <pageSetup paperSize="9" scale="49" fitToHeight="0" orientation="portrait" r:id="rId1"/>
  <rowBreaks count="1" manualBreakCount="1">
    <brk id="94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30th Nov' 2020</vt:lpstr>
      <vt:lpstr>'NB Stmt as at 30th Nov'' 2020'!Print_Titles</vt:lpstr>
    </vt:vector>
  </TitlesOfParts>
  <Company>IRDA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Admin</cp:lastModifiedBy>
  <cp:lastPrinted>2019-12-09T09:55:03Z</cp:lastPrinted>
  <dcterms:created xsi:type="dcterms:W3CDTF">2002-04-18T04:47:59Z</dcterms:created>
  <dcterms:modified xsi:type="dcterms:W3CDTF">2020-12-08T11:13:44Z</dcterms:modified>
</cp:coreProperties>
</file>