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6525" tabRatio="695"/>
  </bookViews>
  <sheets>
    <sheet name="NB Stmt as at 31st Jan' 2021" sheetId="41" r:id="rId1"/>
  </sheets>
  <definedNames>
    <definedName name="_xlnm.Print_Titles" localSheetId="0">'NB Stmt as at 31st Jan'' 2021'!$A:$B,'NB Stmt as at 31st Jan'' 2021'!$1:$3</definedName>
  </definedNames>
  <calcPr calcId="124519"/>
  <fileRecoveryPr autoRecover="0"/>
</workbook>
</file>

<file path=xl/calcChain.xml><?xml version="1.0" encoding="utf-8"?>
<calcChain xmlns="http://schemas.openxmlformats.org/spreadsheetml/2006/main">
  <c r="AC177" i="41"/>
  <c r="Z177"/>
  <c r="V177"/>
  <c r="S177"/>
  <c r="O177"/>
  <c r="L177"/>
  <c r="H177"/>
  <c r="E177"/>
  <c r="AC176"/>
  <c r="Z176"/>
  <c r="V176"/>
  <c r="S176"/>
  <c r="O176"/>
  <c r="L176"/>
  <c r="H176"/>
  <c r="E176"/>
  <c r="AC175"/>
  <c r="Z175"/>
  <c r="V175"/>
  <c r="S175"/>
  <c r="O175"/>
  <c r="L175"/>
  <c r="H175"/>
  <c r="E175"/>
  <c r="AC174"/>
  <c r="Z174"/>
  <c r="O174"/>
  <c r="L174"/>
  <c r="H174"/>
  <c r="E174"/>
  <c r="AC173"/>
  <c r="Z173"/>
  <c r="O173"/>
  <c r="L173"/>
  <c r="H173"/>
  <c r="E173"/>
  <c r="AC172"/>
  <c r="AA172"/>
  <c r="Z172"/>
  <c r="X172"/>
  <c r="T172"/>
  <c r="V172" s="1"/>
  <c r="Q172"/>
  <c r="S172" s="1"/>
  <c r="O172"/>
  <c r="M172"/>
  <c r="L172"/>
  <c r="J172"/>
  <c r="F172"/>
  <c r="H172" s="1"/>
  <c r="C172"/>
  <c r="E172" s="1"/>
  <c r="AB170"/>
  <c r="AB184" s="1"/>
  <c r="AA170"/>
  <c r="AA184" s="1"/>
  <c r="Y170"/>
  <c r="Y184" s="1"/>
  <c r="X170"/>
  <c r="X184" s="1"/>
  <c r="U170"/>
  <c r="T170"/>
  <c r="T184" s="1"/>
  <c r="R170"/>
  <c r="R184" s="1"/>
  <c r="Q170"/>
  <c r="S170" s="1"/>
  <c r="N170"/>
  <c r="N184" s="1"/>
  <c r="M170"/>
  <c r="O170" s="1"/>
  <c r="K170"/>
  <c r="K184" s="1"/>
  <c r="J170"/>
  <c r="J184" s="1"/>
  <c r="G170"/>
  <c r="G184" s="1"/>
  <c r="F170"/>
  <c r="F184" s="1"/>
  <c r="D170"/>
  <c r="D184" s="1"/>
  <c r="C170"/>
  <c r="C184" s="1"/>
  <c r="AB169"/>
  <c r="AB183" s="1"/>
  <c r="AA169"/>
  <c r="AA183" s="1"/>
  <c r="Y169"/>
  <c r="Y183" s="1"/>
  <c r="X169"/>
  <c r="X183" s="1"/>
  <c r="U169"/>
  <c r="T169"/>
  <c r="T183" s="1"/>
  <c r="R169"/>
  <c r="R183" s="1"/>
  <c r="Q169"/>
  <c r="S169" s="1"/>
  <c r="N169"/>
  <c r="N183" s="1"/>
  <c r="M169"/>
  <c r="O169" s="1"/>
  <c r="K169"/>
  <c r="K183" s="1"/>
  <c r="J169"/>
  <c r="J183" s="1"/>
  <c r="G169"/>
  <c r="G183" s="1"/>
  <c r="F169"/>
  <c r="F183" s="1"/>
  <c r="D169"/>
  <c r="D183" s="1"/>
  <c r="C169"/>
  <c r="C183" s="1"/>
  <c r="AB168"/>
  <c r="AB182" s="1"/>
  <c r="AA168"/>
  <c r="AA182" s="1"/>
  <c r="Y168"/>
  <c r="Y182" s="1"/>
  <c r="X168"/>
  <c r="X182" s="1"/>
  <c r="U168"/>
  <c r="T168"/>
  <c r="T182" s="1"/>
  <c r="R168"/>
  <c r="R182" s="1"/>
  <c r="Q168"/>
  <c r="S168" s="1"/>
  <c r="N168"/>
  <c r="N182" s="1"/>
  <c r="M168"/>
  <c r="O168" s="1"/>
  <c r="K168"/>
  <c r="K182" s="1"/>
  <c r="J168"/>
  <c r="J182" s="1"/>
  <c r="G168"/>
  <c r="G182" s="1"/>
  <c r="F168"/>
  <c r="F182" s="1"/>
  <c r="D168"/>
  <c r="D182" s="1"/>
  <c r="C168"/>
  <c r="C182" s="1"/>
  <c r="AB167"/>
  <c r="AB181" s="1"/>
  <c r="AA167"/>
  <c r="AA181" s="1"/>
  <c r="Y167"/>
  <c r="Y181" s="1"/>
  <c r="X167"/>
  <c r="X181" s="1"/>
  <c r="U167"/>
  <c r="T167"/>
  <c r="T181" s="1"/>
  <c r="R167"/>
  <c r="R181" s="1"/>
  <c r="Q167"/>
  <c r="N167"/>
  <c r="N181" s="1"/>
  <c r="M167"/>
  <c r="O167" s="1"/>
  <c r="K167"/>
  <c r="K181" s="1"/>
  <c r="J167"/>
  <c r="J181" s="1"/>
  <c r="G167"/>
  <c r="G181" s="1"/>
  <c r="F167"/>
  <c r="F181" s="1"/>
  <c r="D167"/>
  <c r="D181" s="1"/>
  <c r="C167"/>
  <c r="C181" s="1"/>
  <c r="AB166"/>
  <c r="AB180" s="1"/>
  <c r="AA166"/>
  <c r="AA180" s="1"/>
  <c r="AA179" s="1"/>
  <c r="Y166"/>
  <c r="Y180" s="1"/>
  <c r="X166"/>
  <c r="X180" s="1"/>
  <c r="X179" s="1"/>
  <c r="U166"/>
  <c r="T166"/>
  <c r="T180" s="1"/>
  <c r="T179" s="1"/>
  <c r="R166"/>
  <c r="R180" s="1"/>
  <c r="Q166"/>
  <c r="N166"/>
  <c r="N180" s="1"/>
  <c r="M166"/>
  <c r="O166" s="1"/>
  <c r="K166"/>
  <c r="K180" s="1"/>
  <c r="J166"/>
  <c r="J180" s="1"/>
  <c r="J179" s="1"/>
  <c r="G166"/>
  <c r="G180" s="1"/>
  <c r="F166"/>
  <c r="F180" s="1"/>
  <c r="F179" s="1"/>
  <c r="D166"/>
  <c r="D180" s="1"/>
  <c r="C166"/>
  <c r="C180" s="1"/>
  <c r="C179" s="1"/>
  <c r="AB165"/>
  <c r="AA165"/>
  <c r="AC165" s="1"/>
  <c r="Y165"/>
  <c r="Z165" s="1"/>
  <c r="X165"/>
  <c r="U165"/>
  <c r="V165" s="1"/>
  <c r="T165"/>
  <c r="S165"/>
  <c r="R165"/>
  <c r="Q165"/>
  <c r="O165"/>
  <c r="N165"/>
  <c r="M165"/>
  <c r="K165"/>
  <c r="L165" s="1"/>
  <c r="J165"/>
  <c r="G165"/>
  <c r="H165" s="1"/>
  <c r="F165"/>
  <c r="D165"/>
  <c r="C165"/>
  <c r="E165" s="1"/>
  <c r="AC163"/>
  <c r="Z163"/>
  <c r="V163"/>
  <c r="S163"/>
  <c r="O163"/>
  <c r="L163"/>
  <c r="H163"/>
  <c r="E163"/>
  <c r="AC162"/>
  <c r="Z162"/>
  <c r="V162"/>
  <c r="S162"/>
  <c r="O162"/>
  <c r="L162"/>
  <c r="H162"/>
  <c r="E162"/>
  <c r="AC161"/>
  <c r="Z161"/>
  <c r="V161"/>
  <c r="S161"/>
  <c r="H161"/>
  <c r="E161"/>
  <c r="AC160"/>
  <c r="Z160"/>
  <c r="O160"/>
  <c r="L160"/>
  <c r="H160"/>
  <c r="E160"/>
  <c r="AC159"/>
  <c r="Z159"/>
  <c r="O159"/>
  <c r="L159"/>
  <c r="H159"/>
  <c r="E159"/>
  <c r="AC158"/>
  <c r="AA158"/>
  <c r="Z158"/>
  <c r="X158"/>
  <c r="T158"/>
  <c r="V158" s="1"/>
  <c r="Q158"/>
  <c r="S158" s="1"/>
  <c r="O158"/>
  <c r="M158"/>
  <c r="L158"/>
  <c r="J158"/>
  <c r="F158"/>
  <c r="H158" s="1"/>
  <c r="C158"/>
  <c r="E158" s="1"/>
  <c r="AC156"/>
  <c r="Z156"/>
  <c r="V156"/>
  <c r="S156"/>
  <c r="O156"/>
  <c r="H156"/>
  <c r="E156"/>
  <c r="AC155"/>
  <c r="Z155"/>
  <c r="V155"/>
  <c r="S155"/>
  <c r="H155"/>
  <c r="E155"/>
  <c r="AC154"/>
  <c r="Z154"/>
  <c r="V154"/>
  <c r="S154"/>
  <c r="H154"/>
  <c r="E154"/>
  <c r="AC153"/>
  <c r="Z153"/>
  <c r="O153"/>
  <c r="L153"/>
  <c r="H153"/>
  <c r="E153"/>
  <c r="AC152"/>
  <c r="Z152"/>
  <c r="O152"/>
  <c r="L152"/>
  <c r="H152"/>
  <c r="E152"/>
  <c r="AC151"/>
  <c r="AA151"/>
  <c r="Z151"/>
  <c r="X151"/>
  <c r="T151"/>
  <c r="V151" s="1"/>
  <c r="Q151"/>
  <c r="S151" s="1"/>
  <c r="O151"/>
  <c r="M151"/>
  <c r="L151"/>
  <c r="J151"/>
  <c r="F151"/>
  <c r="H151" s="1"/>
  <c r="C151"/>
  <c r="E151" s="1"/>
  <c r="AC149"/>
  <c r="Z149"/>
  <c r="V149"/>
  <c r="S149"/>
  <c r="O149"/>
  <c r="L149"/>
  <c r="H149"/>
  <c r="E149"/>
  <c r="AC147"/>
  <c r="Z147"/>
  <c r="V147"/>
  <c r="S147"/>
  <c r="O147"/>
  <c r="H147"/>
  <c r="E147"/>
  <c r="AC146"/>
  <c r="Z146"/>
  <c r="O146"/>
  <c r="L146"/>
  <c r="H146"/>
  <c r="E146"/>
  <c r="AC145"/>
  <c r="Z145"/>
  <c r="O145"/>
  <c r="L145"/>
  <c r="H145"/>
  <c r="E145"/>
  <c r="AC144"/>
  <c r="AA144"/>
  <c r="Z144"/>
  <c r="X144"/>
  <c r="T144"/>
  <c r="V144" s="1"/>
  <c r="Q144"/>
  <c r="S144" s="1"/>
  <c r="O144"/>
  <c r="M144"/>
  <c r="L144"/>
  <c r="J144"/>
  <c r="F144"/>
  <c r="H144" s="1"/>
  <c r="C144"/>
  <c r="E144" s="1"/>
  <c r="AC142"/>
  <c r="Z142"/>
  <c r="V142"/>
  <c r="S142"/>
  <c r="O142"/>
  <c r="L142"/>
  <c r="H142"/>
  <c r="E142"/>
  <c r="AC141"/>
  <c r="Z141"/>
  <c r="V141"/>
  <c r="S141"/>
  <c r="H141"/>
  <c r="E141"/>
  <c r="AC140"/>
  <c r="Z140"/>
  <c r="V140"/>
  <c r="S140"/>
  <c r="O140"/>
  <c r="L140"/>
  <c r="H140"/>
  <c r="E140"/>
  <c r="AC139"/>
  <c r="Z139"/>
  <c r="O139"/>
  <c r="L139"/>
  <c r="H139"/>
  <c r="E139"/>
  <c r="AC138"/>
  <c r="Z138"/>
  <c r="O138"/>
  <c r="L138"/>
  <c r="H138"/>
  <c r="E138"/>
  <c r="AC137"/>
  <c r="AA137"/>
  <c r="Z137"/>
  <c r="X137"/>
  <c r="T137"/>
  <c r="V137" s="1"/>
  <c r="Q137"/>
  <c r="S137" s="1"/>
  <c r="O137"/>
  <c r="M137"/>
  <c r="L137"/>
  <c r="J137"/>
  <c r="F137"/>
  <c r="H137" s="1"/>
  <c r="C137"/>
  <c r="E137" s="1"/>
  <c r="AA130"/>
  <c r="X130"/>
  <c r="T130"/>
  <c r="Q130"/>
  <c r="M130"/>
  <c r="J130"/>
  <c r="F130"/>
  <c r="C130"/>
  <c r="AC128"/>
  <c r="Z128"/>
  <c r="V128"/>
  <c r="S128"/>
  <c r="O128"/>
  <c r="L128"/>
  <c r="H128"/>
  <c r="E128"/>
  <c r="AC127"/>
  <c r="Z127"/>
  <c r="V127"/>
  <c r="S127"/>
  <c r="O127"/>
  <c r="H127"/>
  <c r="E127"/>
  <c r="AC126"/>
  <c r="Z126"/>
  <c r="V126"/>
  <c r="H126"/>
  <c r="AC125"/>
  <c r="Z125"/>
  <c r="O125"/>
  <c r="L125"/>
  <c r="H125"/>
  <c r="E125"/>
  <c r="AC124"/>
  <c r="Z124"/>
  <c r="O124"/>
  <c r="L124"/>
  <c r="H124"/>
  <c r="E124"/>
  <c r="AC123"/>
  <c r="AA123"/>
  <c r="Z123"/>
  <c r="X123"/>
  <c r="T123"/>
  <c r="V123" s="1"/>
  <c r="Q123"/>
  <c r="S123" s="1"/>
  <c r="O123"/>
  <c r="M123"/>
  <c r="L123"/>
  <c r="J123"/>
  <c r="F123"/>
  <c r="H123" s="1"/>
  <c r="C123"/>
  <c r="E123" s="1"/>
  <c r="AC121"/>
  <c r="Z121"/>
  <c r="V121"/>
  <c r="S121"/>
  <c r="O121"/>
  <c r="L121"/>
  <c r="H121"/>
  <c r="E121"/>
  <c r="AC119"/>
  <c r="Z119"/>
  <c r="V119"/>
  <c r="S119"/>
  <c r="O119"/>
  <c r="L119"/>
  <c r="H119"/>
  <c r="E119"/>
  <c r="AC118"/>
  <c r="Z118"/>
  <c r="O118"/>
  <c r="L118"/>
  <c r="H118"/>
  <c r="E118"/>
  <c r="AC117"/>
  <c r="Z117"/>
  <c r="O117"/>
  <c r="L117"/>
  <c r="H117"/>
  <c r="E117"/>
  <c r="AC116"/>
  <c r="AA116"/>
  <c r="Z116"/>
  <c r="X116"/>
  <c r="T116"/>
  <c r="V116" s="1"/>
  <c r="Q116"/>
  <c r="S116" s="1"/>
  <c r="O116"/>
  <c r="M116"/>
  <c r="L116"/>
  <c r="J116"/>
  <c r="F116"/>
  <c r="H116" s="1"/>
  <c r="C116"/>
  <c r="E116" s="1"/>
  <c r="AC114"/>
  <c r="Z114"/>
  <c r="V114"/>
  <c r="S114"/>
  <c r="H114"/>
  <c r="E114"/>
  <c r="AC113"/>
  <c r="Z113"/>
  <c r="V113"/>
  <c r="S113"/>
  <c r="O113"/>
  <c r="L113"/>
  <c r="H113"/>
  <c r="E113"/>
  <c r="AC112"/>
  <c r="Z112"/>
  <c r="V112"/>
  <c r="S112"/>
  <c r="O112"/>
  <c r="L112"/>
  <c r="H112"/>
  <c r="E112"/>
  <c r="AC111"/>
  <c r="Z111"/>
  <c r="O111"/>
  <c r="L111"/>
  <c r="H111"/>
  <c r="E111"/>
  <c r="AC110"/>
  <c r="Z110"/>
  <c r="O110"/>
  <c r="L110"/>
  <c r="H110"/>
  <c r="E110"/>
  <c r="AC109"/>
  <c r="AA109"/>
  <c r="Z109"/>
  <c r="X109"/>
  <c r="T109"/>
  <c r="V109" s="1"/>
  <c r="Q109"/>
  <c r="S109" s="1"/>
  <c r="O109"/>
  <c r="M109"/>
  <c r="L109"/>
  <c r="J109"/>
  <c r="F109"/>
  <c r="H109" s="1"/>
  <c r="C109"/>
  <c r="E109" s="1"/>
  <c r="AC107"/>
  <c r="Z107"/>
  <c r="V107"/>
  <c r="S107"/>
  <c r="O107"/>
  <c r="L107"/>
  <c r="H107"/>
  <c r="E107"/>
  <c r="AC105"/>
  <c r="Z105"/>
  <c r="V105"/>
  <c r="S105"/>
  <c r="O105"/>
  <c r="L105"/>
  <c r="H105"/>
  <c r="E105"/>
  <c r="AC104"/>
  <c r="Z104"/>
  <c r="O104"/>
  <c r="L104"/>
  <c r="H104"/>
  <c r="E104"/>
  <c r="AC103"/>
  <c r="Z103"/>
  <c r="O103"/>
  <c r="L103"/>
  <c r="H103"/>
  <c r="E103"/>
  <c r="AC102"/>
  <c r="AA102"/>
  <c r="Z102"/>
  <c r="X102"/>
  <c r="T102"/>
  <c r="V102" s="1"/>
  <c r="Q102"/>
  <c r="S102" s="1"/>
  <c r="O102"/>
  <c r="M102"/>
  <c r="L102"/>
  <c r="J102"/>
  <c r="F102"/>
  <c r="H102" s="1"/>
  <c r="C102"/>
  <c r="E102" s="1"/>
  <c r="AC100"/>
  <c r="Z100"/>
  <c r="V100"/>
  <c r="S100"/>
  <c r="O100"/>
  <c r="L100"/>
  <c r="H100"/>
  <c r="E100"/>
  <c r="AC99"/>
  <c r="Z99"/>
  <c r="V99"/>
  <c r="S99"/>
  <c r="O99"/>
  <c r="H99"/>
  <c r="E99"/>
  <c r="AC98"/>
  <c r="Z98"/>
  <c r="V98"/>
  <c r="S98"/>
  <c r="O98"/>
  <c r="L98"/>
  <c r="H98"/>
  <c r="E98"/>
  <c r="AC97"/>
  <c r="Z97"/>
  <c r="O97"/>
  <c r="L97"/>
  <c r="H97"/>
  <c r="E97"/>
  <c r="AC96"/>
  <c r="Z96"/>
  <c r="O96"/>
  <c r="L96"/>
  <c r="H96"/>
  <c r="E96"/>
  <c r="AC95"/>
  <c r="AA95"/>
  <c r="Z95"/>
  <c r="X95"/>
  <c r="T95"/>
  <c r="V95" s="1"/>
  <c r="Q95"/>
  <c r="S95" s="1"/>
  <c r="O95"/>
  <c r="M95"/>
  <c r="L95"/>
  <c r="J95"/>
  <c r="F95"/>
  <c r="H95" s="1"/>
  <c r="C95"/>
  <c r="E95" s="1"/>
  <c r="AC92"/>
  <c r="Z92"/>
  <c r="V92"/>
  <c r="S92"/>
  <c r="O92"/>
  <c r="L92"/>
  <c r="H92"/>
  <c r="E92"/>
  <c r="AC91"/>
  <c r="Z91"/>
  <c r="V91"/>
  <c r="S91"/>
  <c r="O91"/>
  <c r="L91"/>
  <c r="H91"/>
  <c r="E91"/>
  <c r="AC90"/>
  <c r="Z90"/>
  <c r="O90"/>
  <c r="L90"/>
  <c r="H90"/>
  <c r="E90"/>
  <c r="AC89"/>
  <c r="Z89"/>
  <c r="O89"/>
  <c r="L89"/>
  <c r="H89"/>
  <c r="E89"/>
  <c r="AC88"/>
  <c r="AA88"/>
  <c r="Z88"/>
  <c r="X88"/>
  <c r="T88"/>
  <c r="V88" s="1"/>
  <c r="Q88"/>
  <c r="S88" s="1"/>
  <c r="O88"/>
  <c r="M88"/>
  <c r="L88"/>
  <c r="J88"/>
  <c r="F88"/>
  <c r="H88" s="1"/>
  <c r="C88"/>
  <c r="E88" s="1"/>
  <c r="AC85"/>
  <c r="V85"/>
  <c r="H85"/>
  <c r="AC84"/>
  <c r="Z84"/>
  <c r="V84"/>
  <c r="S84"/>
  <c r="O84"/>
  <c r="H84"/>
  <c r="E84"/>
  <c r="AC83"/>
  <c r="Z83"/>
  <c r="O83"/>
  <c r="L83"/>
  <c r="H83"/>
  <c r="E83"/>
  <c r="AC82"/>
  <c r="Z82"/>
  <c r="O82"/>
  <c r="L82"/>
  <c r="H82"/>
  <c r="E82"/>
  <c r="AC81"/>
  <c r="AA81"/>
  <c r="Z81"/>
  <c r="X81"/>
  <c r="T81"/>
  <c r="V81" s="1"/>
  <c r="Q81"/>
  <c r="S81" s="1"/>
  <c r="O81"/>
  <c r="M81"/>
  <c r="L81"/>
  <c r="J81"/>
  <c r="F81"/>
  <c r="H81" s="1"/>
  <c r="C81"/>
  <c r="E81" s="1"/>
  <c r="AC79"/>
  <c r="Z79"/>
  <c r="V79"/>
  <c r="S79"/>
  <c r="O79"/>
  <c r="L79"/>
  <c r="H79"/>
  <c r="E79"/>
  <c r="AC77"/>
  <c r="Z77"/>
  <c r="V77"/>
  <c r="S77"/>
  <c r="O77"/>
  <c r="L77"/>
  <c r="H77"/>
  <c r="E77"/>
  <c r="AC76"/>
  <c r="Z76"/>
  <c r="O76"/>
  <c r="L76"/>
  <c r="H76"/>
  <c r="E76"/>
  <c r="AC75"/>
  <c r="Z75"/>
  <c r="O75"/>
  <c r="L75"/>
  <c r="H75"/>
  <c r="E75"/>
  <c r="AC74"/>
  <c r="AA74"/>
  <c r="Z74"/>
  <c r="X74"/>
  <c r="T74"/>
  <c r="V74" s="1"/>
  <c r="Q74"/>
  <c r="S74" s="1"/>
  <c r="O74"/>
  <c r="M74"/>
  <c r="L74"/>
  <c r="J74"/>
  <c r="F74"/>
  <c r="H74" s="1"/>
  <c r="C74"/>
  <c r="E74" s="1"/>
  <c r="AC72"/>
  <c r="Z72"/>
  <c r="V72"/>
  <c r="S72"/>
  <c r="O72"/>
  <c r="L72"/>
  <c r="H72"/>
  <c r="E72"/>
  <c r="AC70"/>
  <c r="Z70"/>
  <c r="V70"/>
  <c r="S70"/>
  <c r="O70"/>
  <c r="L70"/>
  <c r="H70"/>
  <c r="E70"/>
  <c r="AC69"/>
  <c r="Z69"/>
  <c r="O69"/>
  <c r="L69"/>
  <c r="H69"/>
  <c r="E69"/>
  <c r="AC68"/>
  <c r="Z68"/>
  <c r="O68"/>
  <c r="L68"/>
  <c r="H68"/>
  <c r="E68"/>
  <c r="AC67"/>
  <c r="AA67"/>
  <c r="Z67"/>
  <c r="X67"/>
  <c r="T67"/>
  <c r="V67" s="1"/>
  <c r="Q67"/>
  <c r="S67" s="1"/>
  <c r="O67"/>
  <c r="M67"/>
  <c r="L67"/>
  <c r="J67"/>
  <c r="F67"/>
  <c r="H67" s="1"/>
  <c r="C67"/>
  <c r="E67" s="1"/>
  <c r="AC65"/>
  <c r="Z65"/>
  <c r="V65"/>
  <c r="S65"/>
  <c r="O65"/>
  <c r="L65"/>
  <c r="H65"/>
  <c r="E65"/>
  <c r="AC63"/>
  <c r="Z63"/>
  <c r="V63"/>
  <c r="S63"/>
  <c r="O63"/>
  <c r="H63"/>
  <c r="E63"/>
  <c r="AC62"/>
  <c r="Z62"/>
  <c r="O62"/>
  <c r="L62"/>
  <c r="H62"/>
  <c r="E62"/>
  <c r="AC61"/>
  <c r="Z61"/>
  <c r="O61"/>
  <c r="L61"/>
  <c r="H61"/>
  <c r="E61"/>
  <c r="AC60"/>
  <c r="AA60"/>
  <c r="Z60"/>
  <c r="X60"/>
  <c r="T60"/>
  <c r="V60" s="1"/>
  <c r="Q60"/>
  <c r="S60" s="1"/>
  <c r="O60"/>
  <c r="M60"/>
  <c r="L60"/>
  <c r="J60"/>
  <c r="F60"/>
  <c r="H60" s="1"/>
  <c r="C60"/>
  <c r="E60" s="1"/>
  <c r="AC58"/>
  <c r="Z58"/>
  <c r="V58"/>
  <c r="S58"/>
  <c r="H58"/>
  <c r="E58"/>
  <c r="AC57"/>
  <c r="Z57"/>
  <c r="V57"/>
  <c r="S57"/>
  <c r="O57"/>
  <c r="L57"/>
  <c r="H57"/>
  <c r="E57"/>
  <c r="AC56"/>
  <c r="Z56"/>
  <c r="V56"/>
  <c r="S56"/>
  <c r="H56"/>
  <c r="E56"/>
  <c r="AC55"/>
  <c r="Z55"/>
  <c r="O55"/>
  <c r="L55"/>
  <c r="H55"/>
  <c r="E55"/>
  <c r="AC54"/>
  <c r="Z54"/>
  <c r="O54"/>
  <c r="L54"/>
  <c r="H54"/>
  <c r="E54"/>
  <c r="AC53"/>
  <c r="AA53"/>
  <c r="Z53"/>
  <c r="X53"/>
  <c r="T53"/>
  <c r="V53" s="1"/>
  <c r="Q53"/>
  <c r="S53" s="1"/>
  <c r="O53"/>
  <c r="M53"/>
  <c r="L53"/>
  <c r="J53"/>
  <c r="F53"/>
  <c r="H53" s="1"/>
  <c r="C53"/>
  <c r="E53" s="1"/>
  <c r="AC51"/>
  <c r="Z51"/>
  <c r="V51"/>
  <c r="S51"/>
  <c r="O51"/>
  <c r="L51"/>
  <c r="H51"/>
  <c r="E51"/>
  <c r="AC50"/>
  <c r="V50"/>
  <c r="O50"/>
  <c r="H50"/>
  <c r="E50"/>
  <c r="AC49"/>
  <c r="Z49"/>
  <c r="V49"/>
  <c r="S49"/>
  <c r="O49"/>
  <c r="L49"/>
  <c r="H49"/>
  <c r="E49"/>
  <c r="AC48"/>
  <c r="Z48"/>
  <c r="O48"/>
  <c r="L48"/>
  <c r="H48"/>
  <c r="E48"/>
  <c r="AC47"/>
  <c r="Z47"/>
  <c r="O47"/>
  <c r="L47"/>
  <c r="H47"/>
  <c r="E47"/>
  <c r="AC46"/>
  <c r="AA46"/>
  <c r="Z46"/>
  <c r="X46"/>
  <c r="T46"/>
  <c r="V46" s="1"/>
  <c r="Q46"/>
  <c r="S46" s="1"/>
  <c r="O46"/>
  <c r="M46"/>
  <c r="L46"/>
  <c r="J46"/>
  <c r="F46"/>
  <c r="H46" s="1"/>
  <c r="C46"/>
  <c r="E46" s="1"/>
  <c r="AC44"/>
  <c r="Z44"/>
  <c r="V44"/>
  <c r="S44"/>
  <c r="O44"/>
  <c r="L44"/>
  <c r="H44"/>
  <c r="E44"/>
  <c r="AC43"/>
  <c r="Z43"/>
  <c r="V43"/>
  <c r="S43"/>
  <c r="O43"/>
  <c r="H43"/>
  <c r="E43"/>
  <c r="AC42"/>
  <c r="Z42"/>
  <c r="V42"/>
  <c r="S42"/>
  <c r="O42"/>
  <c r="H42"/>
  <c r="E42"/>
  <c r="AC41"/>
  <c r="Z41"/>
  <c r="O41"/>
  <c r="L41"/>
  <c r="H41"/>
  <c r="E41"/>
  <c r="AC40"/>
  <c r="Z40"/>
  <c r="O40"/>
  <c r="L40"/>
  <c r="H40"/>
  <c r="E40"/>
  <c r="AC39"/>
  <c r="AA39"/>
  <c r="X39"/>
  <c r="Z39" s="1"/>
  <c r="V39"/>
  <c r="T39"/>
  <c r="S39"/>
  <c r="Q39"/>
  <c r="M39"/>
  <c r="O39" s="1"/>
  <c r="L39"/>
  <c r="J39"/>
  <c r="H39"/>
  <c r="F39"/>
  <c r="E39"/>
  <c r="C39"/>
  <c r="AC35"/>
  <c r="Z35"/>
  <c r="V35"/>
  <c r="S35"/>
  <c r="O35"/>
  <c r="L35"/>
  <c r="H35"/>
  <c r="E35"/>
  <c r="AC34"/>
  <c r="Z34"/>
  <c r="O34"/>
  <c r="L34"/>
  <c r="H34"/>
  <c r="E34"/>
  <c r="AC33"/>
  <c r="Z33"/>
  <c r="O33"/>
  <c r="L33"/>
  <c r="H33"/>
  <c r="E33"/>
  <c r="AC32"/>
  <c r="AA32"/>
  <c r="X32"/>
  <c r="Z32" s="1"/>
  <c r="T32"/>
  <c r="V32" s="1"/>
  <c r="S32"/>
  <c r="Q32"/>
  <c r="M32"/>
  <c r="O32" s="1"/>
  <c r="L32"/>
  <c r="J32"/>
  <c r="H32"/>
  <c r="F32"/>
  <c r="C32"/>
  <c r="E32" s="1"/>
  <c r="AC30"/>
  <c r="Z30"/>
  <c r="V30"/>
  <c r="S30"/>
  <c r="O30"/>
  <c r="L30"/>
  <c r="H30"/>
  <c r="E30"/>
  <c r="H29"/>
  <c r="AC28"/>
  <c r="Z28"/>
  <c r="V28"/>
  <c r="S28"/>
  <c r="O28"/>
  <c r="L28"/>
  <c r="H28"/>
  <c r="E28"/>
  <c r="AC27"/>
  <c r="Z27"/>
  <c r="O27"/>
  <c r="L27"/>
  <c r="H27"/>
  <c r="E27"/>
  <c r="AC26"/>
  <c r="Z26"/>
  <c r="O26"/>
  <c r="L26"/>
  <c r="H26"/>
  <c r="E26"/>
  <c r="AC25"/>
  <c r="AA25"/>
  <c r="X25"/>
  <c r="Z25" s="1"/>
  <c r="T25"/>
  <c r="V25" s="1"/>
  <c r="S25"/>
  <c r="Q25"/>
  <c r="M25"/>
  <c r="O25" s="1"/>
  <c r="L25"/>
  <c r="J25"/>
  <c r="H25"/>
  <c r="F25"/>
  <c r="C25"/>
  <c r="E25" s="1"/>
  <c r="AC23"/>
  <c r="Z23"/>
  <c r="V23"/>
  <c r="S23"/>
  <c r="O23"/>
  <c r="L23"/>
  <c r="H23"/>
  <c r="E23"/>
  <c r="AC22"/>
  <c r="Z22"/>
  <c r="H22"/>
  <c r="E22"/>
  <c r="AC21"/>
  <c r="Z21"/>
  <c r="V21"/>
  <c r="S21"/>
  <c r="O21"/>
  <c r="L21"/>
  <c r="H21"/>
  <c r="E21"/>
  <c r="AC20"/>
  <c r="Z20"/>
  <c r="O20"/>
  <c r="L20"/>
  <c r="H20"/>
  <c r="E20"/>
  <c r="AC19"/>
  <c r="Z19"/>
  <c r="O19"/>
  <c r="L19"/>
  <c r="H19"/>
  <c r="E19"/>
  <c r="AA18"/>
  <c r="AC18" s="1"/>
  <c r="X18"/>
  <c r="Z18" s="1"/>
  <c r="T18"/>
  <c r="V18" s="1"/>
  <c r="S18"/>
  <c r="Q18"/>
  <c r="M18"/>
  <c r="O18" s="1"/>
  <c r="J18"/>
  <c r="L18" s="1"/>
  <c r="H18"/>
  <c r="F18"/>
  <c r="C18"/>
  <c r="E18" s="1"/>
  <c r="AC16"/>
  <c r="Z16"/>
  <c r="V16"/>
  <c r="S16"/>
  <c r="O16"/>
  <c r="L16"/>
  <c r="H16"/>
  <c r="E16"/>
  <c r="H14"/>
  <c r="AC13"/>
  <c r="Z13"/>
  <c r="O13"/>
  <c r="L13"/>
  <c r="H13"/>
  <c r="E13"/>
  <c r="AC12"/>
  <c r="Z12"/>
  <c r="O12"/>
  <c r="L12"/>
  <c r="H12"/>
  <c r="E12"/>
  <c r="AA11"/>
  <c r="AC11" s="1"/>
  <c r="X11"/>
  <c r="Z11" s="1"/>
  <c r="T11"/>
  <c r="V11" s="1"/>
  <c r="S11"/>
  <c r="Q11"/>
  <c r="M11"/>
  <c r="O11" s="1"/>
  <c r="J11"/>
  <c r="L11" s="1"/>
  <c r="H11"/>
  <c r="F11"/>
  <c r="C11"/>
  <c r="E11" s="1"/>
  <c r="AC9"/>
  <c r="Z9"/>
  <c r="V9"/>
  <c r="S9"/>
  <c r="O9"/>
  <c r="L9"/>
  <c r="H9"/>
  <c r="E9"/>
  <c r="V8"/>
  <c r="S8"/>
  <c r="O8"/>
  <c r="H8"/>
  <c r="E8"/>
  <c r="AC7"/>
  <c r="Z7"/>
  <c r="V7"/>
  <c r="S7"/>
  <c r="O7"/>
  <c r="L7"/>
  <c r="H7"/>
  <c r="E7"/>
  <c r="AC6"/>
  <c r="Z6"/>
  <c r="O6"/>
  <c r="L6"/>
  <c r="H6"/>
  <c r="E6"/>
  <c r="AC5"/>
  <c r="Z5"/>
  <c r="O5"/>
  <c r="L5"/>
  <c r="H5"/>
  <c r="E5"/>
  <c r="AA4"/>
  <c r="AC4" s="1"/>
  <c r="X4"/>
  <c r="Z4" s="1"/>
  <c r="T4"/>
  <c r="V4" s="1"/>
  <c r="S4"/>
  <c r="Q4"/>
  <c r="M4"/>
  <c r="O4" s="1"/>
  <c r="J4"/>
  <c r="L4" s="1"/>
  <c r="H4"/>
  <c r="F4"/>
  <c r="E4"/>
  <c r="C4"/>
  <c r="G179" l="1"/>
  <c r="H180"/>
  <c r="I180"/>
  <c r="I173"/>
  <c r="I159"/>
  <c r="I152"/>
  <c r="I145"/>
  <c r="I138"/>
  <c r="I131"/>
  <c r="I124"/>
  <c r="P180"/>
  <c r="P173"/>
  <c r="P166"/>
  <c r="P159"/>
  <c r="P152"/>
  <c r="P145"/>
  <c r="P138"/>
  <c r="P131"/>
  <c r="P124"/>
  <c r="N179"/>
  <c r="AB179"/>
  <c r="AC180"/>
  <c r="AD180"/>
  <c r="AD173"/>
  <c r="AD159"/>
  <c r="AD152"/>
  <c r="AD145"/>
  <c r="AD138"/>
  <c r="AD131"/>
  <c r="AD124"/>
  <c r="H181"/>
  <c r="I181"/>
  <c r="I174"/>
  <c r="I160"/>
  <c r="I153"/>
  <c r="I146"/>
  <c r="I139"/>
  <c r="I132"/>
  <c r="I125"/>
  <c r="P181"/>
  <c r="P174"/>
  <c r="P167"/>
  <c r="P160"/>
  <c r="P153"/>
  <c r="P146"/>
  <c r="P139"/>
  <c r="P132"/>
  <c r="P125"/>
  <c r="AC181"/>
  <c r="AD181"/>
  <c r="AD174"/>
  <c r="AD160"/>
  <c r="AD153"/>
  <c r="AD146"/>
  <c r="AD139"/>
  <c r="AD132"/>
  <c r="AD125"/>
  <c r="H182"/>
  <c r="I182"/>
  <c r="I175"/>
  <c r="I168"/>
  <c r="I161"/>
  <c r="I154"/>
  <c r="I147"/>
  <c r="I140"/>
  <c r="I133"/>
  <c r="I126"/>
  <c r="O182"/>
  <c r="P182"/>
  <c r="P175"/>
  <c r="P168"/>
  <c r="P161"/>
  <c r="P154"/>
  <c r="P147"/>
  <c r="P140"/>
  <c r="P133"/>
  <c r="P126"/>
  <c r="AC182"/>
  <c r="AD182"/>
  <c r="AD175"/>
  <c r="AD161"/>
  <c r="AD154"/>
  <c r="AD147"/>
  <c r="AD140"/>
  <c r="AD133"/>
  <c r="AD126"/>
  <c r="H183"/>
  <c r="I183"/>
  <c r="I176"/>
  <c r="I169"/>
  <c r="I162"/>
  <c r="I155"/>
  <c r="I148"/>
  <c r="I141"/>
  <c r="I134"/>
  <c r="I127"/>
  <c r="P183"/>
  <c r="P176"/>
  <c r="P169"/>
  <c r="P162"/>
  <c r="P155"/>
  <c r="P148"/>
  <c r="P141"/>
  <c r="P134"/>
  <c r="P127"/>
  <c r="AC183"/>
  <c r="AD183"/>
  <c r="AD176"/>
  <c r="AD162"/>
  <c r="AD155"/>
  <c r="AD148"/>
  <c r="AD141"/>
  <c r="AD134"/>
  <c r="AD127"/>
  <c r="H184"/>
  <c r="I184"/>
  <c r="I177"/>
  <c r="I170"/>
  <c r="I163"/>
  <c r="I156"/>
  <c r="I149"/>
  <c r="I142"/>
  <c r="I135"/>
  <c r="I128"/>
  <c r="O184"/>
  <c r="P184"/>
  <c r="P177"/>
  <c r="P170"/>
  <c r="P163"/>
  <c r="P156"/>
  <c r="P149"/>
  <c r="P142"/>
  <c r="P135"/>
  <c r="P128"/>
  <c r="AC184"/>
  <c r="AD184"/>
  <c r="AD177"/>
  <c r="AD163"/>
  <c r="AD156"/>
  <c r="AD149"/>
  <c r="AD142"/>
  <c r="AD135"/>
  <c r="AD128"/>
  <c r="W168"/>
  <c r="W170"/>
  <c r="D179"/>
  <c r="E179" s="1"/>
  <c r="E180"/>
  <c r="K179"/>
  <c r="L179" s="1"/>
  <c r="L180"/>
  <c r="R179"/>
  <c r="Y179"/>
  <c r="Z179" s="1"/>
  <c r="Z180"/>
  <c r="E181"/>
  <c r="L181"/>
  <c r="Z181"/>
  <c r="E182"/>
  <c r="L182"/>
  <c r="Z182"/>
  <c r="E183"/>
  <c r="L183"/>
  <c r="Z183"/>
  <c r="E184"/>
  <c r="L184"/>
  <c r="Z184"/>
  <c r="Z166"/>
  <c r="AD166"/>
  <c r="Z167"/>
  <c r="AD167"/>
  <c r="V168"/>
  <c r="Z168"/>
  <c r="AD168"/>
  <c r="V169"/>
  <c r="Z169"/>
  <c r="AD169"/>
  <c r="V170"/>
  <c r="Z170"/>
  <c r="AD170"/>
  <c r="I165"/>
  <c r="E166"/>
  <c r="I166"/>
  <c r="AC166"/>
  <c r="E167"/>
  <c r="I167"/>
  <c r="AC167"/>
  <c r="E168"/>
  <c r="AC168"/>
  <c r="E169"/>
  <c r="AC169"/>
  <c r="E170"/>
  <c r="AC170"/>
  <c r="M180"/>
  <c r="Q180"/>
  <c r="U180"/>
  <c r="M181"/>
  <c r="O181" s="1"/>
  <c r="Q181"/>
  <c r="U181"/>
  <c r="M182"/>
  <c r="Q182"/>
  <c r="S182" s="1"/>
  <c r="U182"/>
  <c r="M183"/>
  <c r="O183" s="1"/>
  <c r="Q183"/>
  <c r="S183" s="1"/>
  <c r="U183"/>
  <c r="M184"/>
  <c r="Q184"/>
  <c r="S184" s="1"/>
  <c r="U184"/>
  <c r="H166"/>
  <c r="L166"/>
  <c r="H167"/>
  <c r="L167"/>
  <c r="H168"/>
  <c r="L168"/>
  <c r="H169"/>
  <c r="L169"/>
  <c r="H170"/>
  <c r="L170"/>
  <c r="AD121"/>
  <c r="P121"/>
  <c r="I121"/>
  <c r="AD120"/>
  <c r="P120"/>
  <c r="I120"/>
  <c r="AD119"/>
  <c r="P119"/>
  <c r="I119"/>
  <c r="AD118"/>
  <c r="P118"/>
  <c r="I118"/>
  <c r="AD117"/>
  <c r="P117"/>
  <c r="I117"/>
  <c r="W183" l="1"/>
  <c r="W176"/>
  <c r="W162"/>
  <c r="W155"/>
  <c r="W148"/>
  <c r="W141"/>
  <c r="W134"/>
  <c r="W127"/>
  <c r="V183"/>
  <c r="W182"/>
  <c r="W175"/>
  <c r="W161"/>
  <c r="W154"/>
  <c r="W147"/>
  <c r="W140"/>
  <c r="W133"/>
  <c r="W126"/>
  <c r="V182"/>
  <c r="P179"/>
  <c r="P172"/>
  <c r="P165"/>
  <c r="P158"/>
  <c r="P151"/>
  <c r="P144"/>
  <c r="P137"/>
  <c r="P130"/>
  <c r="P123"/>
  <c r="I172"/>
  <c r="I158"/>
  <c r="I151"/>
  <c r="I144"/>
  <c r="I137"/>
  <c r="I130"/>
  <c r="I123"/>
  <c r="H179"/>
  <c r="I179"/>
  <c r="M179"/>
  <c r="O179" s="1"/>
  <c r="AC179"/>
  <c r="AD179"/>
  <c r="AD172"/>
  <c r="AD158"/>
  <c r="AD151"/>
  <c r="AD144"/>
  <c r="AD137"/>
  <c r="AD130"/>
  <c r="AD123"/>
  <c r="W184"/>
  <c r="W177"/>
  <c r="W163"/>
  <c r="W156"/>
  <c r="W149"/>
  <c r="W142"/>
  <c r="W135"/>
  <c r="W128"/>
  <c r="V184"/>
  <c r="U179"/>
  <c r="Q179"/>
  <c r="S179" s="1"/>
  <c r="W169"/>
  <c r="AD165"/>
  <c r="O180"/>
  <c r="I110"/>
  <c r="I103"/>
  <c r="I96"/>
  <c r="I89"/>
  <c r="I82"/>
  <c r="I75"/>
  <c r="I68"/>
  <c r="I61"/>
  <c r="I54"/>
  <c r="I47"/>
  <c r="P110"/>
  <c r="P103"/>
  <c r="P96"/>
  <c r="P89"/>
  <c r="P82"/>
  <c r="P75"/>
  <c r="P68"/>
  <c r="P61"/>
  <c r="P54"/>
  <c r="P47"/>
  <c r="AD110"/>
  <c r="AD103"/>
  <c r="AD96"/>
  <c r="AD89"/>
  <c r="AD82"/>
  <c r="AD75"/>
  <c r="AD68"/>
  <c r="AD61"/>
  <c r="AD54"/>
  <c r="AD47"/>
  <c r="I111"/>
  <c r="I104"/>
  <c r="I97"/>
  <c r="I90"/>
  <c r="I83"/>
  <c r="I76"/>
  <c r="I69"/>
  <c r="I62"/>
  <c r="I55"/>
  <c r="I48"/>
  <c r="P111"/>
  <c r="P104"/>
  <c r="P97"/>
  <c r="P90"/>
  <c r="P83"/>
  <c r="P76"/>
  <c r="P69"/>
  <c r="P62"/>
  <c r="P55"/>
  <c r="P48"/>
  <c r="AD111"/>
  <c r="AD104"/>
  <c r="AD97"/>
  <c r="AD90"/>
  <c r="AD83"/>
  <c r="AD76"/>
  <c r="AD69"/>
  <c r="AD62"/>
  <c r="AD55"/>
  <c r="AD48"/>
  <c r="I112"/>
  <c r="I105"/>
  <c r="I98"/>
  <c r="I91"/>
  <c r="I84"/>
  <c r="I77"/>
  <c r="I70"/>
  <c r="I63"/>
  <c r="I56"/>
  <c r="I49"/>
  <c r="P112"/>
  <c r="P105"/>
  <c r="P98"/>
  <c r="P91"/>
  <c r="P84"/>
  <c r="P77"/>
  <c r="P70"/>
  <c r="P63"/>
  <c r="P56"/>
  <c r="P49"/>
  <c r="AD112"/>
  <c r="AD105"/>
  <c r="AD98"/>
  <c r="AD91"/>
  <c r="AD84"/>
  <c r="AD77"/>
  <c r="AD70"/>
  <c r="AD63"/>
  <c r="AD56"/>
  <c r="AD49"/>
  <c r="I113"/>
  <c r="I106"/>
  <c r="I99"/>
  <c r="I92"/>
  <c r="I85"/>
  <c r="I78"/>
  <c r="I71"/>
  <c r="I64"/>
  <c r="I57"/>
  <c r="I50"/>
  <c r="P113"/>
  <c r="P106"/>
  <c r="P99"/>
  <c r="P92"/>
  <c r="P85"/>
  <c r="P78"/>
  <c r="P71"/>
  <c r="P64"/>
  <c r="P57"/>
  <c r="P50"/>
  <c r="AD113"/>
  <c r="AD106"/>
  <c r="AD99"/>
  <c r="AD92"/>
  <c r="AD85"/>
  <c r="AD78"/>
  <c r="AD71"/>
  <c r="AD64"/>
  <c r="AD57"/>
  <c r="AD50"/>
  <c r="I114"/>
  <c r="I107"/>
  <c r="I100"/>
  <c r="I93"/>
  <c r="I86"/>
  <c r="I79"/>
  <c r="I72"/>
  <c r="I65"/>
  <c r="I58"/>
  <c r="I51"/>
  <c r="P114"/>
  <c r="P107"/>
  <c r="P100"/>
  <c r="P93"/>
  <c r="P86"/>
  <c r="P79"/>
  <c r="P72"/>
  <c r="P65"/>
  <c r="P58"/>
  <c r="P51"/>
  <c r="AD114"/>
  <c r="AD107"/>
  <c r="AD100"/>
  <c r="AD93"/>
  <c r="AD86"/>
  <c r="AD79"/>
  <c r="AD72"/>
  <c r="AD65"/>
  <c r="AD58"/>
  <c r="AD51"/>
  <c r="I40"/>
  <c r="I33"/>
  <c r="I26"/>
  <c r="I19"/>
  <c r="I12"/>
  <c r="I5"/>
  <c r="P40"/>
  <c r="P33"/>
  <c r="P26"/>
  <c r="P19"/>
  <c r="P12"/>
  <c r="P5"/>
  <c r="AD40"/>
  <c r="AD33"/>
  <c r="AD26"/>
  <c r="AD19"/>
  <c r="AD12"/>
  <c r="AD5"/>
  <c r="I41"/>
  <c r="I34"/>
  <c r="I27"/>
  <c r="I20"/>
  <c r="I13"/>
  <c r="I6"/>
  <c r="P41"/>
  <c r="P34"/>
  <c r="P27"/>
  <c r="P20"/>
  <c r="P13"/>
  <c r="P6"/>
  <c r="AD41"/>
  <c r="AD34"/>
  <c r="AD27"/>
  <c r="AD20"/>
  <c r="AD13"/>
  <c r="AD6"/>
  <c r="I42"/>
  <c r="I35"/>
  <c r="I28"/>
  <c r="I21"/>
  <c r="I14"/>
  <c r="I7"/>
  <c r="P42"/>
  <c r="P35"/>
  <c r="P28"/>
  <c r="P21"/>
  <c r="P14"/>
  <c r="P7"/>
  <c r="AD42"/>
  <c r="AD35"/>
  <c r="AD28"/>
  <c r="AD21"/>
  <c r="AD14"/>
  <c r="AD7"/>
  <c r="I43"/>
  <c r="I36"/>
  <c r="I29"/>
  <c r="I22"/>
  <c r="I15"/>
  <c r="I8"/>
  <c r="P43"/>
  <c r="P36"/>
  <c r="P29"/>
  <c r="P22"/>
  <c r="P15"/>
  <c r="P8"/>
  <c r="AD43"/>
  <c r="AD36"/>
  <c r="AD29"/>
  <c r="AD22"/>
  <c r="AD15"/>
  <c r="AD8"/>
  <c r="I44"/>
  <c r="I37"/>
  <c r="I30"/>
  <c r="I23"/>
  <c r="I16"/>
  <c r="I9"/>
  <c r="P44"/>
  <c r="P37"/>
  <c r="P30"/>
  <c r="P23"/>
  <c r="P16"/>
  <c r="P9"/>
  <c r="AD44"/>
  <c r="AD37"/>
  <c r="AD30"/>
  <c r="AD23"/>
  <c r="AD16"/>
  <c r="AD9"/>
  <c r="I116"/>
  <c r="AD116"/>
  <c r="W119"/>
  <c r="W120"/>
  <c r="W121"/>
  <c r="W179" l="1"/>
  <c r="W165"/>
  <c r="W172"/>
  <c r="W158"/>
  <c r="W151"/>
  <c r="W144"/>
  <c r="W137"/>
  <c r="W130"/>
  <c r="W123"/>
  <c r="V179"/>
  <c r="P116"/>
  <c r="W112"/>
  <c r="W105"/>
  <c r="W98"/>
  <c r="W91"/>
  <c r="W84"/>
  <c r="W77"/>
  <c r="W70"/>
  <c r="W63"/>
  <c r="W56"/>
  <c r="W49"/>
  <c r="I109"/>
  <c r="I102"/>
  <c r="I95"/>
  <c r="I88"/>
  <c r="I81"/>
  <c r="I74"/>
  <c r="I67"/>
  <c r="I60"/>
  <c r="I53"/>
  <c r="I46"/>
  <c r="P109"/>
  <c r="P102"/>
  <c r="P95"/>
  <c r="P88"/>
  <c r="P81"/>
  <c r="P74"/>
  <c r="P67"/>
  <c r="P60"/>
  <c r="P53"/>
  <c r="P46"/>
  <c r="W114"/>
  <c r="W107"/>
  <c r="W100"/>
  <c r="W93"/>
  <c r="W86"/>
  <c r="W79"/>
  <c r="W72"/>
  <c r="W65"/>
  <c r="W58"/>
  <c r="W51"/>
  <c r="AD109"/>
  <c r="AD102"/>
  <c r="AD95"/>
  <c r="AD88"/>
  <c r="AD81"/>
  <c r="AD74"/>
  <c r="AD67"/>
  <c r="AD60"/>
  <c r="AD53"/>
  <c r="AD46"/>
  <c r="W113"/>
  <c r="W106"/>
  <c r="W99"/>
  <c r="W92"/>
  <c r="W85"/>
  <c r="W78"/>
  <c r="W71"/>
  <c r="W64"/>
  <c r="W57"/>
  <c r="W50"/>
  <c r="W44"/>
  <c r="W37"/>
  <c r="W30"/>
  <c r="W23"/>
  <c r="W16"/>
  <c r="W9"/>
  <c r="AD39"/>
  <c r="AD32"/>
  <c r="AD25"/>
  <c r="AD18"/>
  <c r="AD11"/>
  <c r="AD4"/>
  <c r="W43"/>
  <c r="W36"/>
  <c r="W29"/>
  <c r="W22"/>
  <c r="W15"/>
  <c r="W8"/>
  <c r="W42"/>
  <c r="W35"/>
  <c r="W28"/>
  <c r="W21"/>
  <c r="W14"/>
  <c r="W7"/>
  <c r="I39"/>
  <c r="I32"/>
  <c r="I25"/>
  <c r="I18"/>
  <c r="I11"/>
  <c r="I4"/>
  <c r="P39"/>
  <c r="P32"/>
  <c r="P25"/>
  <c r="P18"/>
  <c r="P11"/>
  <c r="P4"/>
  <c r="W116"/>
  <c r="W109" l="1"/>
  <c r="W102"/>
  <c r="W95"/>
  <c r="W88"/>
  <c r="W81"/>
  <c r="W74"/>
  <c r="W67"/>
  <c r="W60"/>
  <c r="W53"/>
  <c r="W46"/>
  <c r="W39"/>
  <c r="W32"/>
  <c r="W25"/>
  <c r="W18"/>
  <c r="W11"/>
  <c r="W4"/>
  <c r="P186"/>
</calcChain>
</file>

<file path=xl/sharedStrings.xml><?xml version="1.0" encoding="utf-8"?>
<sst xmlns="http://schemas.openxmlformats.org/spreadsheetml/2006/main" count="539" uniqueCount="48">
  <si>
    <t>Insurer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</si>
  <si>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</si>
  <si>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</si>
  <si>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</si>
  <si>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</si>
  <si>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</si>
  <si>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</si>
  <si>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</si>
  <si>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</si>
  <si>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</si>
  <si>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</si>
  <si>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</si>
  <si>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</si>
  <si>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</si>
  <si>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</si>
  <si>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</si>
  <si>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</si>
  <si>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</si>
  <si>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</si>
  <si>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</si>
  <si>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</si>
  <si>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</si>
  <si>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</si>
  <si>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</si>
  <si>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Aviva Life</t>
  </si>
  <si>
    <t>Bajaj Allianz Life</t>
  </si>
  <si>
    <t>ICICI Prudential Life</t>
  </si>
  <si>
    <t>IDBI Federal Life</t>
  </si>
  <si>
    <t>India First Life</t>
  </si>
  <si>
    <t>Reliance Nippon Life</t>
  </si>
  <si>
    <t>Tata AIA Life</t>
  </si>
  <si>
    <t>Aditya Birla Sun Life</t>
  </si>
  <si>
    <t>Kotak Mahindra Life</t>
  </si>
  <si>
    <t>LIC of India</t>
  </si>
  <si>
    <t>Market Share</t>
  </si>
  <si>
    <t>Sum Assured</t>
  </si>
  <si>
    <t>(Premium &amp; Sum Assured in Rs.Crore)</t>
  </si>
  <si>
    <t xml:space="preserve">First Year Premium  </t>
  </si>
  <si>
    <t>Edelweiss Tokio Life</t>
  </si>
  <si>
    <t xml:space="preserve">Star Union Dai-ichi Life </t>
  </si>
  <si>
    <t>HDFC Life</t>
  </si>
  <si>
    <t>Pramerica Life</t>
  </si>
  <si>
    <r>
      <t xml:space="preserve">New Business Statement of Life Insurers for the Period ended ended 31st January, 2021 </t>
    </r>
    <r>
      <rPr>
        <b/>
        <i/>
        <sz val="11"/>
        <rFont val="Arial"/>
        <family val="2"/>
      </rPr>
      <t>(Premium &amp; Sum Assured in Rs.Crore)</t>
    </r>
  </si>
  <si>
    <t>For January, 2020</t>
  </si>
  <si>
    <t>For January, 2021</t>
  </si>
  <si>
    <t>Up to 31st January, 2020</t>
  </si>
  <si>
    <t>Up to 31st January, 2021</t>
  </si>
  <si>
    <t>NA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</si>
</sst>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i/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2" fontId="6" fillId="0" borderId="1" xfId="0" applyNumberFormat="1" applyFont="1" applyFill="1" applyBorder="1"/>
    <xf numFmtId="2" fontId="4" fillId="2" borderId="1" xfId="0" applyNumberFormat="1" applyFont="1" applyFill="1" applyBorder="1"/>
    <xf numFmtId="2" fontId="4" fillId="0" borderId="1" xfId="0" applyNumberFormat="1" applyFont="1" applyBorder="1"/>
    <xf numFmtId="1" fontId="6" fillId="0" borderId="1" xfId="0" applyNumberFormat="1" applyFont="1" applyFill="1" applyBorder="1"/>
    <xf numFmtId="0" fontId="5" fillId="0" borderId="1" xfId="0" applyFont="1" applyFill="1" applyBorder="1"/>
    <xf numFmtId="2" fontId="5" fillId="2" borderId="1" xfId="0" applyNumberFormat="1" applyFont="1" applyFill="1" applyBorder="1"/>
    <xf numFmtId="2" fontId="5" fillId="0" borderId="1" xfId="1" applyNumberFormat="1" applyFont="1" applyFill="1" applyBorder="1"/>
    <xf numFmtId="2" fontId="7" fillId="2" borderId="1" xfId="0" applyNumberFormat="1" applyFont="1" applyFill="1" applyBorder="1"/>
    <xf numFmtId="2" fontId="7" fillId="0" borderId="1" xfId="0" applyNumberFormat="1" applyFont="1" applyBorder="1"/>
    <xf numFmtId="1" fontId="5" fillId="2" borderId="1" xfId="0" applyNumberFormat="1" applyFont="1" applyFill="1" applyBorder="1"/>
    <xf numFmtId="1" fontId="5" fillId="0" borderId="1" xfId="1" applyNumberFormat="1" applyFont="1" applyFill="1" applyBorder="1"/>
    <xf numFmtId="2" fontId="5" fillId="0" borderId="1" xfId="0" applyNumberFormat="1" applyFont="1" applyBorder="1"/>
    <xf numFmtId="2" fontId="5" fillId="0" borderId="1" xfId="0" applyNumberFormat="1" applyFont="1" applyFill="1" applyBorder="1"/>
    <xf numFmtId="1" fontId="5" fillId="0" borderId="1" xfId="0" applyNumberFormat="1" applyFont="1" applyFill="1" applyBorder="1"/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1" applyNumberFormat="1" applyFont="1" applyFill="1" applyBorder="1"/>
    <xf numFmtId="1" fontId="5" fillId="2" borderId="1" xfId="0" applyNumberFormat="1" applyFont="1" applyFill="1" applyBorder="1" applyAlignment="1">
      <alignment horizontal="right"/>
    </xf>
    <xf numFmtId="0" fontId="6" fillId="0" borderId="0" xfId="0" applyFont="1" applyFill="1"/>
    <xf numFmtId="0" fontId="5" fillId="0" borderId="0" xfId="0" applyFont="1" applyFill="1"/>
    <xf numFmtId="0" fontId="6" fillId="0" borderId="0" xfId="0" applyFont="1" applyAlignment="1">
      <alignment wrapText="1"/>
    </xf>
    <xf numFmtId="0" fontId="5" fillId="0" borderId="1" xfId="8" applyFont="1" applyFill="1" applyBorder="1" applyAlignment="1">
      <alignment horizontal="center"/>
    </xf>
    <xf numFmtId="0" fontId="5" fillId="0" borderId="1" xfId="8" applyFont="1" applyFill="1" applyBorder="1"/>
    <xf numFmtId="0" fontId="6" fillId="0" borderId="0" xfId="0" applyFont="1" applyBorder="1"/>
    <xf numFmtId="0" fontId="5" fillId="0" borderId="0" xfId="0" applyFont="1" applyBorder="1"/>
    <xf numFmtId="0" fontId="5" fillId="0" borderId="0" xfId="8" applyFont="1"/>
    <xf numFmtId="0" fontId="1" fillId="0" borderId="0" xfId="0" applyFont="1"/>
    <xf numFmtId="0" fontId="8" fillId="0" borderId="0" xfId="0" applyFont="1"/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2" fontId="5" fillId="0" borderId="0" xfId="0" applyNumberFormat="1" applyFont="1"/>
    <xf numFmtId="2" fontId="7" fillId="2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left"/>
    </xf>
    <xf numFmtId="0" fontId="6" fillId="0" borderId="2" xfId="0" quotePrefix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6"/>
  <sheetViews>
    <sheetView tabSelected="1" topLeftCell="A34" zoomScaleSheetLayoutView="50" workbookViewId="0">
      <selection activeCell="C4" sqref="C4:AD184"/>
    </sheetView>
  </sheetViews>
  <sheetFormatPr defaultRowHeight="14.25"/>
  <cols>
    <col min="1" max="1" width="6.42578125" style="2" customWidth="1"/>
    <col min="2" max="2" width="30.7109375" style="2" customWidth="1"/>
    <col min="3" max="21" width="12.7109375" style="2" customWidth="1"/>
    <col min="22" max="22" width="11.85546875" style="2" customWidth="1"/>
    <col min="23" max="23" width="9.140625" style="2"/>
    <col min="24" max="30" width="12.7109375" style="2" customWidth="1"/>
    <col min="31" max="16384" width="9.140625" style="2"/>
  </cols>
  <sheetData>
    <row r="1" spans="1:30" ht="15">
      <c r="A1" s="41" t="s">
        <v>42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39" t="s">
        <v>36</v>
      </c>
      <c r="M1" s="39"/>
      <c r="N1" s="39"/>
      <c r="O1" s="39"/>
      <c r="P1" s="39"/>
      <c r="Q1" s="39" t="s">
        <v>36</v>
      </c>
      <c r="R1" s="39"/>
      <c r="S1" s="39"/>
      <c r="T1" s="39"/>
      <c r="U1" s="39"/>
      <c r="V1" s="39"/>
      <c r="W1" s="39"/>
      <c r="X1" s="39" t="s">
        <v>36</v>
      </c>
      <c r="Y1" s="39"/>
      <c r="Z1" s="39"/>
      <c r="AA1" s="39"/>
      <c r="AB1" s="39"/>
      <c r="AC1" s="39"/>
      <c r="AD1" s="39"/>
    </row>
    <row r="2" spans="1:30" s="31" customFormat="1" ht="41.25" customHeight="1">
      <c r="A2" s="40" t="s">
        <v>1</v>
      </c>
      <c r="B2" s="40" t="s">
        <v>0</v>
      </c>
      <c r="C2" s="40" t="s">
        <v>37</v>
      </c>
      <c r="D2" s="40"/>
      <c r="E2" s="40"/>
      <c r="F2" s="40"/>
      <c r="G2" s="40"/>
      <c r="H2" s="40"/>
      <c r="I2" s="40"/>
      <c r="J2" s="40" t="s">
        <v>7</v>
      </c>
      <c r="K2" s="40"/>
      <c r="L2" s="40"/>
      <c r="M2" s="40"/>
      <c r="N2" s="40"/>
      <c r="O2" s="40"/>
      <c r="P2" s="40"/>
      <c r="Q2" s="43" t="s">
        <v>8</v>
      </c>
      <c r="R2" s="43"/>
      <c r="S2" s="43"/>
      <c r="T2" s="43"/>
      <c r="U2" s="43"/>
      <c r="V2" s="43"/>
      <c r="W2" s="43"/>
      <c r="X2" s="40" t="s">
        <v>35</v>
      </c>
      <c r="Y2" s="40"/>
      <c r="Z2" s="40"/>
      <c r="AA2" s="40"/>
      <c r="AB2" s="40"/>
      <c r="AC2" s="40"/>
      <c r="AD2" s="40"/>
    </row>
    <row r="3" spans="1:30" s="32" customFormat="1" ht="39.75" customHeight="1">
      <c r="A3" s="40"/>
      <c r="B3" s="40"/>
      <c r="C3" s="33" t="s">
        <v>43</v>
      </c>
      <c r="D3" s="33" t="s">
        <v>44</v>
      </c>
      <c r="E3" s="34" t="s">
        <v>21</v>
      </c>
      <c r="F3" s="35" t="s">
        <v>45</v>
      </c>
      <c r="G3" s="35" t="s">
        <v>46</v>
      </c>
      <c r="H3" s="34" t="s">
        <v>21</v>
      </c>
      <c r="I3" s="34" t="s">
        <v>34</v>
      </c>
      <c r="J3" s="33" t="s">
        <v>43</v>
      </c>
      <c r="K3" s="33" t="s">
        <v>44</v>
      </c>
      <c r="L3" s="34" t="s">
        <v>21</v>
      </c>
      <c r="M3" s="35" t="s">
        <v>45</v>
      </c>
      <c r="N3" s="35" t="s">
        <v>46</v>
      </c>
      <c r="O3" s="34" t="s">
        <v>21</v>
      </c>
      <c r="P3" s="34" t="s">
        <v>34</v>
      </c>
      <c r="Q3" s="33" t="s">
        <v>43</v>
      </c>
      <c r="R3" s="33" t="s">
        <v>44</v>
      </c>
      <c r="S3" s="34" t="s">
        <v>21</v>
      </c>
      <c r="T3" s="35" t="s">
        <v>45</v>
      </c>
      <c r="U3" s="35" t="s">
        <v>46</v>
      </c>
      <c r="V3" s="34" t="s">
        <v>21</v>
      </c>
      <c r="W3" s="34" t="s">
        <v>34</v>
      </c>
      <c r="X3" s="33" t="s">
        <v>43</v>
      </c>
      <c r="Y3" s="33" t="s">
        <v>44</v>
      </c>
      <c r="Z3" s="34" t="s">
        <v>21</v>
      </c>
      <c r="AA3" s="35" t="s">
        <v>45</v>
      </c>
      <c r="AB3" s="35" t="s">
        <v>46</v>
      </c>
      <c r="AC3" s="34" t="s">
        <v>21</v>
      </c>
      <c r="AD3" s="34" t="s">
        <v>34</v>
      </c>
    </row>
    <row r="4" spans="1:30" s="3" customFormat="1" ht="15">
      <c r="A4" s="4">
        <v>1</v>
      </c>
      <c r="B4" s="5" t="s">
        <v>31</v>
      </c>
      <c r="C4" s="6">
        <f>C5+C6+C7+C8+C9</f>
        <v>244.18771935325336</v>
      </c>
      <c r="D4" s="6">
        <v>263.37981479838845</v>
      </c>
      <c r="E4" s="7">
        <f t="shared" ref="E4:E9" si="0">((D4-C4)/C4)*100</f>
        <v>7.8595661960259813</v>
      </c>
      <c r="F4" s="6">
        <f>F5+F6+F7+F8+F9</f>
        <v>2763.5479835631104</v>
      </c>
      <c r="G4" s="6">
        <v>3490.8049219080121</v>
      </c>
      <c r="H4" s="7">
        <f t="shared" ref="H4:H9" si="1">((G4-F4)/F4)*100</f>
        <v>26.316059741695945</v>
      </c>
      <c r="I4" s="8">
        <f>(G4/G$179)*100</f>
        <v>1.6432259535985907</v>
      </c>
      <c r="J4" s="9">
        <f>J5+J6+J7+J8+J9</f>
        <v>22127</v>
      </c>
      <c r="K4" s="9">
        <v>21177</v>
      </c>
      <c r="L4" s="7">
        <f t="shared" ref="L4:L9" si="2">((K4-J4)/J4)*100</f>
        <v>-4.2933972070321325</v>
      </c>
      <c r="M4" s="9">
        <f>M5+M6+M7+M8+M9</f>
        <v>212048</v>
      </c>
      <c r="N4" s="9">
        <v>200673</v>
      </c>
      <c r="O4" s="7">
        <f t="shared" ref="O4:O9" si="3">((N4-M4)/M4)*100</f>
        <v>-5.3643514675922432</v>
      </c>
      <c r="P4" s="8">
        <f>(N4/N$179)*100</f>
        <v>1.0294689877552632</v>
      </c>
      <c r="Q4" s="9">
        <f>Q5+Q6+Q7+Q8+Q9</f>
        <v>225009</v>
      </c>
      <c r="R4" s="9">
        <v>191065</v>
      </c>
      <c r="S4" s="7">
        <f t="shared" ref="S4:S9" si="4">((R4-Q4)/Q4)*100</f>
        <v>-15.085618797470325</v>
      </c>
      <c r="T4" s="9">
        <f>T5+T6+T7+T8+T9</f>
        <v>2518858</v>
      </c>
      <c r="U4" s="9">
        <v>1223874</v>
      </c>
      <c r="V4" s="7">
        <f t="shared" ref="V4:V9" si="5">((U4-T4)/T4)*100</f>
        <v>-51.411552378101497</v>
      </c>
      <c r="W4" s="8">
        <f>(U4/U$179)*100</f>
        <v>1.0107863910920927</v>
      </c>
      <c r="X4" s="6">
        <f>X5+X6+X7+X8+X9</f>
        <v>23995.484658478003</v>
      </c>
      <c r="Y4" s="6">
        <v>11764.635556623</v>
      </c>
      <c r="Z4" s="7">
        <f t="shared" ref="Z4:Z9" si="6">((Y4-X4)/X4)*100</f>
        <v>-50.971460989155894</v>
      </c>
      <c r="AA4" s="6">
        <f>AA5+AA6+AA7+AA8+AA9</f>
        <v>174912.33296996797</v>
      </c>
      <c r="AB4" s="6">
        <v>162543.354672046</v>
      </c>
      <c r="AC4" s="7">
        <f t="shared" ref="AC4:AC9" si="7">((AB4-AA4)/AA4)*100</f>
        <v>-7.0715301133429502</v>
      </c>
      <c r="AD4" s="8">
        <f>(AB4/AB$179)*100</f>
        <v>4.4307076738432167</v>
      </c>
    </row>
    <row r="5" spans="1:30">
      <c r="A5" s="4"/>
      <c r="B5" s="10" t="s">
        <v>2</v>
      </c>
      <c r="C5" s="12">
        <v>11.118915491000001</v>
      </c>
      <c r="D5" s="12">
        <v>17.216675471848003</v>
      </c>
      <c r="E5" s="13">
        <f t="shared" si="0"/>
        <v>54.841319603370678</v>
      </c>
      <c r="F5" s="12">
        <v>92.910246802182826</v>
      </c>
      <c r="G5" s="12">
        <v>106.98311561204511</v>
      </c>
      <c r="H5" s="13">
        <f t="shared" si="1"/>
        <v>15.146734934226499</v>
      </c>
      <c r="I5" s="14">
        <f>(G5/G$180)*100</f>
        <v>0.30635689671052702</v>
      </c>
      <c r="J5" s="16">
        <v>270</v>
      </c>
      <c r="K5" s="16">
        <v>200</v>
      </c>
      <c r="L5" s="13">
        <f t="shared" si="2"/>
        <v>-25.925925925925924</v>
      </c>
      <c r="M5" s="16">
        <v>2595</v>
      </c>
      <c r="N5" s="16">
        <v>1587</v>
      </c>
      <c r="O5" s="13">
        <f t="shared" si="3"/>
        <v>-38.843930635838149</v>
      </c>
      <c r="P5" s="14">
        <f>(N5/N$180)*100</f>
        <v>0.17287864180787268</v>
      </c>
      <c r="Q5" s="15">
        <v>0</v>
      </c>
      <c r="R5" s="15">
        <v>0</v>
      </c>
      <c r="S5" s="37" t="s">
        <v>47</v>
      </c>
      <c r="T5" s="16">
        <v>0</v>
      </c>
      <c r="U5" s="16">
        <v>0</v>
      </c>
      <c r="V5" s="37" t="s">
        <v>47</v>
      </c>
      <c r="W5" s="37" t="s">
        <v>47</v>
      </c>
      <c r="X5" s="12">
        <v>16.429562428999972</v>
      </c>
      <c r="Y5" s="12">
        <v>25.133839933999901</v>
      </c>
      <c r="Z5" s="13">
        <f t="shared" si="6"/>
        <v>52.979362917395342</v>
      </c>
      <c r="AA5" s="12">
        <v>193.45177693700015</v>
      </c>
      <c r="AB5" s="12">
        <v>179.21623367499976</v>
      </c>
      <c r="AC5" s="13">
        <f t="shared" si="7"/>
        <v>-7.3587038007081027</v>
      </c>
      <c r="AD5" s="14">
        <f>(AB5/AB$180)*100</f>
        <v>0.59382195885459621</v>
      </c>
    </row>
    <row r="6" spans="1:30">
      <c r="A6" s="4"/>
      <c r="B6" s="10" t="s">
        <v>3</v>
      </c>
      <c r="C6" s="12">
        <v>154.23970919425258</v>
      </c>
      <c r="D6" s="12">
        <v>172.48271135154039</v>
      </c>
      <c r="E6" s="13">
        <f t="shared" si="0"/>
        <v>11.827694860544765</v>
      </c>
      <c r="F6" s="12">
        <v>1333.9968703129268</v>
      </c>
      <c r="G6" s="12">
        <v>1419.6200273629668</v>
      </c>
      <c r="H6" s="13">
        <f t="shared" si="1"/>
        <v>6.4185425734885424</v>
      </c>
      <c r="I6" s="14">
        <f>(G6/G$181)*100</f>
        <v>2.7399922081283647</v>
      </c>
      <c r="J6" s="16">
        <v>21792</v>
      </c>
      <c r="K6" s="16">
        <v>20936</v>
      </c>
      <c r="L6" s="13">
        <f t="shared" si="2"/>
        <v>-3.9280469897209986</v>
      </c>
      <c r="M6" s="16">
        <v>208878</v>
      </c>
      <c r="N6" s="16">
        <v>198627</v>
      </c>
      <c r="O6" s="13">
        <f t="shared" si="3"/>
        <v>-4.9076494413006637</v>
      </c>
      <c r="P6" s="14">
        <f>(N6/N$181)*100</f>
        <v>1.0710611230700873</v>
      </c>
      <c r="Q6" s="15">
        <v>0</v>
      </c>
      <c r="R6" s="15">
        <v>0</v>
      </c>
      <c r="S6" s="37" t="s">
        <v>47</v>
      </c>
      <c r="T6" s="16">
        <v>0</v>
      </c>
      <c r="U6" s="16">
        <v>0</v>
      </c>
      <c r="V6" s="37" t="s">
        <v>47</v>
      </c>
      <c r="W6" s="37" t="s">
        <v>47</v>
      </c>
      <c r="X6" s="12">
        <v>3936.0289658000002</v>
      </c>
      <c r="Y6" s="12">
        <v>3772.6394202689994</v>
      </c>
      <c r="Z6" s="13">
        <f t="shared" si="6"/>
        <v>-4.1511266037594243</v>
      </c>
      <c r="AA6" s="12">
        <v>39202.122153561999</v>
      </c>
      <c r="AB6" s="12">
        <v>35737.405346640997</v>
      </c>
      <c r="AC6" s="13">
        <f t="shared" si="7"/>
        <v>-8.8380848193601924</v>
      </c>
      <c r="AD6" s="14">
        <f>(AB6/AB$181)*100</f>
        <v>2.4430272911006234</v>
      </c>
    </row>
    <row r="7" spans="1:30">
      <c r="A7" s="4"/>
      <c r="B7" s="10" t="s">
        <v>4</v>
      </c>
      <c r="C7" s="12">
        <v>67.331474381999683</v>
      </c>
      <c r="D7" s="12">
        <v>65.663772135000002</v>
      </c>
      <c r="E7" s="13">
        <f t="shared" si="0"/>
        <v>-2.4768538967943985</v>
      </c>
      <c r="F7" s="12">
        <v>1268.1410051689998</v>
      </c>
      <c r="G7" s="12">
        <v>1845.6616483369996</v>
      </c>
      <c r="H7" s="13">
        <f t="shared" si="1"/>
        <v>45.540727790837124</v>
      </c>
      <c r="I7" s="14">
        <f>(G7/G$182)*100</f>
        <v>1.5960425019174007</v>
      </c>
      <c r="J7" s="16">
        <v>4</v>
      </c>
      <c r="K7" s="16">
        <v>8</v>
      </c>
      <c r="L7" s="13">
        <f t="shared" si="2"/>
        <v>100</v>
      </c>
      <c r="M7" s="16">
        <v>79</v>
      </c>
      <c r="N7" s="16">
        <v>48</v>
      </c>
      <c r="O7" s="13">
        <f t="shared" si="3"/>
        <v>-39.24050632911392</v>
      </c>
      <c r="P7" s="14">
        <f>(N7/N$182)*100</f>
        <v>4.2742653606411398</v>
      </c>
      <c r="Q7" s="15">
        <v>106625</v>
      </c>
      <c r="R7" s="15">
        <v>129122</v>
      </c>
      <c r="S7" s="13">
        <f t="shared" si="4"/>
        <v>21.099179366940209</v>
      </c>
      <c r="T7" s="16">
        <v>1308041</v>
      </c>
      <c r="U7" s="16">
        <v>553393</v>
      </c>
      <c r="V7" s="13">
        <f t="shared" si="5"/>
        <v>-57.692992803742392</v>
      </c>
      <c r="W7" s="14">
        <f>(U7/U$182)*100</f>
        <v>0.89887564892162874</v>
      </c>
      <c r="X7" s="12">
        <v>1073.2102810600002</v>
      </c>
      <c r="Y7" s="12">
        <v>1279.6830843199998</v>
      </c>
      <c r="Z7" s="13">
        <f t="shared" si="6"/>
        <v>19.238802209019866</v>
      </c>
      <c r="AA7" s="12">
        <v>8169.28963243</v>
      </c>
      <c r="AB7" s="12">
        <v>7144.1653586300008</v>
      </c>
      <c r="AC7" s="13">
        <f t="shared" si="7"/>
        <v>-12.548511803652019</v>
      </c>
      <c r="AD7" s="14">
        <f>(AB7/AB$182)*100</f>
        <v>1.053226253297515</v>
      </c>
    </row>
    <row r="8" spans="1:30">
      <c r="A8" s="4"/>
      <c r="B8" s="10" t="s">
        <v>5</v>
      </c>
      <c r="C8" s="12">
        <v>0.38243691800000001</v>
      </c>
      <c r="D8" s="12">
        <v>4.5588427310000048</v>
      </c>
      <c r="E8" s="13">
        <f t="shared" si="0"/>
        <v>1092.0509021045937</v>
      </c>
      <c r="F8" s="12">
        <v>4.1069392969999994</v>
      </c>
      <c r="G8" s="12">
        <v>58.063878960000018</v>
      </c>
      <c r="H8" s="13">
        <f t="shared" si="1"/>
        <v>1313.7992982368648</v>
      </c>
      <c r="I8" s="14">
        <f>(G8/G$183)*100</f>
        <v>1.0938199520186254</v>
      </c>
      <c r="J8" s="16">
        <v>0</v>
      </c>
      <c r="K8" s="16">
        <v>0</v>
      </c>
      <c r="L8" s="37" t="s">
        <v>47</v>
      </c>
      <c r="M8" s="16">
        <v>2</v>
      </c>
      <c r="N8" s="16">
        <v>1</v>
      </c>
      <c r="O8" s="13">
        <f t="shared" si="3"/>
        <v>-50</v>
      </c>
      <c r="P8" s="14">
        <f>(N8/N$183)*100</f>
        <v>1.7445917655268667E-2</v>
      </c>
      <c r="Q8" s="15">
        <v>18</v>
      </c>
      <c r="R8" s="15">
        <v>0</v>
      </c>
      <c r="S8" s="13">
        <f t="shared" si="4"/>
        <v>-100</v>
      </c>
      <c r="T8" s="16">
        <v>42</v>
      </c>
      <c r="U8" s="16">
        <v>108</v>
      </c>
      <c r="V8" s="13">
        <f t="shared" si="5"/>
        <v>157.14285714285714</v>
      </c>
      <c r="W8" s="14">
        <f>(U8/U$183)*100</f>
        <v>4.1778074866310154E-3</v>
      </c>
      <c r="X8" s="12">
        <v>0</v>
      </c>
      <c r="Y8" s="12">
        <v>0</v>
      </c>
      <c r="Z8" s="37" t="s">
        <v>47</v>
      </c>
      <c r="AA8" s="12">
        <v>0</v>
      </c>
      <c r="AB8" s="12">
        <v>0</v>
      </c>
      <c r="AC8" s="37" t="s">
        <v>47</v>
      </c>
      <c r="AD8" s="14">
        <f>(AB8/AB$183)*100</f>
        <v>0</v>
      </c>
    </row>
    <row r="9" spans="1:30">
      <c r="A9" s="4"/>
      <c r="B9" s="10" t="s">
        <v>23</v>
      </c>
      <c r="C9" s="12">
        <v>11.115183368001095</v>
      </c>
      <c r="D9" s="12">
        <v>3.4578131090000066</v>
      </c>
      <c r="E9" s="13">
        <f t="shared" si="0"/>
        <v>-68.891083533947622</v>
      </c>
      <c r="F9" s="12">
        <v>64.392921982001312</v>
      </c>
      <c r="G9" s="12">
        <v>60.476251636000001</v>
      </c>
      <c r="H9" s="13">
        <f t="shared" si="1"/>
        <v>-6.0824547565896658</v>
      </c>
      <c r="I9" s="14">
        <f>(G9/G$184)*100</f>
        <v>1.2716640930045655</v>
      </c>
      <c r="J9" s="16">
        <v>61</v>
      </c>
      <c r="K9" s="16">
        <v>33</v>
      </c>
      <c r="L9" s="13">
        <f t="shared" si="2"/>
        <v>-45.901639344262293</v>
      </c>
      <c r="M9" s="16">
        <v>494</v>
      </c>
      <c r="N9" s="16">
        <v>410</v>
      </c>
      <c r="O9" s="13">
        <f t="shared" si="3"/>
        <v>-17.004048582995949</v>
      </c>
      <c r="P9" s="14">
        <f>(N9/N$184)*100</f>
        <v>1.771440915964571</v>
      </c>
      <c r="Q9" s="15">
        <v>118366</v>
      </c>
      <c r="R9" s="15">
        <v>61943</v>
      </c>
      <c r="S9" s="13">
        <f t="shared" si="4"/>
        <v>-47.668249328354428</v>
      </c>
      <c r="T9" s="16">
        <v>1210775</v>
      </c>
      <c r="U9" s="16">
        <v>670373</v>
      </c>
      <c r="V9" s="13">
        <f t="shared" si="5"/>
        <v>-44.632735231566556</v>
      </c>
      <c r="W9" s="14">
        <f>(U9/U$184)*100</f>
        <v>1.1775130632103721</v>
      </c>
      <c r="X9" s="12">
        <v>18969.815849189003</v>
      </c>
      <c r="Y9" s="12">
        <v>6687.1792121000008</v>
      </c>
      <c r="Z9" s="13">
        <f t="shared" si="6"/>
        <v>-64.748317720828638</v>
      </c>
      <c r="AA9" s="12">
        <v>127347.46940703898</v>
      </c>
      <c r="AB9" s="12">
        <v>119482.5677331</v>
      </c>
      <c r="AC9" s="13">
        <f t="shared" si="7"/>
        <v>-6.175938721483738</v>
      </c>
      <c r="AD9" s="14">
        <f>(AB9/AB$184)*100</f>
        <v>8.5227604931624583</v>
      </c>
    </row>
    <row r="10" spans="1:30">
      <c r="A10" s="4"/>
      <c r="B10" s="10"/>
      <c r="C10" s="12"/>
      <c r="D10" s="12"/>
      <c r="E10" s="13"/>
      <c r="F10" s="12"/>
      <c r="G10" s="12"/>
      <c r="H10" s="13"/>
      <c r="I10" s="14"/>
      <c r="J10" s="16"/>
      <c r="K10" s="16"/>
      <c r="L10" s="13"/>
      <c r="M10" s="16"/>
      <c r="N10" s="16"/>
      <c r="O10" s="13"/>
      <c r="P10" s="14"/>
      <c r="Q10" s="15"/>
      <c r="R10" s="15"/>
      <c r="S10" s="13"/>
      <c r="T10" s="16"/>
      <c r="U10" s="16"/>
      <c r="V10" s="13"/>
      <c r="W10" s="14"/>
      <c r="X10" s="12"/>
      <c r="Y10" s="12"/>
      <c r="Z10" s="13"/>
      <c r="AA10" s="12"/>
      <c r="AB10" s="12"/>
      <c r="AC10" s="13"/>
      <c r="AD10" s="14"/>
    </row>
    <row r="11" spans="1:30" ht="15">
      <c r="A11" s="4">
        <v>2</v>
      </c>
      <c r="B11" s="5" t="s">
        <v>20</v>
      </c>
      <c r="C11" s="6">
        <f>C12+C13+C14+C15+C16</f>
        <v>8.3628839860000035</v>
      </c>
      <c r="D11" s="6">
        <v>9.6454123599999857</v>
      </c>
      <c r="E11" s="7">
        <f t="shared" ref="E11:E16" si="8">((D11-C11)/C11)*100</f>
        <v>15.335957979890857</v>
      </c>
      <c r="F11" s="6">
        <f>F12+F13+F14+F15+F16</f>
        <v>75.062559308000004</v>
      </c>
      <c r="G11" s="6">
        <v>55.784369971000004</v>
      </c>
      <c r="H11" s="7">
        <f t="shared" ref="H11:H16" si="9">((G11-F11)/F11)*100</f>
        <v>-25.682829781884848</v>
      </c>
      <c r="I11" s="8">
        <f>(G11/G$179)*100</f>
        <v>2.6259366132493557E-2</v>
      </c>
      <c r="J11" s="9">
        <f>J12+J13+J14+J15+J16</f>
        <v>1794</v>
      </c>
      <c r="K11" s="9">
        <v>847</v>
      </c>
      <c r="L11" s="7">
        <f t="shared" ref="L11:L16" si="10">((K11-J11)/J11)*100</f>
        <v>-52.787068004459314</v>
      </c>
      <c r="M11" s="9">
        <f>M12+M13+M14+M15+M16</f>
        <v>34149</v>
      </c>
      <c r="N11" s="9">
        <v>12789</v>
      </c>
      <c r="O11" s="7">
        <f t="shared" ref="O11:O16" si="11">((N11-M11)/M11)*100</f>
        <v>-62.549415795484499</v>
      </c>
      <c r="P11" s="8">
        <f>(N11/N$179)*100</f>
        <v>6.5608621410962423E-2</v>
      </c>
      <c r="Q11" s="9">
        <f>Q12+Q13+Q14+Q15+Q16</f>
        <v>36562</v>
      </c>
      <c r="R11" s="9">
        <v>19078</v>
      </c>
      <c r="S11" s="7">
        <f t="shared" ref="S11:S16" si="12">((R11-Q11)/Q11)*100</f>
        <v>-47.820141130135113</v>
      </c>
      <c r="T11" s="9">
        <f>T12+T13+T14+T15+T16</f>
        <v>214986</v>
      </c>
      <c r="U11" s="9">
        <v>108909</v>
      </c>
      <c r="V11" s="7">
        <f t="shared" ref="V11:V16" si="13">((U11-T11)/T11)*100</f>
        <v>-49.341352460160195</v>
      </c>
      <c r="W11" s="8">
        <f>(U11/U$179)*100</f>
        <v>8.994695129355533E-2</v>
      </c>
      <c r="X11" s="6">
        <f>X12+X13+X14+X15+X16</f>
        <v>3460.0110292160007</v>
      </c>
      <c r="Y11" s="6">
        <v>14784.375400800001</v>
      </c>
      <c r="Z11" s="7">
        <f t="shared" ref="Z11:Z16" si="14">((Y11-X11)/X11)*100</f>
        <v>327.29272467521508</v>
      </c>
      <c r="AA11" s="6">
        <f>AA12+AA13+AA14+AA15+AA16</f>
        <v>31408.588131316003</v>
      </c>
      <c r="AB11" s="6">
        <v>39681.503331546002</v>
      </c>
      <c r="AC11" s="7">
        <f t="shared" ref="AC11:AC16" si="15">((AB11-AA11)/AA11)*100</f>
        <v>26.339659604060557</v>
      </c>
      <c r="AD11" s="8">
        <f>(AB11/AB$179)*100</f>
        <v>1.0816630533770621</v>
      </c>
    </row>
    <row r="12" spans="1:30">
      <c r="A12" s="4"/>
      <c r="B12" s="10" t="s">
        <v>2</v>
      </c>
      <c r="C12" s="18">
        <v>8.5622199999999996E-2</v>
      </c>
      <c r="D12" s="18">
        <v>6.0559365999986979E-2</v>
      </c>
      <c r="E12" s="13">
        <f t="shared" si="8"/>
        <v>-29.271420262517218</v>
      </c>
      <c r="F12" s="18">
        <v>2.2949367519999999</v>
      </c>
      <c r="G12" s="18">
        <v>0.52185672599999999</v>
      </c>
      <c r="H12" s="13">
        <f t="shared" si="9"/>
        <v>-77.26051815827995</v>
      </c>
      <c r="I12" s="14">
        <f>(G12/G$180)*100</f>
        <v>1.4943891490749939E-3</v>
      </c>
      <c r="J12" s="19">
        <v>2</v>
      </c>
      <c r="K12" s="19">
        <v>5</v>
      </c>
      <c r="L12" s="13">
        <f t="shared" si="10"/>
        <v>150</v>
      </c>
      <c r="M12" s="19">
        <v>15034</v>
      </c>
      <c r="N12" s="19">
        <v>22</v>
      </c>
      <c r="O12" s="13">
        <f t="shared" si="11"/>
        <v>-99.853665025941197</v>
      </c>
      <c r="P12" s="14">
        <f>(N12/N$180)*100</f>
        <v>2.3965533205880271E-3</v>
      </c>
      <c r="Q12" s="15">
        <v>0</v>
      </c>
      <c r="R12" s="15">
        <v>0</v>
      </c>
      <c r="S12" s="37" t="s">
        <v>47</v>
      </c>
      <c r="T12" s="19">
        <v>0</v>
      </c>
      <c r="U12" s="19">
        <v>0</v>
      </c>
      <c r="V12" s="37" t="s">
        <v>47</v>
      </c>
      <c r="W12" s="37" t="s">
        <v>47</v>
      </c>
      <c r="X12" s="18">
        <v>0.97867170000000003</v>
      </c>
      <c r="Y12" s="18">
        <v>2.3576049000000001</v>
      </c>
      <c r="Z12" s="13">
        <f t="shared" si="14"/>
        <v>140.89844428933625</v>
      </c>
      <c r="AA12" s="18">
        <v>43.444469699999999</v>
      </c>
      <c r="AB12" s="18">
        <v>16.5076049</v>
      </c>
      <c r="AC12" s="13">
        <f t="shared" si="15"/>
        <v>-62.002977561951923</v>
      </c>
      <c r="AD12" s="14">
        <f>(AB12/AB$180)*100</f>
        <v>5.4696932731508281E-2</v>
      </c>
    </row>
    <row r="13" spans="1:30" s="3" customFormat="1" ht="15">
      <c r="A13" s="4"/>
      <c r="B13" s="10" t="s">
        <v>3</v>
      </c>
      <c r="C13" s="18">
        <v>6.2159304130000024</v>
      </c>
      <c r="D13" s="18">
        <v>1.524462543999999</v>
      </c>
      <c r="E13" s="13">
        <f t="shared" si="8"/>
        <v>-75.474909744617861</v>
      </c>
      <c r="F13" s="18">
        <v>58.205004510999999</v>
      </c>
      <c r="G13" s="18">
        <v>31.573528406000001</v>
      </c>
      <c r="H13" s="13">
        <f t="shared" si="9"/>
        <v>-45.754615653310346</v>
      </c>
      <c r="I13" s="14">
        <f>(G13/G$181)*100</f>
        <v>6.0939702278122704E-2</v>
      </c>
      <c r="J13" s="19">
        <v>1780</v>
      </c>
      <c r="K13" s="19">
        <v>817</v>
      </c>
      <c r="L13" s="13">
        <f t="shared" si="10"/>
        <v>-54.101123595505619</v>
      </c>
      <c r="M13" s="19">
        <v>19022</v>
      </c>
      <c r="N13" s="19">
        <v>12692</v>
      </c>
      <c r="O13" s="13">
        <f t="shared" si="11"/>
        <v>-33.277257911891496</v>
      </c>
      <c r="P13" s="14">
        <f>(N13/N$181)*100</f>
        <v>6.8439375180642845E-2</v>
      </c>
      <c r="Q13" s="15">
        <v>0</v>
      </c>
      <c r="R13" s="15">
        <v>0</v>
      </c>
      <c r="S13" s="37" t="s">
        <v>47</v>
      </c>
      <c r="T13" s="19">
        <v>0</v>
      </c>
      <c r="U13" s="19">
        <v>0</v>
      </c>
      <c r="V13" s="37" t="s">
        <v>47</v>
      </c>
      <c r="W13" s="37" t="s">
        <v>47</v>
      </c>
      <c r="X13" s="18">
        <v>1206.8164022000001</v>
      </c>
      <c r="Y13" s="18">
        <v>774.46016109999982</v>
      </c>
      <c r="Z13" s="13">
        <f t="shared" si="14"/>
        <v>-35.826182036623322</v>
      </c>
      <c r="AA13" s="18">
        <v>12397.689891000002</v>
      </c>
      <c r="AB13" s="18">
        <v>8927.0576084999993</v>
      </c>
      <c r="AC13" s="13">
        <f t="shared" si="15"/>
        <v>-27.994185312051389</v>
      </c>
      <c r="AD13" s="14">
        <f>(AB13/AB$181)*100</f>
        <v>0.61025821979106887</v>
      </c>
    </row>
    <row r="14" spans="1:30" s="3" customFormat="1" ht="15">
      <c r="A14" s="4"/>
      <c r="B14" s="10" t="s">
        <v>4</v>
      </c>
      <c r="C14" s="18">
        <v>0</v>
      </c>
      <c r="D14" s="18">
        <v>0</v>
      </c>
      <c r="E14" s="37" t="s">
        <v>47</v>
      </c>
      <c r="F14" s="18">
        <v>1.0822620999999999</v>
      </c>
      <c r="G14" s="18">
        <v>5.2349755000000009</v>
      </c>
      <c r="H14" s="13">
        <f t="shared" si="9"/>
        <v>383.70681187117259</v>
      </c>
      <c r="I14" s="14">
        <f>(G14/G$182)*100</f>
        <v>4.5269637595951777E-3</v>
      </c>
      <c r="J14" s="19">
        <v>0</v>
      </c>
      <c r="K14" s="19">
        <v>0</v>
      </c>
      <c r="L14" s="37" t="s">
        <v>47</v>
      </c>
      <c r="M14" s="19">
        <v>0</v>
      </c>
      <c r="N14" s="19">
        <v>0</v>
      </c>
      <c r="O14" s="37" t="s">
        <v>47</v>
      </c>
      <c r="P14" s="14">
        <f>(N14/N$182)*100</f>
        <v>0</v>
      </c>
      <c r="Q14" s="15">
        <v>0</v>
      </c>
      <c r="R14" s="15">
        <v>0</v>
      </c>
      <c r="S14" s="37" t="s">
        <v>47</v>
      </c>
      <c r="T14" s="19">
        <v>0</v>
      </c>
      <c r="U14" s="19">
        <v>0</v>
      </c>
      <c r="V14" s="37" t="s">
        <v>47</v>
      </c>
      <c r="W14" s="14">
        <f>(U14/U$182)*100</f>
        <v>0</v>
      </c>
      <c r="X14" s="18">
        <v>0</v>
      </c>
      <c r="Y14" s="18">
        <v>0</v>
      </c>
      <c r="Z14" s="37" t="s">
        <v>47</v>
      </c>
      <c r="AA14" s="18">
        <v>0</v>
      </c>
      <c r="AB14" s="18">
        <v>0</v>
      </c>
      <c r="AC14" s="37" t="s">
        <v>47</v>
      </c>
      <c r="AD14" s="14">
        <f>(AB14/AB$182)*100</f>
        <v>0</v>
      </c>
    </row>
    <row r="15" spans="1:30">
      <c r="A15" s="4"/>
      <c r="B15" s="10" t="s">
        <v>5</v>
      </c>
      <c r="C15" s="18">
        <v>0</v>
      </c>
      <c r="D15" s="18">
        <v>0</v>
      </c>
      <c r="E15" s="37" t="s">
        <v>47</v>
      </c>
      <c r="F15" s="18">
        <v>0</v>
      </c>
      <c r="G15" s="18">
        <v>0</v>
      </c>
      <c r="H15" s="37" t="s">
        <v>47</v>
      </c>
      <c r="I15" s="14">
        <f>(G15/G$183)*100</f>
        <v>0</v>
      </c>
      <c r="J15" s="19">
        <v>0</v>
      </c>
      <c r="K15" s="19">
        <v>0</v>
      </c>
      <c r="L15" s="37" t="s">
        <v>47</v>
      </c>
      <c r="M15" s="19">
        <v>0</v>
      </c>
      <c r="N15" s="19">
        <v>0</v>
      </c>
      <c r="O15" s="37" t="s">
        <v>47</v>
      </c>
      <c r="P15" s="14">
        <f>(N15/N$183)*100</f>
        <v>0</v>
      </c>
      <c r="Q15" s="15">
        <v>0</v>
      </c>
      <c r="R15" s="15">
        <v>0</v>
      </c>
      <c r="S15" s="37" t="s">
        <v>47</v>
      </c>
      <c r="T15" s="19">
        <v>0</v>
      </c>
      <c r="U15" s="19">
        <v>0</v>
      </c>
      <c r="V15" s="37" t="s">
        <v>47</v>
      </c>
      <c r="W15" s="14">
        <f>(U15/U$183)*100</f>
        <v>0</v>
      </c>
      <c r="X15" s="18">
        <v>0</v>
      </c>
      <c r="Y15" s="18">
        <v>0</v>
      </c>
      <c r="Z15" s="37" t="s">
        <v>47</v>
      </c>
      <c r="AA15" s="18">
        <v>0</v>
      </c>
      <c r="AB15" s="18">
        <v>0</v>
      </c>
      <c r="AC15" s="37" t="s">
        <v>47</v>
      </c>
      <c r="AD15" s="14">
        <f>(AB15/AB$183)*100</f>
        <v>0</v>
      </c>
    </row>
    <row r="16" spans="1:30">
      <c r="A16" s="4"/>
      <c r="B16" s="10" t="s">
        <v>23</v>
      </c>
      <c r="C16" s="18">
        <v>2.0613313730000007</v>
      </c>
      <c r="D16" s="18">
        <v>8.0603904499999999</v>
      </c>
      <c r="E16" s="13">
        <f t="shared" si="8"/>
        <v>291.02836911996081</v>
      </c>
      <c r="F16" s="18">
        <v>13.480355944999999</v>
      </c>
      <c r="G16" s="18">
        <v>18.454009338999999</v>
      </c>
      <c r="H16" s="13">
        <f t="shared" si="9"/>
        <v>36.895564288454693</v>
      </c>
      <c r="I16" s="14">
        <f>(G16/G$184)*100</f>
        <v>0.38804159341131711</v>
      </c>
      <c r="J16" s="19">
        <v>12</v>
      </c>
      <c r="K16" s="19">
        <v>25</v>
      </c>
      <c r="L16" s="13">
        <f t="shared" si="10"/>
        <v>108.33333333333333</v>
      </c>
      <c r="M16" s="19">
        <v>93</v>
      </c>
      <c r="N16" s="19">
        <v>75</v>
      </c>
      <c r="O16" s="13">
        <f t="shared" si="11"/>
        <v>-19.35483870967742</v>
      </c>
      <c r="P16" s="14">
        <f>(N16/N$184)*100</f>
        <v>0.32404406999351915</v>
      </c>
      <c r="Q16" s="15">
        <v>36562</v>
      </c>
      <c r="R16" s="15">
        <v>19078</v>
      </c>
      <c r="S16" s="13">
        <f t="shared" si="12"/>
        <v>-47.820141130135113</v>
      </c>
      <c r="T16" s="19">
        <v>214986</v>
      </c>
      <c r="U16" s="19">
        <v>108909</v>
      </c>
      <c r="V16" s="13">
        <f t="shared" si="13"/>
        <v>-49.341352460160195</v>
      </c>
      <c r="W16" s="14">
        <f>(U16/U$184)*100</f>
        <v>0.19129912780075931</v>
      </c>
      <c r="X16" s="18">
        <v>2252.2159553160004</v>
      </c>
      <c r="Y16" s="18">
        <v>14007.557634800001</v>
      </c>
      <c r="Z16" s="13">
        <f t="shared" si="14"/>
        <v>521.94558216042162</v>
      </c>
      <c r="AA16" s="18">
        <v>18967.453770616001</v>
      </c>
      <c r="AB16" s="18">
        <v>30737.938118146001</v>
      </c>
      <c r="AC16" s="13">
        <f t="shared" si="15"/>
        <v>62.056217402066892</v>
      </c>
      <c r="AD16" s="14">
        <f>(AB16/AB$184)*100</f>
        <v>2.1925548605533822</v>
      </c>
    </row>
    <row r="17" spans="1:30">
      <c r="A17" s="4"/>
      <c r="B17" s="10"/>
      <c r="C17" s="18"/>
      <c r="D17" s="18"/>
      <c r="E17" s="13"/>
      <c r="F17" s="18"/>
      <c r="G17" s="18"/>
      <c r="H17" s="13"/>
      <c r="I17" s="14"/>
      <c r="J17" s="19"/>
      <c r="K17" s="19"/>
      <c r="L17" s="13"/>
      <c r="M17" s="19"/>
      <c r="N17" s="19"/>
      <c r="O17" s="13"/>
      <c r="P17" s="14"/>
      <c r="Q17" s="15"/>
      <c r="R17" s="15"/>
      <c r="S17" s="13"/>
      <c r="T17" s="19"/>
      <c r="U17" s="19"/>
      <c r="V17" s="13"/>
      <c r="W17" s="14"/>
      <c r="X17" s="18"/>
      <c r="Y17" s="18"/>
      <c r="Z17" s="13"/>
      <c r="AA17" s="18"/>
      <c r="AB17" s="18"/>
      <c r="AC17" s="13"/>
      <c r="AD17" s="14"/>
    </row>
    <row r="18" spans="1:30" ht="15">
      <c r="A18" s="4">
        <v>3</v>
      </c>
      <c r="B18" s="5" t="s">
        <v>24</v>
      </c>
      <c r="C18" s="6">
        <f>C19+C20+C21+C22+C23</f>
        <v>17.275687520372305</v>
      </c>
      <c r="D18" s="6">
        <v>15.827212457855316</v>
      </c>
      <c r="E18" s="7">
        <f t="shared" ref="E18:E23" si="16">((D18-C18)/C18)*100</f>
        <v>-8.3844713028577242</v>
      </c>
      <c r="F18" s="6">
        <f>F19+F20+F21+F22+F23</f>
        <v>183.73195906518001</v>
      </c>
      <c r="G18" s="6">
        <v>149.45037713959036</v>
      </c>
      <c r="H18" s="7">
        <f t="shared" ref="H18:H23" si="17">((G18-F18)/F18)*100</f>
        <v>-18.658475150438065</v>
      </c>
      <c r="I18" s="8">
        <f>(G18/G$179)*100</f>
        <v>7.03507483187122E-2</v>
      </c>
      <c r="J18" s="9">
        <f>J19+J20+J21+J22+J23</f>
        <v>2307</v>
      </c>
      <c r="K18" s="9">
        <v>1622</v>
      </c>
      <c r="L18" s="7">
        <f t="shared" ref="L18:L23" si="18">((K18-J18)/J18)*100</f>
        <v>-29.692241005635022</v>
      </c>
      <c r="M18" s="9">
        <f>M19+M20+M21+M22+M23</f>
        <v>16347</v>
      </c>
      <c r="N18" s="9">
        <v>14662</v>
      </c>
      <c r="O18" s="7">
        <f t="shared" ref="O18:O23" si="19">((N18-M18)/M18)*100</f>
        <v>-10.307701718969842</v>
      </c>
      <c r="P18" s="8">
        <f>(N18/N$179)*100</f>
        <v>7.5217265394286581E-2</v>
      </c>
      <c r="Q18" s="9">
        <f>Q19+Q20+Q21+Q22+Q23</f>
        <v>26791</v>
      </c>
      <c r="R18" s="9">
        <v>113</v>
      </c>
      <c r="S18" s="7">
        <f t="shared" ref="S18:S23" si="20">((R18-Q18)/Q18)*100</f>
        <v>-99.578216565264455</v>
      </c>
      <c r="T18" s="9">
        <f>T19+T20+T21+T22+T23</f>
        <v>371764</v>
      </c>
      <c r="U18" s="9">
        <v>381075</v>
      </c>
      <c r="V18" s="7">
        <f t="shared" ref="V18:V23" si="21">((U18-T18)/T18)*100</f>
        <v>2.5045458947073951</v>
      </c>
      <c r="W18" s="8">
        <f>(U18/U$179)*100</f>
        <v>0.31472637214731197</v>
      </c>
      <c r="X18" s="6">
        <f>X19+X20+X21+X22+X23</f>
        <v>1105.403662501858</v>
      </c>
      <c r="Y18" s="6">
        <v>184.90170130000013</v>
      </c>
      <c r="Z18" s="7">
        <f t="shared" ref="Z18:Z23" si="22">((Y18-X18)/X18)*100</f>
        <v>-83.272924853395864</v>
      </c>
      <c r="AA18" s="6">
        <f>AA19+AA20+AA21+AA22+AA23</f>
        <v>3159.6807863214626</v>
      </c>
      <c r="AB18" s="6">
        <v>15982.796375497051</v>
      </c>
      <c r="AC18" s="7">
        <f t="shared" ref="AC18:AC23" si="23">((AB18-AA18)/AA18)*100</f>
        <v>405.83579343483018</v>
      </c>
      <c r="AD18" s="8">
        <f>(AB18/AB$179)*100</f>
        <v>0.43566898624227185</v>
      </c>
    </row>
    <row r="19" spans="1:30">
      <c r="A19" s="4"/>
      <c r="B19" s="10" t="s">
        <v>2</v>
      </c>
      <c r="C19" s="18">
        <v>0.82060319999999987</v>
      </c>
      <c r="D19" s="18">
        <v>0</v>
      </c>
      <c r="E19" s="13">
        <f t="shared" si="16"/>
        <v>-100</v>
      </c>
      <c r="F19" s="18">
        <v>7.3173224999999995</v>
      </c>
      <c r="G19" s="18">
        <v>9.5753026999999999</v>
      </c>
      <c r="H19" s="13">
        <f t="shared" si="17"/>
        <v>30.858011246600114</v>
      </c>
      <c r="I19" s="14">
        <f>(G19/G$180)*100</f>
        <v>2.7419841004384205E-2</v>
      </c>
      <c r="J19" s="19">
        <v>90</v>
      </c>
      <c r="K19" s="19">
        <v>0</v>
      </c>
      <c r="L19" s="13">
        <f t="shared" si="18"/>
        <v>-100</v>
      </c>
      <c r="M19" s="19">
        <v>475</v>
      </c>
      <c r="N19" s="19">
        <v>298</v>
      </c>
      <c r="O19" s="13">
        <f t="shared" si="19"/>
        <v>-37.263157894736842</v>
      </c>
      <c r="P19" s="14">
        <f>(N19/N$180)*100</f>
        <v>3.2462404069783277E-2</v>
      </c>
      <c r="Q19" s="15">
        <v>0</v>
      </c>
      <c r="R19" s="15">
        <v>0</v>
      </c>
      <c r="S19" s="37" t="s">
        <v>47</v>
      </c>
      <c r="T19" s="19">
        <v>0</v>
      </c>
      <c r="U19" s="19">
        <v>0</v>
      </c>
      <c r="V19" s="37" t="s">
        <v>47</v>
      </c>
      <c r="W19" s="37" t="s">
        <v>47</v>
      </c>
      <c r="X19" s="18">
        <v>0.36315789999999992</v>
      </c>
      <c r="Y19" s="18">
        <v>0</v>
      </c>
      <c r="Z19" s="13">
        <f t="shared" si="22"/>
        <v>-100</v>
      </c>
      <c r="AA19" s="18">
        <v>4.8518181</v>
      </c>
      <c r="AB19" s="18">
        <v>13.039598700000001</v>
      </c>
      <c r="AC19" s="13">
        <f t="shared" si="23"/>
        <v>168.75695731461985</v>
      </c>
      <c r="AD19" s="14">
        <f>(AB19/AB$180)*100</f>
        <v>4.3205907656522775E-2</v>
      </c>
    </row>
    <row r="20" spans="1:30">
      <c r="A20" s="4"/>
      <c r="B20" s="10" t="s">
        <v>3</v>
      </c>
      <c r="C20" s="18">
        <v>12.267340600000002</v>
      </c>
      <c r="D20" s="18">
        <v>12.767495700000001</v>
      </c>
      <c r="E20" s="13">
        <f t="shared" si="16"/>
        <v>4.0771273604321276</v>
      </c>
      <c r="F20" s="18">
        <v>89.553865099999982</v>
      </c>
      <c r="G20" s="18">
        <v>91.734084800000019</v>
      </c>
      <c r="H20" s="13">
        <f t="shared" si="17"/>
        <v>2.4345344531645883</v>
      </c>
      <c r="I20" s="14">
        <f>(G20/G$181)*100</f>
        <v>0.17705489689285828</v>
      </c>
      <c r="J20" s="19">
        <v>2214</v>
      </c>
      <c r="K20" s="19">
        <v>1622</v>
      </c>
      <c r="L20" s="13">
        <f t="shared" si="18"/>
        <v>-26.738934056007224</v>
      </c>
      <c r="M20" s="19">
        <v>15842</v>
      </c>
      <c r="N20" s="19">
        <v>14250</v>
      </c>
      <c r="O20" s="13">
        <f t="shared" si="19"/>
        <v>-10.049236207549551</v>
      </c>
      <c r="P20" s="14">
        <f>(N20/N$181)*100</f>
        <v>7.6840615846530139E-2</v>
      </c>
      <c r="Q20" s="15">
        <v>0</v>
      </c>
      <c r="R20" s="15">
        <v>0</v>
      </c>
      <c r="S20" s="37" t="s">
        <v>47</v>
      </c>
      <c r="T20" s="19">
        <v>0</v>
      </c>
      <c r="U20" s="19">
        <v>0</v>
      </c>
      <c r="V20" s="37" t="s">
        <v>47</v>
      </c>
      <c r="W20" s="37" t="s">
        <v>47</v>
      </c>
      <c r="X20" s="18">
        <v>263.88086399999975</v>
      </c>
      <c r="Y20" s="18">
        <v>187.08820450000013</v>
      </c>
      <c r="Z20" s="13">
        <f t="shared" si="22"/>
        <v>-29.101261203995332</v>
      </c>
      <c r="AA20" s="18">
        <v>2511.7010001999997</v>
      </c>
      <c r="AB20" s="18">
        <v>1670.8076212000003</v>
      </c>
      <c r="AC20" s="13">
        <f t="shared" si="23"/>
        <v>-33.479039859164821</v>
      </c>
      <c r="AD20" s="14">
        <f>(AB20/AB$181)*100</f>
        <v>0.11421726275811374</v>
      </c>
    </row>
    <row r="21" spans="1:30">
      <c r="A21" s="4"/>
      <c r="B21" s="10" t="s">
        <v>4</v>
      </c>
      <c r="C21" s="18">
        <v>0.29064531300000002</v>
      </c>
      <c r="D21" s="18">
        <v>0</v>
      </c>
      <c r="E21" s="13">
        <f t="shared" si="16"/>
        <v>-100</v>
      </c>
      <c r="F21" s="18">
        <v>2.2506584818941739</v>
      </c>
      <c r="G21" s="18">
        <v>0.98587393812446811</v>
      </c>
      <c r="H21" s="13">
        <f t="shared" si="17"/>
        <v>-56.196200087418511</v>
      </c>
      <c r="I21" s="14">
        <f>(G21/G$182)*100</f>
        <v>8.5253800890163574E-4</v>
      </c>
      <c r="J21" s="19">
        <v>1</v>
      </c>
      <c r="K21" s="19">
        <v>0</v>
      </c>
      <c r="L21" s="13">
        <f t="shared" si="18"/>
        <v>-100</v>
      </c>
      <c r="M21" s="19">
        <v>1</v>
      </c>
      <c r="N21" s="19">
        <v>0</v>
      </c>
      <c r="O21" s="13">
        <f t="shared" si="19"/>
        <v>-100</v>
      </c>
      <c r="P21" s="14">
        <f>(N21/N$182)*100</f>
        <v>0</v>
      </c>
      <c r="Q21" s="15">
        <v>234</v>
      </c>
      <c r="R21" s="15">
        <v>0</v>
      </c>
      <c r="S21" s="13">
        <f t="shared" si="20"/>
        <v>-100</v>
      </c>
      <c r="T21" s="19">
        <v>3634</v>
      </c>
      <c r="U21" s="19">
        <v>8591</v>
      </c>
      <c r="V21" s="13">
        <f t="shared" si="21"/>
        <v>136.40616400660431</v>
      </c>
      <c r="W21" s="14">
        <f>(U21/U$182)*100</f>
        <v>1.3954351970273771E-2</v>
      </c>
      <c r="X21" s="18">
        <v>7.4076259000000002</v>
      </c>
      <c r="Y21" s="18">
        <v>0</v>
      </c>
      <c r="Z21" s="13">
        <f t="shared" si="22"/>
        <v>-100</v>
      </c>
      <c r="AA21" s="18">
        <v>38.499963699999995</v>
      </c>
      <c r="AB21" s="18">
        <v>47.767151454000008</v>
      </c>
      <c r="AC21" s="13">
        <f t="shared" si="23"/>
        <v>24.070640238032258</v>
      </c>
      <c r="AD21" s="14">
        <f>(AB21/AB$182)*100</f>
        <v>7.0420567597610844E-3</v>
      </c>
    </row>
    <row r="22" spans="1:30" s="3" customFormat="1" ht="15">
      <c r="A22" s="4"/>
      <c r="B22" s="10" t="s">
        <v>5</v>
      </c>
      <c r="C22" s="18">
        <v>6.4866599999999996E-2</v>
      </c>
      <c r="D22" s="18">
        <v>7.1826100000000004E-2</v>
      </c>
      <c r="E22" s="13">
        <f t="shared" si="16"/>
        <v>10.7289421674637</v>
      </c>
      <c r="F22" s="18">
        <v>1.130687</v>
      </c>
      <c r="G22" s="18">
        <v>1.057368149</v>
      </c>
      <c r="H22" s="13">
        <f t="shared" si="17"/>
        <v>-6.4844515767847346</v>
      </c>
      <c r="I22" s="14">
        <f>(G22/G$183)*100</f>
        <v>1.9918930645366623E-2</v>
      </c>
      <c r="J22" s="19">
        <v>0</v>
      </c>
      <c r="K22" s="19">
        <v>0</v>
      </c>
      <c r="L22" s="37" t="s">
        <v>47</v>
      </c>
      <c r="M22" s="19">
        <v>0</v>
      </c>
      <c r="N22" s="19">
        <v>0</v>
      </c>
      <c r="O22" s="37" t="s">
        <v>47</v>
      </c>
      <c r="P22" s="14">
        <f>(N22/N$183)*100</f>
        <v>0</v>
      </c>
      <c r="Q22" s="15">
        <v>0</v>
      </c>
      <c r="R22" s="15">
        <v>0</v>
      </c>
      <c r="S22" s="37" t="s">
        <v>47</v>
      </c>
      <c r="T22" s="19">
        <v>0</v>
      </c>
      <c r="U22" s="19">
        <v>0</v>
      </c>
      <c r="V22" s="37" t="s">
        <v>47</v>
      </c>
      <c r="W22" s="14">
        <f>(U22/U$183)*100</f>
        <v>0</v>
      </c>
      <c r="X22" s="18">
        <v>-9.35E-2</v>
      </c>
      <c r="Y22" s="18">
        <v>0</v>
      </c>
      <c r="Z22" s="13">
        <f t="shared" si="22"/>
        <v>-100</v>
      </c>
      <c r="AA22" s="18">
        <v>-0.57100000000000006</v>
      </c>
      <c r="AB22" s="18">
        <v>-0.73150000000000004</v>
      </c>
      <c r="AC22" s="13">
        <f t="shared" si="23"/>
        <v>28.108581436077053</v>
      </c>
      <c r="AD22" s="14">
        <f>(AB22/AB$183)*100</f>
        <v>-7.6745217971139817E-4</v>
      </c>
    </row>
    <row r="23" spans="1:30">
      <c r="A23" s="4"/>
      <c r="B23" s="10" t="s">
        <v>23</v>
      </c>
      <c r="C23" s="18">
        <v>3.8322318073723016</v>
      </c>
      <c r="D23" s="18">
        <v>2.9878906578553157</v>
      </c>
      <c r="E23" s="13">
        <f t="shared" si="16"/>
        <v>-22.032622032223482</v>
      </c>
      <c r="F23" s="18">
        <v>83.47942598328585</v>
      </c>
      <c r="G23" s="18">
        <v>46.097747552465869</v>
      </c>
      <c r="H23" s="13">
        <f t="shared" si="17"/>
        <v>-44.779510628528399</v>
      </c>
      <c r="I23" s="14">
        <f>(G23/G$184)*100</f>
        <v>0.96932016692589473</v>
      </c>
      <c r="J23" s="19">
        <v>2</v>
      </c>
      <c r="K23" s="19">
        <v>0</v>
      </c>
      <c r="L23" s="13">
        <f t="shared" si="18"/>
        <v>-100</v>
      </c>
      <c r="M23" s="19">
        <v>29</v>
      </c>
      <c r="N23" s="19">
        <v>114</v>
      </c>
      <c r="O23" s="13">
        <f t="shared" si="19"/>
        <v>293.10344827586204</v>
      </c>
      <c r="P23" s="14">
        <f>(N23/N$184)*100</f>
        <v>0.49254698639014904</v>
      </c>
      <c r="Q23" s="15">
        <v>26557</v>
      </c>
      <c r="R23" s="15">
        <v>113</v>
      </c>
      <c r="S23" s="13">
        <f t="shared" si="20"/>
        <v>-99.574500131791993</v>
      </c>
      <c r="T23" s="19">
        <v>368130</v>
      </c>
      <c r="U23" s="19">
        <v>372484</v>
      </c>
      <c r="V23" s="13">
        <f t="shared" si="21"/>
        <v>1.1827343601445142</v>
      </c>
      <c r="W23" s="14">
        <f>(U23/U$184)*100</f>
        <v>0.65426975107418139</v>
      </c>
      <c r="X23" s="18">
        <v>833.84551470185829</v>
      </c>
      <c r="Y23" s="18">
        <v>-2.1865031999999998</v>
      </c>
      <c r="Z23" s="13">
        <f t="shared" si="22"/>
        <v>-100.26221921944159</v>
      </c>
      <c r="AA23" s="18">
        <v>605.19900432146301</v>
      </c>
      <c r="AB23" s="18">
        <v>14251.913504143049</v>
      </c>
      <c r="AC23" s="13">
        <f t="shared" si="23"/>
        <v>2254.9135742749622</v>
      </c>
      <c r="AD23" s="14">
        <f>(AB23/AB$184)*100</f>
        <v>1.0165972130462471</v>
      </c>
    </row>
    <row r="24" spans="1:30">
      <c r="A24" s="4"/>
      <c r="B24" s="10"/>
      <c r="C24" s="18"/>
      <c r="D24" s="18"/>
      <c r="E24" s="13"/>
      <c r="F24" s="18"/>
      <c r="G24" s="18"/>
      <c r="H24" s="13"/>
      <c r="I24" s="14"/>
      <c r="J24" s="19"/>
      <c r="K24" s="19"/>
      <c r="L24" s="13"/>
      <c r="M24" s="19"/>
      <c r="N24" s="19"/>
      <c r="O24" s="13"/>
      <c r="P24" s="14"/>
      <c r="Q24" s="15"/>
      <c r="R24" s="15"/>
      <c r="S24" s="13"/>
      <c r="T24" s="19"/>
      <c r="U24" s="19"/>
      <c r="V24" s="13"/>
      <c r="W24" s="14"/>
      <c r="X24" s="18"/>
      <c r="Y24" s="18"/>
      <c r="Z24" s="13"/>
      <c r="AA24" s="18"/>
      <c r="AB24" s="18"/>
      <c r="AC24" s="13"/>
      <c r="AD24" s="14"/>
    </row>
    <row r="25" spans="1:30" s="3" customFormat="1" ht="15">
      <c r="A25" s="4">
        <v>4</v>
      </c>
      <c r="B25" s="5" t="s">
        <v>25</v>
      </c>
      <c r="C25" s="6">
        <f>C26+C27+C28+C29+C30</f>
        <v>472.50780546386329</v>
      </c>
      <c r="D25" s="6">
        <v>508.43508890925585</v>
      </c>
      <c r="E25" s="7">
        <f t="shared" ref="E25:E30" si="24">((D25-C25)/C25)*100</f>
        <v>7.6035322654876714</v>
      </c>
      <c r="F25" s="6">
        <f>F26+F27+F28+F29+F30</f>
        <v>4132.2459489512075</v>
      </c>
      <c r="G25" s="6">
        <v>4328.4015351705775</v>
      </c>
      <c r="H25" s="7">
        <f t="shared" ref="H25:H30" si="25">((G25-F25)/F25)*100</f>
        <v>4.7469484789296148</v>
      </c>
      <c r="I25" s="8">
        <f>(G25/G$179)*100</f>
        <v>2.037507652046247</v>
      </c>
      <c r="J25" s="9">
        <f>J26+J27+J28+J29+J30</f>
        <v>32136</v>
      </c>
      <c r="K25" s="9">
        <v>36652</v>
      </c>
      <c r="L25" s="7">
        <f t="shared" ref="L25:L30" si="26">((K25-J25)/J25)*100</f>
        <v>14.052775703261139</v>
      </c>
      <c r="M25" s="9">
        <f>M26+M27+M28+M29+M30</f>
        <v>244418</v>
      </c>
      <c r="N25" s="9">
        <v>325969</v>
      </c>
      <c r="O25" s="7">
        <f t="shared" ref="O25:O30" si="27">((N25-M25)/M25)*100</f>
        <v>33.365382254989399</v>
      </c>
      <c r="P25" s="8">
        <f>(N25/N$179)*100</f>
        <v>1.6722477686066157</v>
      </c>
      <c r="Q25" s="9">
        <f>Q26+Q27+Q28+Q29+Q30</f>
        <v>2976348</v>
      </c>
      <c r="R25" s="9">
        <v>2778239</v>
      </c>
      <c r="S25" s="7">
        <f t="shared" ref="S25:S30" si="28">((R25-Q25)/Q25)*100</f>
        <v>-6.6561101054043403</v>
      </c>
      <c r="T25" s="9">
        <f>T26+T27+T28+T29+T30</f>
        <v>26919374</v>
      </c>
      <c r="U25" s="9">
        <v>15480835</v>
      </c>
      <c r="V25" s="7">
        <f t="shared" ref="V25:V30" si="29">((U25-T25)/T25)*100</f>
        <v>-42.491846207122052</v>
      </c>
      <c r="W25" s="8">
        <f>(U25/U$179)*100</f>
        <v>12.785480646489884</v>
      </c>
      <c r="X25" s="6">
        <f>X26+X27+X28+X29+X30</f>
        <v>28978.823323144999</v>
      </c>
      <c r="Y25" s="6">
        <v>28900.773257312998</v>
      </c>
      <c r="Z25" s="7">
        <f t="shared" ref="Z25:Z30" si="30">((Y25-X25)/X25)*100</f>
        <v>-0.26933483448123313</v>
      </c>
      <c r="AA25" s="6">
        <f>AA26+AA27+AA28+AA29+AA30</f>
        <v>219664.96958223236</v>
      </c>
      <c r="AB25" s="6">
        <v>210153.87338504259</v>
      </c>
      <c r="AC25" s="7">
        <f t="shared" ref="AC25:AC30" si="31">((AB25-AA25)/AA25)*100</f>
        <v>-4.3298192767278039</v>
      </c>
      <c r="AD25" s="8">
        <f>(AB25/AB$179)*100</f>
        <v>5.7285047510780727</v>
      </c>
    </row>
    <row r="26" spans="1:30">
      <c r="A26" s="4"/>
      <c r="B26" s="10" t="s">
        <v>2</v>
      </c>
      <c r="C26" s="18">
        <v>13.259364605999984</v>
      </c>
      <c r="D26" s="18">
        <v>4.6466832329999939</v>
      </c>
      <c r="E26" s="13">
        <f t="shared" si="24"/>
        <v>-64.955460754904294</v>
      </c>
      <c r="F26" s="18">
        <v>66.010248477102451</v>
      </c>
      <c r="G26" s="18">
        <v>38.000563052379967</v>
      </c>
      <c r="H26" s="13">
        <f t="shared" si="25"/>
        <v>-42.432328420091387</v>
      </c>
      <c r="I26" s="14">
        <f>(G26/G$180)*100</f>
        <v>0.10881842899580978</v>
      </c>
      <c r="J26" s="19">
        <v>29</v>
      </c>
      <c r="K26" s="19">
        <v>101</v>
      </c>
      <c r="L26" s="13">
        <f t="shared" si="26"/>
        <v>248.27586206896552</v>
      </c>
      <c r="M26" s="19">
        <v>395</v>
      </c>
      <c r="N26" s="19">
        <v>746</v>
      </c>
      <c r="O26" s="13">
        <f t="shared" si="27"/>
        <v>88.860759493670884</v>
      </c>
      <c r="P26" s="14">
        <f>(N26/N$180)*100</f>
        <v>8.1264944416303109E-2</v>
      </c>
      <c r="Q26" s="1">
        <v>0</v>
      </c>
      <c r="R26" s="1">
        <v>0</v>
      </c>
      <c r="S26" s="37" t="s">
        <v>47</v>
      </c>
      <c r="T26" s="19">
        <v>0</v>
      </c>
      <c r="U26" s="19">
        <v>0</v>
      </c>
      <c r="V26" s="37" t="s">
        <v>47</v>
      </c>
      <c r="W26" s="37" t="s">
        <v>47</v>
      </c>
      <c r="X26" s="18">
        <v>12.229142999999999</v>
      </c>
      <c r="Y26" s="18">
        <v>24.467413699999998</v>
      </c>
      <c r="Z26" s="13">
        <f t="shared" si="30"/>
        <v>100.0746389178702</v>
      </c>
      <c r="AA26" s="18">
        <v>49.621135700000004</v>
      </c>
      <c r="AB26" s="18">
        <v>144.65356310000001</v>
      </c>
      <c r="AC26" s="13">
        <f t="shared" si="31"/>
        <v>191.51602650642278</v>
      </c>
      <c r="AD26" s="14">
        <f>(AB26/AB$180)*100</f>
        <v>0.4793006773655995</v>
      </c>
    </row>
    <row r="27" spans="1:30">
      <c r="A27" s="4"/>
      <c r="B27" s="10" t="s">
        <v>3</v>
      </c>
      <c r="C27" s="18">
        <v>182.04636327626343</v>
      </c>
      <c r="D27" s="18">
        <v>241.03252437125579</v>
      </c>
      <c r="E27" s="13">
        <f t="shared" si="24"/>
        <v>32.401724502168847</v>
      </c>
      <c r="F27" s="18">
        <v>1497.8580357390551</v>
      </c>
      <c r="G27" s="18">
        <v>1716.0889231723975</v>
      </c>
      <c r="H27" s="13">
        <f t="shared" si="25"/>
        <v>14.569530771697298</v>
      </c>
      <c r="I27" s="14">
        <f>(G27/G$181)*100</f>
        <v>3.3122033976106664</v>
      </c>
      <c r="J27" s="19">
        <v>32103</v>
      </c>
      <c r="K27" s="19">
        <v>36517</v>
      </c>
      <c r="L27" s="13">
        <f t="shared" si="26"/>
        <v>13.749493816777248</v>
      </c>
      <c r="M27" s="19">
        <v>243941</v>
      </c>
      <c r="N27" s="19">
        <v>325064</v>
      </c>
      <c r="O27" s="13">
        <f t="shared" si="27"/>
        <v>33.255172357250316</v>
      </c>
      <c r="P27" s="14">
        <f>(N27/N$181)*100</f>
        <v>1.7528503824236124</v>
      </c>
      <c r="Q27" s="20">
        <v>0</v>
      </c>
      <c r="R27" s="20">
        <v>0</v>
      </c>
      <c r="S27" s="37" t="s">
        <v>47</v>
      </c>
      <c r="T27" s="19">
        <v>0</v>
      </c>
      <c r="U27" s="19">
        <v>0</v>
      </c>
      <c r="V27" s="37" t="s">
        <v>47</v>
      </c>
      <c r="W27" s="37" t="s">
        <v>47</v>
      </c>
      <c r="X27" s="18">
        <v>3765.454044177</v>
      </c>
      <c r="Y27" s="18">
        <v>4748.598365586</v>
      </c>
      <c r="Z27" s="13">
        <f t="shared" si="30"/>
        <v>26.109582267492044</v>
      </c>
      <c r="AA27" s="18">
        <v>23199.004770971002</v>
      </c>
      <c r="AB27" s="18">
        <v>60446.008736665557</v>
      </c>
      <c r="AC27" s="13">
        <f t="shared" si="31"/>
        <v>160.55431831412815</v>
      </c>
      <c r="AD27" s="14">
        <f>(AB27/AB$181)*100</f>
        <v>4.1321200447939201</v>
      </c>
    </row>
    <row r="28" spans="1:30">
      <c r="A28" s="4"/>
      <c r="B28" s="10" t="s">
        <v>4</v>
      </c>
      <c r="C28" s="18">
        <v>259.17252588459991</v>
      </c>
      <c r="D28" s="18">
        <v>237.77676045500002</v>
      </c>
      <c r="E28" s="13">
        <f t="shared" si="24"/>
        <v>-8.2554141711481588</v>
      </c>
      <c r="F28" s="18">
        <v>2417.6273221098004</v>
      </c>
      <c r="G28" s="18">
        <v>2419.9885867188</v>
      </c>
      <c r="H28" s="13">
        <f t="shared" si="25"/>
        <v>9.7668676532782411E-2</v>
      </c>
      <c r="I28" s="14">
        <f>(G28/G$182)*100</f>
        <v>2.0926937730100086</v>
      </c>
      <c r="J28" s="19">
        <v>2</v>
      </c>
      <c r="K28" s="19">
        <v>8</v>
      </c>
      <c r="L28" s="13">
        <f t="shared" si="26"/>
        <v>300</v>
      </c>
      <c r="M28" s="19">
        <v>47</v>
      </c>
      <c r="N28" s="19">
        <v>54</v>
      </c>
      <c r="O28" s="13">
        <f t="shared" si="27"/>
        <v>14.893617021276595</v>
      </c>
      <c r="P28" s="14">
        <f>(N28/N$182)*100</f>
        <v>4.8085485307212821</v>
      </c>
      <c r="Q28" s="15">
        <v>2615795</v>
      </c>
      <c r="R28" s="15">
        <v>2263683</v>
      </c>
      <c r="S28" s="13">
        <f t="shared" si="28"/>
        <v>-13.460993694077708</v>
      </c>
      <c r="T28" s="19">
        <v>24178370</v>
      </c>
      <c r="U28" s="19">
        <v>11201913</v>
      </c>
      <c r="V28" s="13">
        <f t="shared" si="29"/>
        <v>-53.669693200989144</v>
      </c>
      <c r="W28" s="14">
        <f>(U28/U$182)*100</f>
        <v>18.195255120752574</v>
      </c>
      <c r="X28" s="18">
        <v>17679.28023</v>
      </c>
      <c r="Y28" s="18">
        <v>13270.7082816</v>
      </c>
      <c r="Z28" s="13">
        <f t="shared" si="30"/>
        <v>-24.93637688325731</v>
      </c>
      <c r="AA28" s="18">
        <v>136068.73091088425</v>
      </c>
      <c r="AB28" s="18">
        <v>67063.270754062018</v>
      </c>
      <c r="AC28" s="13">
        <f t="shared" si="31"/>
        <v>-50.713679546269972</v>
      </c>
      <c r="AD28" s="14">
        <f>(AB28/AB$182)*100</f>
        <v>9.8867808686503338</v>
      </c>
    </row>
    <row r="29" spans="1:30">
      <c r="A29" s="4"/>
      <c r="B29" s="10" t="s">
        <v>5</v>
      </c>
      <c r="C29" s="18">
        <v>0</v>
      </c>
      <c r="D29" s="18">
        <v>-1.0363670000000001E-3</v>
      </c>
      <c r="E29" s="37" t="s">
        <v>47</v>
      </c>
      <c r="F29" s="18">
        <v>-3.204607500000001E-4</v>
      </c>
      <c r="G29" s="18">
        <v>-2.9451099999999953E-4</v>
      </c>
      <c r="H29" s="13">
        <f t="shared" si="25"/>
        <v>-8.0976375421952813</v>
      </c>
      <c r="I29" s="14">
        <f>(G29/G$183)*100</f>
        <v>-5.5480621284513095E-6</v>
      </c>
      <c r="J29" s="19">
        <v>0</v>
      </c>
      <c r="K29" s="19">
        <v>0</v>
      </c>
      <c r="L29" s="37" t="s">
        <v>47</v>
      </c>
      <c r="M29" s="19">
        <v>0</v>
      </c>
      <c r="N29" s="19">
        <v>0</v>
      </c>
      <c r="O29" s="37" t="s">
        <v>47</v>
      </c>
      <c r="P29" s="14">
        <f>(N29/N$183)*100</f>
        <v>0</v>
      </c>
      <c r="Q29" s="15">
        <v>0</v>
      </c>
      <c r="R29" s="15">
        <v>0</v>
      </c>
      <c r="S29" s="37" t="s">
        <v>47</v>
      </c>
      <c r="T29" s="19">
        <v>0</v>
      </c>
      <c r="U29" s="19">
        <v>0</v>
      </c>
      <c r="V29" s="37" t="s">
        <v>47</v>
      </c>
      <c r="W29" s="14">
        <f>(U29/U$183)*100</f>
        <v>0</v>
      </c>
      <c r="X29" s="18">
        <v>0</v>
      </c>
      <c r="Y29" s="18">
        <v>0</v>
      </c>
      <c r="Z29" s="37" t="s">
        <v>47</v>
      </c>
      <c r="AA29" s="18">
        <v>0</v>
      </c>
      <c r="AB29" s="18">
        <v>0</v>
      </c>
      <c r="AC29" s="37" t="s">
        <v>47</v>
      </c>
      <c r="AD29" s="14">
        <f>(AB29/AB$183)*100</f>
        <v>0</v>
      </c>
    </row>
    <row r="30" spans="1:30">
      <c r="A30" s="4"/>
      <c r="B30" s="10" t="s">
        <v>23</v>
      </c>
      <c r="C30" s="18">
        <v>18.029551696999999</v>
      </c>
      <c r="D30" s="18">
        <v>24.980157217000002</v>
      </c>
      <c r="E30" s="13">
        <f t="shared" si="24"/>
        <v>38.551183284033286</v>
      </c>
      <c r="F30" s="18">
        <v>150.75066308599992</v>
      </c>
      <c r="G30" s="18">
        <v>154.32375673800001</v>
      </c>
      <c r="H30" s="13">
        <f t="shared" si="25"/>
        <v>2.3702009522583167</v>
      </c>
      <c r="I30" s="14">
        <f>(G30/G$184)*100</f>
        <v>3.2450420591950921</v>
      </c>
      <c r="J30" s="19">
        <v>2</v>
      </c>
      <c r="K30" s="19">
        <v>26</v>
      </c>
      <c r="L30" s="13">
        <f t="shared" si="26"/>
        <v>1200</v>
      </c>
      <c r="M30" s="19">
        <v>35</v>
      </c>
      <c r="N30" s="19">
        <v>105</v>
      </c>
      <c r="O30" s="13">
        <f t="shared" si="27"/>
        <v>200</v>
      </c>
      <c r="P30" s="14">
        <f>(N30/N$184)*100</f>
        <v>0.45366169799092676</v>
      </c>
      <c r="Q30" s="15">
        <v>360553</v>
      </c>
      <c r="R30" s="15">
        <v>514556</v>
      </c>
      <c r="S30" s="13">
        <f t="shared" si="28"/>
        <v>42.712999198453488</v>
      </c>
      <c r="T30" s="19">
        <v>2741004</v>
      </c>
      <c r="U30" s="19">
        <v>4278922</v>
      </c>
      <c r="V30" s="13">
        <f t="shared" si="29"/>
        <v>56.107834939314202</v>
      </c>
      <c r="W30" s="14">
        <f>(U30/U$184)*100</f>
        <v>7.5159449313415836</v>
      </c>
      <c r="X30" s="18">
        <v>7521.859905968</v>
      </c>
      <c r="Y30" s="18">
        <v>10856.999196427001</v>
      </c>
      <c r="Z30" s="13">
        <f t="shared" si="30"/>
        <v>44.339290177590684</v>
      </c>
      <c r="AA30" s="18">
        <v>60347.612764677106</v>
      </c>
      <c r="AB30" s="18">
        <v>82499.94033121501</v>
      </c>
      <c r="AC30" s="13">
        <f t="shared" si="31"/>
        <v>36.707877166442266</v>
      </c>
      <c r="AD30" s="14">
        <f>(AB30/AB$184)*100</f>
        <v>5.8847683430589148</v>
      </c>
    </row>
    <row r="31" spans="1:30">
      <c r="A31" s="4"/>
      <c r="B31" s="10"/>
      <c r="C31" s="18"/>
      <c r="D31" s="18"/>
      <c r="E31" s="13"/>
      <c r="F31" s="18"/>
      <c r="G31" s="18"/>
      <c r="H31" s="13"/>
      <c r="I31" s="14"/>
      <c r="J31" s="19"/>
      <c r="K31" s="19"/>
      <c r="L31" s="13"/>
      <c r="M31" s="19"/>
      <c r="N31" s="19"/>
      <c r="O31" s="13"/>
      <c r="P31" s="14"/>
      <c r="Q31" s="15"/>
      <c r="R31" s="15"/>
      <c r="S31" s="13"/>
      <c r="T31" s="19"/>
      <c r="U31" s="19"/>
      <c r="V31" s="13"/>
      <c r="W31" s="14"/>
      <c r="X31" s="18"/>
      <c r="Y31" s="18"/>
      <c r="Z31" s="13"/>
      <c r="AA31" s="18"/>
      <c r="AB31" s="18"/>
      <c r="AC31" s="13"/>
      <c r="AD31" s="14"/>
    </row>
    <row r="32" spans="1:30" s="3" customFormat="1" ht="15">
      <c r="A32" s="4">
        <v>5</v>
      </c>
      <c r="B32" s="5" t="s">
        <v>13</v>
      </c>
      <c r="C32" s="6">
        <f>C33+C34+C35+C36+C37</f>
        <v>67.000904875227306</v>
      </c>
      <c r="D32" s="6">
        <v>73.024149825936533</v>
      </c>
      <c r="E32" s="7">
        <f t="shared" ref="E32:E35" si="32">((D32-C32)/C32)*100</f>
        <v>8.9897964242811916</v>
      </c>
      <c r="F32" s="6">
        <f>F33+F34+F35+F36+F37</f>
        <v>682.50580928756563</v>
      </c>
      <c r="G32" s="6">
        <v>575.76511929574963</v>
      </c>
      <c r="H32" s="7">
        <f t="shared" ref="H32:H35" si="33">((G32-F32)/F32)*100</f>
        <v>-15.639528417089574</v>
      </c>
      <c r="I32" s="8">
        <f>(G32/G$179)*100</f>
        <v>0.27102980784341174</v>
      </c>
      <c r="J32" s="9">
        <f>J33+J34+J35+J36+J37</f>
        <v>12892</v>
      </c>
      <c r="K32" s="9">
        <v>9688</v>
      </c>
      <c r="L32" s="7">
        <f t="shared" ref="L32:L35" si="34">((K32-J32)/J32)*100</f>
        <v>-24.852621780949427</v>
      </c>
      <c r="M32" s="9">
        <f>M33+M34+M35+M36+M37</f>
        <v>178520</v>
      </c>
      <c r="N32" s="9">
        <v>85985</v>
      </c>
      <c r="O32" s="7">
        <f t="shared" ref="O32:O35" si="35">((N32-M32)/M32)*100</f>
        <v>-51.834528344163125</v>
      </c>
      <c r="P32" s="8">
        <f>(N32/N$179)*100</f>
        <v>0.44111011901021224</v>
      </c>
      <c r="Q32" s="9">
        <f>Q33+Q34+Q35+Q36+Q37</f>
        <v>20755</v>
      </c>
      <c r="R32" s="9">
        <v>144214</v>
      </c>
      <c r="S32" s="7">
        <f t="shared" ref="S32:S37" si="36">((R32-Q32)/Q32)*100</f>
        <v>594.83979763912305</v>
      </c>
      <c r="T32" s="9">
        <f>T33+T34+T35+T36+T37</f>
        <v>201514</v>
      </c>
      <c r="U32" s="9">
        <v>1695845</v>
      </c>
      <c r="V32" s="7">
        <f t="shared" ref="V32:V37" si="37">((U32-T32)/T32)*100</f>
        <v>741.55195172543836</v>
      </c>
      <c r="W32" s="8">
        <f>(U32/U$179)*100</f>
        <v>1.40058294187275</v>
      </c>
      <c r="X32" s="6">
        <f>X33+X34+X35+X36+X37</f>
        <v>3500.8950427</v>
      </c>
      <c r="Y32" s="6">
        <v>4529.1041273000001</v>
      </c>
      <c r="Z32" s="7">
        <f t="shared" ref="Z32:Z37" si="38">((Y32-X32)/X32)*100</f>
        <v>29.369891757937793</v>
      </c>
      <c r="AA32" s="6">
        <f>AA33+AA34+AA35+AA36+AA37</f>
        <v>23285.063309669</v>
      </c>
      <c r="AB32" s="6">
        <v>47183.391083658003</v>
      </c>
      <c r="AC32" s="7">
        <f t="shared" ref="AC32:AC37" si="39">((AB32-AA32)/AA32)*100</f>
        <v>102.63372470224441</v>
      </c>
      <c r="AD32" s="8">
        <f>(AB32/AB$179)*100</f>
        <v>1.2861541671396441</v>
      </c>
    </row>
    <row r="33" spans="1:30">
      <c r="A33" s="4"/>
      <c r="B33" s="10" t="s">
        <v>2</v>
      </c>
      <c r="C33" s="18">
        <v>3.0355416600000025</v>
      </c>
      <c r="D33" s="18">
        <v>4.7003290149999826</v>
      </c>
      <c r="E33" s="13">
        <f t="shared" si="32"/>
        <v>54.843172700847688</v>
      </c>
      <c r="F33" s="18">
        <v>34.163401199999996</v>
      </c>
      <c r="G33" s="18">
        <v>77.325242065999987</v>
      </c>
      <c r="H33" s="13">
        <f t="shared" si="33"/>
        <v>126.3394139632678</v>
      </c>
      <c r="I33" s="14">
        <f>(G33/G$180)*100</f>
        <v>0.22142859703800705</v>
      </c>
      <c r="J33" s="19">
        <v>31</v>
      </c>
      <c r="K33" s="19">
        <v>35</v>
      </c>
      <c r="L33" s="13">
        <f t="shared" si="34"/>
        <v>12.903225806451612</v>
      </c>
      <c r="M33" s="19">
        <v>5266</v>
      </c>
      <c r="N33" s="19">
        <v>2768</v>
      </c>
      <c r="O33" s="13">
        <f t="shared" si="35"/>
        <v>-47.436384352449679</v>
      </c>
      <c r="P33" s="14">
        <f>(N33/N$180)*100</f>
        <v>0.30152998142671178</v>
      </c>
      <c r="Q33" s="15">
        <v>0</v>
      </c>
      <c r="R33" s="15">
        <v>0</v>
      </c>
      <c r="S33" s="37" t="s">
        <v>47</v>
      </c>
      <c r="T33" s="19">
        <v>0</v>
      </c>
      <c r="U33" s="19">
        <v>0</v>
      </c>
      <c r="V33" s="37" t="s">
        <v>47</v>
      </c>
      <c r="W33" s="37" t="s">
        <v>47</v>
      </c>
      <c r="X33" s="18">
        <v>26.269052100000007</v>
      </c>
      <c r="Y33" s="18">
        <v>32.358919100000023</v>
      </c>
      <c r="Z33" s="13">
        <f t="shared" si="38"/>
        <v>23.18266748574462</v>
      </c>
      <c r="AA33" s="18">
        <v>257.21051610000001</v>
      </c>
      <c r="AB33" s="18">
        <v>539.16595810000001</v>
      </c>
      <c r="AC33" s="13">
        <f t="shared" si="39"/>
        <v>109.62049541177372</v>
      </c>
      <c r="AD33" s="14">
        <f>(AB33/AB$180)*100</f>
        <v>1.7864932144889725</v>
      </c>
    </row>
    <row r="34" spans="1:30">
      <c r="A34" s="4"/>
      <c r="B34" s="10" t="s">
        <v>3</v>
      </c>
      <c r="C34" s="18">
        <v>52.628529705221489</v>
      </c>
      <c r="D34" s="18">
        <v>54.901239052936972</v>
      </c>
      <c r="E34" s="13">
        <f t="shared" si="32"/>
        <v>4.3183979496390892</v>
      </c>
      <c r="F34" s="18">
        <v>481.87947672056231</v>
      </c>
      <c r="G34" s="18">
        <v>399.5639510387029</v>
      </c>
      <c r="H34" s="13">
        <f t="shared" si="33"/>
        <v>-17.082181262845829</v>
      </c>
      <c r="I34" s="14">
        <f>(G34/G$181)*100</f>
        <v>0.77119376410087215</v>
      </c>
      <c r="J34" s="19">
        <v>12858</v>
      </c>
      <c r="K34" s="19">
        <v>9654</v>
      </c>
      <c r="L34" s="13">
        <f t="shared" si="34"/>
        <v>-24.918338777414839</v>
      </c>
      <c r="M34" s="19">
        <v>173245</v>
      </c>
      <c r="N34" s="19">
        <v>83203</v>
      </c>
      <c r="O34" s="13">
        <f t="shared" si="35"/>
        <v>-51.973794337498916</v>
      </c>
      <c r="P34" s="14">
        <f>(N34/N$181)*100</f>
        <v>0.44865752703711209</v>
      </c>
      <c r="Q34" s="15">
        <v>0</v>
      </c>
      <c r="R34" s="15">
        <v>0</v>
      </c>
      <c r="S34" s="37" t="s">
        <v>47</v>
      </c>
      <c r="T34" s="19">
        <v>0</v>
      </c>
      <c r="U34" s="19">
        <v>0</v>
      </c>
      <c r="V34" s="37" t="s">
        <v>47</v>
      </c>
      <c r="W34" s="37" t="s">
        <v>47</v>
      </c>
      <c r="X34" s="18">
        <v>875.49967670000001</v>
      </c>
      <c r="Y34" s="18">
        <v>1060.4164629999998</v>
      </c>
      <c r="Z34" s="13">
        <f t="shared" si="38"/>
        <v>21.121285503725392</v>
      </c>
      <c r="AA34" s="18">
        <v>10850.452707299999</v>
      </c>
      <c r="AB34" s="18">
        <v>9212.8040268999994</v>
      </c>
      <c r="AC34" s="13">
        <f t="shared" si="39"/>
        <v>-15.09290648581158</v>
      </c>
      <c r="AD34" s="14">
        <f>(AB34/AB$181)*100</f>
        <v>0.6297919909676345</v>
      </c>
    </row>
    <row r="35" spans="1:30">
      <c r="A35" s="4"/>
      <c r="B35" s="10" t="s">
        <v>4</v>
      </c>
      <c r="C35" s="18">
        <v>11.336833510005818</v>
      </c>
      <c r="D35" s="18">
        <v>13.233036516000011</v>
      </c>
      <c r="E35" s="13">
        <f t="shared" si="32"/>
        <v>16.726037339444179</v>
      </c>
      <c r="F35" s="18">
        <v>166.46293136700334</v>
      </c>
      <c r="G35" s="18">
        <v>96.37899109205199</v>
      </c>
      <c r="H35" s="13">
        <f t="shared" si="33"/>
        <v>-42.101829938604304</v>
      </c>
      <c r="I35" s="14">
        <f>(G35/G$182)*100</f>
        <v>8.3344076750706042E-2</v>
      </c>
      <c r="J35" s="19">
        <v>3</v>
      </c>
      <c r="K35" s="19">
        <v>-1</v>
      </c>
      <c r="L35" s="13">
        <f t="shared" si="34"/>
        <v>-133.33333333333331</v>
      </c>
      <c r="M35" s="19">
        <v>9</v>
      </c>
      <c r="N35" s="19">
        <v>11</v>
      </c>
      <c r="O35" s="13">
        <f t="shared" si="35"/>
        <v>22.222222222222221</v>
      </c>
      <c r="P35" s="14">
        <f>(N35/N$182)*100</f>
        <v>0.97951914514692784</v>
      </c>
      <c r="Q35" s="15">
        <v>20755</v>
      </c>
      <c r="R35" s="15">
        <v>5646</v>
      </c>
      <c r="S35" s="13">
        <f t="shared" si="36"/>
        <v>-72.79691640568538</v>
      </c>
      <c r="T35" s="19">
        <v>201514</v>
      </c>
      <c r="U35" s="19">
        <v>84420</v>
      </c>
      <c r="V35" s="13">
        <f t="shared" si="37"/>
        <v>-58.107129033218541</v>
      </c>
      <c r="W35" s="14">
        <f>(U35/U$182)*100</f>
        <v>0.13712331432086039</v>
      </c>
      <c r="X35" s="18">
        <v>2599.1263138999998</v>
      </c>
      <c r="Y35" s="18">
        <v>677.18874519999997</v>
      </c>
      <c r="Z35" s="13">
        <f t="shared" si="38"/>
        <v>-73.945523863983524</v>
      </c>
      <c r="AA35" s="18">
        <v>12177.400086268999</v>
      </c>
      <c r="AB35" s="18">
        <v>5330.4410986580024</v>
      </c>
      <c r="AC35" s="13">
        <f t="shared" si="39"/>
        <v>-56.226772045795684</v>
      </c>
      <c r="AD35" s="14">
        <f>(AB35/AB$182)*100</f>
        <v>0.78583854445374357</v>
      </c>
    </row>
    <row r="36" spans="1:30" s="3" customFormat="1" ht="15">
      <c r="A36" s="4"/>
      <c r="B36" s="10" t="s">
        <v>5</v>
      </c>
      <c r="C36" s="18">
        <v>0</v>
      </c>
      <c r="D36" s="18">
        <v>0</v>
      </c>
      <c r="E36" s="37" t="s">
        <v>47</v>
      </c>
      <c r="F36" s="18">
        <v>0</v>
      </c>
      <c r="G36" s="18">
        <v>0</v>
      </c>
      <c r="H36" s="37" t="s">
        <v>47</v>
      </c>
      <c r="I36" s="14">
        <f>(G36/G$183)*100</f>
        <v>0</v>
      </c>
      <c r="J36" s="19">
        <v>0</v>
      </c>
      <c r="K36" s="19">
        <v>0</v>
      </c>
      <c r="L36" s="37" t="s">
        <v>47</v>
      </c>
      <c r="M36" s="19">
        <v>0</v>
      </c>
      <c r="N36" s="19">
        <v>0</v>
      </c>
      <c r="O36" s="37" t="s">
        <v>47</v>
      </c>
      <c r="P36" s="14">
        <f>(N36/N$183)*100</f>
        <v>0</v>
      </c>
      <c r="Q36" s="20">
        <v>0</v>
      </c>
      <c r="R36" s="20">
        <v>0</v>
      </c>
      <c r="S36" s="37" t="s">
        <v>47</v>
      </c>
      <c r="T36" s="19">
        <v>0</v>
      </c>
      <c r="U36" s="19">
        <v>0</v>
      </c>
      <c r="V36" s="37" t="s">
        <v>47</v>
      </c>
      <c r="W36" s="14">
        <f>(U36/U$183)*100</f>
        <v>0</v>
      </c>
      <c r="X36" s="18">
        <v>0</v>
      </c>
      <c r="Y36" s="18">
        <v>0</v>
      </c>
      <c r="Z36" s="37" t="s">
        <v>47</v>
      </c>
      <c r="AA36" s="18">
        <v>0</v>
      </c>
      <c r="AB36" s="18">
        <v>0</v>
      </c>
      <c r="AC36" s="37" t="s">
        <v>47</v>
      </c>
      <c r="AD36" s="14">
        <f>(AB36/AB$183)*100</f>
        <v>0</v>
      </c>
    </row>
    <row r="37" spans="1:30">
      <c r="A37" s="4"/>
      <c r="B37" s="10" t="s">
        <v>23</v>
      </c>
      <c r="C37" s="18">
        <v>0</v>
      </c>
      <c r="D37" s="18">
        <v>0.18954524199956868</v>
      </c>
      <c r="E37" s="37" t="s">
        <v>47</v>
      </c>
      <c r="F37" s="18">
        <v>0</v>
      </c>
      <c r="G37" s="18">
        <v>2.4969350989947561</v>
      </c>
      <c r="H37" s="37" t="s">
        <v>47</v>
      </c>
      <c r="I37" s="14">
        <f>(G37/G$184)*100</f>
        <v>5.2504290892001593E-2</v>
      </c>
      <c r="J37" s="19">
        <v>0</v>
      </c>
      <c r="K37" s="19">
        <v>0</v>
      </c>
      <c r="L37" s="37" t="s">
        <v>47</v>
      </c>
      <c r="M37" s="19">
        <v>0</v>
      </c>
      <c r="N37" s="19">
        <v>3</v>
      </c>
      <c r="O37" s="37" t="s">
        <v>47</v>
      </c>
      <c r="P37" s="14">
        <f>(N37/N$184)*100</f>
        <v>1.2961762799740767E-2</v>
      </c>
      <c r="Q37" s="15">
        <v>0</v>
      </c>
      <c r="R37" s="15">
        <v>138568</v>
      </c>
      <c r="S37" s="37" t="s">
        <v>47</v>
      </c>
      <c r="T37" s="19">
        <v>0</v>
      </c>
      <c r="U37" s="19">
        <v>1611425</v>
      </c>
      <c r="V37" s="37" t="s">
        <v>47</v>
      </c>
      <c r="W37" s="14">
        <f>(U37/U$184)*100</f>
        <v>2.8304749563060772</v>
      </c>
      <c r="X37" s="18">
        <v>0</v>
      </c>
      <c r="Y37" s="18">
        <v>2759.14</v>
      </c>
      <c r="Z37" s="37" t="s">
        <v>47</v>
      </c>
      <c r="AA37" s="18">
        <v>0</v>
      </c>
      <c r="AB37" s="18">
        <v>32100.98</v>
      </c>
      <c r="AC37" s="37" t="s">
        <v>47</v>
      </c>
      <c r="AD37" s="14">
        <f>(AB37/AB$184)*100</f>
        <v>2.2897814244077921</v>
      </c>
    </row>
    <row r="38" spans="1:30">
      <c r="A38" s="4"/>
      <c r="B38" s="10"/>
      <c r="C38" s="18"/>
      <c r="D38" s="18"/>
      <c r="E38" s="13"/>
      <c r="F38" s="18"/>
      <c r="G38" s="18"/>
      <c r="H38" s="13"/>
      <c r="I38" s="14"/>
      <c r="J38" s="19"/>
      <c r="K38" s="19"/>
      <c r="L38" s="13"/>
      <c r="M38" s="19"/>
      <c r="N38" s="19"/>
      <c r="O38" s="13"/>
      <c r="P38" s="14"/>
      <c r="Q38" s="15"/>
      <c r="R38" s="15"/>
      <c r="S38" s="13"/>
      <c r="T38" s="19"/>
      <c r="U38" s="19"/>
      <c r="V38" s="13"/>
      <c r="W38" s="14"/>
      <c r="X38" s="18"/>
      <c r="Y38" s="18"/>
      <c r="Z38" s="13"/>
      <c r="AA38" s="18"/>
      <c r="AB38" s="18"/>
      <c r="AC38" s="13"/>
      <c r="AD38" s="14"/>
    </row>
    <row r="39" spans="1:30" ht="15">
      <c r="A39" s="4">
        <v>6</v>
      </c>
      <c r="B39" s="5" t="s">
        <v>16</v>
      </c>
      <c r="C39" s="6">
        <f>C40+C41+C42+C43+C44</f>
        <v>110.85733077499982</v>
      </c>
      <c r="D39" s="6">
        <v>163.50676776500026</v>
      </c>
      <c r="E39" s="7">
        <f t="shared" ref="E39:E44" si="40">((D39-C39)/C39)*100</f>
        <v>47.492968324178491</v>
      </c>
      <c r="F39" s="6">
        <f>F40+F41+F42+F43+F44</f>
        <v>1258.4367777427115</v>
      </c>
      <c r="G39" s="6">
        <v>1743.7054553251853</v>
      </c>
      <c r="H39" s="7">
        <f t="shared" ref="H39:H44" si="41">((G39-F39)/F39)*100</f>
        <v>38.561228197169513</v>
      </c>
      <c r="I39" s="8">
        <f>(G39/G$179)*100</f>
        <v>0.8208141456543121</v>
      </c>
      <c r="J39" s="9">
        <f>J40+J41+J42+J43+J44</f>
        <v>11616</v>
      </c>
      <c r="K39" s="9">
        <v>14554</v>
      </c>
      <c r="L39" s="7">
        <f t="shared" ref="L39:L44" si="42">((K39-J39)/J39)*100</f>
        <v>25.292699724517909</v>
      </c>
      <c r="M39" s="9">
        <f>M40+M41+M42+M43+M44</f>
        <v>123143</v>
      </c>
      <c r="N39" s="9">
        <v>133332</v>
      </c>
      <c r="O39" s="7">
        <f t="shared" ref="O39:O44" si="43">((N39-M39)/M39)*100</f>
        <v>8.274120331646948</v>
      </c>
      <c r="P39" s="8">
        <f>(N39/N$179)*100</f>
        <v>0.68400412150804923</v>
      </c>
      <c r="Q39" s="9">
        <f>Q40+Q41+Q42+Q43+Q44</f>
        <v>86566</v>
      </c>
      <c r="R39" s="9">
        <v>173497</v>
      </c>
      <c r="S39" s="7">
        <f t="shared" ref="S39:S44" si="44">((R39-Q39)/Q39)*100</f>
        <v>100.42164360141395</v>
      </c>
      <c r="T39" s="9">
        <f>T40+T41+T42+T43+T44</f>
        <v>3206819</v>
      </c>
      <c r="U39" s="9">
        <v>4538656</v>
      </c>
      <c r="V39" s="7">
        <f t="shared" ref="V39:V44" si="45">((U39-T39)/T39)*100</f>
        <v>41.531405420761196</v>
      </c>
      <c r="W39" s="8">
        <f>(U39/U$179)*100</f>
        <v>3.7484346580191041</v>
      </c>
      <c r="X39" s="6">
        <f>X40+X41+X42+X43+X44</f>
        <v>6459.3809049819092</v>
      </c>
      <c r="Y39" s="6">
        <v>7743.0635373619989</v>
      </c>
      <c r="Z39" s="7">
        <f t="shared" ref="Z39:Z44" si="46">((Y39-X39)/X39)*100</f>
        <v>19.873152725674178</v>
      </c>
      <c r="AA39" s="6">
        <f>AA40+AA41+AA42+AA43+AA44</f>
        <v>84168.400916951723</v>
      </c>
      <c r="AB39" s="6">
        <v>139886.01899354593</v>
      </c>
      <c r="AC39" s="7">
        <f t="shared" ref="AC39:AC44" si="47">((AB39-AA39)/AA39)*100</f>
        <v>66.197786187681444</v>
      </c>
      <c r="AD39" s="8">
        <f>(AB39/AB$179)*100</f>
        <v>3.8130999515089572</v>
      </c>
    </row>
    <row r="40" spans="1:30">
      <c r="A40" s="4"/>
      <c r="B40" s="10" t="s">
        <v>2</v>
      </c>
      <c r="C40" s="18">
        <v>8.0413899999999998</v>
      </c>
      <c r="D40" s="18">
        <v>42.252046568999994</v>
      </c>
      <c r="E40" s="13">
        <f t="shared" si="40"/>
        <v>425.43212764211154</v>
      </c>
      <c r="F40" s="18">
        <v>58.41497648199995</v>
      </c>
      <c r="G40" s="18">
        <v>362.79139523799876</v>
      </c>
      <c r="H40" s="13">
        <f t="shared" si="41"/>
        <v>521.05887408820524</v>
      </c>
      <c r="I40" s="14">
        <f>(G40/G$180)*100</f>
        <v>1.0388895982562132</v>
      </c>
      <c r="J40" s="19">
        <v>33</v>
      </c>
      <c r="K40" s="19">
        <v>245</v>
      </c>
      <c r="L40" s="13">
        <f t="shared" si="42"/>
        <v>642.42424242424238</v>
      </c>
      <c r="M40" s="19">
        <v>380</v>
      </c>
      <c r="N40" s="19">
        <v>3132</v>
      </c>
      <c r="O40" s="13">
        <f t="shared" si="43"/>
        <v>724.21052631578948</v>
      </c>
      <c r="P40" s="14">
        <f>(N40/N$180)*100</f>
        <v>0.34118204545825909</v>
      </c>
      <c r="Q40" s="15">
        <v>0</v>
      </c>
      <c r="R40" s="15">
        <v>0</v>
      </c>
      <c r="S40" s="37" t="s">
        <v>47</v>
      </c>
      <c r="T40" s="19">
        <v>0</v>
      </c>
      <c r="U40" s="19">
        <v>0</v>
      </c>
      <c r="V40" s="37" t="s">
        <v>47</v>
      </c>
      <c r="W40" s="37" t="s">
        <v>47</v>
      </c>
      <c r="X40" s="18">
        <v>8.0686974819999993</v>
      </c>
      <c r="Y40" s="18">
        <v>44.904882361999604</v>
      </c>
      <c r="Z40" s="13">
        <f t="shared" si="46"/>
        <v>456.5319862614179</v>
      </c>
      <c r="AA40" s="18">
        <v>70.454520481999964</v>
      </c>
      <c r="AB40" s="18">
        <v>395.94174504599869</v>
      </c>
      <c r="AC40" s="13">
        <f t="shared" si="47"/>
        <v>461.98203087217894</v>
      </c>
      <c r="AD40" s="14">
        <f>(AB40/AB$180)*100</f>
        <v>1.3119286005189639</v>
      </c>
    </row>
    <row r="41" spans="1:30" s="3" customFormat="1" ht="15">
      <c r="A41" s="4"/>
      <c r="B41" s="10" t="s">
        <v>3</v>
      </c>
      <c r="C41" s="18">
        <v>92.726263822999826</v>
      </c>
      <c r="D41" s="18">
        <v>104.25290314500027</v>
      </c>
      <c r="E41" s="13">
        <f t="shared" si="40"/>
        <v>12.430824716504302</v>
      </c>
      <c r="F41" s="18">
        <v>782.49458397198282</v>
      </c>
      <c r="G41" s="18">
        <v>640.46938728400016</v>
      </c>
      <c r="H41" s="13">
        <f t="shared" si="41"/>
        <v>-18.150310506566761</v>
      </c>
      <c r="I41" s="14">
        <f>(G41/G$181)*100</f>
        <v>1.236162562430674</v>
      </c>
      <c r="J41" s="19">
        <v>11581</v>
      </c>
      <c r="K41" s="19">
        <v>14302</v>
      </c>
      <c r="L41" s="13">
        <f t="shared" si="42"/>
        <v>23.495380364389948</v>
      </c>
      <c r="M41" s="19">
        <v>122743</v>
      </c>
      <c r="N41" s="19">
        <v>130131</v>
      </c>
      <c r="O41" s="13">
        <f t="shared" si="43"/>
        <v>6.0190805178299378</v>
      </c>
      <c r="P41" s="14">
        <f>(N41/N$181)*100</f>
        <v>0.70170850391051331</v>
      </c>
      <c r="Q41" s="20">
        <v>0</v>
      </c>
      <c r="R41" s="20">
        <v>0</v>
      </c>
      <c r="S41" s="37" t="s">
        <v>47</v>
      </c>
      <c r="T41" s="19">
        <v>0</v>
      </c>
      <c r="U41" s="19">
        <v>0</v>
      </c>
      <c r="V41" s="37" t="s">
        <v>47</v>
      </c>
      <c r="W41" s="37" t="s">
        <v>47</v>
      </c>
      <c r="X41" s="18">
        <v>1704.9797659999094</v>
      </c>
      <c r="Y41" s="18">
        <v>1493.4243906000002</v>
      </c>
      <c r="Z41" s="13">
        <f t="shared" si="46"/>
        <v>-12.408087158491272</v>
      </c>
      <c r="AA41" s="18">
        <v>13694.354583969716</v>
      </c>
      <c r="AB41" s="18">
        <v>18562.413911799998</v>
      </c>
      <c r="AC41" s="13">
        <f t="shared" si="47"/>
        <v>35.547928147915172</v>
      </c>
      <c r="AD41" s="14">
        <f>(AB41/AB$181)*100</f>
        <v>1.2689361002951391</v>
      </c>
    </row>
    <row r="42" spans="1:30">
      <c r="A42" s="4"/>
      <c r="B42" s="10" t="s">
        <v>4</v>
      </c>
      <c r="C42" s="18">
        <v>7.1872304740000015</v>
      </c>
      <c r="D42" s="18">
        <v>12.639586595000003</v>
      </c>
      <c r="E42" s="13">
        <f t="shared" si="40"/>
        <v>75.861712529242595</v>
      </c>
      <c r="F42" s="18">
        <v>327.24393003872882</v>
      </c>
      <c r="G42" s="18">
        <v>599.83989689225416</v>
      </c>
      <c r="H42" s="13">
        <f t="shared" si="41"/>
        <v>83.300541837785659</v>
      </c>
      <c r="I42" s="14">
        <f>(G42/G$182)*100</f>
        <v>0.51871369308042459</v>
      </c>
      <c r="J42" s="19">
        <v>0</v>
      </c>
      <c r="K42" s="19">
        <v>0</v>
      </c>
      <c r="L42" s="37" t="s">
        <v>47</v>
      </c>
      <c r="M42" s="19">
        <v>10</v>
      </c>
      <c r="N42" s="19">
        <v>9</v>
      </c>
      <c r="O42" s="13">
        <f t="shared" si="43"/>
        <v>-10</v>
      </c>
      <c r="P42" s="14">
        <f>(N42/N$182)*100</f>
        <v>0.80142475512021361</v>
      </c>
      <c r="Q42" s="21">
        <v>2893</v>
      </c>
      <c r="R42" s="21">
        <v>2723</v>
      </c>
      <c r="S42" s="13">
        <f t="shared" si="44"/>
        <v>-5.8762530245419979</v>
      </c>
      <c r="T42" s="19">
        <v>21076</v>
      </c>
      <c r="U42" s="19">
        <v>29312</v>
      </c>
      <c r="V42" s="13">
        <f t="shared" si="45"/>
        <v>39.07762383754033</v>
      </c>
      <c r="W42" s="14">
        <f>(U42/U$182)*100</f>
        <v>4.7611449767508411E-2</v>
      </c>
      <c r="X42" s="18">
        <v>390.54328020000003</v>
      </c>
      <c r="Y42" s="18">
        <v>608.82388570000001</v>
      </c>
      <c r="Z42" s="13">
        <f t="shared" si="46"/>
        <v>55.8915276658241</v>
      </c>
      <c r="AA42" s="18">
        <v>3017.5884142000014</v>
      </c>
      <c r="AB42" s="18">
        <v>3788.2710553000006</v>
      </c>
      <c r="AC42" s="13">
        <f t="shared" si="47"/>
        <v>25.539687171165003</v>
      </c>
      <c r="AD42" s="14">
        <f>(AB42/AB$182)*100</f>
        <v>0.55848462763103879</v>
      </c>
    </row>
    <row r="43" spans="1:30">
      <c r="A43" s="4"/>
      <c r="B43" s="10" t="s">
        <v>5</v>
      </c>
      <c r="C43" s="17">
        <v>0.50790501099999985</v>
      </c>
      <c r="D43" s="17">
        <v>0.416684587</v>
      </c>
      <c r="E43" s="13">
        <f t="shared" si="40"/>
        <v>-17.96013467565491</v>
      </c>
      <c r="F43" s="11">
        <v>5.9260378839999994</v>
      </c>
      <c r="G43" s="11">
        <v>2.8215035909322022</v>
      </c>
      <c r="H43" s="13">
        <f t="shared" si="41"/>
        <v>-52.388026432464798</v>
      </c>
      <c r="I43" s="14">
        <f>(G43/G$183)*100</f>
        <v>5.3152096927246692E-2</v>
      </c>
      <c r="J43" s="15">
        <v>0</v>
      </c>
      <c r="K43" s="15">
        <v>0</v>
      </c>
      <c r="L43" s="37" t="s">
        <v>47</v>
      </c>
      <c r="M43" s="15">
        <v>3</v>
      </c>
      <c r="N43" s="15">
        <v>2</v>
      </c>
      <c r="O43" s="13">
        <f t="shared" si="43"/>
        <v>-33.333333333333329</v>
      </c>
      <c r="P43" s="14">
        <f>(N43/N$183)*100</f>
        <v>3.4891835310537335E-2</v>
      </c>
      <c r="Q43" s="15">
        <v>1070</v>
      </c>
      <c r="R43" s="15">
        <v>548</v>
      </c>
      <c r="S43" s="13">
        <f t="shared" si="44"/>
        <v>-48.785046728971963</v>
      </c>
      <c r="T43" s="15">
        <v>10529</v>
      </c>
      <c r="U43" s="15">
        <v>3614</v>
      </c>
      <c r="V43" s="13">
        <f t="shared" si="45"/>
        <v>-65.675752683065809</v>
      </c>
      <c r="W43" s="14">
        <f>(U43/U$183)*100</f>
        <v>0.13980181719152307</v>
      </c>
      <c r="X43" s="17">
        <v>162.94831630000002</v>
      </c>
      <c r="Y43" s="17">
        <v>122.9827966</v>
      </c>
      <c r="Z43" s="13">
        <f t="shared" si="46"/>
        <v>-24.526500553967377</v>
      </c>
      <c r="AA43" s="11">
        <v>2098.6992880999996</v>
      </c>
      <c r="AB43" s="11">
        <v>806.04258149999998</v>
      </c>
      <c r="AC43" s="13">
        <f t="shared" si="47"/>
        <v>-61.593231289951568</v>
      </c>
      <c r="AD43" s="14">
        <f>(AB43/AB$183)*100</f>
        <v>0.84565842257331136</v>
      </c>
    </row>
    <row r="44" spans="1:30">
      <c r="A44" s="4"/>
      <c r="B44" s="10" t="s">
        <v>23</v>
      </c>
      <c r="C44" s="18">
        <v>2.3945414669999998</v>
      </c>
      <c r="D44" s="18">
        <v>3.9455468689999997</v>
      </c>
      <c r="E44" s="13">
        <f t="shared" si="40"/>
        <v>64.772543026501708</v>
      </c>
      <c r="F44" s="18">
        <v>84.357249366000019</v>
      </c>
      <c r="G44" s="18">
        <v>137.78327231999995</v>
      </c>
      <c r="H44" s="13">
        <f t="shared" si="41"/>
        <v>63.333054782524897</v>
      </c>
      <c r="I44" s="14">
        <f>(G44/G$184)*100</f>
        <v>2.8972371019389245</v>
      </c>
      <c r="J44" s="19">
        <v>2</v>
      </c>
      <c r="K44" s="19">
        <v>7</v>
      </c>
      <c r="L44" s="13">
        <f t="shared" si="42"/>
        <v>250</v>
      </c>
      <c r="M44" s="19">
        <v>7</v>
      </c>
      <c r="N44" s="19">
        <v>58</v>
      </c>
      <c r="O44" s="13">
        <f t="shared" si="43"/>
        <v>728.57142857142856</v>
      </c>
      <c r="P44" s="14">
        <f>(N44/N$184)*100</f>
        <v>0.25059408079498813</v>
      </c>
      <c r="Q44" s="15">
        <v>82603</v>
      </c>
      <c r="R44" s="15">
        <v>170226</v>
      </c>
      <c r="S44" s="13">
        <f t="shared" si="44"/>
        <v>106.07726111642435</v>
      </c>
      <c r="T44" s="19">
        <v>3175214</v>
      </c>
      <c r="U44" s="19">
        <v>4505730</v>
      </c>
      <c r="V44" s="13">
        <f t="shared" si="45"/>
        <v>41.903191406941396</v>
      </c>
      <c r="W44" s="14">
        <f>(U44/U$184)*100</f>
        <v>7.9143341606819932</v>
      </c>
      <c r="X44" s="18">
        <v>4192.8408449999997</v>
      </c>
      <c r="Y44" s="18">
        <v>5472.9275821000001</v>
      </c>
      <c r="Z44" s="13">
        <f t="shared" si="46"/>
        <v>30.530296389058392</v>
      </c>
      <c r="AA44" s="18">
        <v>65287.304110200006</v>
      </c>
      <c r="AB44" s="18">
        <v>116333.34969989995</v>
      </c>
      <c r="AC44" s="13">
        <f t="shared" si="47"/>
        <v>78.186787286450212</v>
      </c>
      <c r="AD44" s="14">
        <f>(AB44/AB$184)*100</f>
        <v>8.2981249538788742</v>
      </c>
    </row>
    <row r="45" spans="1:30">
      <c r="A45" s="4"/>
      <c r="B45" s="10"/>
      <c r="C45" s="18"/>
      <c r="D45" s="18"/>
      <c r="E45" s="13"/>
      <c r="F45" s="18"/>
      <c r="G45" s="18"/>
      <c r="H45" s="13"/>
      <c r="I45" s="14"/>
      <c r="J45" s="19"/>
      <c r="K45" s="19"/>
      <c r="L45" s="13"/>
      <c r="M45" s="19"/>
      <c r="N45" s="19"/>
      <c r="O45" s="13"/>
      <c r="P45" s="14"/>
      <c r="Q45" s="19"/>
      <c r="R45" s="15"/>
      <c r="S45" s="13"/>
      <c r="T45" s="19"/>
      <c r="U45" s="19"/>
      <c r="V45" s="13"/>
      <c r="W45" s="14"/>
      <c r="X45" s="18"/>
      <c r="Y45" s="18"/>
      <c r="Z45" s="13"/>
      <c r="AA45" s="18"/>
      <c r="AB45" s="18"/>
      <c r="AC45" s="13"/>
      <c r="AD45" s="14"/>
    </row>
    <row r="46" spans="1:30" ht="15">
      <c r="A46" s="4">
        <v>7</v>
      </c>
      <c r="B46" s="5" t="s">
        <v>38</v>
      </c>
      <c r="C46" s="6">
        <f>C47+C48+C49+C50+C51</f>
        <v>40.596773934998794</v>
      </c>
      <c r="D46" s="6">
        <v>40.26970941399977</v>
      </c>
      <c r="E46" s="7">
        <f t="shared" ref="E46:E51" si="48">((D46-C46)/C46)*100</f>
        <v>-0.80564165399620247</v>
      </c>
      <c r="F46" s="6">
        <f>F47+F48+F49+F50+F51</f>
        <v>290.87504627198365</v>
      </c>
      <c r="G46" s="6">
        <v>304.71015116399582</v>
      </c>
      <c r="H46" s="7">
        <f t="shared" ref="H46:H51" si="49">((G46-F46)/F46)*100</f>
        <v>4.7563739376514302</v>
      </c>
      <c r="I46" s="8">
        <f>(G46/G$179)*100</f>
        <v>0.1434361529557916</v>
      </c>
      <c r="J46" s="9">
        <f>J47+J48+J49+J50+J51</f>
        <v>8010</v>
      </c>
      <c r="K46" s="9">
        <v>7626</v>
      </c>
      <c r="L46" s="7">
        <f t="shared" ref="L46:L51" si="50">((K46-J46)/J46)*100</f>
        <v>-4.7940074906367043</v>
      </c>
      <c r="M46" s="9">
        <f>M47+M48+M49+M50+M51</f>
        <v>62933</v>
      </c>
      <c r="N46" s="9">
        <v>59487</v>
      </c>
      <c r="O46" s="7">
        <f t="shared" ref="O46:O51" si="51">((N46-M46)/M46)*100</f>
        <v>-5.4756645956811214</v>
      </c>
      <c r="P46" s="8">
        <f>(N46/N$179)*100</f>
        <v>0.30517320055312547</v>
      </c>
      <c r="Q46" s="9">
        <f>Q47+Q48+Q49+Q50+Q51</f>
        <v>28544</v>
      </c>
      <c r="R46" s="9">
        <v>38382</v>
      </c>
      <c r="S46" s="7">
        <f t="shared" ref="S46:S51" si="52">((R46-Q46)/Q46)*100</f>
        <v>34.466087443946186</v>
      </c>
      <c r="T46" s="9">
        <f>T47+T48+T49+T50+T51</f>
        <v>273745</v>
      </c>
      <c r="U46" s="9">
        <v>192237</v>
      </c>
      <c r="V46" s="7">
        <f t="shared" ref="V46:V51" si="53">((U46-T46)/T46)*100</f>
        <v>-29.775155710606587</v>
      </c>
      <c r="W46" s="8">
        <f>(U46/U$179)*100</f>
        <v>0.15876678764674357</v>
      </c>
      <c r="X46" s="6">
        <f>X47+X48+X49+X50+X51</f>
        <v>5749.7130604872491</v>
      </c>
      <c r="Y46" s="6">
        <v>2443.8123155593366</v>
      </c>
      <c r="Z46" s="7">
        <f t="shared" ref="Z46:Z51" si="54">((Y46-X46)/X46)*100</f>
        <v>-57.496795233947893</v>
      </c>
      <c r="AA46" s="6">
        <f>AA47+AA48+AA49+AA50+AA51</f>
        <v>27934.387339114623</v>
      </c>
      <c r="AB46" s="6">
        <v>17257.331968709626</v>
      </c>
      <c r="AC46" s="7">
        <f t="shared" ref="AC46:AC51" si="55">((AB46-AA46)/AA46)*100</f>
        <v>-38.221906357884009</v>
      </c>
      <c r="AD46" s="8">
        <f>(AB46/AB$179)*100</f>
        <v>0.47041106871514243</v>
      </c>
    </row>
    <row r="47" spans="1:30" s="3" customFormat="1" ht="15">
      <c r="A47" s="4"/>
      <c r="B47" s="10" t="s">
        <v>2</v>
      </c>
      <c r="C47" s="18">
        <v>1.1951241500000001</v>
      </c>
      <c r="D47" s="18">
        <v>1.4023011999999639</v>
      </c>
      <c r="E47" s="13">
        <f t="shared" si="48"/>
        <v>17.335190657804368</v>
      </c>
      <c r="F47" s="18">
        <v>7.3064943050000055</v>
      </c>
      <c r="G47" s="18">
        <v>5.6684687439999992</v>
      </c>
      <c r="H47" s="13">
        <f t="shared" si="49"/>
        <v>-22.418761893498871</v>
      </c>
      <c r="I47" s="14">
        <f>(G47/G$180)*100</f>
        <v>1.6232229577327242E-2</v>
      </c>
      <c r="J47" s="19">
        <v>68</v>
      </c>
      <c r="K47" s="19">
        <v>2000</v>
      </c>
      <c r="L47" s="13">
        <f t="shared" si="50"/>
        <v>2841.1764705882351</v>
      </c>
      <c r="M47" s="19">
        <v>2273</v>
      </c>
      <c r="N47" s="19">
        <v>2408</v>
      </c>
      <c r="O47" s="13">
        <f t="shared" si="51"/>
        <v>5.9392872855257375</v>
      </c>
      <c r="P47" s="14">
        <f>(N47/N$180)*100</f>
        <v>0.26231365436254406</v>
      </c>
      <c r="Q47" s="15">
        <v>0</v>
      </c>
      <c r="R47" s="15">
        <v>0</v>
      </c>
      <c r="S47" s="37" t="s">
        <v>47</v>
      </c>
      <c r="T47" s="19">
        <v>0</v>
      </c>
      <c r="U47" s="19">
        <v>0</v>
      </c>
      <c r="V47" s="37" t="s">
        <v>47</v>
      </c>
      <c r="W47" s="37" t="s">
        <v>47</v>
      </c>
      <c r="X47" s="18">
        <v>1.7554692000000001</v>
      </c>
      <c r="Y47" s="18">
        <v>15.190439399999546</v>
      </c>
      <c r="Z47" s="13">
        <f t="shared" si="54"/>
        <v>765.32075868944582</v>
      </c>
      <c r="AA47" s="18">
        <v>17.500988600000095</v>
      </c>
      <c r="AB47" s="18">
        <v>103.0023026999996</v>
      </c>
      <c r="AC47" s="13">
        <f t="shared" si="55"/>
        <v>488.55133875122368</v>
      </c>
      <c r="AD47" s="14">
        <f>(AB47/AB$180)*100</f>
        <v>0.34129178982060154</v>
      </c>
    </row>
    <row r="48" spans="1:30">
      <c r="A48" s="4"/>
      <c r="B48" s="10" t="s">
        <v>3</v>
      </c>
      <c r="C48" s="18">
        <v>34.503314904998838</v>
      </c>
      <c r="D48" s="18">
        <v>34.734168394999905</v>
      </c>
      <c r="E48" s="13">
        <f t="shared" si="48"/>
        <v>0.66907626306833778</v>
      </c>
      <c r="F48" s="18">
        <v>253.04802210200054</v>
      </c>
      <c r="G48" s="18">
        <v>281.26860268899941</v>
      </c>
      <c r="H48" s="13">
        <f t="shared" si="49"/>
        <v>11.152262860060409</v>
      </c>
      <c r="I48" s="14">
        <f>(G48/G$181)*100</f>
        <v>0.54287327940180319</v>
      </c>
      <c r="J48" s="19">
        <v>7934</v>
      </c>
      <c r="K48" s="19">
        <v>5622</v>
      </c>
      <c r="L48" s="13">
        <f t="shared" si="50"/>
        <v>-29.140408369044618</v>
      </c>
      <c r="M48" s="19">
        <v>60612</v>
      </c>
      <c r="N48" s="19">
        <v>57051</v>
      </c>
      <c r="O48" s="13">
        <f t="shared" si="51"/>
        <v>-5.8750742427242129</v>
      </c>
      <c r="P48" s="14">
        <f>(N48/N$181)*100</f>
        <v>0.30763747190599239</v>
      </c>
      <c r="Q48" s="21">
        <v>0</v>
      </c>
      <c r="R48" s="21">
        <v>0</v>
      </c>
      <c r="S48" s="37" t="s">
        <v>47</v>
      </c>
      <c r="T48" s="19">
        <v>0</v>
      </c>
      <c r="U48" s="19">
        <v>0</v>
      </c>
      <c r="V48" s="37" t="s">
        <v>47</v>
      </c>
      <c r="W48" s="37" t="s">
        <v>47</v>
      </c>
      <c r="X48" s="18">
        <v>1807.7232314460043</v>
      </c>
      <c r="Y48" s="18">
        <v>843.70475760000056</v>
      </c>
      <c r="Z48" s="13">
        <f t="shared" si="54"/>
        <v>-53.327769266696976</v>
      </c>
      <c r="AA48" s="18">
        <v>16538.4412653002</v>
      </c>
      <c r="AB48" s="18">
        <v>9750.7151666820209</v>
      </c>
      <c r="AC48" s="13">
        <f t="shared" si="55"/>
        <v>-41.042115092549324</v>
      </c>
      <c r="AD48" s="14">
        <f>(AB48/AB$181)*100</f>
        <v>0.66656387135256678</v>
      </c>
    </row>
    <row r="49" spans="1:30">
      <c r="A49" s="4"/>
      <c r="B49" s="10" t="s">
        <v>4</v>
      </c>
      <c r="C49" s="18">
        <v>1.5928012309999542</v>
      </c>
      <c r="D49" s="18">
        <v>2.0266390089999033</v>
      </c>
      <c r="E49" s="13">
        <f t="shared" si="48"/>
        <v>27.237408507500184</v>
      </c>
      <c r="F49" s="18">
        <v>15.658924021983051</v>
      </c>
      <c r="G49" s="18">
        <v>10.39556649499638</v>
      </c>
      <c r="H49" s="13">
        <f t="shared" si="49"/>
        <v>-33.612510793191255</v>
      </c>
      <c r="I49" s="14">
        <f>(G49/G$182)*100</f>
        <v>8.989603252834797E-3</v>
      </c>
      <c r="J49" s="19">
        <v>1</v>
      </c>
      <c r="K49" s="19">
        <v>0</v>
      </c>
      <c r="L49" s="13">
        <f t="shared" si="50"/>
        <v>-100</v>
      </c>
      <c r="M49" s="19">
        <v>4</v>
      </c>
      <c r="N49" s="19">
        <v>0</v>
      </c>
      <c r="O49" s="13">
        <f t="shared" si="51"/>
        <v>-100</v>
      </c>
      <c r="P49" s="14">
        <f>(N49/N$182)*100</f>
        <v>0</v>
      </c>
      <c r="Q49" s="21">
        <v>12868</v>
      </c>
      <c r="R49" s="21">
        <v>32719</v>
      </c>
      <c r="S49" s="13">
        <f t="shared" si="52"/>
        <v>154.26639726453217</v>
      </c>
      <c r="T49" s="19">
        <v>131371</v>
      </c>
      <c r="U49" s="19">
        <v>135684</v>
      </c>
      <c r="V49" s="13">
        <f t="shared" si="53"/>
        <v>3.2830685615546815</v>
      </c>
      <c r="W49" s="14">
        <f>(U49/U$182)*100</f>
        <v>0.22039137384875174</v>
      </c>
      <c r="X49" s="18">
        <v>149.91250900000369</v>
      </c>
      <c r="Y49" s="18">
        <v>161.74673159997278</v>
      </c>
      <c r="Z49" s="13">
        <f t="shared" si="54"/>
        <v>7.8940861432509211</v>
      </c>
      <c r="AA49" s="18">
        <v>1138.9989748987066</v>
      </c>
      <c r="AB49" s="18">
        <v>779.63329830081432</v>
      </c>
      <c r="AC49" s="13">
        <f t="shared" si="55"/>
        <v>-31.551009660026374</v>
      </c>
      <c r="AD49" s="14">
        <f>(AB49/AB$182)*100</f>
        <v>0.11493718531072948</v>
      </c>
    </row>
    <row r="50" spans="1:30" s="3" customFormat="1" ht="15">
      <c r="A50" s="4"/>
      <c r="B50" s="10" t="s">
        <v>5</v>
      </c>
      <c r="C50" s="18">
        <v>0.17</v>
      </c>
      <c r="D50" s="18">
        <v>1.3216713999999998</v>
      </c>
      <c r="E50" s="13">
        <f t="shared" si="48"/>
        <v>677.45376470588224</v>
      </c>
      <c r="F50" s="18">
        <v>5.9300358000000006</v>
      </c>
      <c r="G50" s="18">
        <v>2.7116652000000001</v>
      </c>
      <c r="H50" s="13">
        <f t="shared" si="49"/>
        <v>-54.272363752002981</v>
      </c>
      <c r="I50" s="14">
        <f>(G50/G$183)*100</f>
        <v>5.1082937483351618E-2</v>
      </c>
      <c r="J50" s="19">
        <v>0</v>
      </c>
      <c r="K50" s="19">
        <v>0</v>
      </c>
      <c r="L50" s="37" t="s">
        <v>47</v>
      </c>
      <c r="M50" s="19">
        <v>2</v>
      </c>
      <c r="N50" s="19">
        <v>0</v>
      </c>
      <c r="O50" s="13">
        <f t="shared" si="51"/>
        <v>-100</v>
      </c>
      <c r="P50" s="14">
        <f>(N50/N$183)*100</f>
        <v>0</v>
      </c>
      <c r="Q50" s="21">
        <v>0</v>
      </c>
      <c r="R50" s="21">
        <v>0</v>
      </c>
      <c r="S50" s="37" t="s">
        <v>47</v>
      </c>
      <c r="T50" s="19">
        <v>284</v>
      </c>
      <c r="U50" s="19">
        <v>0</v>
      </c>
      <c r="V50" s="13">
        <f t="shared" si="53"/>
        <v>-100</v>
      </c>
      <c r="W50" s="14">
        <f>(U50/U$183)*100</f>
        <v>0</v>
      </c>
      <c r="X50" s="18">
        <v>0</v>
      </c>
      <c r="Y50" s="18">
        <v>0</v>
      </c>
      <c r="Z50" s="37" t="s">
        <v>47</v>
      </c>
      <c r="AA50" s="18">
        <v>2.8399999999999998E-2</v>
      </c>
      <c r="AB50" s="18">
        <v>0</v>
      </c>
      <c r="AC50" s="13">
        <f t="shared" si="55"/>
        <v>-100</v>
      </c>
      <c r="AD50" s="14">
        <f>(AB50/AB$183)*100</f>
        <v>0</v>
      </c>
    </row>
    <row r="51" spans="1:30" s="3" customFormat="1" ht="15">
      <c r="A51" s="4"/>
      <c r="B51" s="10" t="s">
        <v>23</v>
      </c>
      <c r="C51" s="18">
        <v>3.1355336489999992</v>
      </c>
      <c r="D51" s="18">
        <v>0.78492941000000027</v>
      </c>
      <c r="E51" s="13">
        <f t="shared" si="48"/>
        <v>-74.966640519060164</v>
      </c>
      <c r="F51" s="18">
        <v>8.9315700429999971</v>
      </c>
      <c r="G51" s="18">
        <v>4.6658480360000025</v>
      </c>
      <c r="H51" s="13">
        <f t="shared" si="49"/>
        <v>-47.760046514366181</v>
      </c>
      <c r="I51" s="14">
        <f>(G51/G$184)*100</f>
        <v>9.8111097336348083E-2</v>
      </c>
      <c r="J51" s="19">
        <v>7</v>
      </c>
      <c r="K51" s="19">
        <v>4</v>
      </c>
      <c r="L51" s="13">
        <f t="shared" si="50"/>
        <v>-42.857142857142854</v>
      </c>
      <c r="M51" s="19">
        <v>42</v>
      </c>
      <c r="N51" s="19">
        <v>28</v>
      </c>
      <c r="O51" s="13">
        <f t="shared" si="51"/>
        <v>-33.333333333333329</v>
      </c>
      <c r="P51" s="14">
        <f>(N51/N$184)*100</f>
        <v>0.12097645279758047</v>
      </c>
      <c r="Q51" s="21">
        <v>15676</v>
      </c>
      <c r="R51" s="21">
        <v>5663</v>
      </c>
      <c r="S51" s="13">
        <f t="shared" si="52"/>
        <v>-63.874712936973722</v>
      </c>
      <c r="T51" s="19">
        <v>142090</v>
      </c>
      <c r="U51" s="19">
        <v>56553</v>
      </c>
      <c r="V51" s="13">
        <f t="shared" si="53"/>
        <v>-60.199169540432116</v>
      </c>
      <c r="W51" s="14">
        <f>(U51/U$184)*100</f>
        <v>9.9335588193045013E-2</v>
      </c>
      <c r="X51" s="18">
        <v>3790.3218508412415</v>
      </c>
      <c r="Y51" s="18">
        <v>1423.1703869593639</v>
      </c>
      <c r="Z51" s="13">
        <f t="shared" si="54"/>
        <v>-62.452518731529381</v>
      </c>
      <c r="AA51" s="18">
        <v>10239.417710315716</v>
      </c>
      <c r="AB51" s="18">
        <v>6623.9812010267951</v>
      </c>
      <c r="AC51" s="13">
        <f t="shared" si="55"/>
        <v>-35.309004980298283</v>
      </c>
      <c r="AD51" s="14">
        <f>(AB51/AB$184)*100</f>
        <v>0.47249240084687666</v>
      </c>
    </row>
    <row r="52" spans="1:30" s="3" customFormat="1" ht="15">
      <c r="A52" s="4"/>
      <c r="B52" s="10"/>
      <c r="C52" s="18"/>
      <c r="D52" s="18"/>
      <c r="E52" s="13"/>
      <c r="F52" s="18"/>
      <c r="G52" s="18"/>
      <c r="H52" s="13"/>
      <c r="I52" s="14"/>
      <c r="J52" s="19"/>
      <c r="K52" s="19"/>
      <c r="L52" s="13"/>
      <c r="M52" s="19"/>
      <c r="N52" s="19"/>
      <c r="O52" s="13"/>
      <c r="P52" s="14"/>
      <c r="Q52" s="21"/>
      <c r="R52" s="21"/>
      <c r="S52" s="13"/>
      <c r="T52" s="19"/>
      <c r="U52" s="19"/>
      <c r="V52" s="13"/>
      <c r="W52" s="14"/>
      <c r="X52" s="18"/>
      <c r="Y52" s="18"/>
      <c r="Z52" s="13"/>
      <c r="AA52" s="18"/>
      <c r="AB52" s="18"/>
      <c r="AC52" s="13"/>
      <c r="AD52" s="14"/>
    </row>
    <row r="53" spans="1:30" ht="15">
      <c r="A53" s="4">
        <v>8</v>
      </c>
      <c r="B53" s="5" t="s">
        <v>18</v>
      </c>
      <c r="C53" s="6">
        <f>C54+C55+C56+C57+C58</f>
        <v>85.367369927999974</v>
      </c>
      <c r="D53" s="6">
        <v>70.623569536572859</v>
      </c>
      <c r="E53" s="7">
        <f t="shared" ref="E53:E58" si="56">((D53-C53)/C53)*100</f>
        <v>-17.271002262178442</v>
      </c>
      <c r="F53" s="6">
        <f>F54+F55+F56+F57+F58</f>
        <v>688.73085322030056</v>
      </c>
      <c r="G53" s="6">
        <v>525.03617833057285</v>
      </c>
      <c r="H53" s="7">
        <f t="shared" ref="H53:H58" si="57">((G53-F53)/F53)*100</f>
        <v>-23.767582666630965</v>
      </c>
      <c r="I53" s="8">
        <f>(G53/G$179)*100</f>
        <v>0.2471501828694139</v>
      </c>
      <c r="J53" s="9">
        <f>J54+J55+J56+J57+J58</f>
        <v>16995</v>
      </c>
      <c r="K53" s="9">
        <v>12126</v>
      </c>
      <c r="L53" s="7">
        <f t="shared" ref="L53:L57" si="58">((K53-J53)/J53)*100</f>
        <v>-28.649602824360105</v>
      </c>
      <c r="M53" s="9">
        <f>M54+M55+M56+M57+M58</f>
        <v>156622</v>
      </c>
      <c r="N53" s="9">
        <v>112006</v>
      </c>
      <c r="O53" s="7">
        <f t="shared" ref="O53:O58" si="59">((N53-M53)/M53)*100</f>
        <v>-28.486419532377315</v>
      </c>
      <c r="P53" s="8">
        <f>(N53/N$179)*100</f>
        <v>0.57459998825211178</v>
      </c>
      <c r="Q53" s="9">
        <f>Q54+Q55+Q56+Q57+Q58</f>
        <v>139282</v>
      </c>
      <c r="R53" s="9">
        <v>171476</v>
      </c>
      <c r="S53" s="7">
        <f t="shared" ref="S53:S58" si="60">((R53-Q53)/Q53)*100</f>
        <v>23.114257405838515</v>
      </c>
      <c r="T53" s="9">
        <f>T54+T55+T56+T57+T58</f>
        <v>1510034</v>
      </c>
      <c r="U53" s="9">
        <v>921918</v>
      </c>
      <c r="V53" s="7">
        <f t="shared" ref="V53:V58" si="61">((U53-T53)/T53)*100</f>
        <v>-38.947202513320896</v>
      </c>
      <c r="W53" s="8">
        <f>(U53/U$179)*100</f>
        <v>0.76140368052825702</v>
      </c>
      <c r="X53" s="6">
        <f>X54+X55+X56+X57+X58</f>
        <v>6324.1117252999993</v>
      </c>
      <c r="Y53" s="6">
        <v>1869.3598830395401</v>
      </c>
      <c r="Z53" s="7">
        <f t="shared" ref="Z53:Z58" si="62">((Y53-X53)/X53)*100</f>
        <v>-70.440751772916173</v>
      </c>
      <c r="AA53" s="6">
        <f>AA54+AA55+AA56+AA57+AA58</f>
        <v>56054.360589530501</v>
      </c>
      <c r="AB53" s="6">
        <v>34201.294896699685</v>
      </c>
      <c r="AC53" s="7">
        <f t="shared" ref="AC53:AC58" si="63">((AB53-AA53)/AA53)*100</f>
        <v>-38.985487414358985</v>
      </c>
      <c r="AD53" s="8">
        <f>(AB53/AB$179)*100</f>
        <v>0.93228012956867479</v>
      </c>
    </row>
    <row r="54" spans="1:30">
      <c r="A54" s="4"/>
      <c r="B54" s="10" t="s">
        <v>2</v>
      </c>
      <c r="C54" s="18">
        <v>10.383040748999999</v>
      </c>
      <c r="D54" s="18">
        <v>8.8324313570000008</v>
      </c>
      <c r="E54" s="13">
        <f t="shared" si="56"/>
        <v>-14.934058620056357</v>
      </c>
      <c r="F54" s="18">
        <v>100.41712483370002</v>
      </c>
      <c r="G54" s="18">
        <v>66.510178401376919</v>
      </c>
      <c r="H54" s="13">
        <f t="shared" si="57"/>
        <v>-33.766099645330527</v>
      </c>
      <c r="I54" s="14">
        <f>(G54/G$180)*100</f>
        <v>0.19045857599248361</v>
      </c>
      <c r="J54" s="19">
        <v>160</v>
      </c>
      <c r="K54" s="19">
        <v>92</v>
      </c>
      <c r="L54" s="13">
        <f t="shared" si="58"/>
        <v>-42.5</v>
      </c>
      <c r="M54" s="19">
        <v>2097</v>
      </c>
      <c r="N54" s="19">
        <v>950</v>
      </c>
      <c r="O54" s="13">
        <f t="shared" si="59"/>
        <v>-54.697186456843106</v>
      </c>
      <c r="P54" s="14">
        <f>(N54/N$180)*100</f>
        <v>0.1034875297526648</v>
      </c>
      <c r="Q54" s="21">
        <v>0</v>
      </c>
      <c r="R54" s="21">
        <v>0</v>
      </c>
      <c r="S54" s="37" t="s">
        <v>47</v>
      </c>
      <c r="T54" s="19">
        <v>0</v>
      </c>
      <c r="U54" s="19">
        <v>0</v>
      </c>
      <c r="V54" s="37" t="s">
        <v>47</v>
      </c>
      <c r="W54" s="37" t="s">
        <v>47</v>
      </c>
      <c r="X54" s="18">
        <v>14.306947000000001</v>
      </c>
      <c r="Y54" s="18">
        <v>1.2247047</v>
      </c>
      <c r="Z54" s="13">
        <f t="shared" si="62"/>
        <v>-91.439790054439982</v>
      </c>
      <c r="AA54" s="18">
        <v>249.35220290000001</v>
      </c>
      <c r="AB54" s="18">
        <v>15.3379683</v>
      </c>
      <c r="AC54" s="13">
        <f t="shared" si="63"/>
        <v>-93.848873953541485</v>
      </c>
      <c r="AD54" s="14">
        <f>(AB54/AB$180)*100</f>
        <v>5.0821413852902821E-2</v>
      </c>
    </row>
    <row r="55" spans="1:30">
      <c r="A55" s="4"/>
      <c r="B55" s="10" t="s">
        <v>3</v>
      </c>
      <c r="C55" s="18">
        <v>65.610274878999988</v>
      </c>
      <c r="D55" s="18">
        <v>51.851318219000007</v>
      </c>
      <c r="E55" s="13">
        <f t="shared" si="56"/>
        <v>-20.97073466827349</v>
      </c>
      <c r="F55" s="18">
        <v>519.03569468030003</v>
      </c>
      <c r="G55" s="18">
        <v>400.09055291099997</v>
      </c>
      <c r="H55" s="13">
        <f t="shared" si="57"/>
        <v>-22.916562962507676</v>
      </c>
      <c r="I55" s="14">
        <f>(G55/G$181)*100</f>
        <v>0.77221015228860435</v>
      </c>
      <c r="J55" s="19">
        <v>16832</v>
      </c>
      <c r="K55" s="19">
        <v>12034</v>
      </c>
      <c r="L55" s="13">
        <f t="shared" si="58"/>
        <v>-28.505228136882128</v>
      </c>
      <c r="M55" s="19">
        <v>154492</v>
      </c>
      <c r="N55" s="19">
        <v>111035</v>
      </c>
      <c r="O55" s="13">
        <f t="shared" si="59"/>
        <v>-28.128964606581569</v>
      </c>
      <c r="P55" s="14">
        <f>(N55/N$181)*100</f>
        <v>0.59873668635224386</v>
      </c>
      <c r="Q55" s="21">
        <v>0</v>
      </c>
      <c r="R55" s="21">
        <v>0</v>
      </c>
      <c r="S55" s="37" t="s">
        <v>47</v>
      </c>
      <c r="T55" s="19">
        <v>0</v>
      </c>
      <c r="U55" s="19">
        <v>0</v>
      </c>
      <c r="V55" s="37" t="s">
        <v>47</v>
      </c>
      <c r="W55" s="37" t="s">
        <v>47</v>
      </c>
      <c r="X55" s="18">
        <v>1321.3133947000001</v>
      </c>
      <c r="Y55" s="18">
        <v>823.47281920000012</v>
      </c>
      <c r="Z55" s="13">
        <f t="shared" si="62"/>
        <v>-37.677705947500293</v>
      </c>
      <c r="AA55" s="18">
        <v>12759.8654733</v>
      </c>
      <c r="AB55" s="18">
        <v>10874.419173454999</v>
      </c>
      <c r="AC55" s="13">
        <f t="shared" si="63"/>
        <v>-14.776380705504266</v>
      </c>
      <c r="AD55" s="14">
        <f>(AB55/AB$181)*100</f>
        <v>0.74338085146171551</v>
      </c>
    </row>
    <row r="56" spans="1:30">
      <c r="A56" s="4"/>
      <c r="B56" s="10" t="s">
        <v>4</v>
      </c>
      <c r="C56" s="18">
        <v>6.1659100000000001E-2</v>
      </c>
      <c r="D56" s="18">
        <v>7.7652100000000002E-2</v>
      </c>
      <c r="E56" s="13">
        <f t="shared" si="56"/>
        <v>25.937777229962812</v>
      </c>
      <c r="F56" s="18">
        <v>0.37019998440677965</v>
      </c>
      <c r="G56" s="18">
        <v>0.5190153186440678</v>
      </c>
      <c r="H56" s="13">
        <f t="shared" si="57"/>
        <v>40.198633307819996</v>
      </c>
      <c r="I56" s="14">
        <f>(G56/G$182)*100</f>
        <v>4.4882035038682378E-4</v>
      </c>
      <c r="J56" s="19">
        <v>0</v>
      </c>
      <c r="K56" s="19">
        <v>0</v>
      </c>
      <c r="L56" s="37" t="s">
        <v>47</v>
      </c>
      <c r="M56" s="19">
        <v>0</v>
      </c>
      <c r="N56" s="19">
        <v>0</v>
      </c>
      <c r="O56" s="37" t="s">
        <v>47</v>
      </c>
      <c r="P56" s="14">
        <f>(N56/N$182)*100</f>
        <v>0</v>
      </c>
      <c r="Q56" s="15">
        <v>204</v>
      </c>
      <c r="R56" s="15">
        <v>437</v>
      </c>
      <c r="S56" s="13">
        <f t="shared" si="60"/>
        <v>114.21568627450979</v>
      </c>
      <c r="T56" s="19">
        <v>1440</v>
      </c>
      <c r="U56" s="19">
        <v>2400</v>
      </c>
      <c r="V56" s="13">
        <f t="shared" si="61"/>
        <v>66.666666666666657</v>
      </c>
      <c r="W56" s="14">
        <f>(U56/U$182)*100</f>
        <v>3.8983173936278722E-3</v>
      </c>
      <c r="X56" s="18">
        <v>4.6509999999999998</v>
      </c>
      <c r="Y56" s="18">
        <v>5.5717499999999998</v>
      </c>
      <c r="Z56" s="13">
        <f t="shared" si="62"/>
        <v>19.796817888626101</v>
      </c>
      <c r="AA56" s="18">
        <v>28.8889</v>
      </c>
      <c r="AB56" s="18">
        <v>39.548845</v>
      </c>
      <c r="AC56" s="13">
        <f t="shared" si="63"/>
        <v>36.899795423155609</v>
      </c>
      <c r="AD56" s="14">
        <f>(AB56/AB$182)*100</f>
        <v>5.8304756050022201E-3</v>
      </c>
    </row>
    <row r="57" spans="1:30" s="3" customFormat="1" ht="15">
      <c r="A57" s="4"/>
      <c r="B57" s="10" t="s">
        <v>5</v>
      </c>
      <c r="C57" s="18">
        <v>0.97805530000000007</v>
      </c>
      <c r="D57" s="18">
        <v>1.6001101</v>
      </c>
      <c r="E57" s="13">
        <f t="shared" si="56"/>
        <v>63.601189012523108</v>
      </c>
      <c r="F57" s="18">
        <v>7.7136420761526692</v>
      </c>
      <c r="G57" s="18">
        <v>13.87026552485864</v>
      </c>
      <c r="H57" s="13">
        <f t="shared" si="57"/>
        <v>79.814741051307735</v>
      </c>
      <c r="I57" s="14">
        <f>(G57/G$183)*100</f>
        <v>0.26129107187857897</v>
      </c>
      <c r="J57" s="19">
        <v>3</v>
      </c>
      <c r="K57" s="19">
        <v>0</v>
      </c>
      <c r="L57" s="13">
        <f t="shared" si="58"/>
        <v>-100</v>
      </c>
      <c r="M57" s="19">
        <v>33</v>
      </c>
      <c r="N57" s="19">
        <v>21</v>
      </c>
      <c r="O57" s="13">
        <f t="shared" si="59"/>
        <v>-36.363636363636367</v>
      </c>
      <c r="P57" s="14">
        <f>(N57/N$183)*100</f>
        <v>0.36636427076064199</v>
      </c>
      <c r="Q57" s="22">
        <v>1998</v>
      </c>
      <c r="R57" s="22">
        <v>1209</v>
      </c>
      <c r="S57" s="13">
        <f t="shared" si="60"/>
        <v>-39.489489489489486</v>
      </c>
      <c r="T57" s="19">
        <v>50357</v>
      </c>
      <c r="U57" s="19">
        <v>145873</v>
      </c>
      <c r="V57" s="13">
        <f t="shared" si="61"/>
        <v>189.67770121333677</v>
      </c>
      <c r="W57" s="14">
        <f>(U57/U$183)*100</f>
        <v>5.6428639953456132</v>
      </c>
      <c r="X57" s="18">
        <v>285.93760000000003</v>
      </c>
      <c r="Y57" s="18">
        <v>0.1211</v>
      </c>
      <c r="Z57" s="13">
        <f t="shared" si="62"/>
        <v>-99.957648102243283</v>
      </c>
      <c r="AA57" s="18">
        <v>1714.8080674</v>
      </c>
      <c r="AB57" s="18">
        <v>1976.1495937</v>
      </c>
      <c r="AC57" s="13">
        <f t="shared" si="63"/>
        <v>15.240278563434051</v>
      </c>
      <c r="AD57" s="14">
        <f>(AB57/AB$183)*100</f>
        <v>2.0732745223798479</v>
      </c>
    </row>
    <row r="58" spans="1:30" s="3" customFormat="1" ht="15">
      <c r="A58" s="4"/>
      <c r="B58" s="10" t="s">
        <v>23</v>
      </c>
      <c r="C58" s="18">
        <v>8.3343398999999945</v>
      </c>
      <c r="D58" s="18">
        <v>8.2620577605728425</v>
      </c>
      <c r="E58" s="13">
        <f t="shared" si="56"/>
        <v>-0.86728091599854296</v>
      </c>
      <c r="F58" s="18">
        <v>61.1941916457411</v>
      </c>
      <c r="G58" s="18">
        <v>44.046166174693234</v>
      </c>
      <c r="H58" s="13">
        <f t="shared" si="57"/>
        <v>-28.022308996774381</v>
      </c>
      <c r="I58" s="14">
        <f>(G58/G$184)*100</f>
        <v>0.92618054928402904</v>
      </c>
      <c r="J58" s="19">
        <v>0</v>
      </c>
      <c r="K58" s="19">
        <v>0</v>
      </c>
      <c r="L58" s="37" t="s">
        <v>47</v>
      </c>
      <c r="M58" s="19">
        <v>0</v>
      </c>
      <c r="N58" s="19">
        <v>0</v>
      </c>
      <c r="O58" s="37" t="s">
        <v>47</v>
      </c>
      <c r="P58" s="14">
        <f>(N58/N$184)*100</f>
        <v>0</v>
      </c>
      <c r="Q58" s="15">
        <v>137080</v>
      </c>
      <c r="R58" s="15">
        <v>169830</v>
      </c>
      <c r="S58" s="13">
        <f t="shared" si="60"/>
        <v>23.891158447621827</v>
      </c>
      <c r="T58" s="19">
        <v>1458237</v>
      </c>
      <c r="U58" s="19">
        <v>773645</v>
      </c>
      <c r="V58" s="13">
        <f t="shared" si="61"/>
        <v>-46.9465525837021</v>
      </c>
      <c r="W58" s="14">
        <f>(U58/U$184)*100</f>
        <v>1.3589107762206836</v>
      </c>
      <c r="X58" s="18">
        <v>4697.9027835999996</v>
      </c>
      <c r="Y58" s="18">
        <v>1038.9695091395399</v>
      </c>
      <c r="Z58" s="13">
        <f t="shared" si="62"/>
        <v>-77.88439742162187</v>
      </c>
      <c r="AA58" s="18">
        <v>41301.4459459305</v>
      </c>
      <c r="AB58" s="18">
        <v>21295.839316244685</v>
      </c>
      <c r="AC58" s="13">
        <f t="shared" si="63"/>
        <v>-48.438029641567553</v>
      </c>
      <c r="AD58" s="14">
        <f>(AB58/AB$184)*100</f>
        <v>1.5190445052926798</v>
      </c>
    </row>
    <row r="59" spans="1:30" s="3" customFormat="1" ht="15">
      <c r="A59" s="4"/>
      <c r="B59" s="10"/>
      <c r="C59" s="18"/>
      <c r="D59" s="18"/>
      <c r="E59" s="13"/>
      <c r="F59" s="18"/>
      <c r="G59" s="18"/>
      <c r="H59" s="13"/>
      <c r="I59" s="14"/>
      <c r="J59" s="19"/>
      <c r="K59" s="19"/>
      <c r="L59" s="13"/>
      <c r="M59" s="19"/>
      <c r="N59" s="19"/>
      <c r="O59" s="13"/>
      <c r="P59" s="14"/>
      <c r="Q59" s="15"/>
      <c r="R59" s="15"/>
      <c r="S59" s="13"/>
      <c r="T59" s="19"/>
      <c r="U59" s="19"/>
      <c r="V59" s="13"/>
      <c r="W59" s="14"/>
      <c r="X59" s="18"/>
      <c r="Y59" s="18"/>
      <c r="Z59" s="13"/>
      <c r="AA59" s="18"/>
      <c r="AB59" s="18"/>
      <c r="AC59" s="13"/>
      <c r="AD59" s="14"/>
    </row>
    <row r="60" spans="1:30" s="3" customFormat="1" ht="15">
      <c r="A60" s="4">
        <v>9</v>
      </c>
      <c r="B60" s="5" t="s">
        <v>15</v>
      </c>
      <c r="C60" s="6">
        <f>C61+C62+C63+C64+C65</f>
        <v>100.933306383</v>
      </c>
      <c r="D60" s="6">
        <v>40.098811655999995</v>
      </c>
      <c r="E60" s="7">
        <f t="shared" ref="E60:E65" si="64">((D60-C60)/C60)*100</f>
        <v>-60.271972559938092</v>
      </c>
      <c r="F60" s="6">
        <f>F61+F62+F63+F64+F65</f>
        <v>642.46166746900121</v>
      </c>
      <c r="G60" s="6">
        <v>311.959588553</v>
      </c>
      <c r="H60" s="7">
        <f t="shared" ref="H60:H65" si="65">((G60-F60)/F60)*100</f>
        <v>-51.443081455431418</v>
      </c>
      <c r="I60" s="8">
        <f>(G60/G$179)*100</f>
        <v>0.14684867927367259</v>
      </c>
      <c r="J60" s="9">
        <f>J61+J62+J63+J64+J65</f>
        <v>5817</v>
      </c>
      <c r="K60" s="9">
        <v>4225</v>
      </c>
      <c r="L60" s="7">
        <f t="shared" ref="L60:L65" si="66">((K60-J60)/J60)*100</f>
        <v>-27.368059137012207</v>
      </c>
      <c r="M60" s="9">
        <f>M61+M62+M63+M64+M65</f>
        <v>52365</v>
      </c>
      <c r="N60" s="9">
        <v>37950</v>
      </c>
      <c r="O60" s="7">
        <f t="shared" ref="O60:O65" si="67">((N60-M60)/M60)*100</f>
        <v>-27.527928960183328</v>
      </c>
      <c r="P60" s="8">
        <f>(N60/N$179)*100</f>
        <v>0.19468661995042802</v>
      </c>
      <c r="Q60" s="9">
        <f>Q61+Q62+Q63+Q64+Q65</f>
        <v>30045</v>
      </c>
      <c r="R60" s="9">
        <v>9995</v>
      </c>
      <c r="S60" s="7">
        <f t="shared" ref="S60:S65" si="68">((R60-Q60)/Q60)*100</f>
        <v>-66.733233483108663</v>
      </c>
      <c r="T60" s="9">
        <f>T61+T62+T63+T64+T65</f>
        <v>531448</v>
      </c>
      <c r="U60" s="9">
        <v>79789</v>
      </c>
      <c r="V60" s="7">
        <f t="shared" ref="V60:V65" si="69">((U60-T60)/T60)*100</f>
        <v>-84.986489741235275</v>
      </c>
      <c r="W60" s="8">
        <f>(U60/U$179)*100</f>
        <v>6.5897008481957287E-2</v>
      </c>
      <c r="X60" s="6">
        <f>X61+X62+X63+X64+X65</f>
        <v>3545.4137567000007</v>
      </c>
      <c r="Y60" s="6">
        <v>1918.4128456999999</v>
      </c>
      <c r="Z60" s="7">
        <f t="shared" ref="Z60:Z65" si="70">((Y60-X60)/X60)*100</f>
        <v>-45.890297230481224</v>
      </c>
      <c r="AA60" s="6">
        <f>AA61+AA62+AA63+AA64+AA65</f>
        <v>52541.332809400003</v>
      </c>
      <c r="AB60" s="6">
        <v>25984.829188099997</v>
      </c>
      <c r="AC60" s="7">
        <f t="shared" ref="AC60:AC65" si="71">((AB60-AA60)/AA60)*100</f>
        <v>-50.544023535978646</v>
      </c>
      <c r="AD60" s="8">
        <f>(AB60/AB$179)*100</f>
        <v>0.70831060623495279</v>
      </c>
    </row>
    <row r="61" spans="1:30" s="3" customFormat="1" ht="15">
      <c r="A61" s="4"/>
      <c r="B61" s="10" t="s">
        <v>2</v>
      </c>
      <c r="C61" s="18">
        <v>0.53088062400000002</v>
      </c>
      <c r="D61" s="18">
        <v>0.42294074900000006</v>
      </c>
      <c r="E61" s="13">
        <f t="shared" si="64"/>
        <v>-20.332231036557847</v>
      </c>
      <c r="F61" s="18">
        <v>4.5352755719999998</v>
      </c>
      <c r="G61" s="18">
        <v>2.3629356839999995</v>
      </c>
      <c r="H61" s="13">
        <f t="shared" si="65"/>
        <v>-47.898740738305911</v>
      </c>
      <c r="I61" s="14">
        <f>(G61/G$180)*100</f>
        <v>6.7665036593428877E-3</v>
      </c>
      <c r="J61" s="19">
        <v>38</v>
      </c>
      <c r="K61" s="19">
        <v>24</v>
      </c>
      <c r="L61" s="13">
        <f t="shared" si="66"/>
        <v>-36.84210526315789</v>
      </c>
      <c r="M61" s="19">
        <v>275</v>
      </c>
      <c r="N61" s="19">
        <v>112</v>
      </c>
      <c r="O61" s="13">
        <f t="shared" si="67"/>
        <v>-59.27272727272728</v>
      </c>
      <c r="P61" s="14">
        <f>(N61/N$180)*100</f>
        <v>1.2200635086629955E-2</v>
      </c>
      <c r="Q61" s="15">
        <v>0</v>
      </c>
      <c r="R61" s="15">
        <v>0</v>
      </c>
      <c r="S61" s="37" t="s">
        <v>47</v>
      </c>
      <c r="T61" s="19">
        <v>0</v>
      </c>
      <c r="U61" s="19">
        <v>0</v>
      </c>
      <c r="V61" s="37" t="s">
        <v>47</v>
      </c>
      <c r="W61" s="37" t="s">
        <v>47</v>
      </c>
      <c r="X61" s="18">
        <v>0.66581040000000002</v>
      </c>
      <c r="Y61" s="18">
        <v>0.26414799999999999</v>
      </c>
      <c r="Z61" s="13">
        <f t="shared" si="70"/>
        <v>-60.32684379817438</v>
      </c>
      <c r="AA61" s="18">
        <v>8.3111103000000011</v>
      </c>
      <c r="AB61" s="18">
        <v>1.0535502999999999</v>
      </c>
      <c r="AC61" s="13">
        <f t="shared" si="71"/>
        <v>-87.323591409922699</v>
      </c>
      <c r="AD61" s="14">
        <f>(AB61/AB$180)*100</f>
        <v>3.4908740691001368E-3</v>
      </c>
    </row>
    <row r="62" spans="1:30">
      <c r="A62" s="4"/>
      <c r="B62" s="10" t="s">
        <v>3</v>
      </c>
      <c r="C62" s="18">
        <v>30.904528100000004</v>
      </c>
      <c r="D62" s="18">
        <v>28.077342200000004</v>
      </c>
      <c r="E62" s="13">
        <f t="shared" si="64"/>
        <v>-9.1481283611640052</v>
      </c>
      <c r="F62" s="18">
        <v>276.3254781</v>
      </c>
      <c r="G62" s="18">
        <v>213.50203490000004</v>
      </c>
      <c r="H62" s="13">
        <f t="shared" si="65"/>
        <v>-22.735306071655344</v>
      </c>
      <c r="I62" s="14">
        <f>(G62/G$181)*100</f>
        <v>0.41207781009698291</v>
      </c>
      <c r="J62" s="19">
        <v>5774</v>
      </c>
      <c r="K62" s="19">
        <v>4201</v>
      </c>
      <c r="L62" s="13">
        <f t="shared" si="66"/>
        <v>-27.242812608243849</v>
      </c>
      <c r="M62" s="19">
        <v>52048</v>
      </c>
      <c r="N62" s="19">
        <v>37810</v>
      </c>
      <c r="O62" s="13">
        <f t="shared" si="67"/>
        <v>-27.355517983399942</v>
      </c>
      <c r="P62" s="14">
        <f>(N62/N$181)*100</f>
        <v>0.20388376737945998</v>
      </c>
      <c r="Q62" s="20">
        <v>0</v>
      </c>
      <c r="R62" s="20">
        <v>0</v>
      </c>
      <c r="S62" s="37" t="s">
        <v>47</v>
      </c>
      <c r="T62" s="19">
        <v>0</v>
      </c>
      <c r="U62" s="19">
        <v>0</v>
      </c>
      <c r="V62" s="37" t="s">
        <v>47</v>
      </c>
      <c r="W62" s="37" t="s">
        <v>47</v>
      </c>
      <c r="X62" s="18">
        <v>670.74021110000035</v>
      </c>
      <c r="Y62" s="18">
        <v>315.28294099999982</v>
      </c>
      <c r="Z62" s="13">
        <f t="shared" si="70"/>
        <v>-52.994775654952576</v>
      </c>
      <c r="AA62" s="18">
        <v>5721.0782865000001</v>
      </c>
      <c r="AB62" s="18">
        <v>3357.8318051000006</v>
      </c>
      <c r="AC62" s="13">
        <f t="shared" si="71"/>
        <v>-41.307710942822446</v>
      </c>
      <c r="AD62" s="14">
        <f>(AB62/AB$181)*100</f>
        <v>0.22954309802896777</v>
      </c>
    </row>
    <row r="63" spans="1:30" ht="14.25" customHeight="1">
      <c r="A63" s="4"/>
      <c r="B63" s="10" t="s">
        <v>4</v>
      </c>
      <c r="C63" s="12">
        <v>6.0456139390000008</v>
      </c>
      <c r="D63" s="12">
        <v>9.278183401999998</v>
      </c>
      <c r="E63" s="13">
        <f t="shared" si="64"/>
        <v>53.469664050938285</v>
      </c>
      <c r="F63" s="12">
        <v>58.890315712000003</v>
      </c>
      <c r="G63" s="12">
        <v>46.950778233999991</v>
      </c>
      <c r="H63" s="13">
        <f t="shared" si="65"/>
        <v>-20.274195058470553</v>
      </c>
      <c r="I63" s="14">
        <f>(G63/G$182)*100</f>
        <v>4.0600853155875895E-2</v>
      </c>
      <c r="J63" s="16">
        <v>0</v>
      </c>
      <c r="K63" s="16">
        <v>0</v>
      </c>
      <c r="L63" s="37" t="s">
        <v>47</v>
      </c>
      <c r="M63" s="16">
        <v>3</v>
      </c>
      <c r="N63" s="16">
        <v>5</v>
      </c>
      <c r="O63" s="13">
        <f t="shared" si="67"/>
        <v>66.666666666666657</v>
      </c>
      <c r="P63" s="14">
        <f>(N63/N$182)*100</f>
        <v>0.44523597506678536</v>
      </c>
      <c r="Q63" s="15">
        <v>5839</v>
      </c>
      <c r="R63" s="15">
        <v>6379</v>
      </c>
      <c r="S63" s="13">
        <f t="shared" si="68"/>
        <v>9.2481589313238555</v>
      </c>
      <c r="T63" s="16">
        <v>52350</v>
      </c>
      <c r="U63" s="16">
        <v>32182</v>
      </c>
      <c r="V63" s="13">
        <f t="shared" si="69"/>
        <v>-38.52531041069723</v>
      </c>
      <c r="W63" s="14">
        <f>(U63/U$182)*100</f>
        <v>5.2273187650721739E-2</v>
      </c>
      <c r="X63" s="12">
        <v>515.45193340000003</v>
      </c>
      <c r="Y63" s="12">
        <v>576.08462029999998</v>
      </c>
      <c r="Z63" s="13">
        <f t="shared" si="70"/>
        <v>11.76301473932932</v>
      </c>
      <c r="AA63" s="12">
        <v>5100.9433147999998</v>
      </c>
      <c r="AB63" s="12">
        <v>2857.2856099999999</v>
      </c>
      <c r="AC63" s="13">
        <f t="shared" si="71"/>
        <v>-43.985152673431941</v>
      </c>
      <c r="AD63" s="14">
        <f>(AB63/AB$182)*100</f>
        <v>0.42123440129866974</v>
      </c>
    </row>
    <row r="64" spans="1:30">
      <c r="A64" s="4"/>
      <c r="B64" s="10" t="s">
        <v>5</v>
      </c>
      <c r="C64" s="12">
        <v>0</v>
      </c>
      <c r="D64" s="12">
        <v>0</v>
      </c>
      <c r="E64" s="37" t="s">
        <v>47</v>
      </c>
      <c r="F64" s="12">
        <v>0</v>
      </c>
      <c r="G64" s="12">
        <v>0</v>
      </c>
      <c r="H64" s="37" t="s">
        <v>47</v>
      </c>
      <c r="I64" s="14">
        <f>(G64/G$183)*100</f>
        <v>0</v>
      </c>
      <c r="J64" s="16">
        <v>0</v>
      </c>
      <c r="K64" s="16">
        <v>0</v>
      </c>
      <c r="L64" s="37" t="s">
        <v>47</v>
      </c>
      <c r="M64" s="16">
        <v>0</v>
      </c>
      <c r="N64" s="16">
        <v>0</v>
      </c>
      <c r="O64" s="37" t="s">
        <v>47</v>
      </c>
      <c r="P64" s="14">
        <f>(N64/N$183)*100</f>
        <v>0</v>
      </c>
      <c r="Q64" s="15">
        <v>0</v>
      </c>
      <c r="R64" s="15">
        <v>0</v>
      </c>
      <c r="S64" s="37" t="s">
        <v>47</v>
      </c>
      <c r="T64" s="16">
        <v>0</v>
      </c>
      <c r="U64" s="16">
        <v>0</v>
      </c>
      <c r="V64" s="37" t="s">
        <v>47</v>
      </c>
      <c r="W64" s="14">
        <f>(U64/U$183)*100</f>
        <v>0</v>
      </c>
      <c r="X64" s="12">
        <v>0</v>
      </c>
      <c r="Y64" s="12">
        <v>0</v>
      </c>
      <c r="Z64" s="37" t="s">
        <v>47</v>
      </c>
      <c r="AA64" s="12">
        <v>0</v>
      </c>
      <c r="AB64" s="12">
        <v>0</v>
      </c>
      <c r="AC64" s="37" t="s">
        <v>47</v>
      </c>
      <c r="AD64" s="14">
        <f>(AB64/AB$183)*100</f>
        <v>0</v>
      </c>
    </row>
    <row r="65" spans="1:30">
      <c r="A65" s="4"/>
      <c r="B65" s="10" t="s">
        <v>23</v>
      </c>
      <c r="C65" s="12">
        <v>63.452283719999997</v>
      </c>
      <c r="D65" s="12">
        <v>2.320345305</v>
      </c>
      <c r="E65" s="13">
        <f t="shared" si="64"/>
        <v>-96.343165022650496</v>
      </c>
      <c r="F65" s="12">
        <v>302.71059808500121</v>
      </c>
      <c r="G65" s="12">
        <v>49.143839734999993</v>
      </c>
      <c r="H65" s="13">
        <f t="shared" si="65"/>
        <v>-83.765404962398975</v>
      </c>
      <c r="I65" s="14">
        <f>(G65/G$184)*100</f>
        <v>1.0333718557743599</v>
      </c>
      <c r="J65" s="16">
        <v>5</v>
      </c>
      <c r="K65" s="16">
        <v>0</v>
      </c>
      <c r="L65" s="13">
        <f t="shared" si="66"/>
        <v>-100</v>
      </c>
      <c r="M65" s="16">
        <v>39</v>
      </c>
      <c r="N65" s="16">
        <v>23</v>
      </c>
      <c r="O65" s="13">
        <f t="shared" si="67"/>
        <v>-41.025641025641022</v>
      </c>
      <c r="P65" s="14">
        <f>(N65/N$184)*100</f>
        <v>9.9373514798012527E-2</v>
      </c>
      <c r="Q65" s="15">
        <v>24206</v>
      </c>
      <c r="R65" s="15">
        <v>3616</v>
      </c>
      <c r="S65" s="13">
        <f t="shared" si="68"/>
        <v>-85.061554986367014</v>
      </c>
      <c r="T65" s="16">
        <v>479098</v>
      </c>
      <c r="U65" s="16">
        <v>47607</v>
      </c>
      <c r="V65" s="13">
        <f t="shared" si="69"/>
        <v>-90.063202100614063</v>
      </c>
      <c r="W65" s="14">
        <f>(U65/U$184)*100</f>
        <v>8.3621900643755326E-2</v>
      </c>
      <c r="X65" s="12">
        <v>2358.5558018000002</v>
      </c>
      <c r="Y65" s="12">
        <v>1026.7811363999999</v>
      </c>
      <c r="Z65" s="13">
        <f t="shared" si="70"/>
        <v>-56.465683974219218</v>
      </c>
      <c r="AA65" s="12">
        <v>41711.000097800003</v>
      </c>
      <c r="AB65" s="12">
        <v>19768.6582227</v>
      </c>
      <c r="AC65" s="13">
        <f t="shared" si="71"/>
        <v>-52.605647967326789</v>
      </c>
      <c r="AD65" s="14">
        <f>(AB65/AB$184)*100</f>
        <v>1.4101097967664793</v>
      </c>
    </row>
    <row r="66" spans="1:30">
      <c r="A66" s="4"/>
      <c r="B66" s="10"/>
      <c r="C66" s="12"/>
      <c r="D66" s="12"/>
      <c r="E66" s="13"/>
      <c r="F66" s="12"/>
      <c r="G66" s="12"/>
      <c r="H66" s="13"/>
      <c r="I66" s="14"/>
      <c r="J66" s="16"/>
      <c r="K66" s="16"/>
      <c r="L66" s="13"/>
      <c r="M66" s="16"/>
      <c r="N66" s="16"/>
      <c r="O66" s="13"/>
      <c r="P66" s="14"/>
      <c r="Q66" s="15"/>
      <c r="R66" s="15"/>
      <c r="S66" s="13"/>
      <c r="T66" s="16"/>
      <c r="U66" s="16"/>
      <c r="V66" s="13"/>
      <c r="W66" s="14"/>
      <c r="X66" s="12"/>
      <c r="Y66" s="12"/>
      <c r="Z66" s="13"/>
      <c r="AA66" s="12"/>
      <c r="AB66" s="12"/>
      <c r="AC66" s="13"/>
      <c r="AD66" s="14"/>
    </row>
    <row r="67" spans="1:30" ht="15">
      <c r="A67" s="4">
        <v>10</v>
      </c>
      <c r="B67" s="5" t="s">
        <v>40</v>
      </c>
      <c r="C67" s="6">
        <f>C68+C69+C70+C71+C72</f>
        <v>1478.7548092670008</v>
      </c>
      <c r="D67" s="6">
        <v>1723.4964168029885</v>
      </c>
      <c r="E67" s="7">
        <f t="shared" ref="E67:E72" si="72">((D67-C67)/C67)*100</f>
        <v>16.55051980235336</v>
      </c>
      <c r="F67" s="6">
        <f>F68+F69+F70+F71+F72</f>
        <v>13755.585451307021</v>
      </c>
      <c r="G67" s="6">
        <v>15355.239352561985</v>
      </c>
      <c r="H67" s="7">
        <f t="shared" ref="H67:H72" si="73">((G67-F67)/F67)*100</f>
        <v>11.629122634711042</v>
      </c>
      <c r="I67" s="8">
        <f>(G67/G$179)*100</f>
        <v>7.2281689731481302</v>
      </c>
      <c r="J67" s="9">
        <f>J68+J69+J70+J71+J72</f>
        <v>81765</v>
      </c>
      <c r="K67" s="9">
        <v>86573</v>
      </c>
      <c r="L67" s="7">
        <f t="shared" ref="L67:L72" si="74">((K67-J67)/J67)*100</f>
        <v>5.8802666177459795</v>
      </c>
      <c r="M67" s="9">
        <f>M68+M69+M70+M71+M72</f>
        <v>721564</v>
      </c>
      <c r="N67" s="9">
        <v>762273</v>
      </c>
      <c r="O67" s="7">
        <f t="shared" ref="O67:O72" si="75">((N67-M67)/M67)*100</f>
        <v>5.6417725939764178</v>
      </c>
      <c r="P67" s="8">
        <f>(N67/N$179)*100</f>
        <v>3.9105231580888704</v>
      </c>
      <c r="Q67" s="9">
        <f>Q68+Q69+Q70+Q71+Q72</f>
        <v>5767950</v>
      </c>
      <c r="R67" s="9">
        <v>4473880</v>
      </c>
      <c r="S67" s="7">
        <f t="shared" ref="S67:S72" si="76">((R67-Q67)/Q67)*100</f>
        <v>-22.435527353739197</v>
      </c>
      <c r="T67" s="9">
        <f>T68+T69+T70+T71+T72</f>
        <v>49497882</v>
      </c>
      <c r="U67" s="9">
        <v>25052113</v>
      </c>
      <c r="V67" s="7">
        <f t="shared" ref="V67:V72" si="77">((U67-T67)/T67)*100</f>
        <v>-49.387505105774018</v>
      </c>
      <c r="W67" s="8">
        <f>(U67/U$179)*100</f>
        <v>20.6903119835059</v>
      </c>
      <c r="X67" s="6">
        <f>X68+X69+X70+X71+X72</f>
        <v>73961.554305675003</v>
      </c>
      <c r="Y67" s="6">
        <v>56393.522596822993</v>
      </c>
      <c r="Z67" s="7">
        <f t="shared" ref="Z67:Z72" si="78">((Y67-X67)/X67)*100</f>
        <v>-23.752923899145305</v>
      </c>
      <c r="AA67" s="6">
        <f>AA68+AA69+AA70+AA71+AA72</f>
        <v>805593.36273028795</v>
      </c>
      <c r="AB67" s="6">
        <v>423468.38833039498</v>
      </c>
      <c r="AC67" s="7">
        <f t="shared" ref="AC67:AC72" si="79">((AB67-AA67)/AA67)*100</f>
        <v>-47.433977497630913</v>
      </c>
      <c r="AD67" s="8">
        <f>(AB67/AB$179)*100</f>
        <v>11.543164232035982</v>
      </c>
    </row>
    <row r="68" spans="1:30">
      <c r="A68" s="4"/>
      <c r="B68" s="10" t="s">
        <v>2</v>
      </c>
      <c r="C68" s="12">
        <v>293.55138676700005</v>
      </c>
      <c r="D68" s="12">
        <v>309.61561369600008</v>
      </c>
      <c r="E68" s="13">
        <f t="shared" si="72"/>
        <v>5.4723730335331897</v>
      </c>
      <c r="F68" s="12">
        <v>2288.8200679140004</v>
      </c>
      <c r="G68" s="12">
        <v>2771.8935392080002</v>
      </c>
      <c r="H68" s="13">
        <f t="shared" si="73"/>
        <v>21.105786254935559</v>
      </c>
      <c r="I68" s="14">
        <f>(G68/G$180)*100</f>
        <v>7.9375955525837512</v>
      </c>
      <c r="J68" s="16">
        <v>3538</v>
      </c>
      <c r="K68" s="16">
        <v>3876</v>
      </c>
      <c r="L68" s="13">
        <f t="shared" si="74"/>
        <v>9.553420011305823</v>
      </c>
      <c r="M68" s="16">
        <v>32056</v>
      </c>
      <c r="N68" s="16">
        <v>32282</v>
      </c>
      <c r="O68" s="13">
        <f t="shared" si="75"/>
        <v>0.7050162216121787</v>
      </c>
      <c r="P68" s="14">
        <f>(N68/N$180)*100</f>
        <v>3.516615195237395</v>
      </c>
      <c r="Q68" s="15">
        <v>0</v>
      </c>
      <c r="R68" s="15">
        <v>0</v>
      </c>
      <c r="S68" s="37" t="s">
        <v>47</v>
      </c>
      <c r="T68" s="16">
        <v>0</v>
      </c>
      <c r="U68" s="16">
        <v>0</v>
      </c>
      <c r="V68" s="37" t="s">
        <v>47</v>
      </c>
      <c r="W68" s="37" t="s">
        <v>47</v>
      </c>
      <c r="X68" s="12">
        <v>333.4542849</v>
      </c>
      <c r="Y68" s="12">
        <v>99.167235800000014</v>
      </c>
      <c r="Z68" s="13">
        <f t="shared" si="78"/>
        <v>-70.260620333687001</v>
      </c>
      <c r="AA68" s="12">
        <v>1249.4143014000001</v>
      </c>
      <c r="AB68" s="12">
        <v>916.7603888000001</v>
      </c>
      <c r="AC68" s="13">
        <f t="shared" si="79"/>
        <v>-26.624788288980923</v>
      </c>
      <c r="AD68" s="14">
        <f>(AB68/AB$180)*100</f>
        <v>3.0376291182680886</v>
      </c>
    </row>
    <row r="69" spans="1:30">
      <c r="A69" s="4"/>
      <c r="B69" s="10" t="s">
        <v>3</v>
      </c>
      <c r="C69" s="12">
        <v>540.30189901699976</v>
      </c>
      <c r="D69" s="12">
        <v>677.43656856400003</v>
      </c>
      <c r="E69" s="13">
        <f t="shared" si="72"/>
        <v>25.381119295804204</v>
      </c>
      <c r="F69" s="12">
        <v>4598.5729555379994</v>
      </c>
      <c r="G69" s="12">
        <v>5042.7739960639992</v>
      </c>
      <c r="H69" s="13">
        <f t="shared" si="73"/>
        <v>9.6595410102400248</v>
      </c>
      <c r="I69" s="14">
        <f>(G69/G$181)*100</f>
        <v>9.7329998099800967</v>
      </c>
      <c r="J69" s="16">
        <v>78205</v>
      </c>
      <c r="K69" s="16">
        <v>82682</v>
      </c>
      <c r="L69" s="13">
        <f t="shared" si="74"/>
        <v>5.7246979093408346</v>
      </c>
      <c r="M69" s="16">
        <v>689147</v>
      </c>
      <c r="N69" s="16">
        <v>729791</v>
      </c>
      <c r="O69" s="13">
        <f t="shared" si="75"/>
        <v>5.8977257392109381</v>
      </c>
      <c r="P69" s="14">
        <f>(N69/N$181)*100</f>
        <v>3.9352694652108831</v>
      </c>
      <c r="Q69" s="15">
        <v>0</v>
      </c>
      <c r="R69" s="15">
        <v>0</v>
      </c>
      <c r="S69" s="37" t="s">
        <v>47</v>
      </c>
      <c r="T69" s="16">
        <v>0</v>
      </c>
      <c r="U69" s="16">
        <v>0</v>
      </c>
      <c r="V69" s="37" t="s">
        <v>47</v>
      </c>
      <c r="W69" s="37" t="s">
        <v>47</v>
      </c>
      <c r="X69" s="12">
        <v>22453.467300600001</v>
      </c>
      <c r="Y69" s="12">
        <v>19119.609303700003</v>
      </c>
      <c r="Z69" s="13">
        <f t="shared" si="78"/>
        <v>-14.847853795885285</v>
      </c>
      <c r="AA69" s="12">
        <v>177619.47048280001</v>
      </c>
      <c r="AB69" s="12">
        <v>177437.1004733</v>
      </c>
      <c r="AC69" s="13">
        <f t="shared" si="79"/>
        <v>-0.10267455983530221</v>
      </c>
      <c r="AD69" s="14">
        <f>(AB69/AB$181)*100</f>
        <v>12.129690857671035</v>
      </c>
    </row>
    <row r="70" spans="1:30" s="3" customFormat="1" ht="15">
      <c r="A70" s="4"/>
      <c r="B70" s="10" t="s">
        <v>4</v>
      </c>
      <c r="C70" s="18">
        <v>609.45651629100109</v>
      </c>
      <c r="D70" s="18">
        <v>710.23567046098833</v>
      </c>
      <c r="E70" s="13">
        <f t="shared" si="72"/>
        <v>16.535905593938644</v>
      </c>
      <c r="F70" s="18">
        <v>6512.2700976360384</v>
      </c>
      <c r="G70" s="18">
        <v>7373.1940320049725</v>
      </c>
      <c r="H70" s="13">
        <f t="shared" si="73"/>
        <v>13.220028061819036</v>
      </c>
      <c r="I70" s="14">
        <f>(G70/G$182)*100</f>
        <v>6.3759958714897422</v>
      </c>
      <c r="J70" s="19">
        <v>12</v>
      </c>
      <c r="K70" s="19">
        <v>14</v>
      </c>
      <c r="L70" s="13">
        <f t="shared" si="74"/>
        <v>16.666666666666664</v>
      </c>
      <c r="M70" s="19">
        <v>152</v>
      </c>
      <c r="N70" s="19">
        <v>134</v>
      </c>
      <c r="O70" s="13">
        <f t="shared" si="75"/>
        <v>-11.842105263157894</v>
      </c>
      <c r="P70" s="14">
        <f>(N70/N$182)*100</f>
        <v>11.932324131789848</v>
      </c>
      <c r="Q70" s="15">
        <v>3951873</v>
      </c>
      <c r="R70" s="15">
        <v>3626950</v>
      </c>
      <c r="S70" s="13">
        <f t="shared" si="76"/>
        <v>-8.2220000490906475</v>
      </c>
      <c r="T70" s="19">
        <v>31413179</v>
      </c>
      <c r="U70" s="19">
        <v>18482500</v>
      </c>
      <c r="V70" s="13">
        <f t="shared" si="77"/>
        <v>-41.163229611367889</v>
      </c>
      <c r="W70" s="14">
        <f>(U70/U$182)*100</f>
        <v>30.021104678219647</v>
      </c>
      <c r="X70" s="18">
        <v>32031.213277774998</v>
      </c>
      <c r="Y70" s="18">
        <v>31586.797187022999</v>
      </c>
      <c r="Z70" s="13">
        <f t="shared" si="78"/>
        <v>-1.3874469471325279</v>
      </c>
      <c r="AA70" s="18">
        <v>270207.620787288</v>
      </c>
      <c r="AB70" s="18">
        <v>186049.82907439501</v>
      </c>
      <c r="AC70" s="13">
        <f t="shared" si="79"/>
        <v>-31.145602580596137</v>
      </c>
      <c r="AD70" s="14">
        <f>(AB70/AB$182)*100</f>
        <v>27.428335511014112</v>
      </c>
    </row>
    <row r="71" spans="1:30">
      <c r="A71" s="4"/>
      <c r="B71" s="10" t="s">
        <v>5</v>
      </c>
      <c r="C71" s="18">
        <v>0</v>
      </c>
      <c r="D71" s="18">
        <v>0</v>
      </c>
      <c r="E71" s="37" t="s">
        <v>47</v>
      </c>
      <c r="F71" s="18">
        <v>0</v>
      </c>
      <c r="G71" s="18">
        <v>0</v>
      </c>
      <c r="H71" s="37" t="s">
        <v>47</v>
      </c>
      <c r="I71" s="14">
        <f>(G71/G$183)*100</f>
        <v>0</v>
      </c>
      <c r="J71" s="19">
        <v>0</v>
      </c>
      <c r="K71" s="19">
        <v>0</v>
      </c>
      <c r="L71" s="37" t="s">
        <v>47</v>
      </c>
      <c r="M71" s="19">
        <v>0</v>
      </c>
      <c r="N71" s="19">
        <v>0</v>
      </c>
      <c r="O71" s="37" t="s">
        <v>47</v>
      </c>
      <c r="P71" s="14">
        <f>(N71/N$183)*100</f>
        <v>0</v>
      </c>
      <c r="Q71" s="20">
        <v>0</v>
      </c>
      <c r="R71" s="20">
        <v>0</v>
      </c>
      <c r="S71" s="37" t="s">
        <v>47</v>
      </c>
      <c r="T71" s="19">
        <v>0</v>
      </c>
      <c r="U71" s="19">
        <v>0</v>
      </c>
      <c r="V71" s="37" t="s">
        <v>47</v>
      </c>
      <c r="W71" s="14">
        <f>(U71/U$183)*100</f>
        <v>0</v>
      </c>
      <c r="X71" s="18">
        <v>0</v>
      </c>
      <c r="Y71" s="18">
        <v>0</v>
      </c>
      <c r="Z71" s="37" t="s">
        <v>47</v>
      </c>
      <c r="AA71" s="18">
        <v>0</v>
      </c>
      <c r="AB71" s="18">
        <v>0</v>
      </c>
      <c r="AC71" s="37" t="s">
        <v>47</v>
      </c>
      <c r="AD71" s="14">
        <f>(AB71/AB$183)*100</f>
        <v>0</v>
      </c>
    </row>
    <row r="72" spans="1:30">
      <c r="A72" s="4"/>
      <c r="B72" s="10" t="s">
        <v>23</v>
      </c>
      <c r="C72" s="18">
        <v>35.445007192000006</v>
      </c>
      <c r="D72" s="18">
        <v>26.208564082000127</v>
      </c>
      <c r="E72" s="13">
        <f t="shared" si="72"/>
        <v>-26.058516676178183</v>
      </c>
      <c r="F72" s="18">
        <v>355.92233021898312</v>
      </c>
      <c r="G72" s="18">
        <v>167.37778528501249</v>
      </c>
      <c r="H72" s="13">
        <f t="shared" si="73"/>
        <v>-52.973508242084044</v>
      </c>
      <c r="I72" s="14">
        <f>(G72/G$184)*100</f>
        <v>3.5195355822429151</v>
      </c>
      <c r="J72" s="19">
        <v>10</v>
      </c>
      <c r="K72" s="19">
        <v>1</v>
      </c>
      <c r="L72" s="13">
        <f t="shared" si="74"/>
        <v>-90</v>
      </c>
      <c r="M72" s="19">
        <v>209</v>
      </c>
      <c r="N72" s="19">
        <v>66</v>
      </c>
      <c r="O72" s="13">
        <f t="shared" si="75"/>
        <v>-68.421052631578945</v>
      </c>
      <c r="P72" s="14">
        <f>(N72/N$184)*100</f>
        <v>0.28515878159429681</v>
      </c>
      <c r="Q72" s="21">
        <v>1816077</v>
      </c>
      <c r="R72" s="21">
        <v>846930</v>
      </c>
      <c r="S72" s="13">
        <f t="shared" si="76"/>
        <v>-53.364862833459156</v>
      </c>
      <c r="T72" s="19">
        <v>18084703</v>
      </c>
      <c r="U72" s="19">
        <v>6569613</v>
      </c>
      <c r="V72" s="13">
        <f t="shared" si="77"/>
        <v>-63.673094327288652</v>
      </c>
      <c r="W72" s="14">
        <f>(U72/U$184)*100</f>
        <v>11.53955354367894</v>
      </c>
      <c r="X72" s="18">
        <v>19143.419442399998</v>
      </c>
      <c r="Y72" s="18">
        <v>5587.9488702999997</v>
      </c>
      <c r="Z72" s="13">
        <f t="shared" si="78"/>
        <v>-70.810079739863653</v>
      </c>
      <c r="AA72" s="18">
        <v>356516.85715879989</v>
      </c>
      <c r="AB72" s="18">
        <v>59064.698393899991</v>
      </c>
      <c r="AC72" s="13">
        <f t="shared" si="79"/>
        <v>-83.432845542113768</v>
      </c>
      <c r="AD72" s="14">
        <f>(AB72/AB$184)*100</f>
        <v>4.2131190144537936</v>
      </c>
    </row>
    <row r="73" spans="1:30">
      <c r="A73" s="4"/>
      <c r="B73" s="10"/>
      <c r="C73" s="18"/>
      <c r="D73" s="18"/>
      <c r="E73" s="13"/>
      <c r="F73" s="18"/>
      <c r="G73" s="18"/>
      <c r="H73" s="13"/>
      <c r="I73" s="14"/>
      <c r="J73" s="19"/>
      <c r="K73" s="19"/>
      <c r="L73" s="13"/>
      <c r="M73" s="19"/>
      <c r="N73" s="19"/>
      <c r="O73" s="13"/>
      <c r="P73" s="14"/>
      <c r="Q73" s="21"/>
      <c r="R73" s="21"/>
      <c r="S73" s="13"/>
      <c r="T73" s="19"/>
      <c r="U73" s="19"/>
      <c r="V73" s="13"/>
      <c r="W73" s="14"/>
      <c r="X73" s="18"/>
      <c r="Y73" s="18"/>
      <c r="Z73" s="13"/>
      <c r="AA73" s="18"/>
      <c r="AB73" s="18"/>
      <c r="AC73" s="13"/>
      <c r="AD73" s="14"/>
    </row>
    <row r="74" spans="1:30" ht="15">
      <c r="A74" s="4">
        <v>11</v>
      </c>
      <c r="B74" s="5" t="s">
        <v>26</v>
      </c>
      <c r="C74" s="6">
        <f>C75+C76+C77+C78+C79</f>
        <v>1048.3555880399999</v>
      </c>
      <c r="D74" s="6">
        <v>1239.11746006</v>
      </c>
      <c r="E74" s="7">
        <f t="shared" ref="E74:E79" si="80">((D74-C74)/C74)*100</f>
        <v>18.196294672940834</v>
      </c>
      <c r="F74" s="6">
        <f>F75+F76+F77+F78+F79</f>
        <v>9220.8883869500005</v>
      </c>
      <c r="G74" s="6">
        <v>9138.0460515699997</v>
      </c>
      <c r="H74" s="7">
        <f t="shared" ref="H74:H79" si="81">((G74-F74)/F74)*100</f>
        <v>-0.89842032463211086</v>
      </c>
      <c r="I74" s="8">
        <f>(G74/G$179)*100</f>
        <v>4.3015507234106733</v>
      </c>
      <c r="J74" s="9">
        <f>J75+J76+J77+J78+J79</f>
        <v>75755</v>
      </c>
      <c r="K74" s="9">
        <v>61077</v>
      </c>
      <c r="L74" s="7">
        <f t="shared" ref="L74:L79" si="82">((K74-J74)/J74)*100</f>
        <v>-19.375618771038216</v>
      </c>
      <c r="M74" s="9">
        <f>M75+M76+M77+M78+M79</f>
        <v>632307</v>
      </c>
      <c r="N74" s="9">
        <v>503020</v>
      </c>
      <c r="O74" s="7">
        <f t="shared" ref="O74:O79" si="83">((N74-M74)/M74)*100</f>
        <v>-20.446871535504112</v>
      </c>
      <c r="P74" s="8">
        <f>(N74/N$179)*100</f>
        <v>2.5805339543468855</v>
      </c>
      <c r="Q74" s="9">
        <f>Q75+Q76+Q77+Q78+Q79</f>
        <v>2616589</v>
      </c>
      <c r="R74" s="9">
        <v>2208022</v>
      </c>
      <c r="S74" s="7">
        <f t="shared" ref="S74:S79" si="84">((R74-Q74)/Q74)*100</f>
        <v>-15.614488939608018</v>
      </c>
      <c r="T74" s="9">
        <f>T75+T76+T77+T78+T79</f>
        <v>23612053</v>
      </c>
      <c r="U74" s="9">
        <v>15852867</v>
      </c>
      <c r="V74" s="7">
        <f t="shared" ref="V74:V79" si="85">((U74-T74)/T74)*100</f>
        <v>-32.861123935305415</v>
      </c>
      <c r="W74" s="8">
        <f>(U74/U$179)*100</f>
        <v>13.092738487289484</v>
      </c>
      <c r="X74" s="6">
        <f>X75+X76+X77+X78+X79</f>
        <v>65108.855483110005</v>
      </c>
      <c r="Y74" s="6">
        <v>61264.520727349998</v>
      </c>
      <c r="Z74" s="7">
        <f t="shared" ref="Z74:Z79" si="86">((Y74-X74)/X74)*100</f>
        <v>-5.904472943403638</v>
      </c>
      <c r="AA74" s="6">
        <f>AA75+AA76+AA77+AA78+AA79</f>
        <v>468191.06108766003</v>
      </c>
      <c r="AB74" s="6">
        <v>472764.38064602</v>
      </c>
      <c r="AC74" s="7">
        <f t="shared" ref="AC74:AC79" si="87">((AB74-AA74)/AA74)*100</f>
        <v>0.97680625250205388</v>
      </c>
      <c r="AD74" s="8">
        <f>(AB74/AB$179)*100</f>
        <v>12.886904995128026</v>
      </c>
    </row>
    <row r="75" spans="1:30">
      <c r="A75" s="4"/>
      <c r="B75" s="10" t="s">
        <v>2</v>
      </c>
      <c r="C75" s="18">
        <v>127.75503274000002</v>
      </c>
      <c r="D75" s="18">
        <v>328.95174133</v>
      </c>
      <c r="E75" s="13">
        <f t="shared" si="80"/>
        <v>157.48632697661657</v>
      </c>
      <c r="F75" s="18">
        <v>1057.0485574999998</v>
      </c>
      <c r="G75" s="18">
        <v>1794.6634952100001</v>
      </c>
      <c r="H75" s="13">
        <f t="shared" si="81"/>
        <v>69.780610595081427</v>
      </c>
      <c r="I75" s="14">
        <f>(G75/G$180)*100</f>
        <v>5.139199170698868</v>
      </c>
      <c r="J75" s="19">
        <v>1931</v>
      </c>
      <c r="K75" s="19">
        <v>3260</v>
      </c>
      <c r="L75" s="13">
        <f t="shared" si="82"/>
        <v>68.824443293630239</v>
      </c>
      <c r="M75" s="19">
        <v>14639</v>
      </c>
      <c r="N75" s="19">
        <v>19992</v>
      </c>
      <c r="O75" s="13">
        <f t="shared" si="83"/>
        <v>36.56670537605028</v>
      </c>
      <c r="P75" s="14">
        <f>(N75/N$180)*100</f>
        <v>2.1778133629634473</v>
      </c>
      <c r="Q75" s="15">
        <v>0</v>
      </c>
      <c r="R75" s="15">
        <v>0</v>
      </c>
      <c r="S75" s="37" t="s">
        <v>47</v>
      </c>
      <c r="T75" s="19">
        <v>0</v>
      </c>
      <c r="U75" s="19">
        <v>0</v>
      </c>
      <c r="V75" s="37" t="s">
        <v>47</v>
      </c>
      <c r="W75" s="37" t="s">
        <v>47</v>
      </c>
      <c r="X75" s="18">
        <v>309.15544326999998</v>
      </c>
      <c r="Y75" s="18">
        <v>501.94747820000003</v>
      </c>
      <c r="Z75" s="13">
        <f t="shared" si="86"/>
        <v>62.360873511007767</v>
      </c>
      <c r="AA75" s="18">
        <v>2371.5706630799996</v>
      </c>
      <c r="AB75" s="18">
        <v>3192.22852044</v>
      </c>
      <c r="AC75" s="13">
        <f t="shared" si="87"/>
        <v>34.603980818947974</v>
      </c>
      <c r="AD75" s="14">
        <f>(AB75/AB$180)*100</f>
        <v>10.577252708908055</v>
      </c>
    </row>
    <row r="76" spans="1:30">
      <c r="A76" s="4"/>
      <c r="B76" s="10" t="s">
        <v>3</v>
      </c>
      <c r="C76" s="18">
        <v>609.6967719999999</v>
      </c>
      <c r="D76" s="18">
        <v>544.02781448999997</v>
      </c>
      <c r="E76" s="13">
        <f t="shared" si="80"/>
        <v>-10.770756960806075</v>
      </c>
      <c r="F76" s="18">
        <v>5471.6301327800002</v>
      </c>
      <c r="G76" s="18">
        <v>3702.4007418699998</v>
      </c>
      <c r="H76" s="13">
        <f t="shared" si="81"/>
        <v>-32.334594041924007</v>
      </c>
      <c r="I76" s="14">
        <f>(G76/G$181)*100</f>
        <v>7.1459608828825933</v>
      </c>
      <c r="J76" s="19">
        <v>73665</v>
      </c>
      <c r="K76" s="19">
        <v>57510</v>
      </c>
      <c r="L76" s="13">
        <f t="shared" si="82"/>
        <v>-21.930360415394013</v>
      </c>
      <c r="M76" s="19">
        <v>616237</v>
      </c>
      <c r="N76" s="19">
        <v>480699</v>
      </c>
      <c r="O76" s="13">
        <f t="shared" si="83"/>
        <v>-21.994459923698187</v>
      </c>
      <c r="P76" s="14">
        <f>(N76/N$181)*100</f>
        <v>2.5920847155656981</v>
      </c>
      <c r="Q76" s="21">
        <v>0</v>
      </c>
      <c r="R76" s="21">
        <v>0</v>
      </c>
      <c r="S76" s="37" t="s">
        <v>47</v>
      </c>
      <c r="T76" s="19">
        <v>0</v>
      </c>
      <c r="U76" s="19">
        <v>0</v>
      </c>
      <c r="V76" s="37" t="s">
        <v>47</v>
      </c>
      <c r="W76" s="37" t="s">
        <v>47</v>
      </c>
      <c r="X76" s="18">
        <v>25316.0187047</v>
      </c>
      <c r="Y76" s="18">
        <v>18526.577372899996</v>
      </c>
      <c r="Z76" s="13">
        <f t="shared" si="86"/>
        <v>-26.818756183568166</v>
      </c>
      <c r="AA76" s="18">
        <v>213128.56233926999</v>
      </c>
      <c r="AB76" s="18">
        <v>176317.89600089996</v>
      </c>
      <c r="AC76" s="13">
        <f t="shared" si="87"/>
        <v>-17.271578212859502</v>
      </c>
      <c r="AD76" s="14">
        <f>(AB76/AB$181)*100</f>
        <v>12.053181468030855</v>
      </c>
    </row>
    <row r="77" spans="1:30">
      <c r="A77" s="4"/>
      <c r="B77" s="10" t="s">
        <v>4</v>
      </c>
      <c r="C77" s="18">
        <v>213.75813452</v>
      </c>
      <c r="D77" s="18">
        <v>241.09682079999999</v>
      </c>
      <c r="E77" s="13">
        <f t="shared" si="80"/>
        <v>12.789541947205796</v>
      </c>
      <c r="F77" s="18">
        <v>1686.4964887200001</v>
      </c>
      <c r="G77" s="18">
        <v>1565.1388005700001</v>
      </c>
      <c r="H77" s="13">
        <f t="shared" si="81"/>
        <v>-7.1958458829704934</v>
      </c>
      <c r="I77" s="14">
        <f>(G77/G$182)*100</f>
        <v>1.3534593674634492</v>
      </c>
      <c r="J77" s="19">
        <v>18</v>
      </c>
      <c r="K77" s="19">
        <v>14</v>
      </c>
      <c r="L77" s="13">
        <f t="shared" si="82"/>
        <v>-22.222222222222221</v>
      </c>
      <c r="M77" s="19">
        <v>120</v>
      </c>
      <c r="N77" s="19">
        <v>69</v>
      </c>
      <c r="O77" s="13">
        <f t="shared" si="83"/>
        <v>-42.5</v>
      </c>
      <c r="P77" s="14">
        <f>(N77/N$182)*100</f>
        <v>6.1442564559216386</v>
      </c>
      <c r="Q77" s="21">
        <v>2358773</v>
      </c>
      <c r="R77" s="21">
        <v>1846554</v>
      </c>
      <c r="S77" s="13">
        <f t="shared" si="84"/>
        <v>-21.715485127225044</v>
      </c>
      <c r="T77" s="19">
        <v>20965282</v>
      </c>
      <c r="U77" s="19">
        <v>13350239</v>
      </c>
      <c r="V77" s="13">
        <f t="shared" si="85"/>
        <v>-36.322158700274102</v>
      </c>
      <c r="W77" s="14">
        <f>(U77/U$182)*100</f>
        <v>21.684778709495486</v>
      </c>
      <c r="X77" s="18">
        <v>13562.5152438</v>
      </c>
      <c r="Y77" s="18">
        <v>15824.7642455</v>
      </c>
      <c r="Z77" s="13">
        <f t="shared" si="86"/>
        <v>16.680158223115509</v>
      </c>
      <c r="AA77" s="18">
        <v>112140.6838387</v>
      </c>
      <c r="AB77" s="18">
        <v>100188.6050309</v>
      </c>
      <c r="AC77" s="13">
        <f t="shared" si="87"/>
        <v>-10.658111221250923</v>
      </c>
      <c r="AD77" s="14">
        <f>(AB77/AB$182)*100</f>
        <v>14.77027249548919</v>
      </c>
    </row>
    <row r="78" spans="1:30">
      <c r="A78" s="4"/>
      <c r="B78" s="10" t="s">
        <v>5</v>
      </c>
      <c r="C78" s="18">
        <v>0</v>
      </c>
      <c r="D78" s="18">
        <v>0</v>
      </c>
      <c r="E78" s="37" t="s">
        <v>47</v>
      </c>
      <c r="F78" s="18">
        <v>0</v>
      </c>
      <c r="G78" s="18">
        <v>0</v>
      </c>
      <c r="H78" s="37" t="s">
        <v>47</v>
      </c>
      <c r="I78" s="14">
        <f>(G78/G$183)*100</f>
        <v>0</v>
      </c>
      <c r="J78" s="19">
        <v>0</v>
      </c>
      <c r="K78" s="19">
        <v>0</v>
      </c>
      <c r="L78" s="37" t="s">
        <v>47</v>
      </c>
      <c r="M78" s="19">
        <v>0</v>
      </c>
      <c r="N78" s="19">
        <v>0</v>
      </c>
      <c r="O78" s="37" t="s">
        <v>47</v>
      </c>
      <c r="P78" s="14">
        <f>(N78/N$183)*100</f>
        <v>0</v>
      </c>
      <c r="Q78" s="21">
        <v>0</v>
      </c>
      <c r="R78" s="21">
        <v>0</v>
      </c>
      <c r="S78" s="37" t="s">
        <v>47</v>
      </c>
      <c r="T78" s="19">
        <v>0</v>
      </c>
      <c r="U78" s="19">
        <v>0</v>
      </c>
      <c r="V78" s="37" t="s">
        <v>47</v>
      </c>
      <c r="W78" s="14">
        <f>(U78/U$183)*100</f>
        <v>0</v>
      </c>
      <c r="X78" s="18">
        <v>0</v>
      </c>
      <c r="Y78" s="18">
        <v>0</v>
      </c>
      <c r="Z78" s="37" t="s">
        <v>47</v>
      </c>
      <c r="AA78" s="18">
        <v>0</v>
      </c>
      <c r="AB78" s="18">
        <v>0</v>
      </c>
      <c r="AC78" s="37" t="s">
        <v>47</v>
      </c>
      <c r="AD78" s="14">
        <f>(AB78/AB$183)*100</f>
        <v>0</v>
      </c>
    </row>
    <row r="79" spans="1:30" s="3" customFormat="1" ht="15">
      <c r="A79" s="4"/>
      <c r="B79" s="10" t="s">
        <v>23</v>
      </c>
      <c r="C79" s="18">
        <v>97.145648779999988</v>
      </c>
      <c r="D79" s="18">
        <v>125.04108344000001</v>
      </c>
      <c r="E79" s="13">
        <f t="shared" si="80"/>
        <v>28.715063423142258</v>
      </c>
      <c r="F79" s="18">
        <v>1005.71320795</v>
      </c>
      <c r="G79" s="18">
        <v>2075.84301392</v>
      </c>
      <c r="H79" s="13">
        <f t="shared" si="81"/>
        <v>106.40506632614519</v>
      </c>
      <c r="I79" s="14">
        <f>(G79/G$184)*100</f>
        <v>43.649779080306757</v>
      </c>
      <c r="J79" s="19">
        <v>141</v>
      </c>
      <c r="K79" s="19">
        <v>293</v>
      </c>
      <c r="L79" s="13">
        <f t="shared" si="82"/>
        <v>107.80141843971631</v>
      </c>
      <c r="M79" s="19">
        <v>1311</v>
      </c>
      <c r="N79" s="19">
        <v>2260</v>
      </c>
      <c r="O79" s="13">
        <f t="shared" si="83"/>
        <v>72.387490465293666</v>
      </c>
      <c r="P79" s="14">
        <f>(N79/N$184)*100</f>
        <v>9.7645279758047092</v>
      </c>
      <c r="Q79" s="21">
        <v>257816</v>
      </c>
      <c r="R79" s="21">
        <v>361468</v>
      </c>
      <c r="S79" s="13">
        <f t="shared" si="84"/>
        <v>40.20386632326931</v>
      </c>
      <c r="T79" s="19">
        <v>2646771</v>
      </c>
      <c r="U79" s="19">
        <v>2502628</v>
      </c>
      <c r="V79" s="13">
        <f t="shared" si="85"/>
        <v>-5.4459943833448374</v>
      </c>
      <c r="W79" s="14">
        <f>(U79/U$184)*100</f>
        <v>4.3958768660970042</v>
      </c>
      <c r="X79" s="18">
        <v>25921.166091340001</v>
      </c>
      <c r="Y79" s="18">
        <v>26411.23163075</v>
      </c>
      <c r="Z79" s="13">
        <f t="shared" si="86"/>
        <v>1.8905998969457063</v>
      </c>
      <c r="AA79" s="18">
        <v>140550.24424661</v>
      </c>
      <c r="AB79" s="18">
        <v>193065.65109377998</v>
      </c>
      <c r="AC79" s="13">
        <f t="shared" si="87"/>
        <v>37.364151964777975</v>
      </c>
      <c r="AD79" s="14">
        <f>(AB79/AB$184)*100</f>
        <v>13.771484283835985</v>
      </c>
    </row>
    <row r="80" spans="1:30" s="3" customFormat="1" ht="15">
      <c r="A80" s="4"/>
      <c r="B80" s="10"/>
      <c r="C80" s="18"/>
      <c r="D80" s="18"/>
      <c r="E80" s="13"/>
      <c r="F80" s="18"/>
      <c r="G80" s="18"/>
      <c r="H80" s="13"/>
      <c r="I80" s="14"/>
      <c r="J80" s="19"/>
      <c r="K80" s="19"/>
      <c r="L80" s="13"/>
      <c r="M80" s="19"/>
      <c r="N80" s="19"/>
      <c r="O80" s="13"/>
      <c r="P80" s="14"/>
      <c r="Q80" s="21"/>
      <c r="R80" s="21"/>
      <c r="S80" s="13"/>
      <c r="T80" s="19"/>
      <c r="U80" s="19"/>
      <c r="V80" s="13"/>
      <c r="W80" s="14"/>
      <c r="X80" s="18"/>
      <c r="Y80" s="18"/>
      <c r="Z80" s="13"/>
      <c r="AA80" s="18"/>
      <c r="AB80" s="18"/>
      <c r="AC80" s="13"/>
      <c r="AD80" s="14"/>
    </row>
    <row r="81" spans="1:30" s="3" customFormat="1" ht="15">
      <c r="A81" s="4">
        <v>12</v>
      </c>
      <c r="B81" s="5" t="s">
        <v>27</v>
      </c>
      <c r="C81" s="6">
        <f>C82+C83+C84+C85+C86</f>
        <v>51.589076732000009</v>
      </c>
      <c r="D81" s="6">
        <v>81.376891834999995</v>
      </c>
      <c r="E81" s="7">
        <f t="shared" ref="E81:E84" si="88">((D81-C81)/C81)*100</f>
        <v>57.74054701103617</v>
      </c>
      <c r="F81" s="6">
        <f>F82+F83+F84+F85+F86</f>
        <v>443.34786146904992</v>
      </c>
      <c r="G81" s="6">
        <v>458.27575182100003</v>
      </c>
      <c r="H81" s="7">
        <f t="shared" ref="H81:H85" si="89">((G81-F81)/F81)*100</f>
        <v>3.367082972383352</v>
      </c>
      <c r="I81" s="8">
        <f>(G81/G$179)*100</f>
        <v>0.21572405967778049</v>
      </c>
      <c r="J81" s="9">
        <f>J82+J83+J84+J85+J86</f>
        <v>3251</v>
      </c>
      <c r="K81" s="9">
        <v>4088</v>
      </c>
      <c r="L81" s="7">
        <f t="shared" ref="L81:L83" si="90">((K81-J81)/J81)*100</f>
        <v>25.745924330975082</v>
      </c>
      <c r="M81" s="9">
        <f>M82+M83+M84+M85+M86</f>
        <v>39860</v>
      </c>
      <c r="N81" s="9">
        <v>30686</v>
      </c>
      <c r="O81" s="7">
        <f t="shared" ref="O81:O86" si="91">((N81-M81)/M81)*100</f>
        <v>-23.015554440541898</v>
      </c>
      <c r="P81" s="8">
        <f>(N81/N$179)*100</f>
        <v>0.15742170276149761</v>
      </c>
      <c r="Q81" s="9">
        <f>Q82+Q83+Q84+Q85+Q86</f>
        <v>-2374</v>
      </c>
      <c r="R81" s="9">
        <v>2068</v>
      </c>
      <c r="S81" s="7">
        <f t="shared" ref="S81:S86" si="92">((R81-Q81)/Q81)*100</f>
        <v>-187.11036225779276</v>
      </c>
      <c r="T81" s="9">
        <f>T82+T83+T84+T85+T86</f>
        <v>66812</v>
      </c>
      <c r="U81" s="9">
        <v>18122</v>
      </c>
      <c r="V81" s="7">
        <f t="shared" ref="V81:V86" si="93">((U81-T81)/T81)*100</f>
        <v>-72.876130036520379</v>
      </c>
      <c r="W81" s="8">
        <f>(U81/U$179)*100</f>
        <v>1.4966794767574853E-2</v>
      </c>
      <c r="X81" s="6">
        <f>X82+X83+X84+X85+X86</f>
        <v>976.76679326360022</v>
      </c>
      <c r="Y81" s="6">
        <v>1077.7152211357009</v>
      </c>
      <c r="Z81" s="7">
        <f t="shared" ref="Z81:Z86" si="94">((Y81-X81)/X81)*100</f>
        <v>10.33495697932246</v>
      </c>
      <c r="AA81" s="6">
        <f>AA82+AA83+AA84+AA85+AA86</f>
        <v>9743.3772399611007</v>
      </c>
      <c r="AB81" s="6">
        <v>6413.8143419175012</v>
      </c>
      <c r="AC81" s="7">
        <f t="shared" ref="AC81:AC86" si="95">((AB81-AA81)/AA81)*100</f>
        <v>-34.172575032688485</v>
      </c>
      <c r="AD81" s="8">
        <f>(AB81/AB$179)*100</f>
        <v>0.17483173323619605</v>
      </c>
    </row>
    <row r="82" spans="1:30">
      <c r="A82" s="4"/>
      <c r="B82" s="10" t="s">
        <v>2</v>
      </c>
      <c r="C82" s="18">
        <v>12.787851799999999</v>
      </c>
      <c r="D82" s="18">
        <v>17.347961699999999</v>
      </c>
      <c r="E82" s="13">
        <f t="shared" si="88"/>
        <v>35.659702437277232</v>
      </c>
      <c r="F82" s="18">
        <v>107.350336435</v>
      </c>
      <c r="G82" s="18">
        <v>189.03995778800004</v>
      </c>
      <c r="H82" s="13">
        <f t="shared" si="89"/>
        <v>76.096288158782457</v>
      </c>
      <c r="I82" s="14">
        <f>(G82/G$180)*100</f>
        <v>0.5413349058951904</v>
      </c>
      <c r="J82" s="19">
        <v>323</v>
      </c>
      <c r="K82" s="19">
        <v>383</v>
      </c>
      <c r="L82" s="13">
        <f t="shared" si="90"/>
        <v>18.575851393188856</v>
      </c>
      <c r="M82" s="19">
        <v>3661</v>
      </c>
      <c r="N82" s="19">
        <v>4985</v>
      </c>
      <c r="O82" s="13">
        <f t="shared" si="91"/>
        <v>36.164982245288172</v>
      </c>
      <c r="P82" s="14">
        <f>(N82/N$180)*100</f>
        <v>0.54303719559687802</v>
      </c>
      <c r="Q82" s="15">
        <v>0</v>
      </c>
      <c r="R82" s="15">
        <v>0</v>
      </c>
      <c r="S82" s="37" t="s">
        <v>47</v>
      </c>
      <c r="T82" s="19">
        <v>0</v>
      </c>
      <c r="U82" s="19">
        <v>0</v>
      </c>
      <c r="V82" s="37" t="s">
        <v>47</v>
      </c>
      <c r="W82" s="37" t="s">
        <v>47</v>
      </c>
      <c r="X82" s="18">
        <v>29.1704662</v>
      </c>
      <c r="Y82" s="18">
        <v>37.935523500000002</v>
      </c>
      <c r="Z82" s="13">
        <f t="shared" si="94"/>
        <v>30.047710721880755</v>
      </c>
      <c r="AA82" s="18">
        <v>199.0571674</v>
      </c>
      <c r="AB82" s="18">
        <v>349.8985912</v>
      </c>
      <c r="AC82" s="13">
        <f t="shared" si="95"/>
        <v>75.777941467884062</v>
      </c>
      <c r="AD82" s="14">
        <f>(AB82/AB$180)*100</f>
        <v>1.1593674443780704</v>
      </c>
    </row>
    <row r="83" spans="1:30">
      <c r="A83" s="4"/>
      <c r="B83" s="10" t="s">
        <v>3</v>
      </c>
      <c r="C83" s="18">
        <v>23.989963279000005</v>
      </c>
      <c r="D83" s="18">
        <v>28.897313097999994</v>
      </c>
      <c r="E83" s="13">
        <f t="shared" si="88"/>
        <v>20.455845479745758</v>
      </c>
      <c r="F83" s="18">
        <v>221.53499583199999</v>
      </c>
      <c r="G83" s="18">
        <v>182.89972509099999</v>
      </c>
      <c r="H83" s="13">
        <f t="shared" si="89"/>
        <v>-17.439804756761262</v>
      </c>
      <c r="I83" s="14">
        <f>(G83/G$181)*100</f>
        <v>0.35301264560846329</v>
      </c>
      <c r="J83" s="19">
        <v>2928</v>
      </c>
      <c r="K83" s="19">
        <v>3705</v>
      </c>
      <c r="L83" s="13">
        <f t="shared" si="90"/>
        <v>26.536885245901637</v>
      </c>
      <c r="M83" s="19">
        <v>36197</v>
      </c>
      <c r="N83" s="19">
        <v>25696</v>
      </c>
      <c r="O83" s="13">
        <f t="shared" si="91"/>
        <v>-29.010691493770203</v>
      </c>
      <c r="P83" s="14">
        <f>(N83/N$181)*100</f>
        <v>0.13856115542403077</v>
      </c>
      <c r="Q83" s="15">
        <v>0</v>
      </c>
      <c r="R83" s="15">
        <v>0</v>
      </c>
      <c r="S83" s="37" t="s">
        <v>47</v>
      </c>
      <c r="T83" s="19">
        <v>0</v>
      </c>
      <c r="U83" s="19">
        <v>0</v>
      </c>
      <c r="V83" s="37" t="s">
        <v>47</v>
      </c>
      <c r="W83" s="37" t="s">
        <v>47</v>
      </c>
      <c r="X83" s="18">
        <v>372.13534469999991</v>
      </c>
      <c r="Y83" s="18">
        <v>453.23090899999994</v>
      </c>
      <c r="Z83" s="13">
        <f t="shared" si="94"/>
        <v>21.791954313121188</v>
      </c>
      <c r="AA83" s="18">
        <v>4455.7934193999999</v>
      </c>
      <c r="AB83" s="18">
        <v>3092.3173324000004</v>
      </c>
      <c r="AC83" s="13">
        <f t="shared" si="95"/>
        <v>-30.600074075777062</v>
      </c>
      <c r="AD83" s="14">
        <f>(AB83/AB$181)*100</f>
        <v>0.21139239299885959</v>
      </c>
    </row>
    <row r="84" spans="1:30">
      <c r="A84" s="4"/>
      <c r="B84" s="10" t="s">
        <v>4</v>
      </c>
      <c r="C84" s="18">
        <v>14.811261652999999</v>
      </c>
      <c r="D84" s="18">
        <v>35.131166376999992</v>
      </c>
      <c r="E84" s="13">
        <f t="shared" si="88"/>
        <v>137.19226086242443</v>
      </c>
      <c r="F84" s="18">
        <v>114.13430424999997</v>
      </c>
      <c r="G84" s="18">
        <v>86.289245822000012</v>
      </c>
      <c r="H84" s="13">
        <f t="shared" si="89"/>
        <v>-24.396747858565028</v>
      </c>
      <c r="I84" s="14">
        <f>(G84/G$182)*100</f>
        <v>7.4618933494338902E-2</v>
      </c>
      <c r="J84" s="19">
        <v>0</v>
      </c>
      <c r="K84" s="19">
        <v>0</v>
      </c>
      <c r="L84" s="37" t="s">
        <v>47</v>
      </c>
      <c r="M84" s="19">
        <v>2</v>
      </c>
      <c r="N84" s="19">
        <v>0</v>
      </c>
      <c r="O84" s="13">
        <f t="shared" si="91"/>
        <v>-100</v>
      </c>
      <c r="P84" s="14">
        <f>(N84/N$182)*100</f>
        <v>0</v>
      </c>
      <c r="Q84" s="15">
        <v>-2374</v>
      </c>
      <c r="R84" s="15">
        <v>2010</v>
      </c>
      <c r="S84" s="13">
        <f t="shared" si="92"/>
        <v>-184.66722830665543</v>
      </c>
      <c r="T84" s="19">
        <v>12868</v>
      </c>
      <c r="U84" s="19">
        <v>11349</v>
      </c>
      <c r="V84" s="13">
        <f t="shared" si="93"/>
        <v>-11.80447622008082</v>
      </c>
      <c r="W84" s="14">
        <f>(U84/U$182)*100</f>
        <v>1.8434168375117799E-2</v>
      </c>
      <c r="X84" s="18">
        <v>575.46098236360024</v>
      </c>
      <c r="Y84" s="18">
        <v>583.59178863570105</v>
      </c>
      <c r="Z84" s="13">
        <f t="shared" si="94"/>
        <v>1.4129205143857051</v>
      </c>
      <c r="AA84" s="18">
        <v>4976.1129331610991</v>
      </c>
      <c r="AB84" s="18">
        <v>2964.2804183175012</v>
      </c>
      <c r="AC84" s="13">
        <f t="shared" si="95"/>
        <v>-40.429800164635168</v>
      </c>
      <c r="AD84" s="14">
        <f>(AB84/AB$182)*100</f>
        <v>0.43700807609895986</v>
      </c>
    </row>
    <row r="85" spans="1:30">
      <c r="A85" s="4"/>
      <c r="B85" s="10" t="s">
        <v>5</v>
      </c>
      <c r="C85" s="18">
        <v>0</v>
      </c>
      <c r="D85" s="18">
        <v>4.5066000000000003E-4</v>
      </c>
      <c r="E85" s="37" t="s">
        <v>47</v>
      </c>
      <c r="F85" s="18">
        <v>0.32822495205000002</v>
      </c>
      <c r="G85" s="18">
        <v>4.6823119999999996E-2</v>
      </c>
      <c r="H85" s="13">
        <f t="shared" si="89"/>
        <v>-85.734442275775791</v>
      </c>
      <c r="I85" s="14">
        <f>(G85/G$183)*100</f>
        <v>8.8206409542574468E-4</v>
      </c>
      <c r="J85" s="19">
        <v>0</v>
      </c>
      <c r="K85" s="19">
        <v>0</v>
      </c>
      <c r="L85" s="37" t="s">
        <v>47</v>
      </c>
      <c r="M85" s="19">
        <v>0</v>
      </c>
      <c r="N85" s="19">
        <v>5</v>
      </c>
      <c r="O85" s="37" t="s">
        <v>47</v>
      </c>
      <c r="P85" s="14">
        <f>(N85/N$183)*100</f>
        <v>8.7229588276343334E-2</v>
      </c>
      <c r="Q85" s="15">
        <v>0</v>
      </c>
      <c r="R85" s="15">
        <v>58</v>
      </c>
      <c r="S85" s="37" t="s">
        <v>47</v>
      </c>
      <c r="T85" s="19">
        <v>53944</v>
      </c>
      <c r="U85" s="19">
        <v>6773</v>
      </c>
      <c r="V85" s="13">
        <f t="shared" si="93"/>
        <v>-87.444386771466711</v>
      </c>
      <c r="W85" s="14">
        <f>(U85/U$183)*100</f>
        <v>0.26200268617548028</v>
      </c>
      <c r="X85" s="18">
        <v>0</v>
      </c>
      <c r="Y85" s="18">
        <v>2.9569999999999999</v>
      </c>
      <c r="Z85" s="37" t="s">
        <v>47</v>
      </c>
      <c r="AA85" s="18">
        <v>112.41372</v>
      </c>
      <c r="AB85" s="18">
        <v>7.3179999999999996</v>
      </c>
      <c r="AC85" s="13">
        <f t="shared" si="95"/>
        <v>-93.490118465966603</v>
      </c>
      <c r="AD85" s="14">
        <f>(AB85/AB$183)*100</f>
        <v>7.6776692428270829E-3</v>
      </c>
    </row>
    <row r="86" spans="1:30">
      <c r="A86" s="4"/>
      <c r="B86" s="10" t="s">
        <v>23</v>
      </c>
      <c r="C86" s="18">
        <v>0</v>
      </c>
      <c r="D86" s="18">
        <v>0</v>
      </c>
      <c r="E86" s="37" t="s">
        <v>47</v>
      </c>
      <c r="F86" s="18">
        <v>0</v>
      </c>
      <c r="G86" s="18">
        <v>0</v>
      </c>
      <c r="H86" s="37" t="s">
        <v>47</v>
      </c>
      <c r="I86" s="14">
        <f>(G86/G$184)*100</f>
        <v>0</v>
      </c>
      <c r="J86" s="19">
        <v>0</v>
      </c>
      <c r="K86" s="19">
        <v>0</v>
      </c>
      <c r="L86" s="37" t="s">
        <v>47</v>
      </c>
      <c r="M86" s="19">
        <v>0</v>
      </c>
      <c r="N86" s="19">
        <v>0</v>
      </c>
      <c r="O86" s="37" t="s">
        <v>47</v>
      </c>
      <c r="P86" s="14">
        <f>(N86/N$184)*100</f>
        <v>0</v>
      </c>
      <c r="Q86" s="15">
        <v>0</v>
      </c>
      <c r="R86" s="15">
        <v>0</v>
      </c>
      <c r="S86" s="37" t="s">
        <v>47</v>
      </c>
      <c r="T86" s="19">
        <v>0</v>
      </c>
      <c r="U86" s="19">
        <v>0</v>
      </c>
      <c r="V86" s="37" t="s">
        <v>47</v>
      </c>
      <c r="W86" s="14">
        <f>(U86/U$184)*100</f>
        <v>0</v>
      </c>
      <c r="X86" s="18">
        <v>0</v>
      </c>
      <c r="Y86" s="18">
        <v>0</v>
      </c>
      <c r="Z86" s="37" t="s">
        <v>47</v>
      </c>
      <c r="AA86" s="18">
        <v>0</v>
      </c>
      <c r="AB86" s="18">
        <v>0</v>
      </c>
      <c r="AC86" s="37" t="s">
        <v>47</v>
      </c>
      <c r="AD86" s="14">
        <f>(AB86/AB$184)*100</f>
        <v>0</v>
      </c>
    </row>
    <row r="87" spans="1:30">
      <c r="A87" s="4"/>
      <c r="B87" s="10"/>
      <c r="C87" s="18"/>
      <c r="D87" s="18"/>
      <c r="E87" s="13"/>
      <c r="F87" s="18"/>
      <c r="G87" s="18"/>
      <c r="H87" s="13"/>
      <c r="I87" s="14"/>
      <c r="J87" s="19"/>
      <c r="K87" s="19"/>
      <c r="L87" s="13"/>
      <c r="M87" s="19"/>
      <c r="N87" s="19"/>
      <c r="O87" s="13"/>
      <c r="P87" s="14"/>
      <c r="Q87" s="15"/>
      <c r="R87" s="15"/>
      <c r="S87" s="13"/>
      <c r="T87" s="19"/>
      <c r="U87" s="19"/>
      <c r="V87" s="13"/>
      <c r="W87" s="14"/>
      <c r="X87" s="18"/>
      <c r="Y87" s="18"/>
      <c r="Z87" s="13"/>
      <c r="AA87" s="18"/>
      <c r="AB87" s="18"/>
      <c r="AC87" s="13"/>
      <c r="AD87" s="14"/>
    </row>
    <row r="88" spans="1:30" ht="15">
      <c r="A88" s="4">
        <v>13</v>
      </c>
      <c r="B88" s="5" t="s">
        <v>28</v>
      </c>
      <c r="C88" s="6">
        <f>C89+C90+C91+C92+C93</f>
        <v>171.36848652899974</v>
      </c>
      <c r="D88" s="6">
        <v>142.58495854299602</v>
      </c>
      <c r="E88" s="7">
        <f t="shared" ref="E88:E92" si="96">((D88-C88)/C88)*100</f>
        <v>-16.796278340903033</v>
      </c>
      <c r="F88" s="6">
        <f>F89+F90+F91+F92+F93</f>
        <v>1453.6052947980295</v>
      </c>
      <c r="G88" s="6">
        <v>1513.3100836499862</v>
      </c>
      <c r="H88" s="7">
        <f t="shared" ref="H88:H92" si="97">((G88-F88)/F88)*100</f>
        <v>4.107359065464351</v>
      </c>
      <c r="I88" s="8">
        <f>(G88/G$179)*100</f>
        <v>0.71236017506727922</v>
      </c>
      <c r="J88" s="9">
        <f>J89+J90+J91+J92+J93</f>
        <v>13978</v>
      </c>
      <c r="K88" s="9">
        <v>15774</v>
      </c>
      <c r="L88" s="7">
        <f t="shared" ref="L88:L92" si="98">((K88-J88)/J88)*100</f>
        <v>12.84876234082129</v>
      </c>
      <c r="M88" s="9">
        <f>M89+M90+M91+M92+M93</f>
        <v>149496</v>
      </c>
      <c r="N88" s="9">
        <v>144390</v>
      </c>
      <c r="O88" s="7">
        <f t="shared" ref="O88:O93" si="99">((N88-M88)/M88)*100</f>
        <v>-3.4154759993578421</v>
      </c>
      <c r="P88" s="8">
        <f>(N88/N$179)*100</f>
        <v>0.74073257060981024</v>
      </c>
      <c r="Q88" s="9">
        <f>Q89+Q90+Q91+Q92+Q93</f>
        <v>424568</v>
      </c>
      <c r="R88" s="9">
        <v>385710</v>
      </c>
      <c r="S88" s="7">
        <f t="shared" ref="S88:S93" si="100">((R88-Q88)/Q88)*100</f>
        <v>-9.152361930244389</v>
      </c>
      <c r="T88" s="9">
        <f>T89+T90+T91+T92+T93</f>
        <v>3472803</v>
      </c>
      <c r="U88" s="9">
        <v>2999254</v>
      </c>
      <c r="V88" s="7">
        <f t="shared" ref="V88:V93" si="101">((U88-T88)/T88)*100</f>
        <v>-13.635930399737619</v>
      </c>
      <c r="W88" s="8">
        <f>(U88/U$179)*100</f>
        <v>2.4770565651599132</v>
      </c>
      <c r="X88" s="6">
        <f>X89+X90+X91+X92+X93</f>
        <v>14440.141164239996</v>
      </c>
      <c r="Y88" s="6">
        <v>17522.575337239999</v>
      </c>
      <c r="Z88" s="7">
        <f t="shared" ref="Z88:Z93" si="102">((Y88-X88)/X88)*100</f>
        <v>21.346288363395203</v>
      </c>
      <c r="AA88" s="6">
        <f>AA89+AA90+AA91+AA92+AA93</f>
        <v>114036.238417</v>
      </c>
      <c r="AB88" s="6">
        <v>147066.74932700003</v>
      </c>
      <c r="AC88" s="7">
        <f t="shared" ref="AC88:AC93" si="103">((AB88-AA88)/AA88)*100</f>
        <v>28.964924982194074</v>
      </c>
      <c r="AD88" s="8">
        <f>(AB88/AB$179)*100</f>
        <v>4.0088367569688081</v>
      </c>
    </row>
    <row r="89" spans="1:30" s="3" customFormat="1" ht="15">
      <c r="A89" s="4"/>
      <c r="B89" s="10" t="s">
        <v>2</v>
      </c>
      <c r="C89" s="12">
        <v>1.0807201000000013</v>
      </c>
      <c r="D89" s="12">
        <v>3.6321710999999981</v>
      </c>
      <c r="E89" s="13">
        <f t="shared" si="96"/>
        <v>236.08804907024435</v>
      </c>
      <c r="F89" s="12">
        <v>17.025266600000002</v>
      </c>
      <c r="G89" s="12">
        <v>25.254296399999998</v>
      </c>
      <c r="H89" s="13">
        <f t="shared" si="97"/>
        <v>48.334219917589984</v>
      </c>
      <c r="I89" s="14">
        <f>(G89/G$180)*100</f>
        <v>7.2318214228944661E-2</v>
      </c>
      <c r="J89" s="16">
        <v>268</v>
      </c>
      <c r="K89" s="16">
        <v>154</v>
      </c>
      <c r="L89" s="13">
        <f t="shared" si="98"/>
        <v>-42.537313432835823</v>
      </c>
      <c r="M89" s="16">
        <v>15760</v>
      </c>
      <c r="N89" s="16">
        <v>1064</v>
      </c>
      <c r="O89" s="13">
        <f t="shared" si="99"/>
        <v>-93.248730964467015</v>
      </c>
      <c r="P89" s="14">
        <f>(N89/N$180)*100</f>
        <v>0.11590603332298458</v>
      </c>
      <c r="Q89" s="15">
        <v>0</v>
      </c>
      <c r="R89" s="15">
        <v>0</v>
      </c>
      <c r="S89" s="37" t="s">
        <v>47</v>
      </c>
      <c r="T89" s="16">
        <v>0</v>
      </c>
      <c r="U89" s="16">
        <v>0</v>
      </c>
      <c r="V89" s="37" t="s">
        <v>47</v>
      </c>
      <c r="W89" s="37" t="s">
        <v>47</v>
      </c>
      <c r="X89" s="12">
        <v>1.7254990999999995</v>
      </c>
      <c r="Y89" s="12">
        <v>8.6517078899999991</v>
      </c>
      <c r="Z89" s="13">
        <f t="shared" si="102"/>
        <v>401.40321081593157</v>
      </c>
      <c r="AA89" s="12">
        <v>29.926003299999998</v>
      </c>
      <c r="AB89" s="12">
        <v>49.414867300000004</v>
      </c>
      <c r="AC89" s="13">
        <f t="shared" si="103"/>
        <v>65.123510829794</v>
      </c>
      <c r="AD89" s="14">
        <f>(AB89/AB$180)*100</f>
        <v>0.16373312112918989</v>
      </c>
    </row>
    <row r="90" spans="1:30">
      <c r="A90" s="4"/>
      <c r="B90" s="10" t="s">
        <v>3</v>
      </c>
      <c r="C90" s="12">
        <v>70.00670190999999</v>
      </c>
      <c r="D90" s="12">
        <v>70.79218360000003</v>
      </c>
      <c r="E90" s="13">
        <f t="shared" si="96"/>
        <v>1.1220092770687136</v>
      </c>
      <c r="F90" s="12">
        <v>623.79309289999992</v>
      </c>
      <c r="G90" s="12">
        <v>600.90316639999992</v>
      </c>
      <c r="H90" s="13">
        <f t="shared" si="97"/>
        <v>-3.6694741831117836</v>
      </c>
      <c r="I90" s="14">
        <f>(G90/G$181)*100</f>
        <v>1.1597962567730771</v>
      </c>
      <c r="J90" s="16">
        <v>13683</v>
      </c>
      <c r="K90" s="16">
        <v>15602</v>
      </c>
      <c r="L90" s="13">
        <f t="shared" si="98"/>
        <v>14.024702185193306</v>
      </c>
      <c r="M90" s="16">
        <v>133597</v>
      </c>
      <c r="N90" s="16">
        <v>143165</v>
      </c>
      <c r="O90" s="13">
        <f t="shared" si="99"/>
        <v>7.1618374664101747</v>
      </c>
      <c r="P90" s="14">
        <f>(N90/N$181)*100</f>
        <v>0.77199205387147285</v>
      </c>
      <c r="Q90" s="20">
        <v>0</v>
      </c>
      <c r="R90" s="20">
        <v>0</v>
      </c>
      <c r="S90" s="37" t="s">
        <v>47</v>
      </c>
      <c r="T90" s="16">
        <v>0</v>
      </c>
      <c r="U90" s="16">
        <v>0</v>
      </c>
      <c r="V90" s="37" t="s">
        <v>47</v>
      </c>
      <c r="W90" s="37" t="s">
        <v>47</v>
      </c>
      <c r="X90" s="12">
        <v>694.39715384000021</v>
      </c>
      <c r="Y90" s="12">
        <v>1407.1566760399999</v>
      </c>
      <c r="Z90" s="13">
        <f t="shared" si="102"/>
        <v>102.64436112078744</v>
      </c>
      <c r="AA90" s="12">
        <v>6488.9668708000008</v>
      </c>
      <c r="AB90" s="12">
        <v>13250.097165899999</v>
      </c>
      <c r="AC90" s="13">
        <f t="shared" si="103"/>
        <v>104.1942489416107</v>
      </c>
      <c r="AD90" s="14">
        <f>(AB90/AB$181)*100</f>
        <v>0.90578341298275733</v>
      </c>
    </row>
    <row r="91" spans="1:30" s="23" customFormat="1" ht="15">
      <c r="A91" s="4"/>
      <c r="B91" s="10" t="s">
        <v>4</v>
      </c>
      <c r="C91" s="12">
        <v>100.22345320699974</v>
      </c>
      <c r="D91" s="12">
        <v>68.105472352995989</v>
      </c>
      <c r="E91" s="13">
        <f t="shared" si="96"/>
        <v>-32.046372207578841</v>
      </c>
      <c r="F91" s="12">
        <v>812.39551276002965</v>
      </c>
      <c r="G91" s="12">
        <v>886.74093301698611</v>
      </c>
      <c r="H91" s="13">
        <f t="shared" si="97"/>
        <v>9.1513824349393058</v>
      </c>
      <c r="I91" s="14">
        <f>(G91/G$182)*100</f>
        <v>0.76681238869551738</v>
      </c>
      <c r="J91" s="16">
        <v>25</v>
      </c>
      <c r="K91" s="16">
        <v>17</v>
      </c>
      <c r="L91" s="13">
        <f t="shared" si="98"/>
        <v>-32</v>
      </c>
      <c r="M91" s="16">
        <v>135</v>
      </c>
      <c r="N91" s="16">
        <v>158</v>
      </c>
      <c r="O91" s="13">
        <f t="shared" si="99"/>
        <v>17.037037037037038</v>
      </c>
      <c r="P91" s="14">
        <f>(N91/N$182)*100</f>
        <v>14.069456812110417</v>
      </c>
      <c r="Q91" s="15">
        <v>424499</v>
      </c>
      <c r="R91" s="15">
        <v>385613</v>
      </c>
      <c r="S91" s="13">
        <f t="shared" si="100"/>
        <v>-9.1604456076457197</v>
      </c>
      <c r="T91" s="16">
        <v>3472096</v>
      </c>
      <c r="U91" s="16">
        <v>2998875</v>
      </c>
      <c r="V91" s="13">
        <f t="shared" si="101"/>
        <v>-13.629260250868638</v>
      </c>
      <c r="W91" s="14">
        <f>(U91/U$182)*100</f>
        <v>4.8710694057565771</v>
      </c>
      <c r="X91" s="12">
        <v>13728.106830799996</v>
      </c>
      <c r="Y91" s="12">
        <v>16088.446347110001</v>
      </c>
      <c r="Z91" s="13">
        <f t="shared" si="102"/>
        <v>17.193481558683775</v>
      </c>
      <c r="AA91" s="12">
        <v>107402.82122310001</v>
      </c>
      <c r="AB91" s="12">
        <v>133649.07866540001</v>
      </c>
      <c r="AC91" s="13">
        <f t="shared" si="103"/>
        <v>24.437214165706671</v>
      </c>
      <c r="AD91" s="14">
        <f>(AB91/AB$182)*100</f>
        <v>19.703171933077627</v>
      </c>
    </row>
    <row r="92" spans="1:30" s="23" customFormat="1" ht="15">
      <c r="A92" s="4"/>
      <c r="B92" s="10" t="s">
        <v>5</v>
      </c>
      <c r="C92" s="12">
        <v>5.7611312000000012E-2</v>
      </c>
      <c r="D92" s="12">
        <v>5.5131489999999984E-2</v>
      </c>
      <c r="E92" s="13">
        <f t="shared" si="96"/>
        <v>-4.30440119121055</v>
      </c>
      <c r="F92" s="12">
        <v>0.39142253799999999</v>
      </c>
      <c r="G92" s="12">
        <v>0.411687833</v>
      </c>
      <c r="H92" s="13">
        <f t="shared" si="97"/>
        <v>5.1773449489002132</v>
      </c>
      <c r="I92" s="14">
        <f>(G92/G$183)*100</f>
        <v>7.7554647365004727E-3</v>
      </c>
      <c r="J92" s="16">
        <v>2</v>
      </c>
      <c r="K92" s="16">
        <v>1</v>
      </c>
      <c r="L92" s="13">
        <f t="shared" si="98"/>
        <v>-50</v>
      </c>
      <c r="M92" s="16">
        <v>4</v>
      </c>
      <c r="N92" s="16">
        <v>3</v>
      </c>
      <c r="O92" s="13">
        <f t="shared" si="99"/>
        <v>-25</v>
      </c>
      <c r="P92" s="14">
        <f>(N92/N$183)*100</f>
        <v>5.2337752965806006E-2</v>
      </c>
      <c r="Q92" s="15">
        <v>69</v>
      </c>
      <c r="R92" s="15">
        <v>97</v>
      </c>
      <c r="S92" s="13">
        <f t="shared" si="100"/>
        <v>40.579710144927539</v>
      </c>
      <c r="T92" s="16">
        <v>707</v>
      </c>
      <c r="U92" s="16">
        <v>379</v>
      </c>
      <c r="V92" s="13">
        <f t="shared" si="101"/>
        <v>-46.393210749646393</v>
      </c>
      <c r="W92" s="14">
        <f>(U92/U$183)*100</f>
        <v>1.4661009605862547E-2</v>
      </c>
      <c r="X92" s="12">
        <v>15.911680499999983</v>
      </c>
      <c r="Y92" s="12">
        <v>18.3206062</v>
      </c>
      <c r="Z92" s="13">
        <f t="shared" si="102"/>
        <v>15.139354388117706</v>
      </c>
      <c r="AA92" s="12">
        <v>114.5243198</v>
      </c>
      <c r="AB92" s="12">
        <v>118.1586284</v>
      </c>
      <c r="AC92" s="13">
        <f t="shared" si="103"/>
        <v>3.1733946172714989</v>
      </c>
      <c r="AD92" s="14">
        <f>(AB92/AB$183)*100</f>
        <v>0.12396595614120179</v>
      </c>
    </row>
    <row r="93" spans="1:30" s="24" customFormat="1">
      <c r="A93" s="4"/>
      <c r="B93" s="10" t="s">
        <v>23</v>
      </c>
      <c r="C93" s="12">
        <v>0</v>
      </c>
      <c r="D93" s="12">
        <v>0</v>
      </c>
      <c r="E93" s="37" t="s">
        <v>47</v>
      </c>
      <c r="F93" s="12">
        <v>0</v>
      </c>
      <c r="G93" s="12">
        <v>0</v>
      </c>
      <c r="H93" s="37" t="s">
        <v>47</v>
      </c>
      <c r="I93" s="14">
        <f>(G93/G$184)*100</f>
        <v>0</v>
      </c>
      <c r="J93" s="16">
        <v>0</v>
      </c>
      <c r="K93" s="16">
        <v>0</v>
      </c>
      <c r="L93" s="37" t="s">
        <v>47</v>
      </c>
      <c r="M93" s="16">
        <v>0</v>
      </c>
      <c r="N93" s="16">
        <v>0</v>
      </c>
      <c r="O93" s="37" t="s">
        <v>47</v>
      </c>
      <c r="P93" s="14">
        <f>(N93/N$184)*100</f>
        <v>0</v>
      </c>
      <c r="Q93" s="15">
        <v>0</v>
      </c>
      <c r="R93" s="15">
        <v>0</v>
      </c>
      <c r="S93" s="37" t="s">
        <v>47</v>
      </c>
      <c r="T93" s="16">
        <v>0</v>
      </c>
      <c r="U93" s="16">
        <v>0</v>
      </c>
      <c r="V93" s="37" t="s">
        <v>47</v>
      </c>
      <c r="W93" s="14">
        <f>(U93/U$184)*100</f>
        <v>0</v>
      </c>
      <c r="X93" s="12">
        <v>0</v>
      </c>
      <c r="Y93" s="12">
        <v>0</v>
      </c>
      <c r="Z93" s="37" t="s">
        <v>47</v>
      </c>
      <c r="AA93" s="12">
        <v>0</v>
      </c>
      <c r="AB93" s="12">
        <v>0</v>
      </c>
      <c r="AC93" s="37" t="s">
        <v>47</v>
      </c>
      <c r="AD93" s="14">
        <f>(AB93/AB$184)*100</f>
        <v>0</v>
      </c>
    </row>
    <row r="94" spans="1:30" s="24" customFormat="1">
      <c r="A94" s="4"/>
      <c r="B94" s="10"/>
      <c r="C94" s="12"/>
      <c r="D94" s="12"/>
      <c r="E94" s="13"/>
      <c r="F94" s="12"/>
      <c r="G94" s="12"/>
      <c r="H94" s="13"/>
      <c r="I94" s="14"/>
      <c r="J94" s="16"/>
      <c r="K94" s="16"/>
      <c r="L94" s="13"/>
      <c r="M94" s="16"/>
      <c r="N94" s="16"/>
      <c r="O94" s="13"/>
      <c r="P94" s="14"/>
      <c r="Q94" s="15"/>
      <c r="R94" s="15"/>
      <c r="S94" s="13"/>
      <c r="T94" s="16"/>
      <c r="U94" s="16"/>
      <c r="V94" s="13"/>
      <c r="W94" s="14"/>
      <c r="X94" s="12"/>
      <c r="Y94" s="12"/>
      <c r="Z94" s="13"/>
      <c r="AA94" s="12"/>
      <c r="AB94" s="12"/>
      <c r="AC94" s="13"/>
      <c r="AD94" s="14"/>
    </row>
    <row r="95" spans="1:30" s="24" customFormat="1" ht="15">
      <c r="A95" s="4">
        <v>14</v>
      </c>
      <c r="B95" s="5" t="s">
        <v>32</v>
      </c>
      <c r="C95" s="6">
        <f>C96+C97+C98+C99+C100</f>
        <v>387.91725974499462</v>
      </c>
      <c r="D95" s="6">
        <v>497.89592368899554</v>
      </c>
      <c r="E95" s="7">
        <f t="shared" ref="E95:E100" si="104">((D95-C95)/C95)*100</f>
        <v>28.351062290009381</v>
      </c>
      <c r="F95" s="6">
        <f>F96+F97+F98+F99+F100</f>
        <v>3888.6892160989928</v>
      </c>
      <c r="G95" s="6">
        <v>3341.6280080729962</v>
      </c>
      <c r="H95" s="7">
        <f t="shared" ref="H95:H100" si="105">((G95-F95)/F95)*100</f>
        <v>-14.068010520387913</v>
      </c>
      <c r="I95" s="8">
        <f>(G95/G$179)*100</f>
        <v>1.5730039326105332</v>
      </c>
      <c r="J95" s="9">
        <f>J96+J97+J98+J99+J100</f>
        <v>26296</v>
      </c>
      <c r="K95" s="9">
        <v>28787</v>
      </c>
      <c r="L95" s="7">
        <f t="shared" ref="L95:L100" si="106">((K95-J95)/J95)*100</f>
        <v>9.4729236385762103</v>
      </c>
      <c r="M95" s="9">
        <f>M96+M97+M98+M99+M100</f>
        <v>245047</v>
      </c>
      <c r="N95" s="9">
        <v>240919</v>
      </c>
      <c r="O95" s="7">
        <f t="shared" ref="O95:O100" si="107">((N95-M95)/M95)*100</f>
        <v>-1.6845747958554889</v>
      </c>
      <c r="P95" s="8">
        <f>(N95/N$179)*100</f>
        <v>1.2359342764647474</v>
      </c>
      <c r="Q95" s="9">
        <f>Q96+Q97+Q98+Q99+Q100</f>
        <v>1244211</v>
      </c>
      <c r="R95" s="9">
        <v>1645106</v>
      </c>
      <c r="S95" s="7">
        <f t="shared" ref="S95:S100" si="108">((R95-Q95)/Q95)*100</f>
        <v>32.220821066523278</v>
      </c>
      <c r="T95" s="9">
        <f>T96+T97+T98+T99+T100</f>
        <v>12404735</v>
      </c>
      <c r="U95" s="9">
        <v>10311567</v>
      </c>
      <c r="V95" s="7">
        <f t="shared" ref="V95:V100" si="109">((U95-T95)/T95)*100</f>
        <v>-16.873943699724339</v>
      </c>
      <c r="W95" s="8">
        <f>(U95/U$179)*100</f>
        <v>8.5162292804931852</v>
      </c>
      <c r="X95" s="6">
        <f>X96+X97+X98+X99+X100</f>
        <v>15740.035242373986</v>
      </c>
      <c r="Y95" s="6">
        <v>20532.846390676001</v>
      </c>
      <c r="Z95" s="7">
        <f t="shared" ref="Z95:Z100" si="110">((Y95-X95)/X95)*100</f>
        <v>30.449812052511898</v>
      </c>
      <c r="AA95" s="6">
        <f>AA96+AA97+AA98+AA99+AA100</f>
        <v>148763.90951189099</v>
      </c>
      <c r="AB95" s="6">
        <v>142404.177658731</v>
      </c>
      <c r="AC95" s="7">
        <f t="shared" ref="AC95:AC100" si="111">((AB95-AA95)/AA95)*100</f>
        <v>-4.2750502282622813</v>
      </c>
      <c r="AD95" s="8">
        <f>(AB95/AB$179)*100</f>
        <v>3.8817414837592392</v>
      </c>
    </row>
    <row r="96" spans="1:30" s="24" customFormat="1">
      <c r="A96" s="4"/>
      <c r="B96" s="10" t="s">
        <v>2</v>
      </c>
      <c r="C96" s="18">
        <v>73.266868499999987</v>
      </c>
      <c r="D96" s="18">
        <v>115.74351869999998</v>
      </c>
      <c r="E96" s="13">
        <f t="shared" si="104"/>
        <v>57.975250027234345</v>
      </c>
      <c r="F96" s="18">
        <v>558.67478329999994</v>
      </c>
      <c r="G96" s="18">
        <v>774.27417289999994</v>
      </c>
      <c r="H96" s="13">
        <f t="shared" si="105"/>
        <v>38.591215505824323</v>
      </c>
      <c r="I96" s="14">
        <f>(G96/G$180)*100</f>
        <v>2.2172118605419211</v>
      </c>
      <c r="J96" s="19">
        <v>3416</v>
      </c>
      <c r="K96" s="19">
        <v>5470</v>
      </c>
      <c r="L96" s="13">
        <f t="shared" si="106"/>
        <v>60.128805620608894</v>
      </c>
      <c r="M96" s="19">
        <v>38037</v>
      </c>
      <c r="N96" s="19">
        <v>31395</v>
      </c>
      <c r="O96" s="13">
        <f t="shared" si="107"/>
        <v>-17.461944948339774</v>
      </c>
      <c r="P96" s="14">
        <f>(N96/N$180)*100</f>
        <v>3.4199905227209593</v>
      </c>
      <c r="Q96" s="15">
        <v>0</v>
      </c>
      <c r="R96" s="15">
        <v>0</v>
      </c>
      <c r="S96" s="37" t="s">
        <v>47</v>
      </c>
      <c r="T96" s="19">
        <v>0</v>
      </c>
      <c r="U96" s="19">
        <v>0</v>
      </c>
      <c r="V96" s="37" t="s">
        <v>47</v>
      </c>
      <c r="W96" s="37" t="s">
        <v>47</v>
      </c>
      <c r="X96" s="18">
        <v>568.21687580000003</v>
      </c>
      <c r="Y96" s="18">
        <v>938.54604070000005</v>
      </c>
      <c r="Z96" s="13">
        <f t="shared" si="110"/>
        <v>65.173911700283227</v>
      </c>
      <c r="AA96" s="18">
        <v>3630.7397158000003</v>
      </c>
      <c r="AB96" s="18">
        <v>5765.8311666000009</v>
      </c>
      <c r="AC96" s="13">
        <f t="shared" si="111"/>
        <v>58.805962914627507</v>
      </c>
      <c r="AD96" s="14">
        <f>(AB96/AB$180)*100</f>
        <v>19.104726662118875</v>
      </c>
    </row>
    <row r="97" spans="1:30" s="24" customFormat="1">
      <c r="A97" s="4"/>
      <c r="B97" s="10" t="s">
        <v>3</v>
      </c>
      <c r="C97" s="18">
        <v>153.27391419999478</v>
      </c>
      <c r="D97" s="18">
        <v>158.84066369999564</v>
      </c>
      <c r="E97" s="13">
        <f t="shared" si="104"/>
        <v>3.6318962225609144</v>
      </c>
      <c r="F97" s="18">
        <v>1149.8897937129971</v>
      </c>
      <c r="G97" s="18">
        <v>1084.4635460239961</v>
      </c>
      <c r="H97" s="13">
        <f t="shared" si="105"/>
        <v>-5.6897841903387532</v>
      </c>
      <c r="I97" s="14">
        <f>(G97/G$181)*100</f>
        <v>2.0931105569316375</v>
      </c>
      <c r="J97" s="19">
        <v>22806</v>
      </c>
      <c r="K97" s="19">
        <v>23258</v>
      </c>
      <c r="L97" s="13">
        <f t="shared" si="106"/>
        <v>1.9819345786196614</v>
      </c>
      <c r="M97" s="19">
        <v>206361</v>
      </c>
      <c r="N97" s="19">
        <v>208816</v>
      </c>
      <c r="O97" s="13">
        <f t="shared" si="107"/>
        <v>1.1896627754275273</v>
      </c>
      <c r="P97" s="14">
        <f>(N97/N$181)*100</f>
        <v>1.126003511481336</v>
      </c>
      <c r="Q97" s="15">
        <v>0</v>
      </c>
      <c r="R97" s="15">
        <v>0</v>
      </c>
      <c r="S97" s="37" t="s">
        <v>47</v>
      </c>
      <c r="T97" s="19">
        <v>0</v>
      </c>
      <c r="U97" s="19">
        <v>0</v>
      </c>
      <c r="V97" s="37" t="s">
        <v>47</v>
      </c>
      <c r="W97" s="37" t="s">
        <v>47</v>
      </c>
      <c r="X97" s="18">
        <v>4376.6492986000003</v>
      </c>
      <c r="Y97" s="18">
        <v>4672.3160112000005</v>
      </c>
      <c r="Z97" s="13">
        <f t="shared" si="110"/>
        <v>6.755549563785654</v>
      </c>
      <c r="AA97" s="18">
        <v>37306.734755400001</v>
      </c>
      <c r="AB97" s="18">
        <v>51595.798104900001</v>
      </c>
      <c r="AC97" s="13">
        <f t="shared" si="111"/>
        <v>38.301565235300352</v>
      </c>
      <c r="AD97" s="14">
        <f>(AB97/AB$181)*100</f>
        <v>3.5271151236007716</v>
      </c>
    </row>
    <row r="98" spans="1:30" s="23" customFormat="1" ht="15">
      <c r="A98" s="4"/>
      <c r="B98" s="10" t="s">
        <v>4</v>
      </c>
      <c r="C98" s="18">
        <v>103.65754296999985</v>
      </c>
      <c r="D98" s="18">
        <v>117.74507637899998</v>
      </c>
      <c r="E98" s="13">
        <f t="shared" si="104"/>
        <v>13.59045661836427</v>
      </c>
      <c r="F98" s="18">
        <v>939.55129877499621</v>
      </c>
      <c r="G98" s="18">
        <v>666.56219783700033</v>
      </c>
      <c r="H98" s="13">
        <f t="shared" si="105"/>
        <v>-29.055263006280118</v>
      </c>
      <c r="I98" s="14">
        <f>(G98/G$182)*100</f>
        <v>0.57641204111159849</v>
      </c>
      <c r="J98" s="19">
        <v>43</v>
      </c>
      <c r="K98" s="19">
        <v>16</v>
      </c>
      <c r="L98" s="13">
        <f t="shared" si="106"/>
        <v>-62.790697674418603</v>
      </c>
      <c r="M98" s="19">
        <v>208</v>
      </c>
      <c r="N98" s="19">
        <v>161</v>
      </c>
      <c r="O98" s="13">
        <f t="shared" si="107"/>
        <v>-22.596153846153847</v>
      </c>
      <c r="P98" s="14">
        <f>(N98/N$182)*100</f>
        <v>14.336598397150491</v>
      </c>
      <c r="Q98" s="15">
        <v>1212968</v>
      </c>
      <c r="R98" s="15">
        <v>1596402</v>
      </c>
      <c r="S98" s="13">
        <f t="shared" si="108"/>
        <v>31.611221400729448</v>
      </c>
      <c r="T98" s="19">
        <v>11548560</v>
      </c>
      <c r="U98" s="19">
        <v>9630717</v>
      </c>
      <c r="V98" s="13">
        <f t="shared" si="109"/>
        <v>-16.606771753361457</v>
      </c>
      <c r="W98" s="14">
        <f>(U98/U$182)*100</f>
        <v>15.643163164253181</v>
      </c>
      <c r="X98" s="18">
        <v>8998.7341359999846</v>
      </c>
      <c r="Y98" s="18">
        <v>10698.400911500003</v>
      </c>
      <c r="Z98" s="13">
        <f t="shared" si="110"/>
        <v>18.887842998943569</v>
      </c>
      <c r="AA98" s="18">
        <v>78710.953802199976</v>
      </c>
      <c r="AB98" s="18">
        <v>62304.108861400004</v>
      </c>
      <c r="AC98" s="13">
        <f t="shared" si="111"/>
        <v>-20.84442399469615</v>
      </c>
      <c r="AD98" s="14">
        <f>(AB98/AB$182)*100</f>
        <v>9.1851629752473265</v>
      </c>
    </row>
    <row r="99" spans="1:30" s="24" customFormat="1">
      <c r="A99" s="4"/>
      <c r="B99" s="10" t="s">
        <v>5</v>
      </c>
      <c r="C99" s="18">
        <v>0.192310749</v>
      </c>
      <c r="D99" s="18">
        <v>5.8546577000000009E-2</v>
      </c>
      <c r="E99" s="13">
        <f t="shared" si="104"/>
        <v>-69.556263857097235</v>
      </c>
      <c r="F99" s="18">
        <v>3.829068917000011</v>
      </c>
      <c r="G99" s="18">
        <v>0.48351326800000005</v>
      </c>
      <c r="H99" s="13">
        <f t="shared" si="105"/>
        <v>-87.37256292637268</v>
      </c>
      <c r="I99" s="14">
        <f>(G99/G$183)*100</f>
        <v>9.1085278675313748E-3</v>
      </c>
      <c r="J99" s="19">
        <v>0</v>
      </c>
      <c r="K99" s="19">
        <v>0</v>
      </c>
      <c r="L99" s="37" t="s">
        <v>47</v>
      </c>
      <c r="M99" s="19">
        <v>25</v>
      </c>
      <c r="N99" s="19">
        <v>14</v>
      </c>
      <c r="O99" s="13">
        <f t="shared" si="107"/>
        <v>-44</v>
      </c>
      <c r="P99" s="14">
        <f>(N99/N$183)*100</f>
        <v>0.24424284717376132</v>
      </c>
      <c r="Q99" s="20">
        <v>3268</v>
      </c>
      <c r="R99" s="20">
        <v>532</v>
      </c>
      <c r="S99" s="13">
        <f t="shared" si="108"/>
        <v>-83.720930232558146</v>
      </c>
      <c r="T99" s="19">
        <v>225180</v>
      </c>
      <c r="U99" s="19">
        <v>14510</v>
      </c>
      <c r="V99" s="13">
        <f t="shared" si="109"/>
        <v>-93.556266098232527</v>
      </c>
      <c r="W99" s="14">
        <f>(U99/U$183)*100</f>
        <v>0.56129617250940778</v>
      </c>
      <c r="X99" s="18">
        <v>134.5986513</v>
      </c>
      <c r="Y99" s="18">
        <v>12.431500000000002</v>
      </c>
      <c r="Z99" s="13">
        <f t="shared" si="110"/>
        <v>-90.764023353924941</v>
      </c>
      <c r="AA99" s="18">
        <v>1152.7706189999999</v>
      </c>
      <c r="AB99" s="18">
        <v>206.00750050000002</v>
      </c>
      <c r="AC99" s="13">
        <f t="shared" si="111"/>
        <v>-82.129358859032479</v>
      </c>
      <c r="AD99" s="14">
        <f>(AB99/AB$183)*100</f>
        <v>0.21613247477186873</v>
      </c>
    </row>
    <row r="100" spans="1:30" s="24" customFormat="1">
      <c r="A100" s="4"/>
      <c r="B100" s="10" t="s">
        <v>23</v>
      </c>
      <c r="C100" s="18">
        <v>57.526623326000006</v>
      </c>
      <c r="D100" s="18">
        <v>105.50811833299991</v>
      </c>
      <c r="E100" s="13">
        <f t="shared" si="104"/>
        <v>83.407459421165015</v>
      </c>
      <c r="F100" s="18">
        <v>1236.7442713940002</v>
      </c>
      <c r="G100" s="18">
        <v>815.84457804399983</v>
      </c>
      <c r="H100" s="13">
        <f t="shared" si="105"/>
        <v>-34.032879964390858</v>
      </c>
      <c r="I100" s="14">
        <f>(G100/G$184)*100</f>
        <v>17.155167975943623</v>
      </c>
      <c r="J100" s="19">
        <v>31</v>
      </c>
      <c r="K100" s="19">
        <v>43</v>
      </c>
      <c r="L100" s="13">
        <f t="shared" si="106"/>
        <v>38.70967741935484</v>
      </c>
      <c r="M100" s="19">
        <v>416</v>
      </c>
      <c r="N100" s="19">
        <v>533</v>
      </c>
      <c r="O100" s="13">
        <f t="shared" si="107"/>
        <v>28.125</v>
      </c>
      <c r="P100" s="14">
        <f>(N100/N$184)*100</f>
        <v>2.3028731907539424</v>
      </c>
      <c r="Q100" s="21">
        <v>27975</v>
      </c>
      <c r="R100" s="21">
        <v>48172</v>
      </c>
      <c r="S100" s="13">
        <f t="shared" si="108"/>
        <v>72.196604110813226</v>
      </c>
      <c r="T100" s="19">
        <v>630995</v>
      </c>
      <c r="U100" s="19">
        <v>666340</v>
      </c>
      <c r="V100" s="13">
        <f t="shared" si="109"/>
        <v>5.6014706931116729</v>
      </c>
      <c r="W100" s="14">
        <f>(U100/U$184)*100</f>
        <v>1.1704290813317353</v>
      </c>
      <c r="X100" s="18">
        <v>1661.8362806740001</v>
      </c>
      <c r="Y100" s="18">
        <v>4211.1519272759997</v>
      </c>
      <c r="Z100" s="13">
        <f t="shared" si="110"/>
        <v>153.40353777617969</v>
      </c>
      <c r="AA100" s="18">
        <v>27962.710619491005</v>
      </c>
      <c r="AB100" s="18">
        <v>22532.432025331</v>
      </c>
      <c r="AC100" s="13">
        <f t="shared" si="111"/>
        <v>-19.419714590812621</v>
      </c>
      <c r="AD100" s="14">
        <f>(AB100/AB$184)*100</f>
        <v>1.607251376697352</v>
      </c>
    </row>
    <row r="101" spans="1:30" s="24" customFormat="1">
      <c r="A101" s="4"/>
      <c r="B101" s="10"/>
      <c r="C101" s="18"/>
      <c r="D101" s="18"/>
      <c r="E101" s="13"/>
      <c r="F101" s="18"/>
      <c r="G101" s="18"/>
      <c r="H101" s="13"/>
      <c r="I101" s="14"/>
      <c r="J101" s="19"/>
      <c r="K101" s="19"/>
      <c r="L101" s="13"/>
      <c r="M101" s="19"/>
      <c r="N101" s="19"/>
      <c r="O101" s="13"/>
      <c r="P101" s="14"/>
      <c r="Q101" s="21"/>
      <c r="R101" s="21"/>
      <c r="S101" s="13"/>
      <c r="T101" s="19"/>
      <c r="U101" s="19"/>
      <c r="V101" s="13"/>
      <c r="W101" s="14"/>
      <c r="X101" s="18"/>
      <c r="Y101" s="18"/>
      <c r="Z101" s="13"/>
      <c r="AA101" s="18"/>
      <c r="AB101" s="18"/>
      <c r="AC101" s="13"/>
      <c r="AD101" s="14"/>
    </row>
    <row r="102" spans="1:30" s="24" customFormat="1" ht="15">
      <c r="A102" s="4">
        <v>15</v>
      </c>
      <c r="B102" s="5" t="s">
        <v>17</v>
      </c>
      <c r="C102" s="6">
        <f>C103+C104+C105+C106+C107</f>
        <v>554.80958229800171</v>
      </c>
      <c r="D102" s="6">
        <v>638.28282679400024</v>
      </c>
      <c r="E102" s="7">
        <f t="shared" ref="E102:E107" si="112">((D102-C102)/C102)*100</f>
        <v>15.04538622967817</v>
      </c>
      <c r="F102" s="6">
        <f>F103+F104+F105+F106+F107</f>
        <v>4248.3216059680017</v>
      </c>
      <c r="G102" s="6">
        <v>4881.8924717620002</v>
      </c>
      <c r="H102" s="7">
        <f t="shared" ref="H102:H107" si="113">((G102-F102)/F102)*100</f>
        <v>14.913439342821039</v>
      </c>
      <c r="I102" s="8">
        <f>(G102/G$179)*100</f>
        <v>2.2980523379954967</v>
      </c>
      <c r="J102" s="9">
        <f>J103+J104+J105+J106+J107</f>
        <v>55722</v>
      </c>
      <c r="K102" s="9">
        <v>56658</v>
      </c>
      <c r="L102" s="7">
        <f t="shared" ref="L102:L107" si="114">((K102-J102)/J102)*100</f>
        <v>1.6797674168192098</v>
      </c>
      <c r="M102" s="9">
        <f>M103+M104+M105+M106+M107</f>
        <v>468022</v>
      </c>
      <c r="N102" s="9">
        <v>487789</v>
      </c>
      <c r="O102" s="7">
        <f t="shared" ref="O102:O107" si="115">((N102-M102)/M102)*100</f>
        <v>4.2235194072073536</v>
      </c>
      <c r="P102" s="8">
        <f>(N102/N$179)*100</f>
        <v>2.5023976721738954</v>
      </c>
      <c r="Q102" s="9">
        <f>Q103+Q104+Q105+Q106+Q107</f>
        <v>587470</v>
      </c>
      <c r="R102" s="9">
        <v>378375</v>
      </c>
      <c r="S102" s="7">
        <f t="shared" ref="S102:S107" si="116">((R102-Q102)/Q102)*100</f>
        <v>-35.592455784976259</v>
      </c>
      <c r="T102" s="9">
        <f>T103+T104+T105+T106+T107</f>
        <v>4732042</v>
      </c>
      <c r="U102" s="9">
        <v>2901257</v>
      </c>
      <c r="V102" s="7">
        <f t="shared" ref="V102:V107" si="117">((U102-T102)/T102)*100</f>
        <v>-38.68911138151352</v>
      </c>
      <c r="W102" s="8">
        <f>(U102/U$179)*100</f>
        <v>2.3961217352935611</v>
      </c>
      <c r="X102" s="6">
        <f>X103+X104+X105+X106+X107</f>
        <v>30194.608466175003</v>
      </c>
      <c r="Y102" s="6">
        <v>22651.336031947918</v>
      </c>
      <c r="Z102" s="7">
        <f t="shared" ref="Z102:Z107" si="118">((Y102-X102)/X102)*100</f>
        <v>-24.982183301622566</v>
      </c>
      <c r="AA102" s="6">
        <f>AA103+AA104+AA105+AA106+AA107</f>
        <v>231536.64786260331</v>
      </c>
      <c r="AB102" s="6">
        <v>267871.13727721461</v>
      </c>
      <c r="AC102" s="7">
        <f t="shared" ref="AC102:AC107" si="119">((AB102-AA102)/AA102)*100</f>
        <v>15.692759548014465</v>
      </c>
      <c r="AD102" s="8">
        <f>(AB102/AB$179)*100</f>
        <v>7.3017977630024804</v>
      </c>
    </row>
    <row r="103" spans="1:30" s="25" customFormat="1" ht="15">
      <c r="A103" s="4"/>
      <c r="B103" s="10" t="s">
        <v>2</v>
      </c>
      <c r="C103" s="18">
        <v>92.65603779399666</v>
      </c>
      <c r="D103" s="18">
        <v>107.81228899999992</v>
      </c>
      <c r="E103" s="13">
        <f t="shared" si="112"/>
        <v>16.357542980307819</v>
      </c>
      <c r="F103" s="18">
        <v>869.32526404499538</v>
      </c>
      <c r="G103" s="18">
        <v>1148.4415108000001</v>
      </c>
      <c r="H103" s="13">
        <f t="shared" si="113"/>
        <v>32.107228249213513</v>
      </c>
      <c r="I103" s="14">
        <f>(G103/G$180)*100</f>
        <v>3.2886776131861382</v>
      </c>
      <c r="J103" s="19">
        <v>172</v>
      </c>
      <c r="K103" s="19">
        <v>366</v>
      </c>
      <c r="L103" s="13">
        <f t="shared" si="114"/>
        <v>112.79069767441861</v>
      </c>
      <c r="M103" s="19">
        <v>1528</v>
      </c>
      <c r="N103" s="19">
        <v>4338</v>
      </c>
      <c r="O103" s="13">
        <f t="shared" si="115"/>
        <v>183.90052356020942</v>
      </c>
      <c r="P103" s="14">
        <f>(N103/N$180)*100</f>
        <v>0.47255674112322099</v>
      </c>
      <c r="Q103" s="15">
        <v>0</v>
      </c>
      <c r="R103" s="15">
        <v>0</v>
      </c>
      <c r="S103" s="37" t="s">
        <v>47</v>
      </c>
      <c r="T103" s="19">
        <v>0</v>
      </c>
      <c r="U103" s="19">
        <v>0</v>
      </c>
      <c r="V103" s="37" t="s">
        <v>47</v>
      </c>
      <c r="W103" s="37" t="s">
        <v>47</v>
      </c>
      <c r="X103" s="18">
        <v>189.55140571000121</v>
      </c>
      <c r="Y103" s="18">
        <v>253.9139163000001</v>
      </c>
      <c r="Z103" s="13">
        <f t="shared" si="118"/>
        <v>33.955174507367403</v>
      </c>
      <c r="AA103" s="18">
        <v>1993.6205365740057</v>
      </c>
      <c r="AB103" s="18">
        <v>2772.4793400999997</v>
      </c>
      <c r="AC103" s="13">
        <f t="shared" si="119"/>
        <v>39.067555196057832</v>
      </c>
      <c r="AD103" s="14">
        <f>(AB103/AB$180)*100</f>
        <v>9.186439636978843</v>
      </c>
    </row>
    <row r="104" spans="1:30">
      <c r="A104" s="4"/>
      <c r="B104" s="10" t="s">
        <v>3</v>
      </c>
      <c r="C104" s="18">
        <v>408.95774748700546</v>
      </c>
      <c r="D104" s="18">
        <v>468.90121280000005</v>
      </c>
      <c r="E104" s="13">
        <f t="shared" si="112"/>
        <v>14.657618221280741</v>
      </c>
      <c r="F104" s="18">
        <v>3025.3189456790064</v>
      </c>
      <c r="G104" s="18">
        <v>3345.9113683999999</v>
      </c>
      <c r="H104" s="13">
        <f t="shared" si="113"/>
        <v>10.596979309533239</v>
      </c>
      <c r="I104" s="14">
        <f>(G104/G$181)*100</f>
        <v>6.4579048631300466</v>
      </c>
      <c r="J104" s="19">
        <v>55460</v>
      </c>
      <c r="K104" s="19">
        <v>56288</v>
      </c>
      <c r="L104" s="13">
        <f t="shared" si="114"/>
        <v>1.4929679047962496</v>
      </c>
      <c r="M104" s="19">
        <v>465660</v>
      </c>
      <c r="N104" s="19">
        <v>483041</v>
      </c>
      <c r="O104" s="13">
        <f t="shared" si="115"/>
        <v>3.7325516471245117</v>
      </c>
      <c r="P104" s="14">
        <f>(N104/N$181)*100</f>
        <v>2.6047135381841242</v>
      </c>
      <c r="Q104" s="15">
        <v>0</v>
      </c>
      <c r="R104" s="15">
        <v>0</v>
      </c>
      <c r="S104" s="37" t="s">
        <v>47</v>
      </c>
      <c r="T104" s="19">
        <v>0</v>
      </c>
      <c r="U104" s="19">
        <v>0</v>
      </c>
      <c r="V104" s="37" t="s">
        <v>47</v>
      </c>
      <c r="W104" s="37" t="s">
        <v>47</v>
      </c>
      <c r="X104" s="18">
        <v>17765.083855365003</v>
      </c>
      <c r="Y104" s="18">
        <v>19061.065712499996</v>
      </c>
      <c r="Z104" s="13">
        <f t="shared" si="118"/>
        <v>7.2951068944355741</v>
      </c>
      <c r="AA104" s="18">
        <v>139786.27830809398</v>
      </c>
      <c r="AB104" s="18">
        <v>172927.4549064</v>
      </c>
      <c r="AC104" s="13">
        <f t="shared" si="119"/>
        <v>23.708461945929823</v>
      </c>
      <c r="AD104" s="14">
        <f>(AB104/AB$181)*100</f>
        <v>11.821409182315353</v>
      </c>
    </row>
    <row r="105" spans="1:30">
      <c r="A105" s="4"/>
      <c r="B105" s="10" t="s">
        <v>4</v>
      </c>
      <c r="C105" s="18">
        <v>40.794556636000124</v>
      </c>
      <c r="D105" s="18">
        <v>59.181209644000226</v>
      </c>
      <c r="E105" s="13">
        <f t="shared" si="112"/>
        <v>45.071339228073299</v>
      </c>
      <c r="F105" s="18">
        <v>259.85138017000008</v>
      </c>
      <c r="G105" s="18">
        <v>314.76480155700011</v>
      </c>
      <c r="H105" s="13">
        <f t="shared" si="113"/>
        <v>21.132626407862272</v>
      </c>
      <c r="I105" s="14">
        <f>(G105/G$182)*100</f>
        <v>0.2721939862841205</v>
      </c>
      <c r="J105" s="19">
        <v>1</v>
      </c>
      <c r="K105" s="19">
        <v>3</v>
      </c>
      <c r="L105" s="13">
        <f t="shared" si="114"/>
        <v>200</v>
      </c>
      <c r="M105" s="19">
        <v>99</v>
      </c>
      <c r="N105" s="19">
        <v>17</v>
      </c>
      <c r="O105" s="13">
        <f t="shared" si="115"/>
        <v>-82.828282828282823</v>
      </c>
      <c r="P105" s="14">
        <f>(N105/N$182)*100</f>
        <v>1.5138023152270703</v>
      </c>
      <c r="Q105" s="15">
        <v>21138</v>
      </c>
      <c r="R105" s="15">
        <v>429818</v>
      </c>
      <c r="S105" s="13">
        <f t="shared" si="116"/>
        <v>1933.3901031318007</v>
      </c>
      <c r="T105" s="19">
        <v>163296</v>
      </c>
      <c r="U105" s="19">
        <v>788268</v>
      </c>
      <c r="V105" s="13">
        <f t="shared" si="117"/>
        <v>382.72339800117578</v>
      </c>
      <c r="W105" s="14">
        <f>(U105/U$182)*100</f>
        <v>1.2803828563501065</v>
      </c>
      <c r="X105" s="18">
        <v>2697.6832313999998</v>
      </c>
      <c r="Y105" s="18">
        <v>4729.0538840000008</v>
      </c>
      <c r="Z105" s="13">
        <f t="shared" si="118"/>
        <v>75.30056268117859</v>
      </c>
      <c r="AA105" s="18">
        <v>16113.8817371</v>
      </c>
      <c r="AB105" s="18">
        <v>24693.1172262</v>
      </c>
      <c r="AC105" s="13">
        <f t="shared" si="119"/>
        <v>53.241271278214029</v>
      </c>
      <c r="AD105" s="14">
        <f>(AB105/AB$182)*100</f>
        <v>3.6403747719767594</v>
      </c>
    </row>
    <row r="106" spans="1:30">
      <c r="A106" s="4"/>
      <c r="B106" s="10" t="s">
        <v>5</v>
      </c>
      <c r="C106" s="18">
        <v>0</v>
      </c>
      <c r="D106" s="18">
        <v>0</v>
      </c>
      <c r="E106" s="37" t="s">
        <v>47</v>
      </c>
      <c r="F106" s="18">
        <v>0</v>
      </c>
      <c r="G106" s="18">
        <v>0</v>
      </c>
      <c r="H106" s="37" t="s">
        <v>47</v>
      </c>
      <c r="I106" s="14">
        <f>(G106/G$183)*100</f>
        <v>0</v>
      </c>
      <c r="J106" s="19">
        <v>0</v>
      </c>
      <c r="K106" s="19">
        <v>0</v>
      </c>
      <c r="L106" s="37" t="s">
        <v>47</v>
      </c>
      <c r="M106" s="19">
        <v>0</v>
      </c>
      <c r="N106" s="19">
        <v>0</v>
      </c>
      <c r="O106" s="37" t="s">
        <v>47</v>
      </c>
      <c r="P106" s="14">
        <f>(N106/N$183)*100</f>
        <v>0</v>
      </c>
      <c r="Q106" s="15">
        <v>0</v>
      </c>
      <c r="R106" s="15">
        <v>0</v>
      </c>
      <c r="S106" s="37" t="s">
        <v>47</v>
      </c>
      <c r="T106" s="19">
        <v>0</v>
      </c>
      <c r="U106" s="19">
        <v>0</v>
      </c>
      <c r="V106" s="37" t="s">
        <v>47</v>
      </c>
      <c r="W106" s="14">
        <f>(U106/U$183)*100</f>
        <v>0</v>
      </c>
      <c r="X106" s="18">
        <v>0</v>
      </c>
      <c r="Y106" s="18">
        <v>0</v>
      </c>
      <c r="Z106" s="37" t="s">
        <v>47</v>
      </c>
      <c r="AA106" s="18">
        <v>0</v>
      </c>
      <c r="AB106" s="18">
        <v>0</v>
      </c>
      <c r="AC106" s="37" t="s">
        <v>47</v>
      </c>
      <c r="AD106" s="14">
        <f>(AB106/AB$183)*100</f>
        <v>0</v>
      </c>
    </row>
    <row r="107" spans="1:30" s="3" customFormat="1" ht="15">
      <c r="A107" s="4"/>
      <c r="B107" s="10" t="s">
        <v>23</v>
      </c>
      <c r="C107" s="18">
        <v>12.401240380999379</v>
      </c>
      <c r="D107" s="18">
        <v>2.3881153500000201</v>
      </c>
      <c r="E107" s="13">
        <f t="shared" si="112"/>
        <v>-80.742931540469272</v>
      </c>
      <c r="F107" s="18">
        <v>93.82601607399944</v>
      </c>
      <c r="G107" s="18">
        <v>72.774791005000083</v>
      </c>
      <c r="H107" s="13">
        <f t="shared" si="113"/>
        <v>-22.436447746429426</v>
      </c>
      <c r="I107" s="14">
        <f>(G107/G$184)*100</f>
        <v>1.5302715709629144</v>
      </c>
      <c r="J107" s="19">
        <v>89</v>
      </c>
      <c r="K107" s="19">
        <v>1</v>
      </c>
      <c r="L107" s="13">
        <f t="shared" si="114"/>
        <v>-98.876404494382015</v>
      </c>
      <c r="M107" s="19">
        <v>735</v>
      </c>
      <c r="N107" s="19">
        <v>393</v>
      </c>
      <c r="O107" s="13">
        <f t="shared" si="115"/>
        <v>-46.530612244897959</v>
      </c>
      <c r="P107" s="14">
        <f>(N107/N$184)*100</f>
        <v>1.6979909267660402</v>
      </c>
      <c r="Q107" s="15">
        <v>566332</v>
      </c>
      <c r="R107" s="15">
        <v>-51443</v>
      </c>
      <c r="S107" s="13">
        <f t="shared" si="116"/>
        <v>-109.08354110309855</v>
      </c>
      <c r="T107" s="19">
        <v>4568746</v>
      </c>
      <c r="U107" s="19">
        <v>2112989</v>
      </c>
      <c r="V107" s="13">
        <f t="shared" si="117"/>
        <v>-53.75122626646349</v>
      </c>
      <c r="W107" s="14">
        <f>(U107/U$184)*100</f>
        <v>3.7114742836000567</v>
      </c>
      <c r="X107" s="18">
        <v>9542.2899737000007</v>
      </c>
      <c r="Y107" s="18">
        <v>-1392.6974808520799</v>
      </c>
      <c r="Z107" s="13">
        <f t="shared" si="118"/>
        <v>-114.59500271623023</v>
      </c>
      <c r="AA107" s="18">
        <v>73642.867280835329</v>
      </c>
      <c r="AB107" s="18">
        <v>67478.085804514674</v>
      </c>
      <c r="AC107" s="13">
        <f t="shared" si="119"/>
        <v>-8.3711861093232649</v>
      </c>
      <c r="AD107" s="14">
        <f>(AB107/AB$184)*100</f>
        <v>4.8132507926478514</v>
      </c>
    </row>
    <row r="108" spans="1:30" s="3" customFormat="1" ht="15">
      <c r="A108" s="4"/>
      <c r="B108" s="10"/>
      <c r="C108" s="18"/>
      <c r="D108" s="18"/>
      <c r="E108" s="13"/>
      <c r="F108" s="18"/>
      <c r="G108" s="18"/>
      <c r="H108" s="13"/>
      <c r="I108" s="14"/>
      <c r="J108" s="19"/>
      <c r="K108" s="19"/>
      <c r="L108" s="13"/>
      <c r="M108" s="19"/>
      <c r="N108" s="19"/>
      <c r="O108" s="13"/>
      <c r="P108" s="14"/>
      <c r="Q108" s="15"/>
      <c r="R108" s="15"/>
      <c r="S108" s="13"/>
      <c r="T108" s="19"/>
      <c r="U108" s="19"/>
      <c r="V108" s="13"/>
      <c r="W108" s="14"/>
      <c r="X108" s="18"/>
      <c r="Y108" s="18"/>
      <c r="Z108" s="13"/>
      <c r="AA108" s="18"/>
      <c r="AB108" s="18"/>
      <c r="AC108" s="13"/>
      <c r="AD108" s="14"/>
    </row>
    <row r="109" spans="1:30" s="3" customFormat="1" ht="15">
      <c r="A109" s="4">
        <v>16</v>
      </c>
      <c r="B109" s="5" t="s">
        <v>19</v>
      </c>
      <c r="C109" s="6">
        <f>C110+C111+C112+C113+C114</f>
        <v>170.00261261699998</v>
      </c>
      <c r="D109" s="6">
        <v>204.09925709699996</v>
      </c>
      <c r="E109" s="7">
        <f t="shared" ref="E109:E114" si="120">((D109-C109)/C109)*100</f>
        <v>20.056541458463663</v>
      </c>
      <c r="F109" s="6">
        <f>F110+F111+F112+F113+F114</f>
        <v>1414.003236624</v>
      </c>
      <c r="G109" s="6">
        <v>1374.4857288570001</v>
      </c>
      <c r="H109" s="7">
        <f t="shared" ref="H109:H114" si="121">((G109-F109)/F109)*100</f>
        <v>-2.7947254110499635</v>
      </c>
      <c r="I109" s="8">
        <f>(G109/G$179)*100</f>
        <v>0.64701141227742753</v>
      </c>
      <c r="J109" s="9">
        <f>J110+J111+J112+J113+J114</f>
        <v>18242</v>
      </c>
      <c r="K109" s="9">
        <v>22110</v>
      </c>
      <c r="L109" s="7">
        <f t="shared" ref="L109:L113" si="122">((K109-J109)/J109)*100</f>
        <v>21.203815371121586</v>
      </c>
      <c r="M109" s="9">
        <f>M110+M111+M112+M113+M114</f>
        <v>157758</v>
      </c>
      <c r="N109" s="9">
        <v>186960</v>
      </c>
      <c r="O109" s="7">
        <f t="shared" ref="O109:O114" si="123">((N109-M109)/M109)*100</f>
        <v>18.510630205758186</v>
      </c>
      <c r="P109" s="8">
        <f>(N109/N$179)*100</f>
        <v>0.9591201703802904</v>
      </c>
      <c r="Q109" s="9">
        <f>Q110+Q111+Q112+Q113+Q114</f>
        <v>419136</v>
      </c>
      <c r="R109" s="9">
        <v>452813</v>
      </c>
      <c r="S109" s="7">
        <f t="shared" ref="S109:S114" si="124">((R109-Q109)/Q109)*100</f>
        <v>8.0348621927011763</v>
      </c>
      <c r="T109" s="9">
        <f>T110+T111+T112+T113+T114</f>
        <v>3094299</v>
      </c>
      <c r="U109" s="9">
        <v>1713517</v>
      </c>
      <c r="V109" s="7">
        <f t="shared" ref="V109:V114" si="125">((U109-T109)/T109)*100</f>
        <v>-44.623418745247307</v>
      </c>
      <c r="W109" s="8">
        <f>(U109/U$179)*100</f>
        <v>1.41517808573836</v>
      </c>
      <c r="X109" s="6">
        <f>X110+X111+X112+X113+X114</f>
        <v>13906.9029157</v>
      </c>
      <c r="Y109" s="6">
        <v>21284.398335049002</v>
      </c>
      <c r="Z109" s="7">
        <f t="shared" ref="Z109:Z114" si="126">((Y109-X109)/X109)*100</f>
        <v>53.049161729749926</v>
      </c>
      <c r="AA109" s="6">
        <f>AA110+AA111+AA112+AA113+AA114</f>
        <v>136621.30153160001</v>
      </c>
      <c r="AB109" s="6">
        <v>137474.25426085896</v>
      </c>
      <c r="AC109" s="7">
        <f t="shared" ref="AC109:AC114" si="127">((AB109-AA109)/AA109)*100</f>
        <v>0.62431898956961951</v>
      </c>
      <c r="AD109" s="8">
        <f>(AB109/AB$179)*100</f>
        <v>3.7473585711235167</v>
      </c>
    </row>
    <row r="110" spans="1:30">
      <c r="A110" s="4"/>
      <c r="B110" s="10" t="s">
        <v>2</v>
      </c>
      <c r="C110" s="18">
        <v>0.69108940000000008</v>
      </c>
      <c r="D110" s="18">
        <v>10.647686468</v>
      </c>
      <c r="E110" s="13">
        <f t="shared" si="120"/>
        <v>1440.7104302279849</v>
      </c>
      <c r="F110" s="18">
        <v>13.029225872</v>
      </c>
      <c r="G110" s="18">
        <v>77.53841559</v>
      </c>
      <c r="H110" s="13">
        <f t="shared" si="121"/>
        <v>495.11145444666215</v>
      </c>
      <c r="I110" s="14">
        <f>(G110/G$180)*100</f>
        <v>0.22203904083467416</v>
      </c>
      <c r="J110" s="19">
        <v>25</v>
      </c>
      <c r="K110" s="19">
        <v>189</v>
      </c>
      <c r="L110" s="13">
        <f t="shared" si="122"/>
        <v>656</v>
      </c>
      <c r="M110" s="19">
        <v>420</v>
      </c>
      <c r="N110" s="19">
        <v>1139</v>
      </c>
      <c r="O110" s="13">
        <f t="shared" si="123"/>
        <v>171.19047619047618</v>
      </c>
      <c r="P110" s="14">
        <f>(N110/N$180)*100</f>
        <v>0.12407610146135287</v>
      </c>
      <c r="Q110" s="15">
        <v>0</v>
      </c>
      <c r="R110" s="15">
        <v>0</v>
      </c>
      <c r="S110" s="37" t="s">
        <v>47</v>
      </c>
      <c r="T110" s="19">
        <v>0</v>
      </c>
      <c r="U110" s="19">
        <v>0</v>
      </c>
      <c r="V110" s="37" t="s">
        <v>47</v>
      </c>
      <c r="W110" s="37" t="s">
        <v>47</v>
      </c>
      <c r="X110" s="18">
        <v>1.0018417000000002</v>
      </c>
      <c r="Y110" s="18">
        <v>7.4876109</v>
      </c>
      <c r="Z110" s="13">
        <f t="shared" si="126"/>
        <v>647.3846317237543</v>
      </c>
      <c r="AA110" s="18">
        <v>15.064693700000003</v>
      </c>
      <c r="AB110" s="18">
        <v>27.098703199999999</v>
      </c>
      <c r="AC110" s="13">
        <f t="shared" si="127"/>
        <v>79.882204973075517</v>
      </c>
      <c r="AD110" s="14">
        <f>(AB110/AB$180)*100</f>
        <v>8.9789885026961599E-2</v>
      </c>
    </row>
    <row r="111" spans="1:30">
      <c r="A111" s="4"/>
      <c r="B111" s="10" t="s">
        <v>3</v>
      </c>
      <c r="C111" s="18">
        <v>126.325554665</v>
      </c>
      <c r="D111" s="18">
        <v>132.74041704999996</v>
      </c>
      <c r="E111" s="13">
        <f t="shared" si="120"/>
        <v>5.0780401495258802</v>
      </c>
      <c r="F111" s="18">
        <v>1037.418258942</v>
      </c>
      <c r="G111" s="18">
        <v>998.19016705800004</v>
      </c>
      <c r="H111" s="13">
        <f t="shared" si="121"/>
        <v>-3.7813188215914262</v>
      </c>
      <c r="I111" s="14">
        <f>(G111/G$181)*100</f>
        <v>1.926595305259089</v>
      </c>
      <c r="J111" s="19">
        <v>18199</v>
      </c>
      <c r="K111" s="19">
        <v>21908</v>
      </c>
      <c r="L111" s="13">
        <f t="shared" si="122"/>
        <v>20.380240672564426</v>
      </c>
      <c r="M111" s="19">
        <v>157184</v>
      </c>
      <c r="N111" s="19">
        <v>185681</v>
      </c>
      <c r="O111" s="13">
        <f t="shared" si="123"/>
        <v>18.129707858306187</v>
      </c>
      <c r="P111" s="14">
        <f>(N111/N$181)*100</f>
        <v>1.0012520976140047</v>
      </c>
      <c r="Q111" s="15">
        <v>0</v>
      </c>
      <c r="R111" s="15">
        <v>0</v>
      </c>
      <c r="S111" s="37" t="s">
        <v>47</v>
      </c>
      <c r="T111" s="19">
        <v>0</v>
      </c>
      <c r="U111" s="19">
        <v>0</v>
      </c>
      <c r="V111" s="37" t="s">
        <v>47</v>
      </c>
      <c r="W111" s="37" t="s">
        <v>47</v>
      </c>
      <c r="X111" s="18">
        <v>3473.4837803999999</v>
      </c>
      <c r="Y111" s="18">
        <v>3483.8747419490001</v>
      </c>
      <c r="Z111" s="13">
        <f t="shared" si="126"/>
        <v>0.29915100244986786</v>
      </c>
      <c r="AA111" s="18">
        <v>29782.481988900003</v>
      </c>
      <c r="AB111" s="18">
        <v>48087.788324258989</v>
      </c>
      <c r="AC111" s="13">
        <f t="shared" si="127"/>
        <v>61.463333855725708</v>
      </c>
      <c r="AD111" s="14">
        <f>(AB111/AB$181)*100</f>
        <v>3.2873057824237573</v>
      </c>
    </row>
    <row r="112" spans="1:30">
      <c r="A112" s="4"/>
      <c r="B112" s="10" t="s">
        <v>4</v>
      </c>
      <c r="C112" s="18">
        <v>37.536276375</v>
      </c>
      <c r="D112" s="18">
        <v>51.122355552999991</v>
      </c>
      <c r="E112" s="13">
        <f t="shared" si="120"/>
        <v>36.194530971240994</v>
      </c>
      <c r="F112" s="18">
        <v>316.22341576299999</v>
      </c>
      <c r="G112" s="18">
        <v>251.07141508499998</v>
      </c>
      <c r="H112" s="13">
        <f t="shared" si="121"/>
        <v>-20.603155057571541</v>
      </c>
      <c r="I112" s="14">
        <f>(G112/G$182)*100</f>
        <v>0.21711490286059079</v>
      </c>
      <c r="J112" s="19">
        <v>2</v>
      </c>
      <c r="K112" s="19">
        <v>1</v>
      </c>
      <c r="L112" s="13">
        <f t="shared" si="122"/>
        <v>-50</v>
      </c>
      <c r="M112" s="19">
        <v>7</v>
      </c>
      <c r="N112" s="19">
        <v>1</v>
      </c>
      <c r="O112" s="13">
        <f t="shared" si="123"/>
        <v>-85.714285714285708</v>
      </c>
      <c r="P112" s="14">
        <f>(N112/N$182)*100</f>
        <v>8.9047195013357075E-2</v>
      </c>
      <c r="Q112" s="15">
        <v>363825</v>
      </c>
      <c r="R112" s="15">
        <v>385999</v>
      </c>
      <c r="S112" s="13">
        <f t="shared" si="124"/>
        <v>6.0946883804026655</v>
      </c>
      <c r="T112" s="19">
        <v>2055361</v>
      </c>
      <c r="U112" s="19">
        <v>1237665</v>
      </c>
      <c r="V112" s="13">
        <f t="shared" si="125"/>
        <v>-39.783570866626349</v>
      </c>
      <c r="W112" s="14">
        <f>(U112/U$182)*100</f>
        <v>2.0103379154101835</v>
      </c>
      <c r="X112" s="18">
        <v>3095.5817381000002</v>
      </c>
      <c r="Y112" s="18">
        <v>3675.1953581000002</v>
      </c>
      <c r="Z112" s="13">
        <f t="shared" si="126"/>
        <v>18.723899707321383</v>
      </c>
      <c r="AA112" s="18">
        <v>26583.306035600002</v>
      </c>
      <c r="AB112" s="18">
        <v>17452.559194900001</v>
      </c>
      <c r="AC112" s="13">
        <f t="shared" si="127"/>
        <v>-34.347672289038201</v>
      </c>
      <c r="AD112" s="14">
        <f>(AB112/AB$182)*100</f>
        <v>2.5729378602768715</v>
      </c>
    </row>
    <row r="113" spans="1:30" s="3" customFormat="1" ht="15">
      <c r="A113" s="4"/>
      <c r="B113" s="10" t="s">
        <v>5</v>
      </c>
      <c r="C113" s="18">
        <v>0.10164421899999999</v>
      </c>
      <c r="D113" s="18">
        <v>7.9114093999999996E-2</v>
      </c>
      <c r="E113" s="13">
        <f t="shared" si="120"/>
        <v>-22.165672796403697</v>
      </c>
      <c r="F113" s="18">
        <v>0.55850850699999999</v>
      </c>
      <c r="G113" s="18">
        <v>0.56397490700000008</v>
      </c>
      <c r="H113" s="13">
        <f t="shared" si="121"/>
        <v>0.97874963970783235</v>
      </c>
      <c r="I113" s="14">
        <f>(G113/G$183)*100</f>
        <v>1.0624281683616416E-2</v>
      </c>
      <c r="J113" s="19">
        <v>16</v>
      </c>
      <c r="K113" s="19">
        <v>12</v>
      </c>
      <c r="L113" s="13">
        <f t="shared" si="122"/>
        <v>-25</v>
      </c>
      <c r="M113" s="19">
        <v>147</v>
      </c>
      <c r="N113" s="19">
        <v>139</v>
      </c>
      <c r="O113" s="13">
        <f t="shared" si="123"/>
        <v>-5.4421768707482991</v>
      </c>
      <c r="P113" s="14">
        <f>(N113/N$183)*100</f>
        <v>2.4249825540823449</v>
      </c>
      <c r="Q113" s="15">
        <v>52946</v>
      </c>
      <c r="R113" s="15">
        <v>50018</v>
      </c>
      <c r="S113" s="13">
        <f t="shared" si="124"/>
        <v>-5.5301628073886606</v>
      </c>
      <c r="T113" s="19">
        <v>1000886</v>
      </c>
      <c r="U113" s="19">
        <v>429037</v>
      </c>
      <c r="V113" s="13">
        <f t="shared" si="125"/>
        <v>-57.134279028780497</v>
      </c>
      <c r="W113" s="14">
        <f>(U113/U$183)*100</f>
        <v>16.596611024460291</v>
      </c>
      <c r="X113" s="18">
        <v>6974.9527799999996</v>
      </c>
      <c r="Y113" s="18">
        <v>11283.053915800001</v>
      </c>
      <c r="Z113" s="13">
        <f t="shared" si="126"/>
        <v>61.765308980342681</v>
      </c>
      <c r="AA113" s="18">
        <v>69888.126119299995</v>
      </c>
      <c r="AB113" s="18">
        <v>61656.189902299986</v>
      </c>
      <c r="AC113" s="13">
        <f t="shared" si="127"/>
        <v>-11.778733633447233</v>
      </c>
      <c r="AD113" s="14">
        <f>(AB113/AB$183)*100</f>
        <v>64.686503531401257</v>
      </c>
    </row>
    <row r="114" spans="1:30">
      <c r="A114" s="4"/>
      <c r="B114" s="10" t="s">
        <v>23</v>
      </c>
      <c r="C114" s="18">
        <v>5.3480479580000004</v>
      </c>
      <c r="D114" s="18">
        <v>9.5096839319999997</v>
      </c>
      <c r="E114" s="13">
        <f t="shared" si="120"/>
        <v>77.815980834179328</v>
      </c>
      <c r="F114" s="18">
        <v>46.773827540000013</v>
      </c>
      <c r="G114" s="18">
        <v>47.121756216999991</v>
      </c>
      <c r="H114" s="13">
        <f t="shared" si="121"/>
        <v>0.74385333700227119</v>
      </c>
      <c r="I114" s="14">
        <f>(G114/G$184)*100</f>
        <v>0.9908525042382561</v>
      </c>
      <c r="J114" s="19">
        <v>0</v>
      </c>
      <c r="K114" s="19">
        <v>0</v>
      </c>
      <c r="L114" s="37" t="s">
        <v>47</v>
      </c>
      <c r="M114" s="19">
        <v>0</v>
      </c>
      <c r="N114" s="19">
        <v>0</v>
      </c>
      <c r="O114" s="37" t="s">
        <v>47</v>
      </c>
      <c r="P114" s="14">
        <f>(N114/N$184)*100</f>
        <v>0</v>
      </c>
      <c r="Q114" s="15">
        <v>2365</v>
      </c>
      <c r="R114" s="15">
        <v>16796</v>
      </c>
      <c r="S114" s="13">
        <f t="shared" si="124"/>
        <v>610.19027484143771</v>
      </c>
      <c r="T114" s="19">
        <v>38052</v>
      </c>
      <c r="U114" s="19">
        <v>46815</v>
      </c>
      <c r="V114" s="13">
        <f t="shared" si="125"/>
        <v>23.029012929675179</v>
      </c>
      <c r="W114" s="14">
        <f>(U114/U$184)*100</f>
        <v>8.2230749230940939E-2</v>
      </c>
      <c r="X114" s="18">
        <v>361.88277549999998</v>
      </c>
      <c r="Y114" s="18">
        <v>2834.7867082999996</v>
      </c>
      <c r="Z114" s="13">
        <f t="shared" si="126"/>
        <v>683.34391693091231</v>
      </c>
      <c r="AA114" s="18">
        <v>10352.322694099999</v>
      </c>
      <c r="AB114" s="18">
        <v>10250.618136199999</v>
      </c>
      <c r="AC114" s="13">
        <f t="shared" si="127"/>
        <v>-0.98243226090666613</v>
      </c>
      <c r="AD114" s="14">
        <f>(AB114/AB$184)*100</f>
        <v>0.73118250586020672</v>
      </c>
    </row>
    <row r="115" spans="1:30">
      <c r="A115" s="4"/>
      <c r="B115" s="10"/>
      <c r="C115" s="18"/>
      <c r="D115" s="18"/>
      <c r="E115" s="13"/>
      <c r="F115" s="18"/>
      <c r="G115" s="18"/>
      <c r="H115" s="13"/>
      <c r="I115" s="14"/>
      <c r="J115" s="19"/>
      <c r="K115" s="19"/>
      <c r="L115" s="13"/>
      <c r="M115" s="19"/>
      <c r="N115" s="19"/>
      <c r="O115" s="13"/>
      <c r="P115" s="14"/>
      <c r="Q115" s="19"/>
      <c r="R115" s="15"/>
      <c r="S115" s="13"/>
      <c r="T115" s="19"/>
      <c r="U115" s="19"/>
      <c r="V115" s="13"/>
      <c r="W115" s="14"/>
      <c r="X115" s="18"/>
      <c r="Y115" s="18"/>
      <c r="Z115" s="13"/>
      <c r="AA115" s="18"/>
      <c r="AB115" s="18"/>
      <c r="AC115" s="13"/>
      <c r="AD115" s="14"/>
    </row>
    <row r="116" spans="1:30" ht="15">
      <c r="A116" s="4">
        <v>17</v>
      </c>
      <c r="B116" s="5" t="s">
        <v>41</v>
      </c>
      <c r="C116" s="6">
        <f>C117+C118+C119+C120+C121</f>
        <v>28.898393733000002</v>
      </c>
      <c r="D116" s="6">
        <v>22.637399759000001</v>
      </c>
      <c r="E116" s="7">
        <f t="shared" ref="E116:E121" si="128">((D116-C116)/C116)*100</f>
        <v>-21.665543185019214</v>
      </c>
      <c r="F116" s="6">
        <f>F117+F118+F119+F120+F121</f>
        <v>458.97085308800007</v>
      </c>
      <c r="G116" s="6">
        <v>178.69217366675412</v>
      </c>
      <c r="H116" s="7">
        <f t="shared" ref="H116:H121" si="129">((G116-F116)/F116)*100</f>
        <v>-61.066770914863987</v>
      </c>
      <c r="I116" s="8">
        <f>(G116/G$179)*100</f>
        <v>8.4115733775711299E-2</v>
      </c>
      <c r="J116" s="9">
        <f>J117+J118+J119+J120+J121</f>
        <v>3220</v>
      </c>
      <c r="K116" s="9">
        <v>2618</v>
      </c>
      <c r="L116" s="7">
        <f t="shared" ref="L116:L121" si="130">((K116-J116)/J116)*100</f>
        <v>-18.695652173913043</v>
      </c>
      <c r="M116" s="9">
        <f>M117+M118+M119+M120+M121</f>
        <v>34051</v>
      </c>
      <c r="N116" s="9">
        <v>23563</v>
      </c>
      <c r="O116" s="7">
        <f t="shared" ref="O116:O121" si="131">((N116-M116)/M116)*100</f>
        <v>-30.800857537223575</v>
      </c>
      <c r="P116" s="8">
        <f>(N116/N$179)*100</f>
        <v>0.12088012716447788</v>
      </c>
      <c r="Q116" s="9">
        <f>Q117+Q118+Q119+Q120+Q121</f>
        <v>637652</v>
      </c>
      <c r="R116" s="9">
        <v>77386</v>
      </c>
      <c r="S116" s="7">
        <f t="shared" ref="S116:S121" si="132">((R116-Q116)/Q116)*100</f>
        <v>-87.86391323166869</v>
      </c>
      <c r="T116" s="9">
        <f>T117+T118+T119+T120+T121</f>
        <v>8271485</v>
      </c>
      <c r="U116" s="9">
        <v>1968994</v>
      </c>
      <c r="V116" s="7">
        <f t="shared" ref="V116:V121" si="133">((U116-T116)/T116)*100</f>
        <v>-76.195399012390155</v>
      </c>
      <c r="W116" s="8">
        <f>(U116/U$179)*100</f>
        <v>1.6261742134745769</v>
      </c>
      <c r="X116" s="6">
        <f>X117+X118+X119+X120+X121</f>
        <v>1115.5875449</v>
      </c>
      <c r="Y116" s="6">
        <v>2483.9449576000002</v>
      </c>
      <c r="Z116" s="7">
        <f t="shared" ref="Z116:Z121" si="134">((Y116-X116)/X116)*100</f>
        <v>122.6580037537671</v>
      </c>
      <c r="AA116" s="6">
        <f>AA117+AA118+AA119+AA120+AA121</f>
        <v>41661.451568100005</v>
      </c>
      <c r="AB116" s="6">
        <v>24659.9119302</v>
      </c>
      <c r="AC116" s="7">
        <f t="shared" ref="AC116:AC121" si="135">((AB116-AA116)/AA116)*100</f>
        <v>-40.808802857262926</v>
      </c>
      <c r="AD116" s="8">
        <f>(AB116/AB$179)*100</f>
        <v>0.67219518906745912</v>
      </c>
    </row>
    <row r="117" spans="1:30">
      <c r="A117" s="4"/>
      <c r="B117" s="10" t="s">
        <v>2</v>
      </c>
      <c r="C117" s="18">
        <v>0.24304750000000003</v>
      </c>
      <c r="D117" s="18">
        <v>0.1527329</v>
      </c>
      <c r="E117" s="13">
        <f t="shared" si="128"/>
        <v>-37.159238420473365</v>
      </c>
      <c r="F117" s="18">
        <v>7.4993288999999992</v>
      </c>
      <c r="G117" s="18">
        <v>1.689638</v>
      </c>
      <c r="H117" s="13">
        <f t="shared" si="129"/>
        <v>-77.469477302162332</v>
      </c>
      <c r="I117" s="14">
        <f>(G117/G$180)*100</f>
        <v>4.838448116628806E-3</v>
      </c>
      <c r="J117" s="19">
        <v>11</v>
      </c>
      <c r="K117" s="19">
        <v>6</v>
      </c>
      <c r="L117" s="13">
        <f t="shared" si="130"/>
        <v>-45.454545454545453</v>
      </c>
      <c r="M117" s="19">
        <v>324</v>
      </c>
      <c r="N117" s="19">
        <v>2019</v>
      </c>
      <c r="O117" s="13">
        <f t="shared" si="131"/>
        <v>523.14814814814815</v>
      </c>
      <c r="P117" s="14">
        <f>(N117/N$180)*100</f>
        <v>0.21993823428487391</v>
      </c>
      <c r="Q117" s="21">
        <v>0</v>
      </c>
      <c r="R117" s="21">
        <v>0</v>
      </c>
      <c r="S117" s="37" t="s">
        <v>47</v>
      </c>
      <c r="T117" s="19">
        <v>0</v>
      </c>
      <c r="U117" s="19">
        <v>0</v>
      </c>
      <c r="V117" s="37" t="s">
        <v>47</v>
      </c>
      <c r="W117" s="37" t="s">
        <v>47</v>
      </c>
      <c r="X117" s="18">
        <v>0.3085</v>
      </c>
      <c r="Y117" s="18">
        <v>0.71591610000000006</v>
      </c>
      <c r="Z117" s="13">
        <f t="shared" si="134"/>
        <v>132.0635656401945</v>
      </c>
      <c r="AA117" s="18">
        <v>28.1665688</v>
      </c>
      <c r="AB117" s="18">
        <v>42.9549582</v>
      </c>
      <c r="AC117" s="13">
        <f t="shared" si="135"/>
        <v>52.503340058942506</v>
      </c>
      <c r="AD117" s="14">
        <f>(AB117/AB$180)*100</f>
        <v>0.14232860995783525</v>
      </c>
    </row>
    <row r="118" spans="1:30" s="3" customFormat="1" ht="15">
      <c r="A118" s="4"/>
      <c r="B118" s="10" t="s">
        <v>3</v>
      </c>
      <c r="C118" s="18">
        <v>12.698305900000001</v>
      </c>
      <c r="D118" s="18">
        <v>8.1555730999999998</v>
      </c>
      <c r="E118" s="13">
        <f t="shared" si="128"/>
        <v>-35.774321675460669</v>
      </c>
      <c r="F118" s="18">
        <v>132.955228224</v>
      </c>
      <c r="G118" s="18">
        <v>92.683748699999995</v>
      </c>
      <c r="H118" s="13">
        <f t="shared" si="129"/>
        <v>-30.28950426541445</v>
      </c>
      <c r="I118" s="14">
        <f>(G118/G$181)*100</f>
        <v>0.17888783221089141</v>
      </c>
      <c r="J118" s="19">
        <v>3191</v>
      </c>
      <c r="K118" s="19">
        <v>2599</v>
      </c>
      <c r="L118" s="13">
        <f t="shared" si="130"/>
        <v>-18.55217800062676</v>
      </c>
      <c r="M118" s="19">
        <v>33242</v>
      </c>
      <c r="N118" s="19">
        <v>21358</v>
      </c>
      <c r="O118" s="13">
        <f t="shared" si="131"/>
        <v>-35.74995487636123</v>
      </c>
      <c r="P118" s="14">
        <f>(N118/N$181)*100</f>
        <v>0.11516925426317129</v>
      </c>
      <c r="Q118" s="21">
        <v>0</v>
      </c>
      <c r="R118" s="21">
        <v>0</v>
      </c>
      <c r="S118" s="37" t="s">
        <v>47</v>
      </c>
      <c r="T118" s="19">
        <v>0</v>
      </c>
      <c r="U118" s="19">
        <v>0</v>
      </c>
      <c r="V118" s="37" t="s">
        <v>47</v>
      </c>
      <c r="W118" s="37" t="s">
        <v>47</v>
      </c>
      <c r="X118" s="18">
        <v>118.30064050000001</v>
      </c>
      <c r="Y118" s="18">
        <v>85.716489299999992</v>
      </c>
      <c r="Z118" s="13">
        <f t="shared" si="134"/>
        <v>-27.54351207422247</v>
      </c>
      <c r="AA118" s="18">
        <v>1219.3934159000003</v>
      </c>
      <c r="AB118" s="18">
        <v>761.0522696999999</v>
      </c>
      <c r="AC118" s="13">
        <f t="shared" si="135"/>
        <v>-37.587634985031599</v>
      </c>
      <c r="AD118" s="14">
        <f>(AB118/AB$181)*100</f>
        <v>5.2025922049932116E-2</v>
      </c>
    </row>
    <row r="119" spans="1:30">
      <c r="A119" s="4"/>
      <c r="B119" s="10" t="s">
        <v>4</v>
      </c>
      <c r="C119" s="18">
        <v>14.705653805000003</v>
      </c>
      <c r="D119" s="18">
        <v>13.375606896000004</v>
      </c>
      <c r="E119" s="13">
        <f t="shared" si="128"/>
        <v>-9.044459543497311</v>
      </c>
      <c r="F119" s="18">
        <v>248.33347149299999</v>
      </c>
      <c r="G119" s="18">
        <v>61.949819506000004</v>
      </c>
      <c r="H119" s="13">
        <f t="shared" si="129"/>
        <v>-75.053777836087534</v>
      </c>
      <c r="I119" s="14">
        <f>(G119/G$182)*100</f>
        <v>5.3571327662779777E-2</v>
      </c>
      <c r="J119" s="19">
        <v>2</v>
      </c>
      <c r="K119" s="19">
        <v>1</v>
      </c>
      <c r="L119" s="13">
        <f t="shared" si="130"/>
        <v>-50</v>
      </c>
      <c r="M119" s="19">
        <v>51</v>
      </c>
      <c r="N119" s="19">
        <v>11</v>
      </c>
      <c r="O119" s="13">
        <f t="shared" si="131"/>
        <v>-78.431372549019613</v>
      </c>
      <c r="P119" s="14">
        <f>(N119/N$182)*100</f>
        <v>0.97951914514692784</v>
      </c>
      <c r="Q119" s="21">
        <v>280634</v>
      </c>
      <c r="R119" s="21">
        <v>40835</v>
      </c>
      <c r="S119" s="13">
        <f t="shared" si="132"/>
        <v>-85.4490190069628</v>
      </c>
      <c r="T119" s="19">
        <v>2868001</v>
      </c>
      <c r="U119" s="19">
        <v>412550</v>
      </c>
      <c r="V119" s="13">
        <f t="shared" si="133"/>
        <v>-85.615416452086308</v>
      </c>
      <c r="W119" s="14">
        <f>(U119/U$182)*100</f>
        <v>0.67010451697549112</v>
      </c>
      <c r="X119" s="18">
        <v>718.12958790000005</v>
      </c>
      <c r="Y119" s="18">
        <v>600.21237370000006</v>
      </c>
      <c r="Z119" s="13">
        <f t="shared" si="134"/>
        <v>-16.420046769667433</v>
      </c>
      <c r="AA119" s="18">
        <v>18937.6732195</v>
      </c>
      <c r="AB119" s="18">
        <v>3307.8310024000002</v>
      </c>
      <c r="AC119" s="13">
        <f t="shared" si="135"/>
        <v>-82.533065366267138</v>
      </c>
      <c r="AD119" s="14">
        <f>(AB119/AB$182)*100</f>
        <v>0.48765590916658225</v>
      </c>
    </row>
    <row r="120" spans="1:30">
      <c r="A120" s="4"/>
      <c r="B120" s="10" t="s">
        <v>5</v>
      </c>
      <c r="C120" s="18">
        <v>0</v>
      </c>
      <c r="D120" s="18">
        <v>0</v>
      </c>
      <c r="E120" s="37" t="s">
        <v>47</v>
      </c>
      <c r="F120" s="18">
        <v>0</v>
      </c>
      <c r="G120" s="18">
        <v>0</v>
      </c>
      <c r="H120" s="37" t="s">
        <v>47</v>
      </c>
      <c r="I120" s="14">
        <f>(G120/G$183)*100</f>
        <v>0</v>
      </c>
      <c r="J120" s="19">
        <v>0</v>
      </c>
      <c r="K120" s="19">
        <v>0</v>
      </c>
      <c r="L120" s="37" t="s">
        <v>47</v>
      </c>
      <c r="M120" s="19">
        <v>0</v>
      </c>
      <c r="N120" s="19">
        <v>0</v>
      </c>
      <c r="O120" s="37" t="s">
        <v>47</v>
      </c>
      <c r="P120" s="14">
        <f>(N120/N$183)*100</f>
        <v>0</v>
      </c>
      <c r="Q120" s="20">
        <v>0</v>
      </c>
      <c r="R120" s="20">
        <v>0</v>
      </c>
      <c r="S120" s="37" t="s">
        <v>47</v>
      </c>
      <c r="T120" s="19">
        <v>0</v>
      </c>
      <c r="U120" s="19">
        <v>0</v>
      </c>
      <c r="V120" s="37" t="s">
        <v>47</v>
      </c>
      <c r="W120" s="14">
        <f>(U120/U$183)*100</f>
        <v>0</v>
      </c>
      <c r="X120" s="18">
        <v>0</v>
      </c>
      <c r="Y120" s="18">
        <v>0</v>
      </c>
      <c r="Z120" s="37" t="s">
        <v>47</v>
      </c>
      <c r="AA120" s="18">
        <v>0</v>
      </c>
      <c r="AB120" s="18">
        <v>0</v>
      </c>
      <c r="AC120" s="37" t="s">
        <v>47</v>
      </c>
      <c r="AD120" s="14">
        <f>(AB120/AB$183)*100</f>
        <v>0</v>
      </c>
    </row>
    <row r="121" spans="1:30">
      <c r="A121" s="4"/>
      <c r="B121" s="10" t="s">
        <v>23</v>
      </c>
      <c r="C121" s="18">
        <v>1.2513865280000005</v>
      </c>
      <c r="D121" s="18">
        <v>0.95348686299999974</v>
      </c>
      <c r="E121" s="13">
        <f t="shared" si="128"/>
        <v>-23.805567531249679</v>
      </c>
      <c r="F121" s="18">
        <v>70.182824471000046</v>
      </c>
      <c r="G121" s="18">
        <v>22.368967460754117</v>
      </c>
      <c r="H121" s="13">
        <f t="shared" si="129"/>
        <v>-68.12757590000227</v>
      </c>
      <c r="I121" s="14">
        <f>(G121/G$184)*100</f>
        <v>0.4703633566551178</v>
      </c>
      <c r="J121" s="19">
        <v>16</v>
      </c>
      <c r="K121" s="19">
        <v>12</v>
      </c>
      <c r="L121" s="13">
        <f t="shared" si="130"/>
        <v>-25</v>
      </c>
      <c r="M121" s="19">
        <v>434</v>
      </c>
      <c r="N121" s="19">
        <v>175</v>
      </c>
      <c r="O121" s="13">
        <f t="shared" si="131"/>
        <v>-59.677419354838712</v>
      </c>
      <c r="P121" s="14">
        <f>(N121/N$184)*100</f>
        <v>0.75610282998487799</v>
      </c>
      <c r="Q121" s="15">
        <v>357018</v>
      </c>
      <c r="R121" s="15">
        <v>36551</v>
      </c>
      <c r="S121" s="13">
        <f t="shared" si="132"/>
        <v>-89.762140844439216</v>
      </c>
      <c r="T121" s="19">
        <v>5403484</v>
      </c>
      <c r="U121" s="19">
        <v>1556444</v>
      </c>
      <c r="V121" s="13">
        <f t="shared" si="133"/>
        <v>-71.195547169196757</v>
      </c>
      <c r="W121" s="14">
        <f>(U121/U$184)*100</f>
        <v>2.7339005928869518</v>
      </c>
      <c r="X121" s="18">
        <v>278.84881650000005</v>
      </c>
      <c r="Y121" s="18">
        <v>1797.3001785000001</v>
      </c>
      <c r="Z121" s="13">
        <f t="shared" si="134"/>
        <v>544.54287490225011</v>
      </c>
      <c r="AA121" s="18">
        <v>21476.2183639</v>
      </c>
      <c r="AB121" s="18">
        <v>20548.0736999</v>
      </c>
      <c r="AC121" s="13">
        <f t="shared" si="135"/>
        <v>-4.3217322913802407</v>
      </c>
      <c r="AD121" s="14">
        <f>(AB121/AB$184)*100</f>
        <v>1.4657059524473492</v>
      </c>
    </row>
    <row r="122" spans="1:30">
      <c r="A122" s="4"/>
      <c r="B122" s="10"/>
      <c r="C122" s="18"/>
      <c r="D122" s="18"/>
      <c r="E122" s="13"/>
      <c r="F122" s="18"/>
      <c r="G122" s="18"/>
      <c r="H122" s="13"/>
      <c r="I122" s="14"/>
      <c r="J122" s="19"/>
      <c r="K122" s="19"/>
      <c r="L122" s="13"/>
      <c r="M122" s="19"/>
      <c r="N122" s="19"/>
      <c r="O122" s="13"/>
      <c r="P122" s="14"/>
      <c r="Q122" s="19"/>
      <c r="R122" s="15"/>
      <c r="S122" s="13"/>
      <c r="T122" s="19"/>
      <c r="U122" s="19"/>
      <c r="V122" s="13"/>
      <c r="W122" s="14"/>
      <c r="X122" s="18"/>
      <c r="Y122" s="18"/>
      <c r="Z122" s="13"/>
      <c r="AA122" s="18"/>
      <c r="AB122" s="18"/>
      <c r="AC122" s="13"/>
      <c r="AD122" s="14"/>
    </row>
    <row r="123" spans="1:30" ht="15">
      <c r="A123" s="4">
        <v>18</v>
      </c>
      <c r="B123" s="5" t="s">
        <v>29</v>
      </c>
      <c r="C123" s="6">
        <f>C124+C125+C126+C127+C128</f>
        <v>75.91459984599993</v>
      </c>
      <c r="D123" s="6">
        <v>97.260503802999963</v>
      </c>
      <c r="E123" s="7">
        <f t="shared" ref="E123:E128" si="136">((D123-C123)/C123)*100</f>
        <v>28.118311892972169</v>
      </c>
      <c r="F123" s="6">
        <f>F124+F125+F126+F127+F128</f>
        <v>800.17468255396591</v>
      </c>
      <c r="G123" s="6">
        <v>809.50346987299997</v>
      </c>
      <c r="H123" s="7">
        <f t="shared" ref="H123:H128" si="137">((G123-F123)/F123)*100</f>
        <v>1.1658438491528886</v>
      </c>
      <c r="I123" s="8">
        <f>(G123/G$179)*100</f>
        <v>0.38105741826912692</v>
      </c>
      <c r="J123" s="9">
        <f>J124+J125+J126+J127+J128</f>
        <v>15853</v>
      </c>
      <c r="K123" s="9">
        <v>16461</v>
      </c>
      <c r="L123" s="7">
        <f t="shared" ref="L123:L128" si="138">((K123-J123)/J123)*100</f>
        <v>3.8352362328896739</v>
      </c>
      <c r="M123" s="9">
        <f>M124+M125+M126+M127+M128</f>
        <v>166529</v>
      </c>
      <c r="N123" s="9">
        <v>148281</v>
      </c>
      <c r="O123" s="7">
        <f t="shared" ref="O123:O128" si="139">((N123-M123)/M123)*100</f>
        <v>-10.957851185078875</v>
      </c>
      <c r="P123" s="8">
        <f>(N123/N$179)*100</f>
        <v>0.76069372049721784</v>
      </c>
      <c r="Q123" s="9">
        <f>Q124+Q125+Q126+Q127+Q128</f>
        <v>4450</v>
      </c>
      <c r="R123" s="9">
        <v>-3190</v>
      </c>
      <c r="S123" s="7">
        <f t="shared" ref="S123:S128" si="140">((R123-Q123)/Q123)*100</f>
        <v>-171.68539325842698</v>
      </c>
      <c r="T123" s="9">
        <f>T124+T125+T126+T127+T128</f>
        <v>598755</v>
      </c>
      <c r="U123" s="9">
        <v>154168</v>
      </c>
      <c r="V123" s="7">
        <f t="shared" ref="V123:V128" si="141">((U123-T123)/T123)*100</f>
        <v>-74.251906038362932</v>
      </c>
      <c r="W123" s="8">
        <f>(U123/U$179)*100</f>
        <v>0.12732594723140273</v>
      </c>
      <c r="X123" s="6">
        <f>X124+X125+X126+X127+X128</f>
        <v>1373.7506491999998</v>
      </c>
      <c r="Y123" s="6">
        <v>1298.4901610000002</v>
      </c>
      <c r="Z123" s="7">
        <f t="shared" ref="Z123:Z128" si="142">((Y123-X123)/X123)*100</f>
        <v>-5.4784678896295596</v>
      </c>
      <c r="AA123" s="6">
        <f>AA124+AA125+AA126+AA127+AA128</f>
        <v>20251.513631959002</v>
      </c>
      <c r="AB123" s="6">
        <v>20848.123343387997</v>
      </c>
      <c r="AC123" s="7">
        <f t="shared" ref="AC123:AC128" si="143">((AB123-AA123)/AA123)*100</f>
        <v>2.9460005917161802</v>
      </c>
      <c r="AD123" s="8">
        <f>(AB123/AB$179)*100</f>
        <v>0.56829108928600869</v>
      </c>
    </row>
    <row r="124" spans="1:30" s="3" customFormat="1" ht="15">
      <c r="A124" s="4"/>
      <c r="B124" s="10" t="s">
        <v>2</v>
      </c>
      <c r="C124" s="18">
        <v>3.8013047999999992</v>
      </c>
      <c r="D124" s="18">
        <v>4.4121961000000018</v>
      </c>
      <c r="E124" s="13">
        <f t="shared" si="136"/>
        <v>16.070568716299803</v>
      </c>
      <c r="F124" s="18">
        <v>39.667261288999995</v>
      </c>
      <c r="G124" s="18">
        <v>42.667107716000011</v>
      </c>
      <c r="H124" s="13">
        <f t="shared" si="137"/>
        <v>7.5625246853931252</v>
      </c>
      <c r="I124" s="14">
        <f>(G124/G$180)*100</f>
        <v>0.12218154833785617</v>
      </c>
      <c r="J124" s="19">
        <v>145</v>
      </c>
      <c r="K124" s="19">
        <v>129</v>
      </c>
      <c r="L124" s="13">
        <f t="shared" si="138"/>
        <v>-11.03448275862069</v>
      </c>
      <c r="M124" s="19">
        <v>1209</v>
      </c>
      <c r="N124" s="19">
        <v>1235</v>
      </c>
      <c r="O124" s="13">
        <f t="shared" si="139"/>
        <v>2.1505376344086025</v>
      </c>
      <c r="P124" s="14">
        <f>(N124/N$180)*100</f>
        <v>0.13453378867846424</v>
      </c>
      <c r="Q124" s="15">
        <v>0</v>
      </c>
      <c r="R124" s="15">
        <v>0</v>
      </c>
      <c r="S124" s="37" t="s">
        <v>47</v>
      </c>
      <c r="T124" s="19">
        <v>0</v>
      </c>
      <c r="U124" s="19">
        <v>0</v>
      </c>
      <c r="V124" s="37" t="s">
        <v>47</v>
      </c>
      <c r="W124" s="37" t="s">
        <v>47</v>
      </c>
      <c r="X124" s="18">
        <v>1.8724924999999997</v>
      </c>
      <c r="Y124" s="18">
        <v>2.0936883999999996</v>
      </c>
      <c r="Z124" s="13">
        <f t="shared" si="142"/>
        <v>11.812912468274234</v>
      </c>
      <c r="AA124" s="18">
        <v>20.664259299999998</v>
      </c>
      <c r="AB124" s="18">
        <v>23.0306678</v>
      </c>
      <c r="AC124" s="13">
        <f t="shared" si="143"/>
        <v>11.451697666221225</v>
      </c>
      <c r="AD124" s="14">
        <f>(AB124/AB$180)*100</f>
        <v>7.6310700131810988E-2</v>
      </c>
    </row>
    <row r="125" spans="1:30" s="3" customFormat="1" ht="15">
      <c r="A125" s="4"/>
      <c r="B125" s="10" t="s">
        <v>3</v>
      </c>
      <c r="C125" s="18">
        <v>70.459801179999928</v>
      </c>
      <c r="D125" s="18">
        <v>79.688700587999961</v>
      </c>
      <c r="E125" s="13">
        <f t="shared" si="136"/>
        <v>13.098105946145733</v>
      </c>
      <c r="F125" s="18">
        <v>705.8546296799999</v>
      </c>
      <c r="G125" s="18">
        <v>661.74500439999986</v>
      </c>
      <c r="H125" s="13">
        <f t="shared" si="137"/>
        <v>-6.2491090127151541</v>
      </c>
      <c r="I125" s="14">
        <f>(G125/G$181)*100</f>
        <v>1.2772263851419161</v>
      </c>
      <c r="J125" s="19">
        <v>15704</v>
      </c>
      <c r="K125" s="19">
        <v>16325</v>
      </c>
      <c r="L125" s="13">
        <f t="shared" si="138"/>
        <v>3.9544065206316863</v>
      </c>
      <c r="M125" s="19">
        <v>165274</v>
      </c>
      <c r="N125" s="19">
        <v>146977</v>
      </c>
      <c r="O125" s="13">
        <f t="shared" si="139"/>
        <v>-11.070706826240063</v>
      </c>
      <c r="P125" s="14">
        <f>(N125/N$181)*100</f>
        <v>0.79254759265090968</v>
      </c>
      <c r="Q125" s="20">
        <v>0</v>
      </c>
      <c r="R125" s="20">
        <v>0</v>
      </c>
      <c r="S125" s="37" t="s">
        <v>47</v>
      </c>
      <c r="T125" s="19">
        <v>0</v>
      </c>
      <c r="U125" s="19">
        <v>0</v>
      </c>
      <c r="V125" s="37" t="s">
        <v>47</v>
      </c>
      <c r="W125" s="37" t="s">
        <v>47</v>
      </c>
      <c r="X125" s="18">
        <v>929.1493942999997</v>
      </c>
      <c r="Y125" s="18">
        <v>1456.5979319</v>
      </c>
      <c r="Z125" s="13">
        <f t="shared" si="142"/>
        <v>56.76681713787999</v>
      </c>
      <c r="AA125" s="18">
        <v>9987.2415275999992</v>
      </c>
      <c r="AB125" s="18">
        <v>12120.637499299999</v>
      </c>
      <c r="AC125" s="13">
        <f t="shared" si="143"/>
        <v>21.361213362111101</v>
      </c>
      <c r="AD125" s="14">
        <f>(AB125/AB$181)*100</f>
        <v>0.82857297302672517</v>
      </c>
    </row>
    <row r="126" spans="1:30" s="3" customFormat="1" ht="15">
      <c r="A126" s="4"/>
      <c r="B126" s="10" t="s">
        <v>4</v>
      </c>
      <c r="C126" s="18">
        <v>0</v>
      </c>
      <c r="D126" s="18">
        <v>0</v>
      </c>
      <c r="E126" s="37" t="s">
        <v>47</v>
      </c>
      <c r="F126" s="18">
        <v>0.71469776799999996</v>
      </c>
      <c r="G126" s="18">
        <v>0</v>
      </c>
      <c r="H126" s="13">
        <f t="shared" si="137"/>
        <v>-100</v>
      </c>
      <c r="I126" s="14">
        <f>(G126/G$182)*100</f>
        <v>0</v>
      </c>
      <c r="J126" s="19">
        <v>0</v>
      </c>
      <c r="K126" s="19">
        <v>0</v>
      </c>
      <c r="L126" s="37" t="s">
        <v>47</v>
      </c>
      <c r="M126" s="19">
        <v>0</v>
      </c>
      <c r="N126" s="19">
        <v>0</v>
      </c>
      <c r="O126" s="37" t="s">
        <v>47</v>
      </c>
      <c r="P126" s="14">
        <f>(N126/N$182)*100</f>
        <v>0</v>
      </c>
      <c r="Q126" s="15">
        <v>0</v>
      </c>
      <c r="R126" s="15">
        <v>-690</v>
      </c>
      <c r="S126" s="37" t="s">
        <v>47</v>
      </c>
      <c r="T126" s="19">
        <v>-2430</v>
      </c>
      <c r="U126" s="19">
        <v>-5402</v>
      </c>
      <c r="V126" s="13">
        <f t="shared" si="141"/>
        <v>122.30452674897118</v>
      </c>
      <c r="W126" s="14">
        <f>(U126/U$182)*100</f>
        <v>-8.7744627334907354E-3</v>
      </c>
      <c r="X126" s="18">
        <v>-87.9563481</v>
      </c>
      <c r="Y126" s="18">
        <v>-57.220487300000002</v>
      </c>
      <c r="Z126" s="13">
        <f t="shared" si="142"/>
        <v>-34.944448540605109</v>
      </c>
      <c r="AA126" s="18">
        <v>-520.16149704099996</v>
      </c>
      <c r="AB126" s="18">
        <v>-521.56157611200001</v>
      </c>
      <c r="AC126" s="13">
        <f t="shared" si="143"/>
        <v>0.26916238109982477</v>
      </c>
      <c r="AD126" s="14">
        <f>(AB126/AB$182)*100</f>
        <v>-7.6891045643116121E-2</v>
      </c>
    </row>
    <row r="127" spans="1:30" s="3" customFormat="1" ht="15">
      <c r="A127" s="4"/>
      <c r="B127" s="10" t="s">
        <v>5</v>
      </c>
      <c r="C127" s="18">
        <v>0.98611790900000007</v>
      </c>
      <c r="D127" s="18">
        <v>12.720944473000001</v>
      </c>
      <c r="E127" s="13">
        <f t="shared" si="136"/>
        <v>1190.0023776974117</v>
      </c>
      <c r="F127" s="18">
        <v>40.210392690999996</v>
      </c>
      <c r="G127" s="18">
        <v>96.025006261999991</v>
      </c>
      <c r="H127" s="13">
        <f t="shared" si="137"/>
        <v>138.80643743002437</v>
      </c>
      <c r="I127" s="14">
        <f>(G127/G$183)*100</f>
        <v>1.8089399058999589</v>
      </c>
      <c r="J127" s="19">
        <v>0</v>
      </c>
      <c r="K127" s="19">
        <v>2</v>
      </c>
      <c r="L127" s="37" t="s">
        <v>47</v>
      </c>
      <c r="M127" s="19">
        <v>13</v>
      </c>
      <c r="N127" s="19">
        <v>24</v>
      </c>
      <c r="O127" s="13">
        <f t="shared" si="139"/>
        <v>84.615384615384613</v>
      </c>
      <c r="P127" s="14">
        <f>(N127/N$183)*100</f>
        <v>0.41870202372644805</v>
      </c>
      <c r="Q127" s="15">
        <v>444</v>
      </c>
      <c r="R127" s="15">
        <v>538</v>
      </c>
      <c r="S127" s="13">
        <f t="shared" si="140"/>
        <v>21.171171171171171</v>
      </c>
      <c r="T127" s="19">
        <v>-2896</v>
      </c>
      <c r="U127" s="19">
        <v>12336</v>
      </c>
      <c r="V127" s="13">
        <f t="shared" si="141"/>
        <v>-525.96685082872932</v>
      </c>
      <c r="W127" s="14">
        <f>(U127/U$183)*100</f>
        <v>0.47719845513963155</v>
      </c>
      <c r="X127" s="18">
        <v>-18.258516999999998</v>
      </c>
      <c r="Y127" s="18">
        <v>0.53757969999999999</v>
      </c>
      <c r="Z127" s="13">
        <f t="shared" si="142"/>
        <v>-102.94426814620266</v>
      </c>
      <c r="AA127" s="18">
        <v>12.1896039</v>
      </c>
      <c r="AB127" s="18">
        <v>-113.51695050000002</v>
      </c>
      <c r="AC127" s="13">
        <f t="shared" si="143"/>
        <v>-1031.2603709789128</v>
      </c>
      <c r="AD127" s="14">
        <f>(AB127/AB$183)*100</f>
        <v>-0.11909614640521655</v>
      </c>
    </row>
    <row r="128" spans="1:30">
      <c r="A128" s="4"/>
      <c r="B128" s="10" t="s">
        <v>23</v>
      </c>
      <c r="C128" s="18">
        <v>0.66737595699999996</v>
      </c>
      <c r="D128" s="18">
        <v>0.43866264199999994</v>
      </c>
      <c r="E128" s="13">
        <f t="shared" si="136"/>
        <v>-34.270535610559918</v>
      </c>
      <c r="F128" s="18">
        <v>13.727701125966103</v>
      </c>
      <c r="G128" s="18">
        <v>9.0663514949999993</v>
      </c>
      <c r="H128" s="13">
        <f t="shared" si="137"/>
        <v>-33.955791928985896</v>
      </c>
      <c r="I128" s="14">
        <f>(G128/G$184)*100</f>
        <v>0.19064266284464337</v>
      </c>
      <c r="J128" s="19">
        <v>4</v>
      </c>
      <c r="K128" s="19">
        <v>5</v>
      </c>
      <c r="L128" s="13">
        <f t="shared" si="138"/>
        <v>25</v>
      </c>
      <c r="M128" s="19">
        <v>33</v>
      </c>
      <c r="N128" s="19">
        <v>45</v>
      </c>
      <c r="O128" s="13">
        <f t="shared" si="139"/>
        <v>36.363636363636367</v>
      </c>
      <c r="P128" s="14">
        <f>(N128/N$184)*100</f>
        <v>0.19442644199611148</v>
      </c>
      <c r="Q128" s="15">
        <v>4006</v>
      </c>
      <c r="R128" s="15">
        <v>-3038</v>
      </c>
      <c r="S128" s="13">
        <f t="shared" si="140"/>
        <v>-175.83624563155266</v>
      </c>
      <c r="T128" s="19">
        <v>604081</v>
      </c>
      <c r="U128" s="19">
        <v>147234</v>
      </c>
      <c r="V128" s="13">
        <f t="shared" si="141"/>
        <v>-75.626778528045079</v>
      </c>
      <c r="W128" s="14">
        <f>(U128/U$184)*100</f>
        <v>0.2586171554473643</v>
      </c>
      <c r="X128" s="18">
        <v>548.94362750000005</v>
      </c>
      <c r="Y128" s="18">
        <v>-103.5185517</v>
      </c>
      <c r="Z128" s="13">
        <f t="shared" si="142"/>
        <v>-118.85777455354464</v>
      </c>
      <c r="AA128" s="18">
        <v>10751.5797382</v>
      </c>
      <c r="AB128" s="18">
        <v>9339.5337028999984</v>
      </c>
      <c r="AC128" s="13">
        <f t="shared" si="143"/>
        <v>-13.133381974400002</v>
      </c>
      <c r="AD128" s="14">
        <f>(AB128/AB$184)*100</f>
        <v>0.66619432757289454</v>
      </c>
    </row>
    <row r="129" spans="1:30">
      <c r="A129" s="4"/>
      <c r="B129" s="10"/>
      <c r="C129" s="18"/>
      <c r="D129" s="18"/>
      <c r="E129" s="13"/>
      <c r="F129" s="18"/>
      <c r="G129" s="18"/>
      <c r="H129" s="13"/>
      <c r="I129" s="14"/>
      <c r="J129" s="19"/>
      <c r="K129" s="19"/>
      <c r="L129" s="13"/>
      <c r="M129" s="19"/>
      <c r="N129" s="19"/>
      <c r="O129" s="13"/>
      <c r="P129" s="14"/>
      <c r="Q129" s="15"/>
      <c r="R129" s="15"/>
      <c r="S129" s="13"/>
      <c r="T129" s="19"/>
      <c r="U129" s="19"/>
      <c r="V129" s="13"/>
      <c r="W129" s="14"/>
      <c r="X129" s="18"/>
      <c r="Y129" s="18"/>
      <c r="Z129" s="13"/>
      <c r="AA129" s="18"/>
      <c r="AB129" s="18"/>
      <c r="AC129" s="13"/>
      <c r="AD129" s="14"/>
    </row>
    <row r="130" spans="1:30" ht="15">
      <c r="A130" s="4">
        <v>19</v>
      </c>
      <c r="B130" s="5" t="s">
        <v>11</v>
      </c>
      <c r="C130" s="6">
        <f>C131+C132+C133+C134+C135</f>
        <v>7.6670000000000004E-4</v>
      </c>
      <c r="D130" s="6">
        <v>5.8179999999999994E-4</v>
      </c>
      <c r="E130" s="38" t="s">
        <v>47</v>
      </c>
      <c r="F130" s="6">
        <f>F131+F132+F133+F134+F135</f>
        <v>9.5223000000000009E-3</v>
      </c>
      <c r="G130" s="6">
        <v>1.7286999999999999E-3</v>
      </c>
      <c r="H130" s="38" t="s">
        <v>47</v>
      </c>
      <c r="I130" s="8">
        <f>(G130/G$179)*100</f>
        <v>8.1375063045151134E-7</v>
      </c>
      <c r="J130" s="9">
        <f>J131+J132+J133+J134+J135</f>
        <v>0</v>
      </c>
      <c r="K130" s="9">
        <v>0</v>
      </c>
      <c r="L130" s="38" t="s">
        <v>47</v>
      </c>
      <c r="M130" s="9">
        <f>M131+M132+M133+M134+M135</f>
        <v>0</v>
      </c>
      <c r="N130" s="9">
        <v>0</v>
      </c>
      <c r="O130" s="38" t="s">
        <v>47</v>
      </c>
      <c r="P130" s="8">
        <f>(N130/N$179)*100</f>
        <v>0</v>
      </c>
      <c r="Q130" s="9">
        <f>Q131+Q132+Q133+Q134+Q135</f>
        <v>0</v>
      </c>
      <c r="R130" s="9">
        <v>0</v>
      </c>
      <c r="S130" s="38" t="s">
        <v>47</v>
      </c>
      <c r="T130" s="9">
        <f>T131+T132+T133+T134+T135</f>
        <v>0</v>
      </c>
      <c r="U130" s="9">
        <v>0</v>
      </c>
      <c r="V130" s="38" t="s">
        <v>47</v>
      </c>
      <c r="W130" s="8">
        <f>(U130/U$179)*100</f>
        <v>0</v>
      </c>
      <c r="X130" s="6">
        <f>X131+X132+X133+X134+X135</f>
        <v>0</v>
      </c>
      <c r="Y130" s="6">
        <v>0</v>
      </c>
      <c r="Z130" s="38" t="s">
        <v>47</v>
      </c>
      <c r="AA130" s="6">
        <f>AA131+AA132+AA133+AA134+AA135</f>
        <v>0</v>
      </c>
      <c r="AB130" s="6">
        <v>0</v>
      </c>
      <c r="AC130" s="38" t="s">
        <v>47</v>
      </c>
      <c r="AD130" s="8">
        <f>(AB130/AB$179)*100</f>
        <v>0</v>
      </c>
    </row>
    <row r="131" spans="1:30">
      <c r="A131" s="4"/>
      <c r="B131" s="10" t="s">
        <v>2</v>
      </c>
      <c r="C131" s="18">
        <v>0</v>
      </c>
      <c r="D131" s="18">
        <v>0</v>
      </c>
      <c r="E131" s="37" t="s">
        <v>47</v>
      </c>
      <c r="F131" s="18">
        <v>0</v>
      </c>
      <c r="G131" s="18">
        <v>0</v>
      </c>
      <c r="H131" s="37" t="s">
        <v>47</v>
      </c>
      <c r="I131" s="14">
        <f>(G131/G$180)*100</f>
        <v>0</v>
      </c>
      <c r="J131" s="19">
        <v>0</v>
      </c>
      <c r="K131" s="19">
        <v>0</v>
      </c>
      <c r="L131" s="37" t="s">
        <v>47</v>
      </c>
      <c r="M131" s="19">
        <v>0</v>
      </c>
      <c r="N131" s="19">
        <v>0</v>
      </c>
      <c r="O131" s="37" t="s">
        <v>47</v>
      </c>
      <c r="P131" s="14">
        <f>(N131/N$180)*100</f>
        <v>0</v>
      </c>
      <c r="Q131" s="15">
        <v>0</v>
      </c>
      <c r="R131" s="15">
        <v>0</v>
      </c>
      <c r="S131" s="37" t="s">
        <v>47</v>
      </c>
      <c r="T131" s="19">
        <v>0</v>
      </c>
      <c r="U131" s="19">
        <v>0</v>
      </c>
      <c r="V131" s="37" t="s">
        <v>47</v>
      </c>
      <c r="W131" s="37" t="s">
        <v>47</v>
      </c>
      <c r="X131" s="18">
        <v>0</v>
      </c>
      <c r="Y131" s="18">
        <v>0</v>
      </c>
      <c r="Z131" s="37" t="s">
        <v>47</v>
      </c>
      <c r="AA131" s="18">
        <v>0</v>
      </c>
      <c r="AB131" s="18">
        <v>0</v>
      </c>
      <c r="AC131" s="37" t="s">
        <v>47</v>
      </c>
      <c r="AD131" s="14">
        <f>(AB131/AB$180)*100</f>
        <v>0</v>
      </c>
    </row>
    <row r="132" spans="1:30">
      <c r="A132" s="4"/>
      <c r="B132" s="10" t="s">
        <v>3</v>
      </c>
      <c r="C132" s="18">
        <v>7.6670000000000004E-4</v>
      </c>
      <c r="D132" s="18">
        <v>5.8179999999999994E-4</v>
      </c>
      <c r="E132" s="37" t="s">
        <v>47</v>
      </c>
      <c r="F132" s="18">
        <v>9.5223000000000009E-3</v>
      </c>
      <c r="G132" s="18">
        <v>1.7286999999999999E-3</v>
      </c>
      <c r="H132" s="37" t="s">
        <v>47</v>
      </c>
      <c r="I132" s="14">
        <f>(G132/G$181)*100</f>
        <v>3.3365438912481961E-6</v>
      </c>
      <c r="J132" s="19">
        <v>0</v>
      </c>
      <c r="K132" s="19">
        <v>0</v>
      </c>
      <c r="L132" s="37" t="s">
        <v>47</v>
      </c>
      <c r="M132" s="19">
        <v>0</v>
      </c>
      <c r="N132" s="19">
        <v>0</v>
      </c>
      <c r="O132" s="37" t="s">
        <v>47</v>
      </c>
      <c r="P132" s="14">
        <f>(N132/N$181)*100</f>
        <v>0</v>
      </c>
      <c r="Q132" s="15">
        <v>0</v>
      </c>
      <c r="R132" s="15">
        <v>0</v>
      </c>
      <c r="S132" s="37" t="s">
        <v>47</v>
      </c>
      <c r="T132" s="19">
        <v>0</v>
      </c>
      <c r="U132" s="19">
        <v>0</v>
      </c>
      <c r="V132" s="37" t="s">
        <v>47</v>
      </c>
      <c r="W132" s="37" t="s">
        <v>47</v>
      </c>
      <c r="X132" s="18">
        <v>0</v>
      </c>
      <c r="Y132" s="18">
        <v>0</v>
      </c>
      <c r="Z132" s="37" t="s">
        <v>47</v>
      </c>
      <c r="AA132" s="18">
        <v>0</v>
      </c>
      <c r="AB132" s="18">
        <v>0</v>
      </c>
      <c r="AC132" s="37" t="s">
        <v>47</v>
      </c>
      <c r="AD132" s="14">
        <f>(AB132/AB$181)*100</f>
        <v>0</v>
      </c>
    </row>
    <row r="133" spans="1:30">
      <c r="A133" s="4"/>
      <c r="B133" s="10" t="s">
        <v>4</v>
      </c>
      <c r="C133" s="18">
        <v>0</v>
      </c>
      <c r="D133" s="18">
        <v>0</v>
      </c>
      <c r="E133" s="37" t="s">
        <v>47</v>
      </c>
      <c r="F133" s="18">
        <v>0</v>
      </c>
      <c r="G133" s="18">
        <v>0</v>
      </c>
      <c r="H133" s="37" t="s">
        <v>47</v>
      </c>
      <c r="I133" s="14">
        <f>(G133/G$182)*100</f>
        <v>0</v>
      </c>
      <c r="J133" s="19">
        <v>0</v>
      </c>
      <c r="K133" s="19">
        <v>0</v>
      </c>
      <c r="L133" s="37" t="s">
        <v>47</v>
      </c>
      <c r="M133" s="19">
        <v>0</v>
      </c>
      <c r="N133" s="19">
        <v>0</v>
      </c>
      <c r="O133" s="37" t="s">
        <v>47</v>
      </c>
      <c r="P133" s="14">
        <f>(N133/N$182)*100</f>
        <v>0</v>
      </c>
      <c r="Q133" s="15">
        <v>0</v>
      </c>
      <c r="R133" s="15">
        <v>0</v>
      </c>
      <c r="S133" s="37" t="s">
        <v>47</v>
      </c>
      <c r="T133" s="19">
        <v>0</v>
      </c>
      <c r="U133" s="19">
        <v>0</v>
      </c>
      <c r="V133" s="37" t="s">
        <v>47</v>
      </c>
      <c r="W133" s="14">
        <f>(U133/U$182)*100</f>
        <v>0</v>
      </c>
      <c r="X133" s="18">
        <v>0</v>
      </c>
      <c r="Y133" s="18">
        <v>0</v>
      </c>
      <c r="Z133" s="37" t="s">
        <v>47</v>
      </c>
      <c r="AA133" s="18">
        <v>0</v>
      </c>
      <c r="AB133" s="18">
        <v>0</v>
      </c>
      <c r="AC133" s="37" t="s">
        <v>47</v>
      </c>
      <c r="AD133" s="14">
        <f>(AB133/AB$182)*100</f>
        <v>0</v>
      </c>
    </row>
    <row r="134" spans="1:30">
      <c r="A134" s="4"/>
      <c r="B134" s="10" t="s">
        <v>5</v>
      </c>
      <c r="C134" s="18">
        <v>0</v>
      </c>
      <c r="D134" s="18">
        <v>0</v>
      </c>
      <c r="E134" s="37" t="s">
        <v>47</v>
      </c>
      <c r="F134" s="18">
        <v>0</v>
      </c>
      <c r="G134" s="18">
        <v>0</v>
      </c>
      <c r="H134" s="37" t="s">
        <v>47</v>
      </c>
      <c r="I134" s="14">
        <f>(G134/G$183)*100</f>
        <v>0</v>
      </c>
      <c r="J134" s="19">
        <v>0</v>
      </c>
      <c r="K134" s="19">
        <v>0</v>
      </c>
      <c r="L134" s="37" t="s">
        <v>47</v>
      </c>
      <c r="M134" s="19">
        <v>0</v>
      </c>
      <c r="N134" s="19">
        <v>0</v>
      </c>
      <c r="O134" s="37" t="s">
        <v>47</v>
      </c>
      <c r="P134" s="14">
        <f>(N134/N$183)*100</f>
        <v>0</v>
      </c>
      <c r="Q134" s="20">
        <v>0</v>
      </c>
      <c r="R134" s="20">
        <v>0</v>
      </c>
      <c r="S134" s="37" t="s">
        <v>47</v>
      </c>
      <c r="T134" s="19">
        <v>0</v>
      </c>
      <c r="U134" s="19">
        <v>0</v>
      </c>
      <c r="V134" s="37" t="s">
        <v>47</v>
      </c>
      <c r="W134" s="14">
        <f>(U134/U$183)*100</f>
        <v>0</v>
      </c>
      <c r="X134" s="18">
        <v>0</v>
      </c>
      <c r="Y134" s="18">
        <v>0</v>
      </c>
      <c r="Z134" s="37" t="s">
        <v>47</v>
      </c>
      <c r="AA134" s="18">
        <v>0</v>
      </c>
      <c r="AB134" s="18">
        <v>0</v>
      </c>
      <c r="AC134" s="37" t="s">
        <v>47</v>
      </c>
      <c r="AD134" s="14">
        <f>(AB134/AB$183)*100</f>
        <v>0</v>
      </c>
    </row>
    <row r="135" spans="1:30">
      <c r="A135" s="4"/>
      <c r="B135" s="10" t="s">
        <v>23</v>
      </c>
      <c r="C135" s="18">
        <v>0</v>
      </c>
      <c r="D135" s="18">
        <v>0</v>
      </c>
      <c r="E135" s="37" t="s">
        <v>47</v>
      </c>
      <c r="F135" s="18">
        <v>0</v>
      </c>
      <c r="G135" s="18">
        <v>0</v>
      </c>
      <c r="H135" s="37" t="s">
        <v>47</v>
      </c>
      <c r="I135" s="14">
        <f>(G135/G$184)*100</f>
        <v>0</v>
      </c>
      <c r="J135" s="19">
        <v>0</v>
      </c>
      <c r="K135" s="19">
        <v>0</v>
      </c>
      <c r="L135" s="37" t="s">
        <v>47</v>
      </c>
      <c r="M135" s="19">
        <v>0</v>
      </c>
      <c r="N135" s="19">
        <v>0</v>
      </c>
      <c r="O135" s="37" t="s">
        <v>47</v>
      </c>
      <c r="P135" s="14">
        <f>(N135/N$184)*100</f>
        <v>0</v>
      </c>
      <c r="Q135" s="15">
        <v>0</v>
      </c>
      <c r="R135" s="15">
        <v>0</v>
      </c>
      <c r="S135" s="37" t="s">
        <v>47</v>
      </c>
      <c r="T135" s="19">
        <v>0</v>
      </c>
      <c r="U135" s="19">
        <v>0</v>
      </c>
      <c r="V135" s="37" t="s">
        <v>47</v>
      </c>
      <c r="W135" s="14">
        <f>(U135/U$184)*100</f>
        <v>0</v>
      </c>
      <c r="X135" s="18">
        <v>0</v>
      </c>
      <c r="Y135" s="18">
        <v>0</v>
      </c>
      <c r="Z135" s="37" t="s">
        <v>47</v>
      </c>
      <c r="AA135" s="18">
        <v>0</v>
      </c>
      <c r="AB135" s="18">
        <v>0</v>
      </c>
      <c r="AC135" s="37" t="s">
        <v>47</v>
      </c>
      <c r="AD135" s="14">
        <f>(AB135/AB$184)*100</f>
        <v>0</v>
      </c>
    </row>
    <row r="136" spans="1:30">
      <c r="A136" s="4"/>
      <c r="B136" s="10"/>
      <c r="C136" s="18"/>
      <c r="D136" s="18"/>
      <c r="E136" s="13"/>
      <c r="F136" s="18"/>
      <c r="G136" s="18"/>
      <c r="H136" s="13"/>
      <c r="I136" s="14"/>
      <c r="J136" s="19"/>
      <c r="K136" s="19"/>
      <c r="L136" s="13"/>
      <c r="M136" s="19"/>
      <c r="N136" s="19"/>
      <c r="O136" s="13"/>
      <c r="P136" s="14"/>
      <c r="Q136" s="15"/>
      <c r="R136" s="15"/>
      <c r="S136" s="13"/>
      <c r="T136" s="19"/>
      <c r="U136" s="19"/>
      <c r="V136" s="13"/>
      <c r="W136" s="14"/>
      <c r="X136" s="18"/>
      <c r="Y136" s="18"/>
      <c r="Z136" s="13"/>
      <c r="AA136" s="18"/>
      <c r="AB136" s="18"/>
      <c r="AC136" s="13"/>
      <c r="AD136" s="14"/>
    </row>
    <row r="137" spans="1:30" s="3" customFormat="1" ht="15">
      <c r="A137" s="26">
        <v>20</v>
      </c>
      <c r="B137" s="5" t="s">
        <v>6</v>
      </c>
      <c r="C137" s="6">
        <f>C138+C139+C140+C141+C142</f>
        <v>1595.3766234669999</v>
      </c>
      <c r="D137" s="6">
        <v>1875.163662467997</v>
      </c>
      <c r="E137" s="7">
        <f t="shared" ref="E137:E142" si="144">((D137-C137)/C137)*100</f>
        <v>17.537366091837086</v>
      </c>
      <c r="F137" s="6">
        <f>F138+F139+F140+F141+F142</f>
        <v>14382.510064214006</v>
      </c>
      <c r="G137" s="6">
        <v>16313.575071718007</v>
      </c>
      <c r="H137" s="7">
        <f t="shared" ref="H137:H142" si="145">((G137-F137)/F137)*100</f>
        <v>13.426481183620382</v>
      </c>
      <c r="I137" s="8">
        <f>(G137/G$179)*100</f>
        <v>7.6792861685246656</v>
      </c>
      <c r="J137" s="9">
        <f>J138+J139+J140+J141+J142</f>
        <v>161083</v>
      </c>
      <c r="K137" s="9">
        <v>175754</v>
      </c>
      <c r="L137" s="7">
        <f t="shared" ref="L137:L142" si="146">((K137-J137)/J137)*100</f>
        <v>9.1077270723788359</v>
      </c>
      <c r="M137" s="9">
        <f>M138+M139+M140+M141+M142</f>
        <v>1315168</v>
      </c>
      <c r="N137" s="9">
        <v>1271711</v>
      </c>
      <c r="O137" s="7">
        <f t="shared" ref="O137:O142" si="147">((N137-M137)/M137)*100</f>
        <v>-3.3042926835202802</v>
      </c>
      <c r="P137" s="8">
        <f>(N137/N$179)*100</f>
        <v>6.5239819800732217</v>
      </c>
      <c r="Q137" s="9">
        <f>Q138+Q139+Q140+Q141+Q142</f>
        <v>567750</v>
      </c>
      <c r="R137" s="9">
        <v>1237595</v>
      </c>
      <c r="S137" s="7">
        <f t="shared" ref="S137:S142" si="148">((R137-Q137)/Q137)*100</f>
        <v>117.98238661382652</v>
      </c>
      <c r="T137" s="9">
        <f>T138+T139+T140+T141+T142</f>
        <v>5568357</v>
      </c>
      <c r="U137" s="9">
        <v>8226345</v>
      </c>
      <c r="V137" s="7">
        <f t="shared" ref="V137:V142" si="149">((U137-T137)/T137)*100</f>
        <v>47.733792930302421</v>
      </c>
      <c r="W137" s="8">
        <f>(U137/U$179)*100</f>
        <v>6.7940634202773174</v>
      </c>
      <c r="X137" s="6">
        <f>X138+X139+X140+X141+X142</f>
        <v>52433.984918999995</v>
      </c>
      <c r="Y137" s="6">
        <v>49942.357826000007</v>
      </c>
      <c r="Z137" s="7">
        <f t="shared" ref="Z137:Z142" si="150">((Y137-X137)/X137)*100</f>
        <v>-4.7519315895006891</v>
      </c>
      <c r="AA137" s="6">
        <f>AA138+AA139+AA140+AA141+AA142</f>
        <v>384839.53009900003</v>
      </c>
      <c r="AB137" s="6">
        <v>413396.70258599997</v>
      </c>
      <c r="AC137" s="7">
        <f t="shared" ref="AC137:AC142" si="151">((AB137-AA137)/AA137)*100</f>
        <v>7.4205403170650399</v>
      </c>
      <c r="AD137" s="8">
        <f>(AB137/AB$179)*100</f>
        <v>11.268623969185711</v>
      </c>
    </row>
    <row r="138" spans="1:30" s="24" customFormat="1">
      <c r="A138" s="26"/>
      <c r="B138" s="27" t="s">
        <v>2</v>
      </c>
      <c r="C138" s="18">
        <v>141.41826398600043</v>
      </c>
      <c r="D138" s="18">
        <v>222.89330936400023</v>
      </c>
      <c r="E138" s="13">
        <f t="shared" si="144"/>
        <v>57.612816818388715</v>
      </c>
      <c r="F138" s="18">
        <v>1378.5944782500003</v>
      </c>
      <c r="G138" s="18">
        <v>1947.0259982540013</v>
      </c>
      <c r="H138" s="13">
        <f t="shared" si="145"/>
        <v>41.232685098635592</v>
      </c>
      <c r="I138" s="14">
        <f>(G138/G$180)*100</f>
        <v>5.5755045011294682</v>
      </c>
      <c r="J138" s="19">
        <v>2988</v>
      </c>
      <c r="K138" s="19">
        <v>4423</v>
      </c>
      <c r="L138" s="13">
        <f t="shared" si="146"/>
        <v>48.02543507362784</v>
      </c>
      <c r="M138" s="19">
        <v>27094</v>
      </c>
      <c r="N138" s="19">
        <v>36811</v>
      </c>
      <c r="O138" s="13">
        <f t="shared" si="147"/>
        <v>35.86402893629586</v>
      </c>
      <c r="P138" s="14">
        <f>(N138/N$180)*100</f>
        <v>4.0099783765529935</v>
      </c>
      <c r="Q138" s="15">
        <v>0</v>
      </c>
      <c r="R138" s="15">
        <v>0</v>
      </c>
      <c r="S138" s="37" t="s">
        <v>47</v>
      </c>
      <c r="T138" s="19">
        <v>0</v>
      </c>
      <c r="U138" s="19">
        <v>0</v>
      </c>
      <c r="V138" s="37" t="s">
        <v>47</v>
      </c>
      <c r="W138" s="37" t="s">
        <v>47</v>
      </c>
      <c r="X138" s="18">
        <v>144.73016799999999</v>
      </c>
      <c r="Y138" s="18">
        <v>186.25411299999999</v>
      </c>
      <c r="Z138" s="13">
        <f t="shared" si="150"/>
        <v>28.690594071582922</v>
      </c>
      <c r="AA138" s="18">
        <v>1343.6096619999998</v>
      </c>
      <c r="AB138" s="18">
        <v>1668.332825</v>
      </c>
      <c r="AC138" s="13">
        <f t="shared" si="151"/>
        <v>24.167968732573772</v>
      </c>
      <c r="AD138" s="14">
        <f>(AB138/AB$180)*100</f>
        <v>5.5279181235305774</v>
      </c>
    </row>
    <row r="139" spans="1:30">
      <c r="A139" s="26"/>
      <c r="B139" s="27" t="s">
        <v>3</v>
      </c>
      <c r="C139" s="18">
        <v>1173.337971239999</v>
      </c>
      <c r="D139" s="18">
        <v>1174.8344215309967</v>
      </c>
      <c r="E139" s="13">
        <f t="shared" si="144"/>
        <v>0.12753787294689115</v>
      </c>
      <c r="F139" s="18">
        <v>8330.6573907650036</v>
      </c>
      <c r="G139" s="18">
        <v>7580.4947019810024</v>
      </c>
      <c r="H139" s="13">
        <f t="shared" si="145"/>
        <v>-9.0048438388019427</v>
      </c>
      <c r="I139" s="14">
        <f>(G139/G$181)*100</f>
        <v>14.631025215788762</v>
      </c>
      <c r="J139" s="19">
        <v>158059</v>
      </c>
      <c r="K139" s="19">
        <v>171297</v>
      </c>
      <c r="L139" s="13">
        <f t="shared" si="146"/>
        <v>8.3753535072346388</v>
      </c>
      <c r="M139" s="19">
        <v>1287452</v>
      </c>
      <c r="N139" s="19">
        <v>1234475</v>
      </c>
      <c r="O139" s="13">
        <f t="shared" si="147"/>
        <v>-4.1148718554167454</v>
      </c>
      <c r="P139" s="14">
        <f>(N139/N$181)*100</f>
        <v>6.6566890699751093</v>
      </c>
      <c r="Q139" s="15">
        <v>0</v>
      </c>
      <c r="R139" s="15">
        <v>0</v>
      </c>
      <c r="S139" s="37" t="s">
        <v>47</v>
      </c>
      <c r="T139" s="19">
        <v>0</v>
      </c>
      <c r="U139" s="19">
        <v>0</v>
      </c>
      <c r="V139" s="37" t="s">
        <v>47</v>
      </c>
      <c r="W139" s="37" t="s">
        <v>47</v>
      </c>
      <c r="X139" s="18">
        <v>14564.021084</v>
      </c>
      <c r="Y139" s="18">
        <v>13657.108550000003</v>
      </c>
      <c r="Z139" s="13">
        <f t="shared" si="150"/>
        <v>-6.2270751241656015</v>
      </c>
      <c r="AA139" s="18">
        <v>114534.58339500001</v>
      </c>
      <c r="AB139" s="18">
        <v>98760.054806999993</v>
      </c>
      <c r="AC139" s="13">
        <f t="shared" si="151"/>
        <v>-13.772720972492444</v>
      </c>
      <c r="AD139" s="14">
        <f>(AB139/AB$181)*100</f>
        <v>6.7512878124145042</v>
      </c>
    </row>
    <row r="140" spans="1:30">
      <c r="A140" s="26"/>
      <c r="B140" s="27" t="s">
        <v>4</v>
      </c>
      <c r="C140" s="18">
        <v>249.77308590200056</v>
      </c>
      <c r="D140" s="18">
        <v>450.18133044700022</v>
      </c>
      <c r="E140" s="13">
        <f t="shared" si="144"/>
        <v>80.236124649407031</v>
      </c>
      <c r="F140" s="18">
        <v>4493.1506283000017</v>
      </c>
      <c r="G140" s="18">
        <v>6485.3199991870042</v>
      </c>
      <c r="H140" s="13">
        <f t="shared" si="145"/>
        <v>44.33791643528199</v>
      </c>
      <c r="I140" s="14">
        <f>(G140/G$182)*100</f>
        <v>5.6082036306946215</v>
      </c>
      <c r="J140" s="19">
        <v>8</v>
      </c>
      <c r="K140" s="19">
        <v>11</v>
      </c>
      <c r="L140" s="13">
        <f t="shared" si="146"/>
        <v>37.5</v>
      </c>
      <c r="M140" s="19">
        <v>77</v>
      </c>
      <c r="N140" s="19">
        <v>131</v>
      </c>
      <c r="O140" s="13">
        <f t="shared" si="147"/>
        <v>70.129870129870127</v>
      </c>
      <c r="P140" s="14">
        <f>(N140/N$182)*100</f>
        <v>11.665182546749778</v>
      </c>
      <c r="Q140" s="15">
        <v>31896</v>
      </c>
      <c r="R140" s="15">
        <v>30923</v>
      </c>
      <c r="S140" s="13">
        <f t="shared" si="148"/>
        <v>-3.0505392525708555</v>
      </c>
      <c r="T140" s="19">
        <v>276359</v>
      </c>
      <c r="U140" s="19">
        <v>272445</v>
      </c>
      <c r="V140" s="13">
        <f t="shared" si="149"/>
        <v>-1.4162737598558397</v>
      </c>
      <c r="W140" s="14">
        <f>(U140/U$182)*100</f>
        <v>0.44253211762789396</v>
      </c>
      <c r="X140" s="18">
        <v>5087.5878069999999</v>
      </c>
      <c r="Y140" s="18">
        <v>5438.8958440000006</v>
      </c>
      <c r="Z140" s="13">
        <f t="shared" si="150"/>
        <v>6.9051985012747448</v>
      </c>
      <c r="AA140" s="18">
        <v>40883.921614000006</v>
      </c>
      <c r="AB140" s="18">
        <v>39173.493470000001</v>
      </c>
      <c r="AC140" s="13">
        <f t="shared" si="151"/>
        <v>-4.183620544400755</v>
      </c>
      <c r="AD140" s="14">
        <f>(AB140/AB$182)*100</f>
        <v>5.7751395278306807</v>
      </c>
    </row>
    <row r="141" spans="1:30">
      <c r="A141" s="26"/>
      <c r="B141" s="27" t="s">
        <v>5</v>
      </c>
      <c r="C141" s="18">
        <v>3.7409508010000012</v>
      </c>
      <c r="D141" s="18">
        <v>2.5046966629999998</v>
      </c>
      <c r="E141" s="13">
        <f t="shared" si="144"/>
        <v>-33.046522228240363</v>
      </c>
      <c r="F141" s="18">
        <v>11.848601696000003</v>
      </c>
      <c r="G141" s="18">
        <v>13.825167832999998</v>
      </c>
      <c r="H141" s="13">
        <f t="shared" si="145"/>
        <v>16.681851476763448</v>
      </c>
      <c r="I141" s="14">
        <f>(G141/G$183)*100</f>
        <v>0.2604415117729072</v>
      </c>
      <c r="J141" s="19">
        <v>0</v>
      </c>
      <c r="K141" s="19">
        <v>0</v>
      </c>
      <c r="L141" s="37" t="s">
        <v>47</v>
      </c>
      <c r="M141" s="19">
        <v>0</v>
      </c>
      <c r="N141" s="19">
        <v>2</v>
      </c>
      <c r="O141" s="37" t="s">
        <v>47</v>
      </c>
      <c r="P141" s="14">
        <f>(N141/N$183)*100</f>
        <v>3.4891835310537335E-2</v>
      </c>
      <c r="Q141" s="15">
        <v>3760</v>
      </c>
      <c r="R141" s="15">
        <v>4594</v>
      </c>
      <c r="S141" s="13">
        <f t="shared" si="148"/>
        <v>22.180851063829788</v>
      </c>
      <c r="T141" s="19">
        <v>19309</v>
      </c>
      <c r="U141" s="19">
        <v>24493</v>
      </c>
      <c r="V141" s="13">
        <f t="shared" si="149"/>
        <v>26.847584028173387</v>
      </c>
      <c r="W141" s="14">
        <f>(U141/U$183)*100</f>
        <v>0.94747258120419886</v>
      </c>
      <c r="X141" s="18">
        <v>-0.10234000000000008</v>
      </c>
      <c r="Y141" s="18">
        <v>0.10031900000000001</v>
      </c>
      <c r="Z141" s="13">
        <f t="shared" si="150"/>
        <v>-198.02521008403352</v>
      </c>
      <c r="AA141" s="18">
        <v>-18.615872</v>
      </c>
      <c r="AB141" s="18">
        <v>-4.1898160000000004</v>
      </c>
      <c r="AC141" s="13">
        <f t="shared" si="151"/>
        <v>-77.493313232922958</v>
      </c>
      <c r="AD141" s="14">
        <f>(AB141/AB$183)*100</f>
        <v>-4.3957394692955461E-3</v>
      </c>
    </row>
    <row r="142" spans="1:30">
      <c r="A142" s="26"/>
      <c r="B142" s="10" t="s">
        <v>23</v>
      </c>
      <c r="C142" s="18">
        <v>27.106351538000002</v>
      </c>
      <c r="D142" s="18">
        <v>24.74990446299994</v>
      </c>
      <c r="E142" s="13">
        <f t="shared" si="144"/>
        <v>-8.6933391670088582</v>
      </c>
      <c r="F142" s="18">
        <v>168.258965203</v>
      </c>
      <c r="G142" s="18">
        <v>286.90920446299992</v>
      </c>
      <c r="H142" s="13">
        <f t="shared" si="145"/>
        <v>70.516444170954898</v>
      </c>
      <c r="I142" s="14">
        <f>(G142/G$184)*100</f>
        <v>6.0329819292390612</v>
      </c>
      <c r="J142" s="19">
        <v>28</v>
      </c>
      <c r="K142" s="19">
        <v>23</v>
      </c>
      <c r="L142" s="13">
        <f t="shared" si="146"/>
        <v>-17.857142857142858</v>
      </c>
      <c r="M142" s="19">
        <v>545</v>
      </c>
      <c r="N142" s="19">
        <v>292</v>
      </c>
      <c r="O142" s="13">
        <f t="shared" si="147"/>
        <v>-46.422018348623858</v>
      </c>
      <c r="P142" s="14">
        <f>(N142/N$184)*100</f>
        <v>1.261611579174768</v>
      </c>
      <c r="Q142" s="15">
        <v>532094</v>
      </c>
      <c r="R142" s="15">
        <v>1202078</v>
      </c>
      <c r="S142" s="13">
        <f t="shared" si="148"/>
        <v>125.91459403789555</v>
      </c>
      <c r="T142" s="19">
        <v>5272689</v>
      </c>
      <c r="U142" s="19">
        <v>7929407</v>
      </c>
      <c r="V142" s="13">
        <f t="shared" si="149"/>
        <v>50.386396770224827</v>
      </c>
      <c r="W142" s="14">
        <f>(U142/U$184)*100</f>
        <v>13.928037564179593</v>
      </c>
      <c r="X142" s="18">
        <v>32637.748200000002</v>
      </c>
      <c r="Y142" s="18">
        <v>30659.999</v>
      </c>
      <c r="Z142" s="13">
        <f t="shared" si="150"/>
        <v>-6.0596986896295801</v>
      </c>
      <c r="AA142" s="18">
        <v>228096.0313</v>
      </c>
      <c r="AB142" s="18">
        <v>273799.01130000001</v>
      </c>
      <c r="AC142" s="13">
        <f t="shared" si="151"/>
        <v>20.036727399211003</v>
      </c>
      <c r="AD142" s="14">
        <f>(AB142/AB$184)*100</f>
        <v>19.530241447331491</v>
      </c>
    </row>
    <row r="143" spans="1:30">
      <c r="A143" s="26"/>
      <c r="B143" s="10"/>
      <c r="C143" s="18"/>
      <c r="D143" s="18"/>
      <c r="E143" s="13"/>
      <c r="F143" s="18"/>
      <c r="G143" s="18"/>
      <c r="H143" s="13"/>
      <c r="I143" s="14"/>
      <c r="J143" s="19"/>
      <c r="K143" s="19"/>
      <c r="L143" s="13"/>
      <c r="M143" s="19"/>
      <c r="N143" s="19"/>
      <c r="O143" s="13"/>
      <c r="P143" s="14"/>
      <c r="Q143" s="15"/>
      <c r="R143" s="15"/>
      <c r="S143" s="13"/>
      <c r="T143" s="19"/>
      <c r="U143" s="19"/>
      <c r="V143" s="13"/>
      <c r="W143" s="14"/>
      <c r="X143" s="18"/>
      <c r="Y143" s="18"/>
      <c r="Z143" s="13"/>
      <c r="AA143" s="18"/>
      <c r="AB143" s="18"/>
      <c r="AC143" s="13"/>
      <c r="AD143" s="14"/>
    </row>
    <row r="144" spans="1:30" ht="15">
      <c r="A144" s="26">
        <v>21</v>
      </c>
      <c r="B144" s="5" t="s">
        <v>12</v>
      </c>
      <c r="C144" s="6">
        <f>C145+C146+C147+C148+C149</f>
        <v>53.671723942131301</v>
      </c>
      <c r="D144" s="6">
        <v>75.870034187728834</v>
      </c>
      <c r="E144" s="7">
        <f t="shared" ref="E144:E149" si="152">((D144-C144)/C144)*100</f>
        <v>41.359413514519652</v>
      </c>
      <c r="F144" s="6">
        <f>F145+F146+F147+F148+F149</f>
        <v>556.29459690724104</v>
      </c>
      <c r="G144" s="6">
        <v>601.61482102949162</v>
      </c>
      <c r="H144" s="7">
        <f t="shared" ref="H144:H149" si="153">((G144-F144)/F144)*100</f>
        <v>8.1468028584515384</v>
      </c>
      <c r="I144" s="8">
        <f>(G144/G$179)*100</f>
        <v>0.28319803314729103</v>
      </c>
      <c r="J144" s="9">
        <f>J145+J146+J147+J148+J149</f>
        <v>23716</v>
      </c>
      <c r="K144" s="9">
        <v>27751</v>
      </c>
      <c r="L144" s="7">
        <f t="shared" ref="L144:L149" si="154">((K144-J144)/J144)*100</f>
        <v>17.013830325518636</v>
      </c>
      <c r="M144" s="9">
        <f>M145+M146+M147+M148+M149</f>
        <v>212001</v>
      </c>
      <c r="N144" s="9">
        <v>208049</v>
      </c>
      <c r="O144" s="7">
        <f t="shared" ref="O144:O149" si="155">((N144-M144)/M144)*100</f>
        <v>-1.8641421502728759</v>
      </c>
      <c r="P144" s="8">
        <f>(N144/N$179)*100</f>
        <v>1.0673084741519525</v>
      </c>
      <c r="Q144" s="9">
        <f>Q145+Q146+Q147+Q148+Q149</f>
        <v>368641</v>
      </c>
      <c r="R144" s="9">
        <v>546557</v>
      </c>
      <c r="S144" s="7">
        <f t="shared" ref="S144:S149" si="156">((R144-Q144)/Q144)*100</f>
        <v>48.26267289856527</v>
      </c>
      <c r="T144" s="9">
        <f>T145+T146+T147+T148+T149</f>
        <v>2914087</v>
      </c>
      <c r="U144" s="9">
        <v>4368181</v>
      </c>
      <c r="V144" s="7">
        <f t="shared" ref="V144:V149" si="157">((U144-T144)/T144)*100</f>
        <v>49.898784765176877</v>
      </c>
      <c r="W144" s="8">
        <f>(U144/U$179)*100</f>
        <v>3.6076409079913856</v>
      </c>
      <c r="X144" s="6">
        <f>X145+X146+X147+X148+X149</f>
        <v>3525.2495977999997</v>
      </c>
      <c r="Y144" s="6">
        <v>4732.9843656000012</v>
      </c>
      <c r="Z144" s="7">
        <f t="shared" ref="Z144:Z149" si="158">((Y144-X144)/X144)*100</f>
        <v>34.259553381800586</v>
      </c>
      <c r="AA144" s="6">
        <f>AA145+AA146+AA147+AA148+AA149</f>
        <v>37731.442657702006</v>
      </c>
      <c r="AB144" s="6">
        <v>38629.636079000004</v>
      </c>
      <c r="AC144" s="7">
        <f t="shared" ref="AC144:AC149" si="159">((AB144-AA144)/AA144)*100</f>
        <v>2.3804905352980246</v>
      </c>
      <c r="AD144" s="8">
        <f>(AB144/AB$179)*100</f>
        <v>1.0529906027738174</v>
      </c>
    </row>
    <row r="145" spans="1:30">
      <c r="A145" s="26"/>
      <c r="B145" s="27" t="s">
        <v>2</v>
      </c>
      <c r="C145" s="18">
        <v>2.5365463999999993</v>
      </c>
      <c r="D145" s="18">
        <v>5.2091013999999927</v>
      </c>
      <c r="E145" s="13">
        <f t="shared" si="152"/>
        <v>105.36195986795252</v>
      </c>
      <c r="F145" s="18">
        <v>30.747021199999999</v>
      </c>
      <c r="G145" s="18">
        <v>42.578901399999992</v>
      </c>
      <c r="H145" s="13">
        <f t="shared" si="153"/>
        <v>38.481386938387359</v>
      </c>
      <c r="I145" s="14">
        <f>(G145/G$180)*100</f>
        <v>0.12192896069273632</v>
      </c>
      <c r="J145" s="19">
        <v>121</v>
      </c>
      <c r="K145" s="19">
        <v>135</v>
      </c>
      <c r="L145" s="13">
        <f t="shared" si="154"/>
        <v>11.570247933884298</v>
      </c>
      <c r="M145" s="19">
        <v>1651</v>
      </c>
      <c r="N145" s="19">
        <v>1189</v>
      </c>
      <c r="O145" s="13">
        <f t="shared" si="155"/>
        <v>-27.983040581465779</v>
      </c>
      <c r="P145" s="14">
        <f>(N145/N$180)*100</f>
        <v>0.12952281355359838</v>
      </c>
      <c r="Q145" s="15">
        <v>0</v>
      </c>
      <c r="R145" s="15">
        <v>0</v>
      </c>
      <c r="S145" s="37" t="s">
        <v>47</v>
      </c>
      <c r="T145" s="19">
        <v>0</v>
      </c>
      <c r="U145" s="19">
        <v>0</v>
      </c>
      <c r="V145" s="37" t="s">
        <v>47</v>
      </c>
      <c r="W145" s="37" t="s">
        <v>47</v>
      </c>
      <c r="X145" s="18">
        <v>3.945761000000001</v>
      </c>
      <c r="Y145" s="18">
        <v>3.5307000000000017</v>
      </c>
      <c r="Z145" s="13">
        <f t="shared" si="158"/>
        <v>-10.519162209773961</v>
      </c>
      <c r="AA145" s="18">
        <v>51.360233999999998</v>
      </c>
      <c r="AB145" s="18">
        <v>38.343200000000003</v>
      </c>
      <c r="AC145" s="13">
        <f t="shared" si="159"/>
        <v>-25.344576895813979</v>
      </c>
      <c r="AD145" s="14">
        <f>(AB145/AB$180)*100</f>
        <v>0.12704783303305062</v>
      </c>
    </row>
    <row r="146" spans="1:30" s="3" customFormat="1" ht="15">
      <c r="A146" s="26"/>
      <c r="B146" s="27" t="s">
        <v>3</v>
      </c>
      <c r="C146" s="18">
        <v>36.401942151453333</v>
      </c>
      <c r="D146" s="18">
        <v>40.590200000000017</v>
      </c>
      <c r="E146" s="13">
        <f t="shared" si="152"/>
        <v>11.505588990612329</v>
      </c>
      <c r="F146" s="18">
        <v>355.06239186268181</v>
      </c>
      <c r="G146" s="18">
        <v>358.1669</v>
      </c>
      <c r="H146" s="13">
        <f t="shared" si="153"/>
        <v>0.87435566493869643</v>
      </c>
      <c r="I146" s="14">
        <f>(G146/G$181)*100</f>
        <v>0.69129379432076332</v>
      </c>
      <c r="J146" s="19">
        <v>23593</v>
      </c>
      <c r="K146" s="19">
        <v>27607</v>
      </c>
      <c r="L146" s="13">
        <f t="shared" si="154"/>
        <v>17.013520959606662</v>
      </c>
      <c r="M146" s="19">
        <v>210333</v>
      </c>
      <c r="N146" s="19">
        <v>206759</v>
      </c>
      <c r="O146" s="13">
        <f t="shared" si="155"/>
        <v>-1.6992102998578444</v>
      </c>
      <c r="P146" s="14">
        <f>(N146/N$181)*100</f>
        <v>1.1149115011798405</v>
      </c>
      <c r="Q146" s="15">
        <v>0</v>
      </c>
      <c r="R146" s="15">
        <v>0</v>
      </c>
      <c r="S146" s="37" t="s">
        <v>47</v>
      </c>
      <c r="T146" s="19">
        <v>0</v>
      </c>
      <c r="U146" s="19">
        <v>0</v>
      </c>
      <c r="V146" s="37" t="s">
        <v>47</v>
      </c>
      <c r="W146" s="37" t="s">
        <v>47</v>
      </c>
      <c r="X146" s="18">
        <v>1072.0596799999994</v>
      </c>
      <c r="Y146" s="18">
        <v>1104.9917000000005</v>
      </c>
      <c r="Z146" s="13">
        <f t="shared" si="158"/>
        <v>3.0718457763471827</v>
      </c>
      <c r="AA146" s="18">
        <v>9870.2967090000002</v>
      </c>
      <c r="AB146" s="18">
        <v>8698.0892000000022</v>
      </c>
      <c r="AC146" s="13">
        <f t="shared" si="159"/>
        <v>-11.876112173316409</v>
      </c>
      <c r="AD146" s="14">
        <f>(AB146/AB$181)*100</f>
        <v>0.59460582238449722</v>
      </c>
    </row>
    <row r="147" spans="1:30" s="3" customFormat="1" ht="15">
      <c r="A147" s="26"/>
      <c r="B147" s="27" t="s">
        <v>4</v>
      </c>
      <c r="C147" s="18">
        <v>13.592754562677964</v>
      </c>
      <c r="D147" s="18">
        <v>20.890441895728816</v>
      </c>
      <c r="E147" s="13">
        <f t="shared" si="152"/>
        <v>53.688068149838685</v>
      </c>
      <c r="F147" s="18">
        <v>158.51171228367792</v>
      </c>
      <c r="G147" s="18">
        <v>115.57891869523732</v>
      </c>
      <c r="H147" s="13">
        <f t="shared" si="153"/>
        <v>-27.084934589317051</v>
      </c>
      <c r="I147" s="14">
        <f>(G147/G$182)*100</f>
        <v>9.9947282715370261E-2</v>
      </c>
      <c r="J147" s="19">
        <v>0</v>
      </c>
      <c r="K147" s="19">
        <v>0</v>
      </c>
      <c r="L147" s="37" t="s">
        <v>47</v>
      </c>
      <c r="M147" s="19">
        <v>5</v>
      </c>
      <c r="N147" s="19">
        <v>3</v>
      </c>
      <c r="O147" s="13">
        <f t="shared" si="155"/>
        <v>-40</v>
      </c>
      <c r="P147" s="14">
        <f>(N147/N$182)*100</f>
        <v>0.26714158504007124</v>
      </c>
      <c r="Q147" s="15">
        <v>299392</v>
      </c>
      <c r="R147" s="15">
        <v>304778</v>
      </c>
      <c r="S147" s="13">
        <f t="shared" si="156"/>
        <v>1.7989792646430098</v>
      </c>
      <c r="T147" s="19">
        <v>2273203</v>
      </c>
      <c r="U147" s="19">
        <v>2164117</v>
      </c>
      <c r="V147" s="13">
        <f t="shared" si="157"/>
        <v>-4.7987795194709841</v>
      </c>
      <c r="W147" s="14">
        <f>(U147/U$182)*100</f>
        <v>3.5151728928940709</v>
      </c>
      <c r="X147" s="18">
        <v>1658.9541401000001</v>
      </c>
      <c r="Y147" s="18">
        <v>2318.8799289000003</v>
      </c>
      <c r="Z147" s="13">
        <f t="shared" si="158"/>
        <v>39.779628191543651</v>
      </c>
      <c r="AA147" s="18">
        <v>19354.559133900002</v>
      </c>
      <c r="AB147" s="18">
        <v>13284.043037899997</v>
      </c>
      <c r="AC147" s="13">
        <f t="shared" si="159"/>
        <v>-31.364786219115381</v>
      </c>
      <c r="AD147" s="14">
        <f>(AB147/AB$182)*100</f>
        <v>1.9583957222587793</v>
      </c>
    </row>
    <row r="148" spans="1:30">
      <c r="A148" s="26"/>
      <c r="B148" s="27" t="s">
        <v>5</v>
      </c>
      <c r="C148" s="18">
        <v>0</v>
      </c>
      <c r="D148" s="18">
        <v>0</v>
      </c>
      <c r="E148" s="37" t="s">
        <v>47</v>
      </c>
      <c r="F148" s="18">
        <v>0</v>
      </c>
      <c r="G148" s="18">
        <v>0</v>
      </c>
      <c r="H148" s="37" t="s">
        <v>47</v>
      </c>
      <c r="I148" s="14">
        <f>(G148/G$183)*100</f>
        <v>0</v>
      </c>
      <c r="J148" s="19">
        <v>0</v>
      </c>
      <c r="K148" s="19">
        <v>0</v>
      </c>
      <c r="L148" s="37" t="s">
        <v>47</v>
      </c>
      <c r="M148" s="19">
        <v>0</v>
      </c>
      <c r="N148" s="19">
        <v>0</v>
      </c>
      <c r="O148" s="37" t="s">
        <v>47</v>
      </c>
      <c r="P148" s="14">
        <f>(N148/N$183)*100</f>
        <v>0</v>
      </c>
      <c r="Q148" s="15">
        <v>0</v>
      </c>
      <c r="R148" s="15">
        <v>0</v>
      </c>
      <c r="S148" s="37" t="s">
        <v>47</v>
      </c>
      <c r="T148" s="19">
        <v>0</v>
      </c>
      <c r="U148" s="19">
        <v>0</v>
      </c>
      <c r="V148" s="37" t="s">
        <v>47</v>
      </c>
      <c r="W148" s="14">
        <f>(U148/U$183)*100</f>
        <v>0</v>
      </c>
      <c r="X148" s="18">
        <v>0</v>
      </c>
      <c r="Y148" s="18">
        <v>0</v>
      </c>
      <c r="Z148" s="37" t="s">
        <v>47</v>
      </c>
      <c r="AA148" s="18">
        <v>0</v>
      </c>
      <c r="AB148" s="18">
        <v>0</v>
      </c>
      <c r="AC148" s="37" t="s">
        <v>47</v>
      </c>
      <c r="AD148" s="14">
        <f>(AB148/AB$183)*100</f>
        <v>0</v>
      </c>
    </row>
    <row r="149" spans="1:30">
      <c r="A149" s="26"/>
      <c r="B149" s="10" t="s">
        <v>23</v>
      </c>
      <c r="C149" s="18">
        <v>1.1404808279999998</v>
      </c>
      <c r="D149" s="18">
        <v>9.1802908919999986</v>
      </c>
      <c r="E149" s="13">
        <f t="shared" si="152"/>
        <v>704.94916412571206</v>
      </c>
      <c r="F149" s="18">
        <v>11.973471560881359</v>
      </c>
      <c r="G149" s="18">
        <v>85.290100934254284</v>
      </c>
      <c r="H149" s="13">
        <f t="shared" si="153"/>
        <v>612.32558160413873</v>
      </c>
      <c r="I149" s="14">
        <f>(G149/G$184)*100</f>
        <v>1.7934371908437288</v>
      </c>
      <c r="J149" s="19">
        <v>2</v>
      </c>
      <c r="K149" s="19">
        <v>9</v>
      </c>
      <c r="L149" s="13">
        <f t="shared" si="154"/>
        <v>350</v>
      </c>
      <c r="M149" s="19">
        <v>12</v>
      </c>
      <c r="N149" s="19">
        <v>98</v>
      </c>
      <c r="O149" s="13">
        <f t="shared" si="155"/>
        <v>716.66666666666674</v>
      </c>
      <c r="P149" s="14">
        <f>(N149/N$184)*100</f>
        <v>0.42341758479153169</v>
      </c>
      <c r="Q149" s="15">
        <v>69249</v>
      </c>
      <c r="R149" s="15">
        <v>241779</v>
      </c>
      <c r="S149" s="13">
        <f t="shared" si="156"/>
        <v>249.14439197677947</v>
      </c>
      <c r="T149" s="19">
        <v>640884</v>
      </c>
      <c r="U149" s="19">
        <v>2204064</v>
      </c>
      <c r="V149" s="13">
        <f t="shared" si="157"/>
        <v>243.90997434793192</v>
      </c>
      <c r="W149" s="14">
        <f>(U149/U$184)*100</f>
        <v>3.8714479135521653</v>
      </c>
      <c r="X149" s="18">
        <v>790.29001670000002</v>
      </c>
      <c r="Y149" s="18">
        <v>1305.5820367000001</v>
      </c>
      <c r="Z149" s="13">
        <f t="shared" si="158"/>
        <v>65.202901354074527</v>
      </c>
      <c r="AA149" s="18">
        <v>8455.2265808020002</v>
      </c>
      <c r="AB149" s="18">
        <v>16609.160641100003</v>
      </c>
      <c r="AC149" s="13">
        <f t="shared" si="159"/>
        <v>96.436612104658479</v>
      </c>
      <c r="AD149" s="14">
        <f>(AB149/AB$184)*100</f>
        <v>1.1847410113646313</v>
      </c>
    </row>
    <row r="150" spans="1:30">
      <c r="A150" s="26"/>
      <c r="B150" s="10"/>
      <c r="C150" s="18"/>
      <c r="D150" s="18"/>
      <c r="E150" s="13"/>
      <c r="F150" s="18"/>
      <c r="G150" s="18"/>
      <c r="H150" s="13"/>
      <c r="I150" s="14"/>
      <c r="J150" s="19"/>
      <c r="K150" s="19"/>
      <c r="L150" s="13"/>
      <c r="M150" s="19"/>
      <c r="N150" s="19"/>
      <c r="O150" s="13"/>
      <c r="P150" s="14"/>
      <c r="Q150" s="15"/>
      <c r="R150" s="15"/>
      <c r="S150" s="13"/>
      <c r="T150" s="19"/>
      <c r="U150" s="19"/>
      <c r="V150" s="13"/>
      <c r="W150" s="14"/>
      <c r="X150" s="18"/>
      <c r="Y150" s="18"/>
      <c r="Z150" s="13"/>
      <c r="AA150" s="18"/>
      <c r="AB150" s="18"/>
      <c r="AC150" s="13"/>
      <c r="AD150" s="14"/>
    </row>
    <row r="151" spans="1:30" ht="15">
      <c r="A151" s="26">
        <v>22</v>
      </c>
      <c r="B151" s="5" t="s">
        <v>39</v>
      </c>
      <c r="C151" s="6">
        <f>C152+C153+C154+C155+C156</f>
        <v>61.497493856999995</v>
      </c>
      <c r="D151" s="6">
        <v>109.05592325200001</v>
      </c>
      <c r="E151" s="7">
        <f t="shared" ref="E151:E156" si="160">((D151-C151)/C151)*100</f>
        <v>77.333930884382937</v>
      </c>
      <c r="F151" s="6">
        <f>F152+F153+F154+F155+F156</f>
        <v>608.56578353600003</v>
      </c>
      <c r="G151" s="6">
        <v>837.35376162500017</v>
      </c>
      <c r="H151" s="7">
        <f t="shared" ref="H151:H156" si="161">((G151-F151)/F151)*100</f>
        <v>37.594617423223248</v>
      </c>
      <c r="I151" s="8">
        <f>(G151/G$179)*100</f>
        <v>0.39416738094133652</v>
      </c>
      <c r="J151" s="9">
        <f>J152+J153+J154+J155+J156</f>
        <v>5838</v>
      </c>
      <c r="K151" s="9">
        <v>8914</v>
      </c>
      <c r="L151" s="7">
        <f t="shared" ref="L151:L153" si="162">((K151-J151)/J151)*100</f>
        <v>52.689277149708801</v>
      </c>
      <c r="M151" s="9">
        <f>M152+M153+M154+M155+M156</f>
        <v>63364</v>
      </c>
      <c r="N151" s="9">
        <v>72488</v>
      </c>
      <c r="O151" s="7">
        <f t="shared" ref="O151:O156" si="163">((N151-M151)/M151)*100</f>
        <v>14.399343475790669</v>
      </c>
      <c r="P151" s="8">
        <f>(N151/N$179)*100</f>
        <v>0.37186939939305996</v>
      </c>
      <c r="Q151" s="9">
        <f>Q152+Q153+Q154+Q155+Q156</f>
        <v>123164</v>
      </c>
      <c r="R151" s="9">
        <v>451052</v>
      </c>
      <c r="S151" s="7">
        <f t="shared" ref="S151:S156" si="164">((R151-Q151)/Q151)*100</f>
        <v>266.22064889090967</v>
      </c>
      <c r="T151" s="9">
        <f>T152+T153+T154+T155+T156</f>
        <v>1120762</v>
      </c>
      <c r="U151" s="9">
        <v>3429438</v>
      </c>
      <c r="V151" s="7">
        <f t="shared" ref="V151:V156" si="165">((U151-T151)/T151)*100</f>
        <v>205.99163783211779</v>
      </c>
      <c r="W151" s="8">
        <f>(U151/U$179)*100</f>
        <v>2.8323416131841062</v>
      </c>
      <c r="X151" s="6">
        <f>X152+X153+X154+X155+X156</f>
        <v>2337.1886635999999</v>
      </c>
      <c r="Y151" s="6">
        <v>10825.827327699999</v>
      </c>
      <c r="Z151" s="7">
        <f t="shared" ref="Z151:Z156" si="166">((Y151-X151)/X151)*100</f>
        <v>363.1986923565189</v>
      </c>
      <c r="AA151" s="6">
        <f>AA152+AA153+AA154+AA155+AA156</f>
        <v>31264.232012700006</v>
      </c>
      <c r="AB151" s="6">
        <v>80129.293574299998</v>
      </c>
      <c r="AC151" s="7">
        <f t="shared" ref="AC151:AC156" si="167">((AB151-AA151)/AA151)*100</f>
        <v>156.29701552160392</v>
      </c>
      <c r="AD151" s="8">
        <f>(AB151/AB$179)*100</f>
        <v>2.1842140311156286</v>
      </c>
    </row>
    <row r="152" spans="1:30">
      <c r="A152" s="26"/>
      <c r="B152" s="27" t="s">
        <v>2</v>
      </c>
      <c r="C152" s="18">
        <v>11.6658592</v>
      </c>
      <c r="D152" s="18">
        <v>29.372436900000004</v>
      </c>
      <c r="E152" s="13">
        <f t="shared" si="160"/>
        <v>151.7811709916746</v>
      </c>
      <c r="F152" s="18">
        <v>75.033117149999995</v>
      </c>
      <c r="G152" s="18">
        <v>157.12665236000001</v>
      </c>
      <c r="H152" s="13">
        <f t="shared" si="161"/>
        <v>109.40973576492286</v>
      </c>
      <c r="I152" s="14">
        <f>(G152/G$180)*100</f>
        <v>0.44994795049793579</v>
      </c>
      <c r="J152" s="19">
        <v>248</v>
      </c>
      <c r="K152" s="19">
        <v>403</v>
      </c>
      <c r="L152" s="13">
        <f t="shared" si="162"/>
        <v>62.5</v>
      </c>
      <c r="M152" s="19">
        <v>1626</v>
      </c>
      <c r="N152" s="19">
        <v>2871</v>
      </c>
      <c r="O152" s="13">
        <f t="shared" si="163"/>
        <v>76.568265682656829</v>
      </c>
      <c r="P152" s="14">
        <f>(N152/N$180)*100</f>
        <v>0.31275020833673756</v>
      </c>
      <c r="Q152" s="15">
        <v>0</v>
      </c>
      <c r="R152" s="15">
        <v>0</v>
      </c>
      <c r="S152" s="37" t="s">
        <v>47</v>
      </c>
      <c r="T152" s="19">
        <v>0</v>
      </c>
      <c r="U152" s="19">
        <v>0</v>
      </c>
      <c r="V152" s="37" t="s">
        <v>47</v>
      </c>
      <c r="W152" s="37" t="s">
        <v>47</v>
      </c>
      <c r="X152" s="18">
        <v>6.2846042000000004</v>
      </c>
      <c r="Y152" s="18">
        <v>13.754148500000001</v>
      </c>
      <c r="Z152" s="13">
        <f t="shared" si="166"/>
        <v>118.85464958954775</v>
      </c>
      <c r="AA152" s="18">
        <v>53.956622499999995</v>
      </c>
      <c r="AB152" s="18">
        <v>313.64537139999999</v>
      </c>
      <c r="AC152" s="13">
        <f t="shared" si="167"/>
        <v>481.2917059439738</v>
      </c>
      <c r="AD152" s="14">
        <f>(AB152/AB$180)*100</f>
        <v>1.0392446320916446</v>
      </c>
    </row>
    <row r="153" spans="1:30">
      <c r="A153" s="26"/>
      <c r="B153" s="27" t="s">
        <v>3</v>
      </c>
      <c r="C153" s="18">
        <v>39.443395819999999</v>
      </c>
      <c r="D153" s="18">
        <v>53.323517160000002</v>
      </c>
      <c r="E153" s="13">
        <f t="shared" si="160"/>
        <v>35.189975536949099</v>
      </c>
      <c r="F153" s="18">
        <v>435.35619666999992</v>
      </c>
      <c r="G153" s="18">
        <v>477.40249996000006</v>
      </c>
      <c r="H153" s="13">
        <f t="shared" si="161"/>
        <v>9.6579085382517817</v>
      </c>
      <c r="I153" s="14">
        <f>(G153/G$181)*100</f>
        <v>0.92142904778628776</v>
      </c>
      <c r="J153" s="19">
        <v>5590</v>
      </c>
      <c r="K153" s="19">
        <v>8510</v>
      </c>
      <c r="L153" s="13">
        <f t="shared" si="162"/>
        <v>52.236135957066189</v>
      </c>
      <c r="M153" s="19">
        <v>61725</v>
      </c>
      <c r="N153" s="19">
        <v>69601</v>
      </c>
      <c r="O153" s="13">
        <f t="shared" si="163"/>
        <v>12.759821790198462</v>
      </c>
      <c r="P153" s="14">
        <f>(N153/N$181)*100</f>
        <v>0.37531113709012942</v>
      </c>
      <c r="Q153" s="20">
        <v>0</v>
      </c>
      <c r="R153" s="20">
        <v>0</v>
      </c>
      <c r="S153" s="37" t="s">
        <v>47</v>
      </c>
      <c r="T153" s="19">
        <v>0</v>
      </c>
      <c r="U153" s="19">
        <v>0</v>
      </c>
      <c r="V153" s="37" t="s">
        <v>47</v>
      </c>
      <c r="W153" s="37" t="s">
        <v>47</v>
      </c>
      <c r="X153" s="18">
        <v>504.64637529999999</v>
      </c>
      <c r="Y153" s="18">
        <v>649.15241849999995</v>
      </c>
      <c r="Z153" s="13">
        <f t="shared" si="166"/>
        <v>28.635109707088379</v>
      </c>
      <c r="AA153" s="18">
        <v>5355.9764591000012</v>
      </c>
      <c r="AB153" s="18">
        <v>6039.3028535000012</v>
      </c>
      <c r="AC153" s="13">
        <f t="shared" si="167"/>
        <v>12.758203842345187</v>
      </c>
      <c r="AD153" s="14">
        <f>(AB153/AB$181)*100</f>
        <v>0.41284982911354917</v>
      </c>
    </row>
    <row r="154" spans="1:30">
      <c r="A154" s="26"/>
      <c r="B154" s="27" t="s">
        <v>4</v>
      </c>
      <c r="C154" s="18">
        <v>9.0903855999999994</v>
      </c>
      <c r="D154" s="18">
        <v>18.166982599999997</v>
      </c>
      <c r="E154" s="13">
        <f t="shared" si="160"/>
        <v>99.848316665466854</v>
      </c>
      <c r="F154" s="18">
        <v>66.7818082</v>
      </c>
      <c r="G154" s="18">
        <v>109.10981115200002</v>
      </c>
      <c r="H154" s="13">
        <f t="shared" si="161"/>
        <v>63.382534994013561</v>
      </c>
      <c r="I154" s="14">
        <f>(G154/G$182)*100</f>
        <v>9.4353098863858634E-2</v>
      </c>
      <c r="J154" s="19">
        <v>0</v>
      </c>
      <c r="K154" s="19">
        <v>0</v>
      </c>
      <c r="L154" s="37" t="s">
        <v>47</v>
      </c>
      <c r="M154" s="19">
        <v>0</v>
      </c>
      <c r="N154" s="19">
        <v>2</v>
      </c>
      <c r="O154" s="37" t="s">
        <v>47</v>
      </c>
      <c r="P154" s="14">
        <f>(N154/N$182)*100</f>
        <v>0.17809439002671415</v>
      </c>
      <c r="Q154" s="15">
        <v>4326</v>
      </c>
      <c r="R154" s="15">
        <v>7696</v>
      </c>
      <c r="S154" s="13">
        <f t="shared" si="164"/>
        <v>77.901063337956543</v>
      </c>
      <c r="T154" s="19">
        <v>30262</v>
      </c>
      <c r="U154" s="19">
        <v>56849</v>
      </c>
      <c r="V154" s="13">
        <f t="shared" si="165"/>
        <v>87.856057101315173</v>
      </c>
      <c r="W154" s="14">
        <f>(U154/U$182)*100</f>
        <v>9.2339768962646215E-2</v>
      </c>
      <c r="X154" s="18">
        <v>436.48500000000001</v>
      </c>
      <c r="Y154" s="18">
        <v>978.27429999999993</v>
      </c>
      <c r="Z154" s="13">
        <f t="shared" si="166"/>
        <v>124.1255255048856</v>
      </c>
      <c r="AA154" s="18">
        <v>3263.1286</v>
      </c>
      <c r="AB154" s="18">
        <v>6211.7906000000003</v>
      </c>
      <c r="AC154" s="13">
        <f t="shared" si="167"/>
        <v>90.363033807493835</v>
      </c>
      <c r="AD154" s="14">
        <f>(AB154/AB$182)*100</f>
        <v>0.91577120789955069</v>
      </c>
    </row>
    <row r="155" spans="1:30" s="3" customFormat="1" ht="15">
      <c r="A155" s="26"/>
      <c r="B155" s="27" t="s">
        <v>5</v>
      </c>
      <c r="C155" s="18">
        <v>0.15424705700000002</v>
      </c>
      <c r="D155" s="18">
        <v>4.9146417999999997E-2</v>
      </c>
      <c r="E155" s="13">
        <f t="shared" si="160"/>
        <v>-68.137856918722278</v>
      </c>
      <c r="F155" s="18">
        <v>1.4336971310000002</v>
      </c>
      <c r="G155" s="18">
        <v>1.0131164139999997</v>
      </c>
      <c r="H155" s="13">
        <f t="shared" si="161"/>
        <v>-29.335395036094297</v>
      </c>
      <c r="I155" s="14">
        <f>(G155/G$183)*100</f>
        <v>1.9085306858575079E-2</v>
      </c>
      <c r="J155" s="19">
        <v>0</v>
      </c>
      <c r="K155" s="19">
        <v>0</v>
      </c>
      <c r="L155" s="37" t="s">
        <v>47</v>
      </c>
      <c r="M155" s="19">
        <v>0</v>
      </c>
      <c r="N155" s="19">
        <v>0</v>
      </c>
      <c r="O155" s="37" t="s">
        <v>47</v>
      </c>
      <c r="P155" s="14">
        <f>(N155/N$183)*100</f>
        <v>0</v>
      </c>
      <c r="Q155" s="15">
        <v>86</v>
      </c>
      <c r="R155" s="15">
        <v>25</v>
      </c>
      <c r="S155" s="13">
        <f t="shared" si="164"/>
        <v>-70.930232558139537</v>
      </c>
      <c r="T155" s="19">
        <v>703</v>
      </c>
      <c r="U155" s="19">
        <v>643</v>
      </c>
      <c r="V155" s="13">
        <f t="shared" si="165"/>
        <v>-8.5348506401137971</v>
      </c>
      <c r="W155" s="14">
        <f>(U155/U$183)*100</f>
        <v>2.487342790651614E-2</v>
      </c>
      <c r="X155" s="18">
        <v>22.2913</v>
      </c>
      <c r="Y155" s="18">
        <v>6.9015999999999993</v>
      </c>
      <c r="Z155" s="13">
        <f t="shared" si="166"/>
        <v>-69.039042137515537</v>
      </c>
      <c r="AA155" s="18">
        <v>197.86520000000002</v>
      </c>
      <c r="AB155" s="18">
        <v>175.64210000000003</v>
      </c>
      <c r="AC155" s="13">
        <f t="shared" si="167"/>
        <v>-11.231434330038828</v>
      </c>
      <c r="AD155" s="14">
        <f>(AB155/AB$183)*100</f>
        <v>0.18427465822841749</v>
      </c>
    </row>
    <row r="156" spans="1:30">
      <c r="A156" s="26"/>
      <c r="B156" s="10" t="s">
        <v>23</v>
      </c>
      <c r="C156" s="18">
        <v>1.1436061799999999</v>
      </c>
      <c r="D156" s="18">
        <v>8.143840174000001</v>
      </c>
      <c r="E156" s="13">
        <f t="shared" si="160"/>
        <v>612.11928690346895</v>
      </c>
      <c r="F156" s="18">
        <v>29.960964385000008</v>
      </c>
      <c r="G156" s="18">
        <v>92.701681738999994</v>
      </c>
      <c r="H156" s="13">
        <f t="shared" si="161"/>
        <v>209.40820378068739</v>
      </c>
      <c r="I156" s="14">
        <f>(G156/G$184)*100</f>
        <v>1.949284170886826</v>
      </c>
      <c r="J156" s="19">
        <v>0</v>
      </c>
      <c r="K156" s="19">
        <v>1</v>
      </c>
      <c r="L156" s="37" t="s">
        <v>47</v>
      </c>
      <c r="M156" s="19">
        <v>13</v>
      </c>
      <c r="N156" s="19">
        <v>14</v>
      </c>
      <c r="O156" s="13">
        <f t="shared" si="163"/>
        <v>7.6923076923076925</v>
      </c>
      <c r="P156" s="14">
        <f>(N156/N$184)*100</f>
        <v>6.0488226398790236E-2</v>
      </c>
      <c r="Q156" s="15">
        <v>118752</v>
      </c>
      <c r="R156" s="15">
        <v>443331</v>
      </c>
      <c r="S156" s="13">
        <f t="shared" si="164"/>
        <v>273.32508084074374</v>
      </c>
      <c r="T156" s="19">
        <v>1089797</v>
      </c>
      <c r="U156" s="19">
        <v>3371946</v>
      </c>
      <c r="V156" s="13">
        <f t="shared" si="165"/>
        <v>209.41046818811211</v>
      </c>
      <c r="W156" s="14">
        <f>(U156/U$184)*100</f>
        <v>5.9228376790830799</v>
      </c>
      <c r="X156" s="18">
        <v>1367.4813840999998</v>
      </c>
      <c r="Y156" s="18">
        <v>9177.7448607000006</v>
      </c>
      <c r="Z156" s="13">
        <f t="shared" si="166"/>
        <v>571.14221571215626</v>
      </c>
      <c r="AA156" s="18">
        <v>22393.305131100005</v>
      </c>
      <c r="AB156" s="18">
        <v>67388.912649399994</v>
      </c>
      <c r="AC156" s="13">
        <f t="shared" si="167"/>
        <v>200.93330240836011</v>
      </c>
      <c r="AD156" s="14">
        <f>(AB156/AB$184)*100</f>
        <v>4.8068900200441043</v>
      </c>
    </row>
    <row r="157" spans="1:30">
      <c r="A157" s="26"/>
      <c r="B157" s="10"/>
      <c r="C157" s="18"/>
      <c r="D157" s="18"/>
      <c r="E157" s="13"/>
      <c r="F157" s="18"/>
      <c r="G157" s="18"/>
      <c r="H157" s="13"/>
      <c r="I157" s="14"/>
      <c r="J157" s="19"/>
      <c r="K157" s="19"/>
      <c r="L157" s="13"/>
      <c r="M157" s="19"/>
      <c r="N157" s="19"/>
      <c r="O157" s="13"/>
      <c r="P157" s="14"/>
      <c r="Q157" s="15"/>
      <c r="R157" s="15"/>
      <c r="S157" s="13"/>
      <c r="T157" s="19"/>
      <c r="U157" s="19"/>
      <c r="V157" s="13"/>
      <c r="W157" s="14"/>
      <c r="X157" s="18"/>
      <c r="Y157" s="18"/>
      <c r="Z157" s="13"/>
      <c r="AA157" s="18"/>
      <c r="AB157" s="18"/>
      <c r="AC157" s="13"/>
      <c r="AD157" s="14"/>
    </row>
    <row r="158" spans="1:30" ht="15">
      <c r="A158" s="26">
        <v>23</v>
      </c>
      <c r="B158" s="5" t="s">
        <v>30</v>
      </c>
      <c r="C158" s="6">
        <f>C159+C160+C161+C162+C163</f>
        <v>326.84756031399996</v>
      </c>
      <c r="D158" s="6">
        <v>354.4069965920001</v>
      </c>
      <c r="E158" s="7">
        <f t="shared" ref="E158:E163" si="168">((D158-C158)/C158)*100</f>
        <v>8.4318929140924279</v>
      </c>
      <c r="F158" s="6">
        <f>F159+F160+F161+F162+F163</f>
        <v>2499.6138105080013</v>
      </c>
      <c r="G158" s="6">
        <v>2998.7798665310002</v>
      </c>
      <c r="H158" s="7">
        <f t="shared" ref="H158:H163" si="169">((G158-F158)/F158)*100</f>
        <v>19.969727080422572</v>
      </c>
      <c r="I158" s="8">
        <f>(G158/G$179)*100</f>
        <v>1.4116150905159373</v>
      </c>
      <c r="J158" s="9">
        <f>J159+J160+J161+J162+J163</f>
        <v>47043</v>
      </c>
      <c r="K158" s="9">
        <v>34534</v>
      </c>
      <c r="L158" s="7">
        <f t="shared" ref="L158:L163" si="170">((K158-J158)/J158)*100</f>
        <v>-26.590566077843675</v>
      </c>
      <c r="M158" s="9">
        <f>M159+M160+M161+M162+M163</f>
        <v>371198</v>
      </c>
      <c r="N158" s="9">
        <v>338068</v>
      </c>
      <c r="O158" s="7">
        <f t="shared" ref="O158:O163" si="171">((N158-M158)/M158)*100</f>
        <v>-8.9251558467448646</v>
      </c>
      <c r="P158" s="8">
        <f>(N158/N$179)*100</f>
        <v>1.734316633291207</v>
      </c>
      <c r="Q158" s="9">
        <f>Q159+Q160+Q161+Q162+Q163</f>
        <v>34293</v>
      </c>
      <c r="R158" s="9">
        <v>190588</v>
      </c>
      <c r="S158" s="7">
        <f t="shared" ref="S158:S163" si="172">((R158-Q158)/Q158)*100</f>
        <v>455.76356690869852</v>
      </c>
      <c r="T158" s="9">
        <f>T159+T160+T161+T162+T163</f>
        <v>414695</v>
      </c>
      <c r="U158" s="9">
        <v>536369</v>
      </c>
      <c r="V158" s="7">
        <f t="shared" ref="V158:V163" si="173">((U158-T158)/T158)*100</f>
        <v>29.340599717864933</v>
      </c>
      <c r="W158" s="8">
        <f>(U158/U$179)*100</f>
        <v>0.44298227252452022</v>
      </c>
      <c r="X158" s="6">
        <f>X159+X160+X161+X162+X163</f>
        <v>24531.568183820003</v>
      </c>
      <c r="Y158" s="6">
        <v>62141.269213116007</v>
      </c>
      <c r="Z158" s="7">
        <f t="shared" ref="Z158:Z163" si="174">((Y158-X158)/X158)*100</f>
        <v>153.31144241362355</v>
      </c>
      <c r="AA158" s="6">
        <f>AA159+AA160+AA161+AA162+AA163</f>
        <v>213433.03982547205</v>
      </c>
      <c r="AB158" s="6">
        <v>236317.38587180502</v>
      </c>
      <c r="AC158" s="7">
        <f t="shared" ref="AC158:AC163" si="175">((AB158-AA158)/AA158)*100</f>
        <v>10.722026011083335</v>
      </c>
      <c r="AD158" s="8">
        <f>(AB158/AB$179)*100</f>
        <v>6.441686017600361</v>
      </c>
    </row>
    <row r="159" spans="1:30" s="3" customFormat="1" ht="15">
      <c r="A159" s="26"/>
      <c r="B159" s="27" t="s">
        <v>2</v>
      </c>
      <c r="C159" s="18">
        <v>42.480925083000002</v>
      </c>
      <c r="D159" s="18">
        <v>28.210951492000003</v>
      </c>
      <c r="E159" s="13">
        <f t="shared" si="168"/>
        <v>-33.591485032680119</v>
      </c>
      <c r="F159" s="18">
        <v>362.72642589000003</v>
      </c>
      <c r="G159" s="18">
        <v>516.05828800000006</v>
      </c>
      <c r="H159" s="13">
        <f t="shared" si="169"/>
        <v>42.272040625046508</v>
      </c>
      <c r="I159" s="14">
        <f>(G159/G$180)*100</f>
        <v>1.4777847394792767</v>
      </c>
      <c r="J159" s="19">
        <v>266</v>
      </c>
      <c r="K159" s="19">
        <v>232</v>
      </c>
      <c r="L159" s="13">
        <f t="shared" si="170"/>
        <v>-12.781954887218044</v>
      </c>
      <c r="M159" s="19">
        <v>2255</v>
      </c>
      <c r="N159" s="19">
        <v>3185</v>
      </c>
      <c r="O159" s="13">
        <f t="shared" si="171"/>
        <v>41.241685144124169</v>
      </c>
      <c r="P159" s="14">
        <f>(N159/N$180)*100</f>
        <v>0.34695556027603935</v>
      </c>
      <c r="Q159" s="15">
        <v>0</v>
      </c>
      <c r="R159" s="15">
        <v>0</v>
      </c>
      <c r="S159" s="37" t="s">
        <v>47</v>
      </c>
      <c r="T159" s="19">
        <v>0</v>
      </c>
      <c r="U159" s="19">
        <v>0</v>
      </c>
      <c r="V159" s="37" t="s">
        <v>47</v>
      </c>
      <c r="W159" s="37" t="s">
        <v>47</v>
      </c>
      <c r="X159" s="18">
        <v>293.98688399999998</v>
      </c>
      <c r="Y159" s="18">
        <v>71.710391000000001</v>
      </c>
      <c r="Z159" s="13">
        <f t="shared" si="174"/>
        <v>-75.607622345492103</v>
      </c>
      <c r="AA159" s="18">
        <v>1370.2828179999999</v>
      </c>
      <c r="AB159" s="18">
        <v>3167.0640530000001</v>
      </c>
      <c r="AC159" s="13">
        <f t="shared" si="175"/>
        <v>131.12484600970896</v>
      </c>
      <c r="AD159" s="14">
        <f>(AB159/AB$180)*100</f>
        <v>10.49387179501243</v>
      </c>
    </row>
    <row r="160" spans="1:30">
      <c r="A160" s="26"/>
      <c r="B160" s="27" t="s">
        <v>3</v>
      </c>
      <c r="C160" s="18">
        <v>263.957868899</v>
      </c>
      <c r="D160" s="18">
        <v>276.97951183700002</v>
      </c>
      <c r="E160" s="13">
        <f t="shared" si="168"/>
        <v>4.9332277883265423</v>
      </c>
      <c r="F160" s="18">
        <v>2021.5998584340007</v>
      </c>
      <c r="G160" s="18">
        <v>2338.5141490899996</v>
      </c>
      <c r="H160" s="13">
        <f t="shared" si="169"/>
        <v>15.676410409995349</v>
      </c>
      <c r="I160" s="14">
        <f>(G160/G$181)*100</f>
        <v>4.5135391327261596</v>
      </c>
      <c r="J160" s="19">
        <v>46749</v>
      </c>
      <c r="K160" s="19">
        <v>34254</v>
      </c>
      <c r="L160" s="13">
        <f t="shared" si="170"/>
        <v>-26.727844445870502</v>
      </c>
      <c r="M160" s="19">
        <v>368738</v>
      </c>
      <c r="N160" s="19">
        <v>334605</v>
      </c>
      <c r="O160" s="13">
        <f t="shared" si="171"/>
        <v>-9.256708014904893</v>
      </c>
      <c r="P160" s="14">
        <f>(N160/N$181)*100</f>
        <v>1.8042985449353135</v>
      </c>
      <c r="Q160" s="15">
        <v>0</v>
      </c>
      <c r="R160" s="15">
        <v>0</v>
      </c>
      <c r="S160" s="37" t="s">
        <v>47</v>
      </c>
      <c r="T160" s="19">
        <v>0</v>
      </c>
      <c r="U160" s="19">
        <v>0</v>
      </c>
      <c r="V160" s="37" t="s">
        <v>47</v>
      </c>
      <c r="W160" s="37" t="s">
        <v>47</v>
      </c>
      <c r="X160" s="18">
        <v>20199.105660000005</v>
      </c>
      <c r="Y160" s="18">
        <v>14565.434247800011</v>
      </c>
      <c r="Z160" s="13">
        <f t="shared" si="174"/>
        <v>-27.890697276544628</v>
      </c>
      <c r="AA160" s="18">
        <v>152481.63318600002</v>
      </c>
      <c r="AB160" s="18">
        <v>152259.82200869999</v>
      </c>
      <c r="AC160" s="13">
        <f t="shared" si="175"/>
        <v>-0.14546747215742226</v>
      </c>
      <c r="AD160" s="14">
        <f>(AB160/AB$181)*100</f>
        <v>10.40855923638955</v>
      </c>
    </row>
    <row r="161" spans="1:30">
      <c r="A161" s="26"/>
      <c r="B161" s="27" t="s">
        <v>4</v>
      </c>
      <c r="C161" s="18">
        <v>2.4389026230000002</v>
      </c>
      <c r="D161" s="18">
        <v>4.6950223600000003</v>
      </c>
      <c r="E161" s="13">
        <f t="shared" si="168"/>
        <v>92.505527515683838</v>
      </c>
      <c r="F161" s="18">
        <v>33.646250439999996</v>
      </c>
      <c r="G161" s="18">
        <v>20.740671537999997</v>
      </c>
      <c r="H161" s="13">
        <f t="shared" si="169"/>
        <v>-38.356663025539795</v>
      </c>
      <c r="I161" s="14">
        <f>(G161/G$182)*100</f>
        <v>1.7935569784842956E-2</v>
      </c>
      <c r="J161" s="19">
        <v>0</v>
      </c>
      <c r="K161" s="19">
        <v>0</v>
      </c>
      <c r="L161" s="37" t="s">
        <v>47</v>
      </c>
      <c r="M161" s="19">
        <v>0</v>
      </c>
      <c r="N161" s="19">
        <v>1</v>
      </c>
      <c r="O161" s="37" t="s">
        <v>47</v>
      </c>
      <c r="P161" s="14">
        <f>(N161/N$182)*100</f>
        <v>8.9047195013357075E-2</v>
      </c>
      <c r="Q161" s="15">
        <v>4018</v>
      </c>
      <c r="R161" s="15">
        <v>3627</v>
      </c>
      <c r="S161" s="13">
        <f t="shared" si="172"/>
        <v>-9.7312095569935302</v>
      </c>
      <c r="T161" s="19">
        <v>39991</v>
      </c>
      <c r="U161" s="19">
        <v>19765</v>
      </c>
      <c r="V161" s="13">
        <f t="shared" si="173"/>
        <v>-50.576379685429217</v>
      </c>
      <c r="W161" s="14">
        <f>(U161/U$182)*100</f>
        <v>3.2104268035439538E-2</v>
      </c>
      <c r="X161" s="18">
        <v>261.88188409999998</v>
      </c>
      <c r="Y161" s="18">
        <v>359.84450680000003</v>
      </c>
      <c r="Z161" s="13">
        <f t="shared" si="174"/>
        <v>37.407178062989985</v>
      </c>
      <c r="AA161" s="18">
        <v>2911.6782474299998</v>
      </c>
      <c r="AB161" s="18">
        <v>1560.0885166</v>
      </c>
      <c r="AC161" s="13">
        <f t="shared" si="175"/>
        <v>-46.419611508345191</v>
      </c>
      <c r="AD161" s="14">
        <f>(AB161/AB$182)*100</f>
        <v>0.22999554190976756</v>
      </c>
    </row>
    <row r="162" spans="1:30">
      <c r="A162" s="26"/>
      <c r="B162" s="27" t="s">
        <v>5</v>
      </c>
      <c r="C162" s="18">
        <v>16.796086394</v>
      </c>
      <c r="D162" s="18">
        <v>0.73168514500000004</v>
      </c>
      <c r="E162" s="13">
        <f t="shared" si="168"/>
        <v>-95.643716471586032</v>
      </c>
      <c r="F162" s="18">
        <v>61.769304967000011</v>
      </c>
      <c r="G162" s="18">
        <v>45.416594625999998</v>
      </c>
      <c r="H162" s="13">
        <f t="shared" si="169"/>
        <v>-26.47384546375644</v>
      </c>
      <c r="I162" s="14">
        <f>(G162/G$183)*100</f>
        <v>0.85556766520685557</v>
      </c>
      <c r="J162" s="19">
        <v>10</v>
      </c>
      <c r="K162" s="19">
        <v>0</v>
      </c>
      <c r="L162" s="13">
        <f t="shared" si="170"/>
        <v>-100</v>
      </c>
      <c r="M162" s="19">
        <v>65</v>
      </c>
      <c r="N162" s="19">
        <v>43</v>
      </c>
      <c r="O162" s="13">
        <f t="shared" si="171"/>
        <v>-33.846153846153847</v>
      </c>
      <c r="P162" s="14">
        <f>(N162/N$183)*100</f>
        <v>0.75017445917655268</v>
      </c>
      <c r="Q162" s="20">
        <v>2431</v>
      </c>
      <c r="R162" s="20">
        <v>0</v>
      </c>
      <c r="S162" s="13">
        <f t="shared" si="172"/>
        <v>-100</v>
      </c>
      <c r="T162" s="19">
        <v>75702</v>
      </c>
      <c r="U162" s="19">
        <v>42051</v>
      </c>
      <c r="V162" s="13">
        <f t="shared" si="173"/>
        <v>-44.451929935800905</v>
      </c>
      <c r="W162" s="14">
        <f>(U162/U$183)*100</f>
        <v>1.6266757650029711</v>
      </c>
      <c r="X162" s="18">
        <v>10.6783</v>
      </c>
      <c r="Y162" s="18">
        <v>0</v>
      </c>
      <c r="Z162" s="13">
        <f t="shared" si="174"/>
        <v>-100</v>
      </c>
      <c r="AA162" s="18">
        <v>26.857299999999999</v>
      </c>
      <c r="AB162" s="18">
        <v>18.206099999999999</v>
      </c>
      <c r="AC162" s="13">
        <f t="shared" si="175"/>
        <v>-32.211726420749663</v>
      </c>
      <c r="AD162" s="14">
        <f>(AB162/AB$183)*100</f>
        <v>1.9100903799102783E-2</v>
      </c>
    </row>
    <row r="163" spans="1:30">
      <c r="A163" s="26"/>
      <c r="B163" s="10" t="s">
        <v>23</v>
      </c>
      <c r="C163" s="18">
        <v>1.1737773149999922</v>
      </c>
      <c r="D163" s="18">
        <v>43.789825758000106</v>
      </c>
      <c r="E163" s="13">
        <f t="shared" si="168"/>
        <v>3630.6757592261356</v>
      </c>
      <c r="F163" s="18">
        <v>19.871970777000044</v>
      </c>
      <c r="G163" s="18">
        <v>78.050163277000479</v>
      </c>
      <c r="H163" s="13">
        <f t="shared" si="169"/>
        <v>292.76508682941642</v>
      </c>
      <c r="I163" s="14">
        <f>(G163/G$184)*100</f>
        <v>1.6411994362663489</v>
      </c>
      <c r="J163" s="19">
        <v>18</v>
      </c>
      <c r="K163" s="19">
        <v>48</v>
      </c>
      <c r="L163" s="13">
        <f t="shared" si="170"/>
        <v>166.66666666666669</v>
      </c>
      <c r="M163" s="19">
        <v>140</v>
      </c>
      <c r="N163" s="19">
        <v>234</v>
      </c>
      <c r="O163" s="13">
        <f t="shared" si="171"/>
        <v>67.142857142857139</v>
      </c>
      <c r="P163" s="14">
        <f>(N163/N$184)*100</f>
        <v>1.0110174983797797</v>
      </c>
      <c r="Q163" s="15">
        <v>27844</v>
      </c>
      <c r="R163" s="15">
        <v>186961</v>
      </c>
      <c r="S163" s="13">
        <f t="shared" si="172"/>
        <v>571.45884212038493</v>
      </c>
      <c r="T163" s="19">
        <v>299002</v>
      </c>
      <c r="U163" s="19">
        <v>474553</v>
      </c>
      <c r="V163" s="13">
        <f t="shared" si="173"/>
        <v>58.71231630557655</v>
      </c>
      <c r="W163" s="14">
        <f>(U163/U$184)*100</f>
        <v>0.83355438940063475</v>
      </c>
      <c r="X163" s="18">
        <v>3765.91545572</v>
      </c>
      <c r="Y163" s="18">
        <v>47144.280067515996</v>
      </c>
      <c r="Z163" s="13">
        <f t="shared" si="174"/>
        <v>1151.8677230501594</v>
      </c>
      <c r="AA163" s="18">
        <v>56642.588274041991</v>
      </c>
      <c r="AB163" s="18">
        <v>79312.205193505011</v>
      </c>
      <c r="AC163" s="13">
        <f t="shared" si="175"/>
        <v>40.022212279187094</v>
      </c>
      <c r="AD163" s="14">
        <f>(AB163/AB$184)*100</f>
        <v>5.6573853564877759</v>
      </c>
    </row>
    <row r="164" spans="1:30">
      <c r="A164" s="26"/>
      <c r="B164" s="10"/>
      <c r="C164" s="18"/>
      <c r="D164" s="18"/>
      <c r="E164" s="13"/>
      <c r="F164" s="18"/>
      <c r="G164" s="18"/>
      <c r="H164" s="13"/>
      <c r="I164" s="14"/>
      <c r="J164" s="19"/>
      <c r="K164" s="19"/>
      <c r="L164" s="13"/>
      <c r="M164" s="19"/>
      <c r="N164" s="19"/>
      <c r="O164" s="13"/>
      <c r="P164" s="14"/>
      <c r="Q164" s="15"/>
      <c r="R164" s="15"/>
      <c r="S164" s="13"/>
      <c r="T164" s="19"/>
      <c r="U164" s="19"/>
      <c r="V164" s="13"/>
      <c r="W164" s="14"/>
      <c r="X164" s="18"/>
      <c r="Y164" s="18"/>
      <c r="Z164" s="13"/>
      <c r="AA164" s="18"/>
      <c r="AB164" s="18"/>
      <c r="AC164" s="13"/>
      <c r="AD164" s="14"/>
    </row>
    <row r="165" spans="1:30" s="28" customFormat="1" ht="15">
      <c r="A165" s="10"/>
      <c r="B165" s="5" t="s">
        <v>9</v>
      </c>
      <c r="C165" s="6">
        <f>C166+C167+C168+C169+C170</f>
        <v>7152.0943593068423</v>
      </c>
      <c r="D165" s="6">
        <f>D166+D167+D168+D169+D170</f>
        <v>8246.0593734057147</v>
      </c>
      <c r="E165" s="7">
        <f t="shared" ref="E165:E170" si="176">((D165-C165)/C165)*100</f>
        <v>15.295729602271299</v>
      </c>
      <c r="F165" s="6">
        <f>F166+F167+F168+F169+F170</f>
        <v>64448.178971201371</v>
      </c>
      <c r="G165" s="6">
        <f>G166+G167+G168+G169+G170</f>
        <v>69288.016038295915</v>
      </c>
      <c r="H165" s="7">
        <f t="shared" ref="H165:H170" si="177">((G165-F165)/F165)*100</f>
        <v>7.5096568194071427</v>
      </c>
      <c r="I165" s="8">
        <f>(G165/G$179)*100</f>
        <v>32.615934941804667</v>
      </c>
      <c r="J165" s="9">
        <f>J166+J167+J168+J169+J170</f>
        <v>645456</v>
      </c>
      <c r="K165" s="9">
        <f>K166+K167+K168+K169+K170</f>
        <v>649616</v>
      </c>
      <c r="L165" s="7">
        <f t="shared" ref="L165:L170" si="178">((K165-J165)/J165)*100</f>
        <v>0.64450558984655815</v>
      </c>
      <c r="M165" s="9">
        <f>M166+M167+M168+M169+M170</f>
        <v>5656910</v>
      </c>
      <c r="N165" s="9">
        <f>N166+N167+N168+N169+N170</f>
        <v>5401050</v>
      </c>
      <c r="O165" s="7">
        <f t="shared" ref="O165:O170" si="179">((N165-M165)/M165)*100</f>
        <v>-4.5229639502838124</v>
      </c>
      <c r="P165" s="8">
        <f>(N165/N$179)*100</f>
        <v>27.707830531838191</v>
      </c>
      <c r="Q165" s="9">
        <f>Q166+Q167+Q168+Q169+Q170</f>
        <v>16363402</v>
      </c>
      <c r="R165" s="9">
        <f>R166+R167+R168+R169+R170</f>
        <v>15572021</v>
      </c>
      <c r="S165" s="7">
        <f t="shared" ref="S165:S170" si="180">((R165-Q165)/Q165)*100</f>
        <v>-4.8362864885920418</v>
      </c>
      <c r="T165" s="9">
        <f>T166+T167+T168+T169+T170</f>
        <v>151517309</v>
      </c>
      <c r="U165" s="9">
        <f>U166+U167+U168+U169+U170</f>
        <v>102155330</v>
      </c>
      <c r="V165" s="7">
        <f t="shared" ref="V165:V170" si="181">((U165-T165)/T165)*100</f>
        <v>-32.578442242529533</v>
      </c>
      <c r="W165" s="8">
        <f>(U165/U$179)*100</f>
        <v>84.369156744502945</v>
      </c>
      <c r="X165" s="6">
        <f>X166+X167+X168+X169+X170</f>
        <v>382765.43109236762</v>
      </c>
      <c r="Y165" s="6">
        <f>Y166+Y167+Y168+Y169+Y170</f>
        <v>406290.22711623448</v>
      </c>
      <c r="Z165" s="7">
        <f t="shared" ref="Z165:Z170" si="182">((Y165-X165)/X165)*100</f>
        <v>6.1460085245237144</v>
      </c>
      <c r="AA165" s="6">
        <f>AA166+AA167+AA168+AA169+AA170</f>
        <v>3316796.22461044</v>
      </c>
      <c r="AB165" s="6">
        <f>AB166+AB167+AB168+AB169+AB170</f>
        <v>3104318.3491216749</v>
      </c>
      <c r="AC165" s="7">
        <f t="shared" ref="AC165:AC170" si="183">((AB165-AA165)/AA165)*100</f>
        <v>-6.4061178649502573</v>
      </c>
      <c r="AD165" s="8">
        <f>(AB165/AB$179)*100</f>
        <v>84.619436821991229</v>
      </c>
    </row>
    <row r="166" spans="1:30" s="28" customFormat="1" ht="15">
      <c r="A166" s="10"/>
      <c r="B166" s="10" t="s">
        <v>2</v>
      </c>
      <c r="C166" s="11">
        <f t="shared" ref="C166:D170" si="184">C5+C12+C19+C26+C33+C40+C47+C54+C61+C68+C75+C82+C89+C96+C103+C110+C117+C124+C131+C138+C145+C152+C159</f>
        <v>852.40541674999713</v>
      </c>
      <c r="D166" s="11">
        <f t="shared" si="184"/>
        <v>1263.5356771108482</v>
      </c>
      <c r="E166" s="13">
        <f t="shared" si="176"/>
        <v>48.23177472620776</v>
      </c>
      <c r="F166" s="11">
        <f t="shared" ref="F166:G170" si="185">F5+F12+F19+F26+F33+F40+F47+F54+F61+F68+F75+F82+F89+F96+F103+F110+F117+F124+F131+F138+F145+F152+F159</f>
        <v>7178.9111612689812</v>
      </c>
      <c r="G166" s="11">
        <f t="shared" si="185"/>
        <v>10157.991031849804</v>
      </c>
      <c r="H166" s="13">
        <f t="shared" si="177"/>
        <v>41.49765617177836</v>
      </c>
      <c r="I166" s="14">
        <f>(G166/G$180)*100</f>
        <v>29.088427566606569</v>
      </c>
      <c r="J166" s="15">
        <f t="shared" ref="J166:K170" si="186">J5+J12+J19+J26+J33+J40+J47+J54+J61+J68+J75+J82+J89+J96+J103+J110+J117+J124+J131+J138+J145+J152+J159</f>
        <v>14173</v>
      </c>
      <c r="K166" s="15">
        <f t="shared" si="186"/>
        <v>21728</v>
      </c>
      <c r="L166" s="13">
        <f t="shared" si="178"/>
        <v>53.305581034361104</v>
      </c>
      <c r="M166" s="15">
        <f t="shared" ref="M166:N170" si="187">M5+M12+M19+M26+M33+M40+M47+M54+M61+M68+M75+M82+M89+M96+M103+M110+M117+M124+M131+M138+M145+M152+M159</f>
        <v>169050</v>
      </c>
      <c r="N166" s="15">
        <f t="shared" si="187"/>
        <v>154528</v>
      </c>
      <c r="O166" s="13">
        <f t="shared" si="179"/>
        <v>-8.5903578822833477</v>
      </c>
      <c r="P166" s="14">
        <f>(N166/N$180)*100</f>
        <v>16.833390523810301</v>
      </c>
      <c r="Q166" s="15">
        <f t="shared" ref="Q166:R170" si="188">Q5+Q12+Q19+Q26+Q33+Q40+Q47+Q54+Q61+Q68+Q75+Q82+Q89+Q96+Q103+Q110+Q117+Q124+Q131+Q138+Q145+Q152+Q159</f>
        <v>0</v>
      </c>
      <c r="R166" s="15">
        <f t="shared" si="188"/>
        <v>0</v>
      </c>
      <c r="S166" s="37" t="s">
        <v>47</v>
      </c>
      <c r="T166" s="15">
        <f t="shared" ref="T166:U170" si="189">T5+T12+T19+T26+T33+T40+T47+T54+T61+T68+T75+T82+T89+T96+T103+T110+T117+T124+T131+T138+T145+T152+T159</f>
        <v>0</v>
      </c>
      <c r="U166" s="15">
        <f t="shared" si="189"/>
        <v>0</v>
      </c>
      <c r="V166" s="37" t="s">
        <v>47</v>
      </c>
      <c r="W166" s="37" t="s">
        <v>47</v>
      </c>
      <c r="X166" s="11">
        <f t="shared" ref="X166:Y170" si="190">X5+X12+X19+X26+X33+X40+X47+X54+X61+X68+X75+X82+X89+X96+X103+X110+X117+X124+X131+X138+X145+X152+X159</f>
        <v>1964.4707375910014</v>
      </c>
      <c r="Y166" s="11">
        <f t="shared" si="190"/>
        <v>2271.6104223859993</v>
      </c>
      <c r="Z166" s="13">
        <f t="shared" si="182"/>
        <v>15.634729442274024</v>
      </c>
      <c r="AA166" s="11">
        <f t="shared" ref="AA166:AB170" si="191">AA5+AA12+AA19+AA26+AA33+AA40+AA47+AA54+AA61+AA68+AA75+AA82+AA89+AA96+AA103+AA110+AA117+AA124+AA131+AA138+AA145+AA152+AA159</f>
        <v>13251.631784673007</v>
      </c>
      <c r="AB166" s="11">
        <f t="shared" si="191"/>
        <v>19735.001177860999</v>
      </c>
      <c r="AC166" s="13">
        <f t="shared" si="183"/>
        <v>48.925064464036289</v>
      </c>
      <c r="AD166" s="14">
        <f>(AB166/AB$180)*100</f>
        <v>65.390711639924191</v>
      </c>
    </row>
    <row r="167" spans="1:30" s="29" customFormat="1">
      <c r="A167" s="10"/>
      <c r="B167" s="10" t="s">
        <v>3</v>
      </c>
      <c r="C167" s="11">
        <f t="shared" si="184"/>
        <v>4159.9948593441877</v>
      </c>
      <c r="D167" s="11">
        <f t="shared" si="184"/>
        <v>4416.8328442967259</v>
      </c>
      <c r="E167" s="13">
        <f t="shared" si="176"/>
        <v>6.173997652319887</v>
      </c>
      <c r="F167" s="11">
        <f t="shared" si="185"/>
        <v>33402.050424557514</v>
      </c>
      <c r="G167" s="11">
        <f t="shared" si="185"/>
        <v>31660.462536302068</v>
      </c>
      <c r="H167" s="13">
        <f t="shared" si="177"/>
        <v>-5.2140149066268506</v>
      </c>
      <c r="I167" s="14">
        <f>(G167/G$181)*100</f>
        <v>61.107492838312623</v>
      </c>
      <c r="J167" s="15">
        <f t="shared" si="186"/>
        <v>630700</v>
      </c>
      <c r="K167" s="15">
        <f t="shared" si="186"/>
        <v>627250</v>
      </c>
      <c r="L167" s="13">
        <f t="shared" si="178"/>
        <v>-0.54701125733312195</v>
      </c>
      <c r="M167" s="15">
        <f t="shared" si="187"/>
        <v>5481970</v>
      </c>
      <c r="N167" s="15">
        <f t="shared" si="187"/>
        <v>5240527</v>
      </c>
      <c r="O167" s="13">
        <f t="shared" si="179"/>
        <v>-4.4043108590524938</v>
      </c>
      <c r="P167" s="14">
        <f>(N167/N$181)*100</f>
        <v>28.258619090552216</v>
      </c>
      <c r="Q167" s="15">
        <f t="shared" si="188"/>
        <v>0</v>
      </c>
      <c r="R167" s="15">
        <f t="shared" si="188"/>
        <v>0</v>
      </c>
      <c r="S167" s="37" t="s">
        <v>47</v>
      </c>
      <c r="T167" s="15">
        <f t="shared" si="189"/>
        <v>0</v>
      </c>
      <c r="U167" s="15">
        <f t="shared" si="189"/>
        <v>0</v>
      </c>
      <c r="V167" s="37" t="s">
        <v>47</v>
      </c>
      <c r="W167" s="37" t="s">
        <v>47</v>
      </c>
      <c r="X167" s="11">
        <f t="shared" si="190"/>
        <v>127390.95482842792</v>
      </c>
      <c r="Y167" s="11">
        <f t="shared" si="190"/>
        <v>112261.91958764402</v>
      </c>
      <c r="Z167" s="13">
        <f t="shared" si="182"/>
        <v>-11.876067073333354</v>
      </c>
      <c r="AA167" s="11">
        <f t="shared" si="191"/>
        <v>1038892.122989367</v>
      </c>
      <c r="AB167" s="11">
        <f t="shared" si="191"/>
        <v>1079886.8743432024</v>
      </c>
      <c r="AC167" s="13">
        <f t="shared" si="183"/>
        <v>3.9460065628252945</v>
      </c>
      <c r="AD167" s="14">
        <f>(AB167/AB$181)*100</f>
        <v>73.821618545951893</v>
      </c>
    </row>
    <row r="168" spans="1:30" s="29" customFormat="1">
      <c r="A168" s="10"/>
      <c r="B168" s="10" t="s">
        <v>4</v>
      </c>
      <c r="C168" s="11">
        <f t="shared" si="184"/>
        <v>1762.8573079782848</v>
      </c>
      <c r="D168" s="11">
        <f t="shared" si="184"/>
        <v>2130.6227859777136</v>
      </c>
      <c r="E168" s="13">
        <f t="shared" si="176"/>
        <v>20.861897122076037</v>
      </c>
      <c r="F168" s="11">
        <f t="shared" si="185"/>
        <v>19899.788615543563</v>
      </c>
      <c r="G168" s="11">
        <f t="shared" si="185"/>
        <v>22962.415978497073</v>
      </c>
      <c r="H168" s="13">
        <f t="shared" si="177"/>
        <v>15.390250731413884</v>
      </c>
      <c r="I168" s="14">
        <f>(G168/G$182)*100</f>
        <v>19.856831224406964</v>
      </c>
      <c r="J168" s="15">
        <f t="shared" si="186"/>
        <v>122</v>
      </c>
      <c r="K168" s="15">
        <f t="shared" si="186"/>
        <v>92</v>
      </c>
      <c r="L168" s="13">
        <f t="shared" si="178"/>
        <v>-24.590163934426229</v>
      </c>
      <c r="M168" s="15">
        <f t="shared" si="187"/>
        <v>1009</v>
      </c>
      <c r="N168" s="15">
        <f t="shared" si="187"/>
        <v>815</v>
      </c>
      <c r="O168" s="13">
        <f t="shared" si="179"/>
        <v>-19.226957383548068</v>
      </c>
      <c r="P168" s="14">
        <f>(N168/N$182)*100</f>
        <v>72.573463935886025</v>
      </c>
      <c r="Q168" s="15">
        <f t="shared" si="188"/>
        <v>11716181</v>
      </c>
      <c r="R168" s="15">
        <f t="shared" si="188"/>
        <v>11101224</v>
      </c>
      <c r="S168" s="13">
        <f t="shared" si="180"/>
        <v>-5.248783712030396</v>
      </c>
      <c r="T168" s="15">
        <f t="shared" si="189"/>
        <v>101013824</v>
      </c>
      <c r="U168" s="15">
        <f t="shared" si="189"/>
        <v>61467832</v>
      </c>
      <c r="V168" s="13">
        <f t="shared" si="181"/>
        <v>-39.149089138532169</v>
      </c>
      <c r="W168" s="14">
        <f>(U168/U$182)*100</f>
        <v>99.842132764248291</v>
      </c>
      <c r="X168" s="11">
        <f t="shared" si="190"/>
        <v>105183.96068469858</v>
      </c>
      <c r="Y168" s="11">
        <f t="shared" si="190"/>
        <v>109404.94328668868</v>
      </c>
      <c r="Z168" s="13">
        <f t="shared" si="182"/>
        <v>4.0129527111486043</v>
      </c>
      <c r="AA168" s="11">
        <f t="shared" si="191"/>
        <v>866706.51987212023</v>
      </c>
      <c r="AB168" s="11">
        <f t="shared" si="191"/>
        <v>677367.64669370512</v>
      </c>
      <c r="AC168" s="13">
        <f t="shared" si="183"/>
        <v>-21.845788492089742</v>
      </c>
      <c r="AD168" s="14">
        <f>(AB168/AB$182)*100</f>
        <v>99.860704899609857</v>
      </c>
    </row>
    <row r="169" spans="1:30" s="28" customFormat="1" ht="15">
      <c r="A169" s="10"/>
      <c r="B169" s="10" t="s">
        <v>5</v>
      </c>
      <c r="C169" s="11">
        <f t="shared" si="184"/>
        <v>24.132232270000003</v>
      </c>
      <c r="D169" s="11">
        <f t="shared" si="184"/>
        <v>24.167814071000006</v>
      </c>
      <c r="E169" s="13">
        <f t="shared" si="176"/>
        <v>0.14744512899553178</v>
      </c>
      <c r="F169" s="11">
        <f t="shared" si="185"/>
        <v>145.1762429954527</v>
      </c>
      <c r="G169" s="11">
        <f t="shared" si="185"/>
        <v>236.31027117679085</v>
      </c>
      <c r="H169" s="13">
        <f t="shared" si="177"/>
        <v>62.774753155853958</v>
      </c>
      <c r="I169" s="14">
        <f>(G169/G$183)*100</f>
        <v>4.4516641690124121</v>
      </c>
      <c r="J169" s="15">
        <f t="shared" si="186"/>
        <v>31</v>
      </c>
      <c r="K169" s="15">
        <f t="shared" si="186"/>
        <v>15</v>
      </c>
      <c r="L169" s="13">
        <f t="shared" si="178"/>
        <v>-51.612903225806448</v>
      </c>
      <c r="M169" s="15">
        <f t="shared" si="187"/>
        <v>294</v>
      </c>
      <c r="N169" s="15">
        <f t="shared" si="187"/>
        <v>254</v>
      </c>
      <c r="O169" s="13">
        <f t="shared" si="179"/>
        <v>-13.605442176870749</v>
      </c>
      <c r="P169" s="14">
        <f>(N169/N$183)*100</f>
        <v>4.4312630844382417</v>
      </c>
      <c r="Q169" s="15">
        <f t="shared" si="188"/>
        <v>66090</v>
      </c>
      <c r="R169" s="15">
        <f t="shared" si="188"/>
        <v>57619</v>
      </c>
      <c r="S169" s="13">
        <f t="shared" si="180"/>
        <v>-12.81737025268573</v>
      </c>
      <c r="T169" s="15">
        <f t="shared" si="189"/>
        <v>1434747</v>
      </c>
      <c r="U169" s="15">
        <f t="shared" si="189"/>
        <v>679817</v>
      </c>
      <c r="V169" s="13">
        <f t="shared" si="181"/>
        <v>-52.61763920747002</v>
      </c>
      <c r="W169" s="14">
        <f>(U169/U$183)*100</f>
        <v>26.297634742028126</v>
      </c>
      <c r="X169" s="11">
        <f t="shared" si="190"/>
        <v>7588.8642710999984</v>
      </c>
      <c r="Y169" s="11">
        <f t="shared" si="190"/>
        <v>11447.406417299999</v>
      </c>
      <c r="Z169" s="13">
        <f t="shared" si="182"/>
        <v>50.844790582092045</v>
      </c>
      <c r="AA169" s="11">
        <f t="shared" si="191"/>
        <v>75299.095765499995</v>
      </c>
      <c r="AB169" s="11">
        <f t="shared" si="191"/>
        <v>64845.276139899986</v>
      </c>
      <c r="AC169" s="13">
        <f t="shared" si="183"/>
        <v>-13.88306130282864</v>
      </c>
      <c r="AD169" s="14">
        <f>(AB169/AB$183)*100</f>
        <v>68.032328800483626</v>
      </c>
    </row>
    <row r="170" spans="1:30" s="29" customFormat="1">
      <c r="A170" s="10"/>
      <c r="B170" s="10" t="s">
        <v>23</v>
      </c>
      <c r="C170" s="11">
        <f t="shared" si="184"/>
        <v>352.70454296437276</v>
      </c>
      <c r="D170" s="11">
        <f t="shared" si="184"/>
        <v>410.90025194942785</v>
      </c>
      <c r="E170" s="13">
        <f t="shared" si="176"/>
        <v>16.499846726083575</v>
      </c>
      <c r="F170" s="11">
        <f t="shared" si="185"/>
        <v>3822.2525268358604</v>
      </c>
      <c r="G170" s="11">
        <f t="shared" si="185"/>
        <v>4270.8362204701752</v>
      </c>
      <c r="H170" s="13">
        <f t="shared" si="177"/>
        <v>11.736108236827086</v>
      </c>
      <c r="I170" s="14">
        <f>(G170/G$184)*100</f>
        <v>89.80498826819273</v>
      </c>
      <c r="J170" s="15">
        <f t="shared" si="186"/>
        <v>430</v>
      </c>
      <c r="K170" s="15">
        <f t="shared" si="186"/>
        <v>531</v>
      </c>
      <c r="L170" s="13">
        <f t="shared" si="178"/>
        <v>23.488372093023255</v>
      </c>
      <c r="M170" s="15">
        <f t="shared" si="187"/>
        <v>4587</v>
      </c>
      <c r="N170" s="15">
        <f t="shared" si="187"/>
        <v>4926</v>
      </c>
      <c r="O170" s="13">
        <f t="shared" si="179"/>
        <v>7.3904512753433611</v>
      </c>
      <c r="P170" s="14">
        <f>(N170/N$184)*100</f>
        <v>21.283214517174336</v>
      </c>
      <c r="Q170" s="15">
        <f t="shared" si="188"/>
        <v>4581131</v>
      </c>
      <c r="R170" s="15">
        <f t="shared" si="188"/>
        <v>4413178</v>
      </c>
      <c r="S170" s="13">
        <f t="shared" si="180"/>
        <v>-3.6661907288833255</v>
      </c>
      <c r="T170" s="15">
        <f t="shared" si="189"/>
        <v>49068738</v>
      </c>
      <c r="U170" s="15">
        <f t="shared" si="189"/>
        <v>40007681</v>
      </c>
      <c r="V170" s="13">
        <f t="shared" si="181"/>
        <v>-18.466048586780449</v>
      </c>
      <c r="W170" s="14">
        <f>(U170/U$184)*100</f>
        <v>70.273664073960916</v>
      </c>
      <c r="X170" s="11">
        <f t="shared" si="190"/>
        <v>140637.18057055012</v>
      </c>
      <c r="Y170" s="11">
        <f t="shared" si="190"/>
        <v>170904.34740221582</v>
      </c>
      <c r="Z170" s="13">
        <f t="shared" si="182"/>
        <v>21.521454503620603</v>
      </c>
      <c r="AA170" s="11">
        <f t="shared" si="191"/>
        <v>1322646.8541987797</v>
      </c>
      <c r="AB170" s="11">
        <f t="shared" si="191"/>
        <v>1262483.5507670064</v>
      </c>
      <c r="AC170" s="13">
        <f t="shared" si="183"/>
        <v>-4.5487049880913579</v>
      </c>
      <c r="AD170" s="14">
        <f>(AB170/AB$184)*100</f>
        <v>90.053680079757143</v>
      </c>
    </row>
    <row r="171" spans="1:30" s="29" customFormat="1">
      <c r="A171" s="10"/>
      <c r="B171" s="10"/>
      <c r="C171" s="11"/>
      <c r="D171" s="11"/>
      <c r="E171" s="13"/>
      <c r="F171" s="11"/>
      <c r="G171" s="11"/>
      <c r="H171" s="13"/>
      <c r="I171" s="14"/>
      <c r="J171" s="15"/>
      <c r="K171" s="15"/>
      <c r="L171" s="13"/>
      <c r="M171" s="15"/>
      <c r="N171" s="15"/>
      <c r="O171" s="13"/>
      <c r="P171" s="14"/>
      <c r="Q171" s="15"/>
      <c r="R171" s="15"/>
      <c r="S171" s="13"/>
      <c r="T171" s="15"/>
      <c r="U171" s="15"/>
      <c r="V171" s="13"/>
      <c r="W171" s="14"/>
      <c r="X171" s="11"/>
      <c r="Y171" s="11"/>
      <c r="Z171" s="13"/>
      <c r="AA171" s="11"/>
      <c r="AB171" s="11"/>
      <c r="AC171" s="13"/>
      <c r="AD171" s="14"/>
    </row>
    <row r="172" spans="1:30" s="29" customFormat="1" ht="15">
      <c r="A172" s="4">
        <v>24</v>
      </c>
      <c r="B172" s="5" t="s">
        <v>33</v>
      </c>
      <c r="C172" s="6">
        <f>C173+C174+C175+C176+C177</f>
        <v>13470.911538128006</v>
      </c>
      <c r="D172" s="6">
        <v>13143.637739955988</v>
      </c>
      <c r="E172" s="7">
        <f t="shared" ref="E172:E177" si="192">((D172-C172)/C172)*100</f>
        <v>-2.4294851706635003</v>
      </c>
      <c r="F172" s="6">
        <f>F173+F174+F175+F176+F177</f>
        <v>150505.82335859502</v>
      </c>
      <c r="G172" s="6">
        <v>143148.07129730799</v>
      </c>
      <c r="H172" s="7">
        <f t="shared" ref="H172:H177" si="193">((G172-F172)/F172)*100</f>
        <v>-4.8886826417051363</v>
      </c>
      <c r="I172" s="8">
        <f>(G172/G$179)*100</f>
        <v>67.384065058195347</v>
      </c>
      <c r="J172" s="9">
        <f>J173+J174+J175+J176+J177</f>
        <v>4045841</v>
      </c>
      <c r="K172" s="9">
        <v>2537748</v>
      </c>
      <c r="L172" s="7">
        <f t="shared" ref="L172:L177" si="194">((K172-J172)/J172)*100</f>
        <v>-37.275142547618657</v>
      </c>
      <c r="M172" s="9">
        <f>M173+M174+M175+M176+M177</f>
        <v>19610299</v>
      </c>
      <c r="N172" s="9">
        <v>14091815</v>
      </c>
      <c r="O172" s="7">
        <f t="shared" ref="O172:O177" si="195">((N172-M172)/M172)*100</f>
        <v>-28.140743799979795</v>
      </c>
      <c r="P172" s="8">
        <f>(N172/N$179)*100</f>
        <v>72.292169468161816</v>
      </c>
      <c r="Q172" s="9">
        <f>Q173+Q174+Q175+Q176+Q177</f>
        <v>1317032</v>
      </c>
      <c r="R172" s="9">
        <v>2470984</v>
      </c>
      <c r="S172" s="7">
        <f t="shared" ref="S172:S177" si="196">((R172-Q172)/Q172)*100</f>
        <v>87.617612935752504</v>
      </c>
      <c r="T172" s="9">
        <f>T173+T174+T175+T176+T177</f>
        <v>27521944</v>
      </c>
      <c r="U172" s="9">
        <v>18926039</v>
      </c>
      <c r="V172" s="7">
        <f t="shared" ref="V172:V177" si="197">((U172-T172)/T172)*100</f>
        <v>-31.232913634298509</v>
      </c>
      <c r="W172" s="8">
        <f>(U172/U$179)*100</f>
        <v>15.630843255497053</v>
      </c>
      <c r="X172" s="6">
        <f>X173+X174+X175+X176+X177</f>
        <v>165404.12426460005</v>
      </c>
      <c r="Y172" s="6">
        <v>91354.984482800006</v>
      </c>
      <c r="Z172" s="7">
        <f t="shared" ref="Z172:Z177" si="198">((Y172-X172)/X172)*100</f>
        <v>-44.768617536611274</v>
      </c>
      <c r="AA172" s="6">
        <f>AA173+AA174+AA175+AA176+AA177</f>
        <v>700939.75553760002</v>
      </c>
      <c r="AB172" s="6">
        <v>564245.83153110009</v>
      </c>
      <c r="AC172" s="7">
        <f t="shared" ref="AC172:AC177" si="199">((AB172-AA172)/AA172)*100</f>
        <v>-19.50152248129509</v>
      </c>
      <c r="AD172" s="8">
        <f>(AB172/AB$179)*100</f>
        <v>15.380563178008778</v>
      </c>
    </row>
    <row r="173" spans="1:30" s="29" customFormat="1">
      <c r="A173" s="10"/>
      <c r="B173" s="10" t="s">
        <v>2</v>
      </c>
      <c r="C173" s="11">
        <v>2080.9314429999995</v>
      </c>
      <c r="D173" s="11">
        <v>1755.9021787999995</v>
      </c>
      <c r="E173" s="13">
        <f t="shared" si="192"/>
        <v>-15.61941241713459</v>
      </c>
      <c r="F173" s="11">
        <v>19966.0006975</v>
      </c>
      <c r="G173" s="11">
        <v>24763.081991399999</v>
      </c>
      <c r="H173" s="13">
        <f t="shared" si="193"/>
        <v>24.026250257021452</v>
      </c>
      <c r="I173" s="13">
        <f>(G173/G$180)*100</f>
        <v>70.911572433393431</v>
      </c>
      <c r="J173" s="15">
        <v>100146</v>
      </c>
      <c r="K173" s="15">
        <v>83715</v>
      </c>
      <c r="L173" s="13">
        <f t="shared" si="194"/>
        <v>-16.407045713258643</v>
      </c>
      <c r="M173" s="15">
        <v>764940</v>
      </c>
      <c r="N173" s="15">
        <v>763457</v>
      </c>
      <c r="O173" s="13">
        <f t="shared" si="195"/>
        <v>-0.19387141475148378</v>
      </c>
      <c r="P173" s="13">
        <f>(N173/N$180)*100</f>
        <v>83.166609476189706</v>
      </c>
      <c r="Q173" s="15">
        <v>0</v>
      </c>
      <c r="R173" s="15">
        <v>0</v>
      </c>
      <c r="S173" s="37" t="s">
        <v>47</v>
      </c>
      <c r="T173" s="15">
        <v>0</v>
      </c>
      <c r="U173" s="15">
        <v>0</v>
      </c>
      <c r="V173" s="37" t="s">
        <v>47</v>
      </c>
      <c r="W173" s="37" t="s">
        <v>47</v>
      </c>
      <c r="X173" s="11">
        <v>1572.9499999999998</v>
      </c>
      <c r="Y173" s="11">
        <v>1361.3795999999993</v>
      </c>
      <c r="Z173" s="13">
        <f t="shared" si="198"/>
        <v>-13.450548332750598</v>
      </c>
      <c r="AA173" s="11">
        <v>10240.999964999999</v>
      </c>
      <c r="AB173" s="11">
        <v>10445.127899999999</v>
      </c>
      <c r="AC173" s="13">
        <f t="shared" si="199"/>
        <v>1.9932422194867221</v>
      </c>
      <c r="AD173" s="13">
        <f>(AB173/AB$180)*100</f>
        <v>34.609288360075801</v>
      </c>
    </row>
    <row r="174" spans="1:30" s="29" customFormat="1">
      <c r="A174" s="10"/>
      <c r="B174" s="10" t="s">
        <v>3</v>
      </c>
      <c r="C174" s="11">
        <v>4976.6605028000022</v>
      </c>
      <c r="D174" s="11">
        <v>2656.0055832000007</v>
      </c>
      <c r="E174" s="13">
        <f t="shared" si="192"/>
        <v>-46.630766119053909</v>
      </c>
      <c r="F174" s="11">
        <v>25344.818801200003</v>
      </c>
      <c r="G174" s="11">
        <v>20150.634705200002</v>
      </c>
      <c r="H174" s="13">
        <f t="shared" si="193"/>
        <v>-20.494066802142896</v>
      </c>
      <c r="I174" s="13">
        <f>(G174/G$181)*100</f>
        <v>38.892507161687377</v>
      </c>
      <c r="J174" s="15">
        <v>3942949</v>
      </c>
      <c r="K174" s="15">
        <v>2451122</v>
      </c>
      <c r="L174" s="13">
        <f t="shared" si="194"/>
        <v>-37.835310575916651</v>
      </c>
      <c r="M174" s="15">
        <v>18820695</v>
      </c>
      <c r="N174" s="15">
        <v>13304353</v>
      </c>
      <c r="O174" s="13">
        <f t="shared" si="195"/>
        <v>-29.309980316879901</v>
      </c>
      <c r="P174" s="13">
        <f>(N174/N$181)*100</f>
        <v>71.741380909447784</v>
      </c>
      <c r="Q174" s="15">
        <v>0</v>
      </c>
      <c r="R174" s="15">
        <v>0</v>
      </c>
      <c r="S174" s="37" t="s">
        <v>47</v>
      </c>
      <c r="T174" s="15">
        <v>0</v>
      </c>
      <c r="U174" s="15">
        <v>0</v>
      </c>
      <c r="V174" s="37" t="s">
        <v>47</v>
      </c>
      <c r="W174" s="37" t="s">
        <v>47</v>
      </c>
      <c r="X174" s="11">
        <v>126750.88060520004</v>
      </c>
      <c r="Y174" s="11">
        <v>65325.144300000014</v>
      </c>
      <c r="Z174" s="13">
        <f t="shared" si="198"/>
        <v>-48.461782681042763</v>
      </c>
      <c r="AA174" s="11">
        <v>558417.28064020001</v>
      </c>
      <c r="AB174" s="11">
        <v>382945.9592000001</v>
      </c>
      <c r="AC174" s="13">
        <f t="shared" si="199"/>
        <v>-31.422974811780541</v>
      </c>
      <c r="AD174" s="13">
        <f>(AB174/AB$181)*100</f>
        <v>26.1783814540481</v>
      </c>
    </row>
    <row r="175" spans="1:30" s="28" customFormat="1" ht="15">
      <c r="A175" s="10"/>
      <c r="B175" s="10" t="s">
        <v>4</v>
      </c>
      <c r="C175" s="11">
        <v>5943.6335855350007</v>
      </c>
      <c r="D175" s="11">
        <v>8630.7557984949872</v>
      </c>
      <c r="E175" s="13">
        <f t="shared" si="192"/>
        <v>45.210092013404491</v>
      </c>
      <c r="F175" s="11">
        <v>77969.295261339008</v>
      </c>
      <c r="G175" s="11">
        <v>92677.464921899998</v>
      </c>
      <c r="H175" s="13">
        <f t="shared" si="193"/>
        <v>18.864053614005179</v>
      </c>
      <c r="I175" s="13">
        <f>(G175/G$182)*100</f>
        <v>80.143168775593026</v>
      </c>
      <c r="J175" s="15">
        <v>37</v>
      </c>
      <c r="K175" s="15">
        <v>37</v>
      </c>
      <c r="L175" s="13">
        <f t="shared" si="194"/>
        <v>0</v>
      </c>
      <c r="M175" s="15">
        <v>937</v>
      </c>
      <c r="N175" s="15">
        <v>308</v>
      </c>
      <c r="O175" s="13">
        <f t="shared" si="195"/>
        <v>-67.129135538954117</v>
      </c>
      <c r="P175" s="13">
        <f>(N175/N$182)*100</f>
        <v>27.426536064113982</v>
      </c>
      <c r="Q175" s="15">
        <v>15507</v>
      </c>
      <c r="R175" s="15">
        <v>4073</v>
      </c>
      <c r="S175" s="13">
        <f t="shared" si="196"/>
        <v>-73.734442509834267</v>
      </c>
      <c r="T175" s="15">
        <v>206795</v>
      </c>
      <c r="U175" s="15">
        <v>97191</v>
      </c>
      <c r="V175" s="13">
        <f t="shared" si="197"/>
        <v>-53.001281462317749</v>
      </c>
      <c r="W175" s="13">
        <f>(U175/U$182)*100</f>
        <v>0.15786723575170272</v>
      </c>
      <c r="X175" s="11">
        <v>102.02949999999983</v>
      </c>
      <c r="Y175" s="11">
        <v>83.33102200000009</v>
      </c>
      <c r="Z175" s="13">
        <f t="shared" si="198"/>
        <v>-18.326540853380415</v>
      </c>
      <c r="AA175" s="11">
        <v>1527.5757858999998</v>
      </c>
      <c r="AB175" s="11">
        <v>944.85608170000012</v>
      </c>
      <c r="AC175" s="13">
        <f t="shared" si="199"/>
        <v>-38.146696849916317</v>
      </c>
      <c r="AD175" s="13">
        <f>(AB175/AB$182)*100</f>
        <v>0.13929510039015894</v>
      </c>
    </row>
    <row r="176" spans="1:30" s="29" customFormat="1">
      <c r="A176" s="10"/>
      <c r="B176" s="10" t="s">
        <v>5</v>
      </c>
      <c r="C176" s="11">
        <v>415.94166486700254</v>
      </c>
      <c r="D176" s="11">
        <v>55.836659393000701</v>
      </c>
      <c r="E176" s="13">
        <f t="shared" si="192"/>
        <v>-86.575843655659128</v>
      </c>
      <c r="F176" s="11">
        <v>26647.221491626999</v>
      </c>
      <c r="G176" s="11">
        <v>5072.0477316959996</v>
      </c>
      <c r="H176" s="13">
        <f t="shared" si="193"/>
        <v>-80.965941483656295</v>
      </c>
      <c r="I176" s="13">
        <f>(G176/G$183)*100</f>
        <v>95.548335830987597</v>
      </c>
      <c r="J176" s="15">
        <v>290</v>
      </c>
      <c r="K176" s="15">
        <v>715</v>
      </c>
      <c r="L176" s="13">
        <f t="shared" si="194"/>
        <v>146.55172413793102</v>
      </c>
      <c r="M176" s="15">
        <v>2230</v>
      </c>
      <c r="N176" s="15">
        <v>5478</v>
      </c>
      <c r="O176" s="13">
        <f t="shared" si="195"/>
        <v>145.65022421524662</v>
      </c>
      <c r="P176" s="13">
        <f>(N176/N$183)*100</f>
        <v>95.568736915561757</v>
      </c>
      <c r="Q176" s="15">
        <v>329847</v>
      </c>
      <c r="R176" s="15">
        <v>234611</v>
      </c>
      <c r="S176" s="13">
        <f t="shared" si="196"/>
        <v>-28.872780410311449</v>
      </c>
      <c r="T176" s="15">
        <v>4689362</v>
      </c>
      <c r="U176" s="15">
        <v>1905271</v>
      </c>
      <c r="V176" s="13">
        <f t="shared" si="197"/>
        <v>-59.370357843988167</v>
      </c>
      <c r="W176" s="13">
        <f>(U176/U$183)*100</f>
        <v>73.702365257971877</v>
      </c>
      <c r="X176" s="11">
        <v>2850.6317225999974</v>
      </c>
      <c r="Y176" s="11">
        <v>1178.6694518999971</v>
      </c>
      <c r="Z176" s="13">
        <f t="shared" si="198"/>
        <v>-58.652342126293355</v>
      </c>
      <c r="AA176" s="11">
        <v>13095.177582899998</v>
      </c>
      <c r="AB176" s="11">
        <v>30470.108888399998</v>
      </c>
      <c r="AC176" s="13">
        <f t="shared" si="199"/>
        <v>132.68190672105592</v>
      </c>
      <c r="AD176" s="13">
        <f>(AB176/AB$183)*100</f>
        <v>31.967671199516374</v>
      </c>
    </row>
    <row r="177" spans="1:30" s="29" customFormat="1">
      <c r="A177" s="10"/>
      <c r="B177" s="10" t="s">
        <v>23</v>
      </c>
      <c r="C177" s="11">
        <v>53.744341926000025</v>
      </c>
      <c r="D177" s="11">
        <v>45.137520067999979</v>
      </c>
      <c r="E177" s="13">
        <f t="shared" si="192"/>
        <v>-16.014377606205844</v>
      </c>
      <c r="F177" s="11">
        <v>578.48710692899988</v>
      </c>
      <c r="G177" s="11">
        <v>484.84194711199996</v>
      </c>
      <c r="H177" s="13">
        <f t="shared" si="193"/>
        <v>-16.187942426950819</v>
      </c>
      <c r="I177" s="13">
        <f>(G177/G$184)*100</f>
        <v>10.195011731807273</v>
      </c>
      <c r="J177" s="15">
        <v>2419</v>
      </c>
      <c r="K177" s="15">
        <v>2159</v>
      </c>
      <c r="L177" s="13">
        <f t="shared" si="194"/>
        <v>-10.748243075651095</v>
      </c>
      <c r="M177" s="15">
        <v>21497</v>
      </c>
      <c r="N177" s="15">
        <v>18219</v>
      </c>
      <c r="O177" s="13">
        <f t="shared" si="195"/>
        <v>-15.248639345024886</v>
      </c>
      <c r="P177" s="13">
        <f>(N177/N$184)*100</f>
        <v>78.716785482825671</v>
      </c>
      <c r="Q177" s="15">
        <v>971678</v>
      </c>
      <c r="R177" s="15">
        <v>2232300</v>
      </c>
      <c r="S177" s="13">
        <f t="shared" si="196"/>
        <v>129.73659998476862</v>
      </c>
      <c r="T177" s="15">
        <v>22625787</v>
      </c>
      <c r="U177" s="15">
        <v>16923577</v>
      </c>
      <c r="V177" s="13">
        <f t="shared" si="197"/>
        <v>-25.202261472716948</v>
      </c>
      <c r="W177" s="13">
        <f>(U177/U$184)*100</f>
        <v>29.726335926039084</v>
      </c>
      <c r="X177" s="11">
        <v>34127.632436800006</v>
      </c>
      <c r="Y177" s="11">
        <v>23406.460108900006</v>
      </c>
      <c r="Z177" s="13">
        <f t="shared" si="198"/>
        <v>-31.414931427646597</v>
      </c>
      <c r="AA177" s="11">
        <v>117658.7215636</v>
      </c>
      <c r="AB177" s="11">
        <v>139439.779461</v>
      </c>
      <c r="AC177" s="13">
        <f t="shared" si="199"/>
        <v>18.512064050964824</v>
      </c>
      <c r="AD177" s="13">
        <f>(AB177/AB$184)*100</f>
        <v>9.9463199202428374</v>
      </c>
    </row>
    <row r="178" spans="1:30" s="29" customFormat="1">
      <c r="A178" s="10"/>
      <c r="B178" s="10"/>
      <c r="C178" s="11"/>
      <c r="D178" s="11"/>
      <c r="E178" s="13"/>
      <c r="F178" s="11"/>
      <c r="G178" s="11"/>
      <c r="H178" s="13"/>
      <c r="I178" s="13"/>
      <c r="J178" s="15"/>
      <c r="K178" s="15"/>
      <c r="L178" s="13"/>
      <c r="M178" s="15"/>
      <c r="N178" s="15"/>
      <c r="O178" s="13"/>
      <c r="P178" s="13"/>
      <c r="Q178" s="15"/>
      <c r="R178" s="15"/>
      <c r="S178" s="13"/>
      <c r="T178" s="15"/>
      <c r="U178" s="15"/>
      <c r="V178" s="13"/>
      <c r="W178" s="13"/>
      <c r="X178" s="11"/>
      <c r="Y178" s="11"/>
      <c r="Z178" s="13"/>
      <c r="AA178" s="11"/>
      <c r="AB178" s="11"/>
      <c r="AC178" s="13"/>
      <c r="AD178" s="13"/>
    </row>
    <row r="179" spans="1:30" s="29" customFormat="1" ht="15">
      <c r="A179" s="10"/>
      <c r="B179" s="5" t="s">
        <v>10</v>
      </c>
      <c r="C179" s="6">
        <f>C180+C181+C182+C183+C184</f>
        <v>20623.005897434843</v>
      </c>
      <c r="D179" s="6">
        <f>D180+D181+D182+D183+D184</f>
        <v>21389.697113361704</v>
      </c>
      <c r="E179" s="7">
        <f t="shared" ref="E179:E184" si="200">((D179-C179)/C179)*100</f>
        <v>3.7176501802883393</v>
      </c>
      <c r="F179" s="6">
        <f>F180+F181+F182+F183+F184</f>
        <v>214954.00232979638</v>
      </c>
      <c r="G179" s="6">
        <f>G180+G181+G182+G183+G184</f>
        <v>212436.08733560389</v>
      </c>
      <c r="H179" s="7">
        <f t="shared" ref="H179:H184" si="201">((G179-F179)/F179)*100</f>
        <v>-1.1713738599429919</v>
      </c>
      <c r="I179" s="8">
        <f>(G179/G$179)*100</f>
        <v>100</v>
      </c>
      <c r="J179" s="9">
        <f>J180+J181+J182+J183+J184</f>
        <v>4691297</v>
      </c>
      <c r="K179" s="9">
        <f>K180+K181+K182+K183+K184</f>
        <v>3187364</v>
      </c>
      <c r="L179" s="7">
        <f t="shared" ref="L179:L184" si="202">((K179-J179)/J179)*100</f>
        <v>-32.057936216786104</v>
      </c>
      <c r="M179" s="9">
        <f>M180+M181+M182+M183+M184</f>
        <v>25267209</v>
      </c>
      <c r="N179" s="9">
        <f>N180+N181+N182+N183+N184</f>
        <v>19492865</v>
      </c>
      <c r="O179" s="7">
        <f t="shared" ref="O179:O184" si="203">((N179-M179)/M179)*100</f>
        <v>-22.853113693720584</v>
      </c>
      <c r="P179" s="8">
        <f>(N179/N$179)*100</f>
        <v>100</v>
      </c>
      <c r="Q179" s="9">
        <f>Q180+Q181+Q182+Q183+Q184</f>
        <v>17680434</v>
      </c>
      <c r="R179" s="9">
        <f>R180+R181+R182+R183+R184</f>
        <v>18043005</v>
      </c>
      <c r="S179" s="7">
        <f t="shared" ref="S179:S184" si="204">((R179-Q179)/Q179)*100</f>
        <v>2.050690610875276</v>
      </c>
      <c r="T179" s="9">
        <f>T180+T181+T182+T183+T184</f>
        <v>179039253</v>
      </c>
      <c r="U179" s="9">
        <f>U180+U181+U182+U183+U184</f>
        <v>121081369</v>
      </c>
      <c r="V179" s="7">
        <f t="shared" ref="V179:V184" si="205">((U179-T179)/T179)*100</f>
        <v>-32.37160735919737</v>
      </c>
      <c r="W179" s="8">
        <f>(U179/U$179)*100</f>
        <v>100</v>
      </c>
      <c r="X179" s="6">
        <f>X180+X181+X182+X183+X184</f>
        <v>548169.55535696773</v>
      </c>
      <c r="Y179" s="6">
        <f>Y180+Y181+Y182+Y183+Y184</f>
        <v>497645.21159903449</v>
      </c>
      <c r="Z179" s="7">
        <f t="shared" ref="Z179:Z184" si="206">((Y179-X179)/X179)*100</f>
        <v>-9.216918974099503</v>
      </c>
      <c r="AA179" s="6">
        <f>AA180+AA181+AA182+AA183+AA184</f>
        <v>4017735.9801480398</v>
      </c>
      <c r="AB179" s="6">
        <f>AB180+AB181+AB182+AB183+AB184</f>
        <v>3668564.1806527749</v>
      </c>
      <c r="AC179" s="7">
        <f t="shared" ref="AC179:AC184" si="207">((AB179-AA179)/AA179)*100</f>
        <v>-8.6907601997879205</v>
      </c>
      <c r="AD179" s="8">
        <f>(AB179/AB$179)*100</f>
        <v>100</v>
      </c>
    </row>
    <row r="180" spans="1:30" s="28" customFormat="1" ht="15">
      <c r="A180" s="10"/>
      <c r="B180" s="10" t="s">
        <v>2</v>
      </c>
      <c r="C180" s="11">
        <f>C166+C173</f>
        <v>2933.3368597499966</v>
      </c>
      <c r="D180" s="11">
        <f>D166+D173</f>
        <v>3019.4378559108477</v>
      </c>
      <c r="E180" s="13">
        <f t="shared" si="200"/>
        <v>2.9352577040261689</v>
      </c>
      <c r="F180" s="11">
        <f>F166+F173</f>
        <v>27144.911858768981</v>
      </c>
      <c r="G180" s="11">
        <f>G166+G173</f>
        <v>34921.073023249803</v>
      </c>
      <c r="H180" s="13">
        <f t="shared" si="201"/>
        <v>28.646846248531048</v>
      </c>
      <c r="I180" s="13">
        <f>(G180/G$180)*100</f>
        <v>100</v>
      </c>
      <c r="J180" s="15">
        <f>J166+J173</f>
        <v>114319</v>
      </c>
      <c r="K180" s="15">
        <f>K166+K173</f>
        <v>105443</v>
      </c>
      <c r="L180" s="13">
        <f t="shared" si="202"/>
        <v>-7.7642386654886764</v>
      </c>
      <c r="M180" s="15">
        <f>M166+M173</f>
        <v>933990</v>
      </c>
      <c r="N180" s="15">
        <f>N166+N173</f>
        <v>917985</v>
      </c>
      <c r="O180" s="13">
        <f t="shared" si="203"/>
        <v>-1.7136157774708509</v>
      </c>
      <c r="P180" s="13">
        <f>(N180/N$180)*100</f>
        <v>100</v>
      </c>
      <c r="Q180" s="15">
        <f>Q166+Q173</f>
        <v>0</v>
      </c>
      <c r="R180" s="15">
        <f>R166+R173</f>
        <v>0</v>
      </c>
      <c r="S180" s="37" t="s">
        <v>47</v>
      </c>
      <c r="T180" s="15">
        <f>T166+T173</f>
        <v>0</v>
      </c>
      <c r="U180" s="15">
        <f>U166+U173</f>
        <v>0</v>
      </c>
      <c r="V180" s="37" t="s">
        <v>47</v>
      </c>
      <c r="W180" s="37" t="s">
        <v>47</v>
      </c>
      <c r="X180" s="11">
        <f>X166+X173</f>
        <v>3537.4207375910009</v>
      </c>
      <c r="Y180" s="11">
        <f>Y166+Y173</f>
        <v>3632.9900223859986</v>
      </c>
      <c r="Z180" s="13">
        <f t="shared" si="206"/>
        <v>2.701665758314086</v>
      </c>
      <c r="AA180" s="11">
        <f>AA166+AA173</f>
        <v>23492.631749673004</v>
      </c>
      <c r="AB180" s="11">
        <f>AB166+AB173</f>
        <v>30180.129077860998</v>
      </c>
      <c r="AC180" s="13">
        <f t="shared" si="207"/>
        <v>28.466360854956481</v>
      </c>
      <c r="AD180" s="13">
        <f>(AB180/AB$180)*100</f>
        <v>100</v>
      </c>
    </row>
    <row r="181" spans="1:30" s="29" customFormat="1">
      <c r="A181" s="10"/>
      <c r="B181" s="10" t="s">
        <v>3</v>
      </c>
      <c r="C181" s="11">
        <f t="shared" ref="C181:D184" si="208">C167+C174</f>
        <v>9136.655362144189</v>
      </c>
      <c r="D181" s="11">
        <f t="shared" si="208"/>
        <v>7072.8384274967266</v>
      </c>
      <c r="E181" s="13">
        <f t="shared" si="200"/>
        <v>-22.588319826513914</v>
      </c>
      <c r="F181" s="11">
        <f t="shared" ref="F181:G184" si="209">F167+F174</f>
        <v>58746.869225757517</v>
      </c>
      <c r="G181" s="11">
        <f t="shared" si="209"/>
        <v>51811.097241502066</v>
      </c>
      <c r="H181" s="13">
        <f t="shared" si="201"/>
        <v>-11.806198484555953</v>
      </c>
      <c r="I181" s="13">
        <f>(G181/G$181)*100</f>
        <v>100</v>
      </c>
      <c r="J181" s="15">
        <f t="shared" ref="J181:K184" si="210">J167+J174</f>
        <v>4573649</v>
      </c>
      <c r="K181" s="15">
        <f t="shared" si="210"/>
        <v>3078372</v>
      </c>
      <c r="L181" s="13">
        <f t="shared" si="202"/>
        <v>-32.693304623944684</v>
      </c>
      <c r="M181" s="15">
        <f t="shared" ref="M181:N184" si="211">M167+M174</f>
        <v>24302665</v>
      </c>
      <c r="N181" s="15">
        <f t="shared" si="211"/>
        <v>18544880</v>
      </c>
      <c r="O181" s="13">
        <f t="shared" si="203"/>
        <v>-23.691990158280994</v>
      </c>
      <c r="P181" s="13">
        <f>(N181/N$181)*100</f>
        <v>100</v>
      </c>
      <c r="Q181" s="15">
        <f t="shared" ref="Q181:R184" si="212">Q167+Q174</f>
        <v>0</v>
      </c>
      <c r="R181" s="15">
        <f t="shared" si="212"/>
        <v>0</v>
      </c>
      <c r="S181" s="37" t="s">
        <v>47</v>
      </c>
      <c r="T181" s="15">
        <f t="shared" ref="T181:U184" si="213">T167+T174</f>
        <v>0</v>
      </c>
      <c r="U181" s="15">
        <f t="shared" si="213"/>
        <v>0</v>
      </c>
      <c r="V181" s="37" t="s">
        <v>47</v>
      </c>
      <c r="W181" s="37" t="s">
        <v>47</v>
      </c>
      <c r="X181" s="11">
        <f t="shared" ref="X181:Y184" si="214">X167+X174</f>
        <v>254141.83543362794</v>
      </c>
      <c r="Y181" s="11">
        <f t="shared" si="214"/>
        <v>177587.06388764404</v>
      </c>
      <c r="Z181" s="13">
        <f t="shared" si="206"/>
        <v>-30.122853018418951</v>
      </c>
      <c r="AA181" s="11">
        <f t="shared" ref="AA181:AB184" si="215">AA167+AA174</f>
        <v>1597309.403629567</v>
      </c>
      <c r="AB181" s="11">
        <f t="shared" si="215"/>
        <v>1462832.8335432026</v>
      </c>
      <c r="AC181" s="13">
        <f t="shared" si="207"/>
        <v>-8.418943116517891</v>
      </c>
      <c r="AD181" s="13">
        <f>(AB181/AB$181)*100</f>
        <v>100</v>
      </c>
    </row>
    <row r="182" spans="1:30" s="29" customFormat="1">
      <c r="A182" s="10"/>
      <c r="B182" s="10" t="s">
        <v>4</v>
      </c>
      <c r="C182" s="11">
        <f t="shared" si="208"/>
        <v>7706.4908935132853</v>
      </c>
      <c r="D182" s="11">
        <f t="shared" si="208"/>
        <v>10761.378584472701</v>
      </c>
      <c r="E182" s="13">
        <f t="shared" si="200"/>
        <v>39.640450279786592</v>
      </c>
      <c r="F182" s="11">
        <f t="shared" si="209"/>
        <v>97869.083876882563</v>
      </c>
      <c r="G182" s="11">
        <f t="shared" si="209"/>
        <v>115639.88090039707</v>
      </c>
      <c r="H182" s="13">
        <f t="shared" si="201"/>
        <v>18.15772286769316</v>
      </c>
      <c r="I182" s="13">
        <f>(G182/G$182)*100</f>
        <v>100</v>
      </c>
      <c r="J182" s="15">
        <f t="shared" si="210"/>
        <v>159</v>
      </c>
      <c r="K182" s="15">
        <f t="shared" si="210"/>
        <v>129</v>
      </c>
      <c r="L182" s="13">
        <f t="shared" si="202"/>
        <v>-18.867924528301888</v>
      </c>
      <c r="M182" s="15">
        <f t="shared" si="211"/>
        <v>1946</v>
      </c>
      <c r="N182" s="15">
        <f t="shared" si="211"/>
        <v>1123</v>
      </c>
      <c r="O182" s="13">
        <f t="shared" si="203"/>
        <v>-42.291880781089411</v>
      </c>
      <c r="P182" s="13">
        <f>(N182/N$182)*100</f>
        <v>100</v>
      </c>
      <c r="Q182" s="15">
        <f t="shared" si="212"/>
        <v>11731688</v>
      </c>
      <c r="R182" s="15">
        <f t="shared" si="212"/>
        <v>11105297</v>
      </c>
      <c r="S182" s="13">
        <f t="shared" si="204"/>
        <v>-5.3393083757426893</v>
      </c>
      <c r="T182" s="15">
        <f t="shared" si="213"/>
        <v>101220619</v>
      </c>
      <c r="U182" s="15">
        <f t="shared" si="213"/>
        <v>61565023</v>
      </c>
      <c r="V182" s="13">
        <f t="shared" si="205"/>
        <v>-39.17738934198772</v>
      </c>
      <c r="W182" s="13">
        <f>(U182/U$182)*100</f>
        <v>100</v>
      </c>
      <c r="X182" s="11">
        <f t="shared" si="214"/>
        <v>105285.99018469859</v>
      </c>
      <c r="Y182" s="11">
        <f t="shared" si="214"/>
        <v>109488.27430868868</v>
      </c>
      <c r="Z182" s="13">
        <f t="shared" si="206"/>
        <v>3.991304176954793</v>
      </c>
      <c r="AA182" s="11">
        <f t="shared" si="215"/>
        <v>868234.09565802023</v>
      </c>
      <c r="AB182" s="11">
        <f t="shared" si="215"/>
        <v>678312.50277540507</v>
      </c>
      <c r="AC182" s="13">
        <f t="shared" si="207"/>
        <v>-21.874468398833926</v>
      </c>
      <c r="AD182" s="13">
        <f>(AB182/AB$182)*100</f>
        <v>100</v>
      </c>
    </row>
    <row r="183" spans="1:30" s="29" customFormat="1">
      <c r="A183" s="10"/>
      <c r="B183" s="10" t="s">
        <v>5</v>
      </c>
      <c r="C183" s="11">
        <f t="shared" si="208"/>
        <v>440.07389713700252</v>
      </c>
      <c r="D183" s="11">
        <f t="shared" si="208"/>
        <v>80.004473464000711</v>
      </c>
      <c r="E183" s="13">
        <f t="shared" si="200"/>
        <v>-81.820218380483951</v>
      </c>
      <c r="F183" s="11">
        <f t="shared" si="209"/>
        <v>26792.397734622453</v>
      </c>
      <c r="G183" s="11">
        <f t="shared" si="209"/>
        <v>5308.3580028727902</v>
      </c>
      <c r="H183" s="13">
        <f t="shared" si="201"/>
        <v>-80.187073753339106</v>
      </c>
      <c r="I183" s="13">
        <f>(G183/G$183)*100</f>
        <v>100</v>
      </c>
      <c r="J183" s="15">
        <f t="shared" si="210"/>
        <v>321</v>
      </c>
      <c r="K183" s="15">
        <f t="shared" si="210"/>
        <v>730</v>
      </c>
      <c r="L183" s="13">
        <f t="shared" si="202"/>
        <v>127.41433021806854</v>
      </c>
      <c r="M183" s="15">
        <f t="shared" si="211"/>
        <v>2524</v>
      </c>
      <c r="N183" s="15">
        <f t="shared" si="211"/>
        <v>5732</v>
      </c>
      <c r="O183" s="13">
        <f t="shared" si="203"/>
        <v>127.09984152139462</v>
      </c>
      <c r="P183" s="13">
        <f>(N183/N$183)*100</f>
        <v>100</v>
      </c>
      <c r="Q183" s="15">
        <f t="shared" si="212"/>
        <v>395937</v>
      </c>
      <c r="R183" s="15">
        <f t="shared" si="212"/>
        <v>292230</v>
      </c>
      <c r="S183" s="13">
        <f t="shared" si="204"/>
        <v>-26.192803400540992</v>
      </c>
      <c r="T183" s="15">
        <f t="shared" si="213"/>
        <v>6124109</v>
      </c>
      <c r="U183" s="15">
        <f t="shared" si="213"/>
        <v>2585088</v>
      </c>
      <c r="V183" s="13">
        <f t="shared" si="205"/>
        <v>-57.788341128480894</v>
      </c>
      <c r="W183" s="13">
        <f>(U183/U$183)*100</f>
        <v>100</v>
      </c>
      <c r="X183" s="11">
        <f t="shared" si="214"/>
        <v>10439.495993699995</v>
      </c>
      <c r="Y183" s="11">
        <f t="shared" si="214"/>
        <v>12626.075869199996</v>
      </c>
      <c r="Z183" s="13">
        <f t="shared" si="206"/>
        <v>20.945262844293957</v>
      </c>
      <c r="AA183" s="11">
        <f t="shared" si="215"/>
        <v>88394.273348399991</v>
      </c>
      <c r="AB183" s="11">
        <f t="shared" si="215"/>
        <v>95315.385028299992</v>
      </c>
      <c r="AC183" s="13">
        <f t="shared" si="207"/>
        <v>7.8298190795923084</v>
      </c>
      <c r="AD183" s="13">
        <f>(AB183/AB$183)*100</f>
        <v>100</v>
      </c>
    </row>
    <row r="184" spans="1:30" s="28" customFormat="1" ht="15">
      <c r="A184" s="10"/>
      <c r="B184" s="10" t="s">
        <v>23</v>
      </c>
      <c r="C184" s="11">
        <f t="shared" si="208"/>
        <v>406.44888489037277</v>
      </c>
      <c r="D184" s="11">
        <f t="shared" si="208"/>
        <v>456.03777201742781</v>
      </c>
      <c r="E184" s="13">
        <f t="shared" si="200"/>
        <v>12.200522370833946</v>
      </c>
      <c r="F184" s="11">
        <f t="shared" si="209"/>
        <v>4400.7396337648606</v>
      </c>
      <c r="G184" s="11">
        <f t="shared" si="209"/>
        <v>4755.6781675821749</v>
      </c>
      <c r="H184" s="13">
        <f t="shared" si="201"/>
        <v>8.0654290722866975</v>
      </c>
      <c r="I184" s="13">
        <f>(G184/G$184)*100</f>
        <v>100</v>
      </c>
      <c r="J184" s="15">
        <f t="shared" si="210"/>
        <v>2849</v>
      </c>
      <c r="K184" s="15">
        <f t="shared" si="210"/>
        <v>2690</v>
      </c>
      <c r="L184" s="13">
        <f t="shared" si="202"/>
        <v>-5.580905580905581</v>
      </c>
      <c r="M184" s="15">
        <f t="shared" si="211"/>
        <v>26084</v>
      </c>
      <c r="N184" s="15">
        <f t="shared" si="211"/>
        <v>23145</v>
      </c>
      <c r="O184" s="13">
        <f t="shared" si="203"/>
        <v>-11.267443643612943</v>
      </c>
      <c r="P184" s="13">
        <f>(N184/N$184)*100</f>
        <v>100</v>
      </c>
      <c r="Q184" s="15">
        <f t="shared" si="212"/>
        <v>5552809</v>
      </c>
      <c r="R184" s="15">
        <f t="shared" si="212"/>
        <v>6645478</v>
      </c>
      <c r="S184" s="13">
        <f t="shared" si="204"/>
        <v>19.677770296078975</v>
      </c>
      <c r="T184" s="15">
        <f t="shared" si="213"/>
        <v>71694525</v>
      </c>
      <c r="U184" s="15">
        <f t="shared" si="213"/>
        <v>56931258</v>
      </c>
      <c r="V184" s="13">
        <f t="shared" si="205"/>
        <v>-20.591902938195073</v>
      </c>
      <c r="W184" s="13">
        <f>(U184/U$184)*100</f>
        <v>100</v>
      </c>
      <c r="X184" s="11">
        <f t="shared" si="214"/>
        <v>174764.81300735014</v>
      </c>
      <c r="Y184" s="11">
        <f t="shared" si="214"/>
        <v>194310.80751111583</v>
      </c>
      <c r="Z184" s="13">
        <f t="shared" si="206"/>
        <v>11.184170410174978</v>
      </c>
      <c r="AA184" s="11">
        <f t="shared" si="215"/>
        <v>1440305.5757623797</v>
      </c>
      <c r="AB184" s="11">
        <f t="shared" si="215"/>
        <v>1401923.3302280065</v>
      </c>
      <c r="AC184" s="13">
        <f t="shared" si="207"/>
        <v>-2.6648682182638086</v>
      </c>
      <c r="AD184" s="13">
        <f>(AB184/AB$184)*100</f>
        <v>100</v>
      </c>
    </row>
    <row r="185" spans="1:30">
      <c r="A185" s="30" t="s">
        <v>22</v>
      </c>
      <c r="N185" s="24"/>
      <c r="O185" s="24"/>
      <c r="P185" s="24"/>
      <c r="Q185" s="24"/>
    </row>
    <row r="186" spans="1:30">
      <c r="A186" s="30" t="s">
        <v>14</v>
      </c>
      <c r="P186" s="36">
        <f>MAX(P4:P158)</f>
        <v>14.336598397150491</v>
      </c>
    </row>
  </sheetData>
  <mergeCells count="10">
    <mergeCell ref="Q1:W1"/>
    <mergeCell ref="X1:AD1"/>
    <mergeCell ref="A2:A3"/>
    <mergeCell ref="B2:B3"/>
    <mergeCell ref="C2:I2"/>
    <mergeCell ref="J2:P2"/>
    <mergeCell ref="L1:P1"/>
    <mergeCell ref="A1:K1"/>
    <mergeCell ref="Q2:W2"/>
    <mergeCell ref="X2:AD2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  <rowBreaks count="2" manualBreakCount="2">
    <brk id="66" max="16383" man="1"/>
    <brk id="129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NB Stmt as at 31st Jan' 2021</vt:lpstr>
      <vt:lpstr>'NB Stmt as at 31st Jan'' 2021'!Print_Titles</vt:lpstr>
    </vt:vector>
  </TitlesOfParts>
  <Company>IRDA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Admin</cp:lastModifiedBy>
  <cp:lastPrinted>2020-12-14T10:05:19Z</cp:lastPrinted>
  <dcterms:created xsi:type="dcterms:W3CDTF">2002-04-18T04:47:59Z</dcterms:created>
  <dcterms:modified xsi:type="dcterms:W3CDTF">2021-02-06T10:24:33Z</dcterms:modified>
</cp:coreProperties>
</file>