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360" windowHeight="6225" tabRatio="695"/>
  </bookViews>
  <sheets>
    <sheet name="NB Stmt as at 31st March' 2020" sheetId="41" r:id="rId1"/>
  </sheets>
  <definedNames>
    <definedName name="_xlnm.Print_Titles" localSheetId="0">'NB Stmt as at 31st March'' 2020'!$A:$B,'NB Stmt as at 31st March'' 2020'!$1:$3</definedName>
  </definedNames>
  <calcPr calcId="125725"/>
  <fileRecoveryPr autoRecover="0"/>
</workbook>
</file>

<file path=xl/calcChain.xml><?xml version="1.0" encoding="utf-8"?>
<calcChain xmlns="http://schemas.openxmlformats.org/spreadsheetml/2006/main">
  <c r="AC177" i="41"/>
  <c r="Z177"/>
  <c r="V177"/>
  <c r="S177"/>
  <c r="O177"/>
  <c r="L177"/>
  <c r="H177"/>
  <c r="E177"/>
  <c r="AC176"/>
  <c r="Z176"/>
  <c r="V176"/>
  <c r="S176"/>
  <c r="O176"/>
  <c r="L176"/>
  <c r="H176"/>
  <c r="E176"/>
  <c r="AC175"/>
  <c r="Z175"/>
  <c r="V175"/>
  <c r="S175"/>
  <c r="O175"/>
  <c r="L175"/>
  <c r="H175"/>
  <c r="E175"/>
  <c r="AC174"/>
  <c r="Z174"/>
  <c r="O174"/>
  <c r="L174"/>
  <c r="H174"/>
  <c r="E174"/>
  <c r="AC173"/>
  <c r="Z173"/>
  <c r="O173"/>
  <c r="L173"/>
  <c r="H173"/>
  <c r="E173"/>
  <c r="AC172"/>
  <c r="AB172"/>
  <c r="AA172"/>
  <c r="Y172"/>
  <c r="Z172" s="1"/>
  <c r="X172"/>
  <c r="U172"/>
  <c r="T172"/>
  <c r="R172"/>
  <c r="Q172"/>
  <c r="S172" s="1"/>
  <c r="N172"/>
  <c r="M172"/>
  <c r="O172" s="1"/>
  <c r="K172"/>
  <c r="L172" s="1"/>
  <c r="J172"/>
  <c r="G172"/>
  <c r="H172" s="1"/>
  <c r="F172"/>
  <c r="E172"/>
  <c r="D172"/>
  <c r="C172"/>
  <c r="AB170"/>
  <c r="AB184" s="1"/>
  <c r="AA170"/>
  <c r="AA184" s="1"/>
  <c r="Y170"/>
  <c r="Y184" s="1"/>
  <c r="X170"/>
  <c r="X184" s="1"/>
  <c r="U170"/>
  <c r="T170"/>
  <c r="T184" s="1"/>
  <c r="R170"/>
  <c r="R184" s="1"/>
  <c r="Q170"/>
  <c r="S170" s="1"/>
  <c r="N170"/>
  <c r="N184" s="1"/>
  <c r="M170"/>
  <c r="O170" s="1"/>
  <c r="K170"/>
  <c r="K184" s="1"/>
  <c r="J170"/>
  <c r="J184" s="1"/>
  <c r="G170"/>
  <c r="G184" s="1"/>
  <c r="F170"/>
  <c r="F184" s="1"/>
  <c r="D170"/>
  <c r="D184" s="1"/>
  <c r="C170"/>
  <c r="C184" s="1"/>
  <c r="AB169"/>
  <c r="AB183" s="1"/>
  <c r="AA169"/>
  <c r="AA183" s="1"/>
  <c r="Y169"/>
  <c r="Y183" s="1"/>
  <c r="X169"/>
  <c r="X183" s="1"/>
  <c r="U169"/>
  <c r="T169"/>
  <c r="T183" s="1"/>
  <c r="R169"/>
  <c r="R183" s="1"/>
  <c r="Q169"/>
  <c r="S169" s="1"/>
  <c r="N169"/>
  <c r="N183" s="1"/>
  <c r="M169"/>
  <c r="O169" s="1"/>
  <c r="K169"/>
  <c r="K183" s="1"/>
  <c r="J169"/>
  <c r="J183" s="1"/>
  <c r="G169"/>
  <c r="G183" s="1"/>
  <c r="F169"/>
  <c r="F183" s="1"/>
  <c r="D169"/>
  <c r="D183" s="1"/>
  <c r="C169"/>
  <c r="C183" s="1"/>
  <c r="AB168"/>
  <c r="AB182" s="1"/>
  <c r="AA168"/>
  <c r="AA182" s="1"/>
  <c r="Y168"/>
  <c r="Y182" s="1"/>
  <c r="X168"/>
  <c r="X182" s="1"/>
  <c r="U168"/>
  <c r="T168"/>
  <c r="T182" s="1"/>
  <c r="R168"/>
  <c r="R182" s="1"/>
  <c r="Q168"/>
  <c r="S168" s="1"/>
  <c r="N168"/>
  <c r="N182" s="1"/>
  <c r="M168"/>
  <c r="O168" s="1"/>
  <c r="K168"/>
  <c r="K182" s="1"/>
  <c r="J168"/>
  <c r="J182" s="1"/>
  <c r="G168"/>
  <c r="G182" s="1"/>
  <c r="F168"/>
  <c r="F182" s="1"/>
  <c r="D168"/>
  <c r="D182" s="1"/>
  <c r="C168"/>
  <c r="C182" s="1"/>
  <c r="AB167"/>
  <c r="AB181" s="1"/>
  <c r="AA167"/>
  <c r="AA181" s="1"/>
  <c r="Y167"/>
  <c r="Y181" s="1"/>
  <c r="X167"/>
  <c r="X181" s="1"/>
  <c r="U167"/>
  <c r="T167"/>
  <c r="T181" s="1"/>
  <c r="R167"/>
  <c r="R181" s="1"/>
  <c r="Q167"/>
  <c r="N167"/>
  <c r="N181" s="1"/>
  <c r="M167"/>
  <c r="O167" s="1"/>
  <c r="K167"/>
  <c r="K181" s="1"/>
  <c r="J167"/>
  <c r="J181" s="1"/>
  <c r="G167"/>
  <c r="G181" s="1"/>
  <c r="F167"/>
  <c r="F181" s="1"/>
  <c r="D167"/>
  <c r="D181" s="1"/>
  <c r="C167"/>
  <c r="C181" s="1"/>
  <c r="AB166"/>
  <c r="AB180" s="1"/>
  <c r="AA166"/>
  <c r="AA180" s="1"/>
  <c r="AA179" s="1"/>
  <c r="Y166"/>
  <c r="Y180" s="1"/>
  <c r="X166"/>
  <c r="X180" s="1"/>
  <c r="X179" s="1"/>
  <c r="U166"/>
  <c r="T166"/>
  <c r="T180" s="1"/>
  <c r="T179" s="1"/>
  <c r="R166"/>
  <c r="R180" s="1"/>
  <c r="Q166"/>
  <c r="N166"/>
  <c r="N180" s="1"/>
  <c r="M166"/>
  <c r="O166" s="1"/>
  <c r="K166"/>
  <c r="K180" s="1"/>
  <c r="J166"/>
  <c r="J180" s="1"/>
  <c r="J179" s="1"/>
  <c r="G166"/>
  <c r="G180" s="1"/>
  <c r="F166"/>
  <c r="F180" s="1"/>
  <c r="F179" s="1"/>
  <c r="D166"/>
  <c r="D180" s="1"/>
  <c r="C166"/>
  <c r="C180" s="1"/>
  <c r="C179" s="1"/>
  <c r="AB165"/>
  <c r="AA165"/>
  <c r="AC165" s="1"/>
  <c r="Y165"/>
  <c r="Z165" s="1"/>
  <c r="X165"/>
  <c r="U165"/>
  <c r="V165" s="1"/>
  <c r="T165"/>
  <c r="R165"/>
  <c r="N165"/>
  <c r="M165"/>
  <c r="O165" s="1"/>
  <c r="K165"/>
  <c r="L165" s="1"/>
  <c r="J165"/>
  <c r="G165"/>
  <c r="H165" s="1"/>
  <c r="F165"/>
  <c r="D165"/>
  <c r="C165"/>
  <c r="E165" s="1"/>
  <c r="AC163"/>
  <c r="Z163"/>
  <c r="V163"/>
  <c r="S163"/>
  <c r="O163"/>
  <c r="L163"/>
  <c r="H163"/>
  <c r="E163"/>
  <c r="AC162"/>
  <c r="Z162"/>
  <c r="V162"/>
  <c r="S162"/>
  <c r="O162"/>
  <c r="L162"/>
  <c r="H162"/>
  <c r="E162"/>
  <c r="AC161"/>
  <c r="Z161"/>
  <c r="V161"/>
  <c r="S161"/>
  <c r="O161"/>
  <c r="H161"/>
  <c r="E161"/>
  <c r="AC160"/>
  <c r="Z160"/>
  <c r="O160"/>
  <c r="L160"/>
  <c r="H160"/>
  <c r="E160"/>
  <c r="AC159"/>
  <c r="Z159"/>
  <c r="O159"/>
  <c r="L159"/>
  <c r="H159"/>
  <c r="E159"/>
  <c r="AB158"/>
  <c r="AA158"/>
  <c r="AC158" s="1"/>
  <c r="Y158"/>
  <c r="Z158" s="1"/>
  <c r="X158"/>
  <c r="U158"/>
  <c r="T158"/>
  <c r="R158"/>
  <c r="Q158"/>
  <c r="S158" s="1"/>
  <c r="N158"/>
  <c r="M158"/>
  <c r="O158" s="1"/>
  <c r="K158"/>
  <c r="L158" s="1"/>
  <c r="J158"/>
  <c r="G158"/>
  <c r="H158" s="1"/>
  <c r="F158"/>
  <c r="D158"/>
  <c r="C158"/>
  <c r="E158" s="1"/>
  <c r="AC156"/>
  <c r="Z156"/>
  <c r="V156"/>
  <c r="S156"/>
  <c r="O156"/>
  <c r="L156"/>
  <c r="H156"/>
  <c r="E156"/>
  <c r="AC155"/>
  <c r="Z155"/>
  <c r="V155"/>
  <c r="S155"/>
  <c r="H155"/>
  <c r="E155"/>
  <c r="AC154"/>
  <c r="Z154"/>
  <c r="V154"/>
  <c r="S154"/>
  <c r="O154"/>
  <c r="H154"/>
  <c r="E154"/>
  <c r="AC153"/>
  <c r="Z153"/>
  <c r="O153"/>
  <c r="L153"/>
  <c r="H153"/>
  <c r="E153"/>
  <c r="AC152"/>
  <c r="Z152"/>
  <c r="O152"/>
  <c r="L152"/>
  <c r="H152"/>
  <c r="E152"/>
  <c r="AB151"/>
  <c r="AA151"/>
  <c r="AC151" s="1"/>
  <c r="Y151"/>
  <c r="Z151" s="1"/>
  <c r="X151"/>
  <c r="U151"/>
  <c r="T151"/>
  <c r="R151"/>
  <c r="Q151"/>
  <c r="S151" s="1"/>
  <c r="N151"/>
  <c r="M151"/>
  <c r="O151" s="1"/>
  <c r="K151"/>
  <c r="L151" s="1"/>
  <c r="J151"/>
  <c r="G151"/>
  <c r="H151" s="1"/>
  <c r="F151"/>
  <c r="D151"/>
  <c r="C151"/>
  <c r="E151" s="1"/>
  <c r="AC149"/>
  <c r="Z149"/>
  <c r="V149"/>
  <c r="S149"/>
  <c r="O149"/>
  <c r="L149"/>
  <c r="H149"/>
  <c r="E149"/>
  <c r="AC147"/>
  <c r="Z147"/>
  <c r="V147"/>
  <c r="S147"/>
  <c r="O147"/>
  <c r="L147"/>
  <c r="H147"/>
  <c r="E147"/>
  <c r="AC146"/>
  <c r="Z146"/>
  <c r="O146"/>
  <c r="L146"/>
  <c r="H146"/>
  <c r="E146"/>
  <c r="AC145"/>
  <c r="Z145"/>
  <c r="O145"/>
  <c r="L145"/>
  <c r="H145"/>
  <c r="E145"/>
  <c r="AB144"/>
  <c r="AA144"/>
  <c r="AC144" s="1"/>
  <c r="Y144"/>
  <c r="Z144" s="1"/>
  <c r="X144"/>
  <c r="U144"/>
  <c r="T144"/>
  <c r="R144"/>
  <c r="Q144"/>
  <c r="S144" s="1"/>
  <c r="N144"/>
  <c r="M144"/>
  <c r="O144" s="1"/>
  <c r="K144"/>
  <c r="L144" s="1"/>
  <c r="J144"/>
  <c r="G144"/>
  <c r="H144" s="1"/>
  <c r="F144"/>
  <c r="D144"/>
  <c r="C144"/>
  <c r="E144" s="1"/>
  <c r="AC142"/>
  <c r="Z142"/>
  <c r="V142"/>
  <c r="S142"/>
  <c r="O142"/>
  <c r="L142"/>
  <c r="H142"/>
  <c r="E142"/>
  <c r="AC141"/>
  <c r="Z141"/>
  <c r="V141"/>
  <c r="S141"/>
  <c r="O141"/>
  <c r="H141"/>
  <c r="E141"/>
  <c r="AC140"/>
  <c r="Z140"/>
  <c r="V140"/>
  <c r="S140"/>
  <c r="O140"/>
  <c r="L140"/>
  <c r="H140"/>
  <c r="E140"/>
  <c r="AC139"/>
  <c r="Z139"/>
  <c r="O139"/>
  <c r="L139"/>
  <c r="H139"/>
  <c r="E139"/>
  <c r="AC138"/>
  <c r="Z138"/>
  <c r="O138"/>
  <c r="L138"/>
  <c r="H138"/>
  <c r="E138"/>
  <c r="AB137"/>
  <c r="AA137"/>
  <c r="AC137" s="1"/>
  <c r="Y137"/>
  <c r="Z137" s="1"/>
  <c r="X137"/>
  <c r="U137"/>
  <c r="T137"/>
  <c r="R137"/>
  <c r="Q137"/>
  <c r="S137" s="1"/>
  <c r="N137"/>
  <c r="M137"/>
  <c r="O137" s="1"/>
  <c r="K137"/>
  <c r="L137" s="1"/>
  <c r="J137"/>
  <c r="G137"/>
  <c r="H137" s="1"/>
  <c r="F137"/>
  <c r="D137"/>
  <c r="C137"/>
  <c r="E137" s="1"/>
  <c r="AB130"/>
  <c r="AA130"/>
  <c r="Y130"/>
  <c r="X130"/>
  <c r="U130"/>
  <c r="T130"/>
  <c r="R130"/>
  <c r="Q130"/>
  <c r="N130"/>
  <c r="M130"/>
  <c r="K130"/>
  <c r="J130"/>
  <c r="G130"/>
  <c r="F130"/>
  <c r="D130"/>
  <c r="C130"/>
  <c r="AC128"/>
  <c r="Z128"/>
  <c r="V128"/>
  <c r="S128"/>
  <c r="O128"/>
  <c r="L128"/>
  <c r="H128"/>
  <c r="E128"/>
  <c r="AC127"/>
  <c r="Z127"/>
  <c r="V127"/>
  <c r="S127"/>
  <c r="O127"/>
  <c r="L127"/>
  <c r="H127"/>
  <c r="E127"/>
  <c r="AC126"/>
  <c r="Z126"/>
  <c r="V126"/>
  <c r="S126"/>
  <c r="O126"/>
  <c r="H126"/>
  <c r="E126"/>
  <c r="AC125"/>
  <c r="Z125"/>
  <c r="O125"/>
  <c r="L125"/>
  <c r="H125"/>
  <c r="E125"/>
  <c r="AC124"/>
  <c r="Z124"/>
  <c r="O124"/>
  <c r="L124"/>
  <c r="H124"/>
  <c r="E124"/>
  <c r="AB123"/>
  <c r="AA123"/>
  <c r="AC123" s="1"/>
  <c r="Y123"/>
  <c r="Z123" s="1"/>
  <c r="X123"/>
  <c r="U123"/>
  <c r="T123"/>
  <c r="R123"/>
  <c r="Q123"/>
  <c r="S123" s="1"/>
  <c r="N123"/>
  <c r="M123"/>
  <c r="O123" s="1"/>
  <c r="K123"/>
  <c r="L123" s="1"/>
  <c r="J123"/>
  <c r="G123"/>
  <c r="H123" s="1"/>
  <c r="F123"/>
  <c r="D123"/>
  <c r="C123"/>
  <c r="E123" s="1"/>
  <c r="AC121"/>
  <c r="Z121"/>
  <c r="V121"/>
  <c r="S121"/>
  <c r="O121"/>
  <c r="L121"/>
  <c r="H121"/>
  <c r="E121"/>
  <c r="AC119"/>
  <c r="Z119"/>
  <c r="V119"/>
  <c r="S119"/>
  <c r="O119"/>
  <c r="L119"/>
  <c r="H119"/>
  <c r="E119"/>
  <c r="AC118"/>
  <c r="Z118"/>
  <c r="O118"/>
  <c r="L118"/>
  <c r="H118"/>
  <c r="E118"/>
  <c r="AC117"/>
  <c r="Z117"/>
  <c r="O117"/>
  <c r="L117"/>
  <c r="H117"/>
  <c r="E117"/>
  <c r="AB116"/>
  <c r="AA116"/>
  <c r="AC116" s="1"/>
  <c r="Y116"/>
  <c r="Z116" s="1"/>
  <c r="X116"/>
  <c r="U116"/>
  <c r="T116"/>
  <c r="R116"/>
  <c r="Q116"/>
  <c r="S116" s="1"/>
  <c r="N116"/>
  <c r="M116"/>
  <c r="O116" s="1"/>
  <c r="K116"/>
  <c r="L116" s="1"/>
  <c r="J116"/>
  <c r="G116"/>
  <c r="H116" s="1"/>
  <c r="F116"/>
  <c r="D116"/>
  <c r="C116"/>
  <c r="E116" s="1"/>
  <c r="AC114"/>
  <c r="Z114"/>
  <c r="V114"/>
  <c r="S114"/>
  <c r="H114"/>
  <c r="E114"/>
  <c r="AC113"/>
  <c r="Z113"/>
  <c r="V113"/>
  <c r="S113"/>
  <c r="O113"/>
  <c r="L113"/>
  <c r="H113"/>
  <c r="E113"/>
  <c r="AC112"/>
  <c r="Z112"/>
  <c r="V112"/>
  <c r="S112"/>
  <c r="O112"/>
  <c r="L112"/>
  <c r="H112"/>
  <c r="E112"/>
  <c r="AC111"/>
  <c r="Z111"/>
  <c r="O111"/>
  <c r="L111"/>
  <c r="H111"/>
  <c r="E111"/>
  <c r="AC110"/>
  <c r="Z110"/>
  <c r="O110"/>
  <c r="L110"/>
  <c r="H110"/>
  <c r="E110"/>
  <c r="AB109"/>
  <c r="AC109" s="1"/>
  <c r="AA109"/>
  <c r="Y109"/>
  <c r="Z109" s="1"/>
  <c r="X109"/>
  <c r="U109"/>
  <c r="V109" s="1"/>
  <c r="T109"/>
  <c r="S109"/>
  <c r="R109"/>
  <c r="Q109"/>
  <c r="O109"/>
  <c r="N109"/>
  <c r="M109"/>
  <c r="K109"/>
  <c r="L109" s="1"/>
  <c r="J109"/>
  <c r="G109"/>
  <c r="H109" s="1"/>
  <c r="F109"/>
  <c r="D109"/>
  <c r="E109" s="1"/>
  <c r="C109"/>
  <c r="AC107"/>
  <c r="Z107"/>
  <c r="V107"/>
  <c r="S107"/>
  <c r="O107"/>
  <c r="L107"/>
  <c r="H107"/>
  <c r="E107"/>
  <c r="AC105"/>
  <c r="Z105"/>
  <c r="V105"/>
  <c r="S105"/>
  <c r="O105"/>
  <c r="L105"/>
  <c r="H105"/>
  <c r="E105"/>
  <c r="AC104"/>
  <c r="Z104"/>
  <c r="O104"/>
  <c r="L104"/>
  <c r="H104"/>
  <c r="E104"/>
  <c r="AC103"/>
  <c r="Z103"/>
  <c r="O103"/>
  <c r="L103"/>
  <c r="H103"/>
  <c r="E103"/>
  <c r="AB102"/>
  <c r="AC102" s="1"/>
  <c r="AA102"/>
  <c r="Y102"/>
  <c r="Z102" s="1"/>
  <c r="X102"/>
  <c r="U102"/>
  <c r="V102" s="1"/>
  <c r="T102"/>
  <c r="S102"/>
  <c r="R102"/>
  <c r="Q102"/>
  <c r="O102"/>
  <c r="N102"/>
  <c r="M102"/>
  <c r="L102"/>
  <c r="K102"/>
  <c r="J102"/>
  <c r="G102"/>
  <c r="H102" s="1"/>
  <c r="F102"/>
  <c r="D102"/>
  <c r="E102" s="1"/>
  <c r="C102"/>
  <c r="AC100"/>
  <c r="Z100"/>
  <c r="V100"/>
  <c r="S100"/>
  <c r="O100"/>
  <c r="L100"/>
  <c r="H100"/>
  <c r="E100"/>
  <c r="AC99"/>
  <c r="Z99"/>
  <c r="V99"/>
  <c r="S99"/>
  <c r="O99"/>
  <c r="L99"/>
  <c r="H99"/>
  <c r="E99"/>
  <c r="AC98"/>
  <c r="Z98"/>
  <c r="V98"/>
  <c r="S98"/>
  <c r="O98"/>
  <c r="L98"/>
  <c r="H98"/>
  <c r="E98"/>
  <c r="AC97"/>
  <c r="Z97"/>
  <c r="O97"/>
  <c r="L97"/>
  <c r="H97"/>
  <c r="E97"/>
  <c r="AC96"/>
  <c r="Z96"/>
  <c r="O96"/>
  <c r="L96"/>
  <c r="H96"/>
  <c r="E96"/>
  <c r="AB95"/>
  <c r="AC95" s="1"/>
  <c r="AA95"/>
  <c r="Y95"/>
  <c r="Z95" s="1"/>
  <c r="X95"/>
  <c r="U95"/>
  <c r="V95" s="1"/>
  <c r="T95"/>
  <c r="S95"/>
  <c r="R95"/>
  <c r="Q95"/>
  <c r="O95"/>
  <c r="N95"/>
  <c r="M95"/>
  <c r="L95"/>
  <c r="K95"/>
  <c r="J95"/>
  <c r="G95"/>
  <c r="H95" s="1"/>
  <c r="F95"/>
  <c r="D95"/>
  <c r="E95" s="1"/>
  <c r="C95"/>
  <c r="AC92"/>
  <c r="Z92"/>
  <c r="V92"/>
  <c r="S92"/>
  <c r="O92"/>
  <c r="H92"/>
  <c r="E92"/>
  <c r="AC91"/>
  <c r="Z91"/>
  <c r="V91"/>
  <c r="S91"/>
  <c r="O91"/>
  <c r="L91"/>
  <c r="H91"/>
  <c r="E91"/>
  <c r="AC90"/>
  <c r="Z90"/>
  <c r="O90"/>
  <c r="L90"/>
  <c r="H90"/>
  <c r="E90"/>
  <c r="AC89"/>
  <c r="Z89"/>
  <c r="O89"/>
  <c r="L89"/>
  <c r="H89"/>
  <c r="E89"/>
  <c r="AB88"/>
  <c r="AC88" s="1"/>
  <c r="AA88"/>
  <c r="Y88"/>
  <c r="Z88" s="1"/>
  <c r="X88"/>
  <c r="U88"/>
  <c r="V88" s="1"/>
  <c r="T88"/>
  <c r="S88"/>
  <c r="R88"/>
  <c r="Q88"/>
  <c r="O88"/>
  <c r="N88"/>
  <c r="M88"/>
  <c r="L88"/>
  <c r="K88"/>
  <c r="J88"/>
  <c r="H88"/>
  <c r="G88"/>
  <c r="F88"/>
  <c r="D88"/>
  <c r="E88" s="1"/>
  <c r="C88"/>
  <c r="AC85"/>
  <c r="Z85"/>
  <c r="V85"/>
  <c r="S85"/>
  <c r="H85"/>
  <c r="E85"/>
  <c r="AC84"/>
  <c r="Z84"/>
  <c r="V84"/>
  <c r="S84"/>
  <c r="O84"/>
  <c r="L84"/>
  <c r="H84"/>
  <c r="E84"/>
  <c r="AC83"/>
  <c r="Z83"/>
  <c r="O83"/>
  <c r="L83"/>
  <c r="H83"/>
  <c r="E83"/>
  <c r="AC82"/>
  <c r="Z82"/>
  <c r="O82"/>
  <c r="L82"/>
  <c r="H82"/>
  <c r="E82"/>
  <c r="AB81"/>
  <c r="AC81" s="1"/>
  <c r="AA81"/>
  <c r="Y81"/>
  <c r="Z81" s="1"/>
  <c r="X81"/>
  <c r="U81"/>
  <c r="V81" s="1"/>
  <c r="T81"/>
  <c r="S81"/>
  <c r="R81"/>
  <c r="Q81"/>
  <c r="O81"/>
  <c r="N81"/>
  <c r="M81"/>
  <c r="L81"/>
  <c r="K81"/>
  <c r="J81"/>
  <c r="G81"/>
  <c r="H81" s="1"/>
  <c r="F81"/>
  <c r="D81"/>
  <c r="E81" s="1"/>
  <c r="C81"/>
  <c r="AC79"/>
  <c r="Z79"/>
  <c r="V79"/>
  <c r="S79"/>
  <c r="O79"/>
  <c r="L79"/>
  <c r="H79"/>
  <c r="E79"/>
  <c r="AC77"/>
  <c r="Z77"/>
  <c r="V77"/>
  <c r="S77"/>
  <c r="O77"/>
  <c r="L77"/>
  <c r="H77"/>
  <c r="E77"/>
  <c r="AC76"/>
  <c r="Z76"/>
  <c r="O76"/>
  <c r="L76"/>
  <c r="H76"/>
  <c r="E76"/>
  <c r="AC75"/>
  <c r="Z75"/>
  <c r="O75"/>
  <c r="L75"/>
  <c r="H75"/>
  <c r="E75"/>
  <c r="AB74"/>
  <c r="AC74" s="1"/>
  <c r="AA74"/>
  <c r="Y74"/>
  <c r="Z74" s="1"/>
  <c r="X74"/>
  <c r="U74"/>
  <c r="V74" s="1"/>
  <c r="T74"/>
  <c r="S74"/>
  <c r="R74"/>
  <c r="Q74"/>
  <c r="O74"/>
  <c r="N74"/>
  <c r="M74"/>
  <c r="L74"/>
  <c r="K74"/>
  <c r="J74"/>
  <c r="H74"/>
  <c r="G74"/>
  <c r="F74"/>
  <c r="D74"/>
  <c r="E74" s="1"/>
  <c r="C74"/>
  <c r="AC72"/>
  <c r="Z72"/>
  <c r="V72"/>
  <c r="S72"/>
  <c r="O72"/>
  <c r="L72"/>
  <c r="H72"/>
  <c r="E72"/>
  <c r="AC70"/>
  <c r="Z70"/>
  <c r="V70"/>
  <c r="S70"/>
  <c r="O70"/>
  <c r="L70"/>
  <c r="H70"/>
  <c r="E70"/>
  <c r="AC69"/>
  <c r="Z69"/>
  <c r="O69"/>
  <c r="L69"/>
  <c r="H69"/>
  <c r="E69"/>
  <c r="AC68"/>
  <c r="Z68"/>
  <c r="O68"/>
  <c r="L68"/>
  <c r="H68"/>
  <c r="E68"/>
  <c r="AB67"/>
  <c r="AC67" s="1"/>
  <c r="AA67"/>
  <c r="Y67"/>
  <c r="Z67" s="1"/>
  <c r="X67"/>
  <c r="U67"/>
  <c r="V67" s="1"/>
  <c r="T67"/>
  <c r="S67"/>
  <c r="R67"/>
  <c r="Q67"/>
  <c r="O67"/>
  <c r="N67"/>
  <c r="M67"/>
  <c r="L67"/>
  <c r="K67"/>
  <c r="J67"/>
  <c r="G67"/>
  <c r="H67" s="1"/>
  <c r="F67"/>
  <c r="D67"/>
  <c r="E67" s="1"/>
  <c r="C67"/>
  <c r="AC65"/>
  <c r="Z65"/>
  <c r="V65"/>
  <c r="S65"/>
  <c r="O65"/>
  <c r="L65"/>
  <c r="H65"/>
  <c r="E65"/>
  <c r="AC63"/>
  <c r="Z63"/>
  <c r="V63"/>
  <c r="S63"/>
  <c r="O63"/>
  <c r="L63"/>
  <c r="H63"/>
  <c r="E63"/>
  <c r="AC62"/>
  <c r="Z62"/>
  <c r="O62"/>
  <c r="L62"/>
  <c r="H62"/>
  <c r="E62"/>
  <c r="AC61"/>
  <c r="Z61"/>
  <c r="O61"/>
  <c r="L61"/>
  <c r="H61"/>
  <c r="E61"/>
  <c r="AB60"/>
  <c r="AC60" s="1"/>
  <c r="AA60"/>
  <c r="Y60"/>
  <c r="Z60" s="1"/>
  <c r="X60"/>
  <c r="U60"/>
  <c r="V60" s="1"/>
  <c r="T60"/>
  <c r="S60"/>
  <c r="R60"/>
  <c r="Q60"/>
  <c r="O60"/>
  <c r="N60"/>
  <c r="M60"/>
  <c r="L60"/>
  <c r="K60"/>
  <c r="J60"/>
  <c r="G60"/>
  <c r="H60" s="1"/>
  <c r="F60"/>
  <c r="D60"/>
  <c r="E60" s="1"/>
  <c r="C60"/>
  <c r="AC58"/>
  <c r="Z58"/>
  <c r="V58"/>
  <c r="S58"/>
  <c r="H58"/>
  <c r="E58"/>
  <c r="AC57"/>
  <c r="Z57"/>
  <c r="V57"/>
  <c r="S57"/>
  <c r="O57"/>
  <c r="L57"/>
  <c r="H57"/>
  <c r="E57"/>
  <c r="AC56"/>
  <c r="Z56"/>
  <c r="V56"/>
  <c r="S56"/>
  <c r="O56"/>
  <c r="H56"/>
  <c r="E56"/>
  <c r="AC55"/>
  <c r="Z55"/>
  <c r="O55"/>
  <c r="L55"/>
  <c r="H55"/>
  <c r="E55"/>
  <c r="AC54"/>
  <c r="Z54"/>
  <c r="O54"/>
  <c r="L54"/>
  <c r="H54"/>
  <c r="E54"/>
  <c r="AB53"/>
  <c r="AC53" s="1"/>
  <c r="AA53"/>
  <c r="Y53"/>
  <c r="Z53" s="1"/>
  <c r="X53"/>
  <c r="U53"/>
  <c r="V53" s="1"/>
  <c r="T53"/>
  <c r="S53"/>
  <c r="R53"/>
  <c r="Q53"/>
  <c r="O53"/>
  <c r="N53"/>
  <c r="M53"/>
  <c r="K53"/>
  <c r="L53" s="1"/>
  <c r="J53"/>
  <c r="G53"/>
  <c r="H53" s="1"/>
  <c r="F53"/>
  <c r="D53"/>
  <c r="E53" s="1"/>
  <c r="C53"/>
  <c r="AC51"/>
  <c r="Z51"/>
  <c r="V51"/>
  <c r="S51"/>
  <c r="O51"/>
  <c r="L51"/>
  <c r="H51"/>
  <c r="E51"/>
  <c r="AC50"/>
  <c r="Z50"/>
  <c r="V50"/>
  <c r="S50"/>
  <c r="O50"/>
  <c r="L50"/>
  <c r="H50"/>
  <c r="E50"/>
  <c r="AC49"/>
  <c r="Z49"/>
  <c r="V49"/>
  <c r="S49"/>
  <c r="O49"/>
  <c r="L49"/>
  <c r="H49"/>
  <c r="E49"/>
  <c r="AC48"/>
  <c r="Z48"/>
  <c r="O48"/>
  <c r="L48"/>
  <c r="H48"/>
  <c r="E48"/>
  <c r="AC47"/>
  <c r="Z47"/>
  <c r="O47"/>
  <c r="L47"/>
  <c r="H47"/>
  <c r="E47"/>
  <c r="AB46"/>
  <c r="AC46" s="1"/>
  <c r="AA46"/>
  <c r="Y46"/>
  <c r="X46"/>
  <c r="Z46" s="1"/>
  <c r="U46"/>
  <c r="V46" s="1"/>
  <c r="T46"/>
  <c r="S46"/>
  <c r="R46"/>
  <c r="Q46"/>
  <c r="O46"/>
  <c r="N46"/>
  <c r="M46"/>
  <c r="K46"/>
  <c r="L46" s="1"/>
  <c r="J46"/>
  <c r="G46"/>
  <c r="H46" s="1"/>
  <c r="F46"/>
  <c r="D46"/>
  <c r="E46" s="1"/>
  <c r="C46"/>
  <c r="AC44"/>
  <c r="Z44"/>
  <c r="V44"/>
  <c r="S44"/>
  <c r="O44"/>
  <c r="H44"/>
  <c r="E44"/>
  <c r="AC43"/>
  <c r="Z43"/>
  <c r="V43"/>
  <c r="S43"/>
  <c r="H43"/>
  <c r="E43"/>
  <c r="AC42"/>
  <c r="Z42"/>
  <c r="V42"/>
  <c r="S42"/>
  <c r="O42"/>
  <c r="H42"/>
  <c r="E42"/>
  <c r="AC41"/>
  <c r="Z41"/>
  <c r="O41"/>
  <c r="L41"/>
  <c r="H41"/>
  <c r="E41"/>
  <c r="AC40"/>
  <c r="Z40"/>
  <c r="O40"/>
  <c r="L40"/>
  <c r="H40"/>
  <c r="E40"/>
  <c r="AB39"/>
  <c r="AA39"/>
  <c r="AC39" s="1"/>
  <c r="Y39"/>
  <c r="Z39" s="1"/>
  <c r="X39"/>
  <c r="U39"/>
  <c r="T39"/>
  <c r="R39"/>
  <c r="Q39"/>
  <c r="S39" s="1"/>
  <c r="N39"/>
  <c r="M39"/>
  <c r="O39" s="1"/>
  <c r="K39"/>
  <c r="L39" s="1"/>
  <c r="J39"/>
  <c r="G39"/>
  <c r="H39" s="1"/>
  <c r="F39"/>
  <c r="D39"/>
  <c r="C39"/>
  <c r="E39" s="1"/>
  <c r="AC35"/>
  <c r="Z35"/>
  <c r="V35"/>
  <c r="S35"/>
  <c r="O35"/>
  <c r="L35"/>
  <c r="H35"/>
  <c r="E35"/>
  <c r="AC34"/>
  <c r="Z34"/>
  <c r="O34"/>
  <c r="L34"/>
  <c r="H34"/>
  <c r="E34"/>
  <c r="AC33"/>
  <c r="Z33"/>
  <c r="O33"/>
  <c r="L33"/>
  <c r="H33"/>
  <c r="E33"/>
  <c r="AB32"/>
  <c r="AA32"/>
  <c r="AC32" s="1"/>
  <c r="Y32"/>
  <c r="Z32" s="1"/>
  <c r="X32"/>
  <c r="U32"/>
  <c r="T32"/>
  <c r="R32"/>
  <c r="Q32"/>
  <c r="S32" s="1"/>
  <c r="N32"/>
  <c r="M32"/>
  <c r="O32" s="1"/>
  <c r="K32"/>
  <c r="L32" s="1"/>
  <c r="J32"/>
  <c r="G32"/>
  <c r="H32" s="1"/>
  <c r="F32"/>
  <c r="D32"/>
  <c r="C32"/>
  <c r="E32" s="1"/>
  <c r="AC30"/>
  <c r="Z30"/>
  <c r="V30"/>
  <c r="S30"/>
  <c r="O30"/>
  <c r="L30"/>
  <c r="H30"/>
  <c r="E30"/>
  <c r="AC29"/>
  <c r="Z29"/>
  <c r="V29"/>
  <c r="S29"/>
  <c r="H29"/>
  <c r="E29"/>
  <c r="AC28"/>
  <c r="Z28"/>
  <c r="V28"/>
  <c r="S28"/>
  <c r="O28"/>
  <c r="L28"/>
  <c r="H28"/>
  <c r="E28"/>
  <c r="AC27"/>
  <c r="Z27"/>
  <c r="O27"/>
  <c r="L27"/>
  <c r="H27"/>
  <c r="E27"/>
  <c r="AC26"/>
  <c r="Z26"/>
  <c r="O26"/>
  <c r="L26"/>
  <c r="H26"/>
  <c r="E26"/>
  <c r="AB25"/>
  <c r="AA25"/>
  <c r="AC25" s="1"/>
  <c r="Y25"/>
  <c r="Z25" s="1"/>
  <c r="X25"/>
  <c r="U25"/>
  <c r="T25"/>
  <c r="R25"/>
  <c r="Q25"/>
  <c r="S25" s="1"/>
  <c r="N25"/>
  <c r="M25"/>
  <c r="O25" s="1"/>
  <c r="K25"/>
  <c r="L25" s="1"/>
  <c r="J25"/>
  <c r="G25"/>
  <c r="H25" s="1"/>
  <c r="F25"/>
  <c r="D25"/>
  <c r="C25"/>
  <c r="E25" s="1"/>
  <c r="AC23"/>
  <c r="Z23"/>
  <c r="V23"/>
  <c r="S23"/>
  <c r="O23"/>
  <c r="L23"/>
  <c r="H23"/>
  <c r="E23"/>
  <c r="AC22"/>
  <c r="H22"/>
  <c r="E22"/>
  <c r="AC21"/>
  <c r="Z21"/>
  <c r="V21"/>
  <c r="S21"/>
  <c r="O21"/>
  <c r="H21"/>
  <c r="E21"/>
  <c r="AC20"/>
  <c r="Z20"/>
  <c r="O20"/>
  <c r="L20"/>
  <c r="H20"/>
  <c r="E20"/>
  <c r="AC19"/>
  <c r="Z19"/>
  <c r="O19"/>
  <c r="L19"/>
  <c r="H19"/>
  <c r="E19"/>
  <c r="AB18"/>
  <c r="AA18"/>
  <c r="AC18" s="1"/>
  <c r="Y18"/>
  <c r="Z18" s="1"/>
  <c r="X18"/>
  <c r="U18"/>
  <c r="T18"/>
  <c r="R18"/>
  <c r="Q18"/>
  <c r="S18" s="1"/>
  <c r="N18"/>
  <c r="M18"/>
  <c r="O18" s="1"/>
  <c r="K18"/>
  <c r="L18" s="1"/>
  <c r="J18"/>
  <c r="G18"/>
  <c r="H18" s="1"/>
  <c r="F18"/>
  <c r="D18"/>
  <c r="C18"/>
  <c r="E18" s="1"/>
  <c r="AC16"/>
  <c r="Z16"/>
  <c r="V16"/>
  <c r="S16"/>
  <c r="O16"/>
  <c r="L16"/>
  <c r="H16"/>
  <c r="E16"/>
  <c r="H14"/>
  <c r="E14"/>
  <c r="AC13"/>
  <c r="Z13"/>
  <c r="O13"/>
  <c r="L13"/>
  <c r="H13"/>
  <c r="E13"/>
  <c r="AC12"/>
  <c r="Z12"/>
  <c r="O12"/>
  <c r="L12"/>
  <c r="H12"/>
  <c r="E12"/>
  <c r="AB11"/>
  <c r="AA11"/>
  <c r="AC11" s="1"/>
  <c r="Y11"/>
  <c r="Z11" s="1"/>
  <c r="X11"/>
  <c r="U11"/>
  <c r="T11"/>
  <c r="R11"/>
  <c r="Q11"/>
  <c r="S11" s="1"/>
  <c r="N11"/>
  <c r="M11"/>
  <c r="O11" s="1"/>
  <c r="K11"/>
  <c r="L11" s="1"/>
  <c r="J11"/>
  <c r="G11"/>
  <c r="H11" s="1"/>
  <c r="F11"/>
  <c r="D11"/>
  <c r="C11"/>
  <c r="E11" s="1"/>
  <c r="AC9"/>
  <c r="Z9"/>
  <c r="V9"/>
  <c r="S9"/>
  <c r="O9"/>
  <c r="L9"/>
  <c r="H9"/>
  <c r="E9"/>
  <c r="V8"/>
  <c r="O8"/>
  <c r="H8"/>
  <c r="E8"/>
  <c r="AC7"/>
  <c r="Z7"/>
  <c r="V7"/>
  <c r="S7"/>
  <c r="O7"/>
  <c r="L7"/>
  <c r="H7"/>
  <c r="E7"/>
  <c r="AC6"/>
  <c r="Z6"/>
  <c r="O6"/>
  <c r="L6"/>
  <c r="H6"/>
  <c r="E6"/>
  <c r="AC5"/>
  <c r="Z5"/>
  <c r="O5"/>
  <c r="L5"/>
  <c r="H5"/>
  <c r="E5"/>
  <c r="AC4"/>
  <c r="AB4"/>
  <c r="AA4"/>
  <c r="Y4"/>
  <c r="Z4" s="1"/>
  <c r="X4"/>
  <c r="U4"/>
  <c r="T4"/>
  <c r="R4"/>
  <c r="Q4"/>
  <c r="S4" s="1"/>
  <c r="N4"/>
  <c r="M4"/>
  <c r="O4" s="1"/>
  <c r="K4"/>
  <c r="L4" s="1"/>
  <c r="J4"/>
  <c r="G4"/>
  <c r="H4" s="1"/>
  <c r="F4"/>
  <c r="E4"/>
  <c r="D4"/>
  <c r="C4"/>
  <c r="Q165" l="1"/>
  <c r="S165" s="1"/>
  <c r="D179"/>
  <c r="E179" s="1"/>
  <c r="E180"/>
  <c r="K179"/>
  <c r="L179" s="1"/>
  <c r="L180"/>
  <c r="R179"/>
  <c r="Y179"/>
  <c r="Z179" s="1"/>
  <c r="Z180"/>
  <c r="E181"/>
  <c r="L181"/>
  <c r="Z181"/>
  <c r="E182"/>
  <c r="L182"/>
  <c r="Z182"/>
  <c r="E183"/>
  <c r="L183"/>
  <c r="Z183"/>
  <c r="E184"/>
  <c r="L184"/>
  <c r="Z184"/>
  <c r="G179"/>
  <c r="H180"/>
  <c r="I180"/>
  <c r="I173"/>
  <c r="I166"/>
  <c r="I159"/>
  <c r="I152"/>
  <c r="I145"/>
  <c r="I138"/>
  <c r="I131"/>
  <c r="I124"/>
  <c r="O180"/>
  <c r="P180"/>
  <c r="P173"/>
  <c r="P166"/>
  <c r="P159"/>
  <c r="P152"/>
  <c r="P145"/>
  <c r="P138"/>
  <c r="P131"/>
  <c r="P124"/>
  <c r="N179"/>
  <c r="AB179"/>
  <c r="AC180"/>
  <c r="AD180"/>
  <c r="AD173"/>
  <c r="AD159"/>
  <c r="AD152"/>
  <c r="AD145"/>
  <c r="AD138"/>
  <c r="AD131"/>
  <c r="AD124"/>
  <c r="H181"/>
  <c r="I181"/>
  <c r="I174"/>
  <c r="I167"/>
  <c r="I160"/>
  <c r="I153"/>
  <c r="I146"/>
  <c r="I139"/>
  <c r="I132"/>
  <c r="I125"/>
  <c r="P181"/>
  <c r="P174"/>
  <c r="P167"/>
  <c r="P160"/>
  <c r="P153"/>
  <c r="P146"/>
  <c r="P139"/>
  <c r="P132"/>
  <c r="P125"/>
  <c r="AC181"/>
  <c r="AD181"/>
  <c r="AD174"/>
  <c r="AD160"/>
  <c r="AD153"/>
  <c r="AD146"/>
  <c r="AD139"/>
  <c r="AD132"/>
  <c r="AD125"/>
  <c r="H182"/>
  <c r="I182"/>
  <c r="I175"/>
  <c r="I168"/>
  <c r="I161"/>
  <c r="I154"/>
  <c r="I147"/>
  <c r="I140"/>
  <c r="I133"/>
  <c r="I126"/>
  <c r="O182"/>
  <c r="P182"/>
  <c r="P175"/>
  <c r="P168"/>
  <c r="P161"/>
  <c r="P154"/>
  <c r="P147"/>
  <c r="P140"/>
  <c r="P133"/>
  <c r="P126"/>
  <c r="AC182"/>
  <c r="AD182"/>
  <c r="AD175"/>
  <c r="AD161"/>
  <c r="AD154"/>
  <c r="AD147"/>
  <c r="AD140"/>
  <c r="AD133"/>
  <c r="AD126"/>
  <c r="H183"/>
  <c r="I183"/>
  <c r="I176"/>
  <c r="I169"/>
  <c r="I162"/>
  <c r="I155"/>
  <c r="I148"/>
  <c r="I141"/>
  <c r="I134"/>
  <c r="I127"/>
  <c r="P183"/>
  <c r="P176"/>
  <c r="P169"/>
  <c r="P162"/>
  <c r="P155"/>
  <c r="P148"/>
  <c r="P141"/>
  <c r="P134"/>
  <c r="P127"/>
  <c r="AC183"/>
  <c r="AD183"/>
  <c r="AD176"/>
  <c r="AD162"/>
  <c r="AD155"/>
  <c r="AD148"/>
  <c r="AD141"/>
  <c r="AD134"/>
  <c r="AD127"/>
  <c r="H184"/>
  <c r="I184"/>
  <c r="I177"/>
  <c r="I170"/>
  <c r="I163"/>
  <c r="I156"/>
  <c r="I149"/>
  <c r="I142"/>
  <c r="I135"/>
  <c r="I128"/>
  <c r="O184"/>
  <c r="P184"/>
  <c r="P177"/>
  <c r="P170"/>
  <c r="P163"/>
  <c r="P156"/>
  <c r="P149"/>
  <c r="P142"/>
  <c r="P135"/>
  <c r="P128"/>
  <c r="AC184"/>
  <c r="AD184"/>
  <c r="AD177"/>
  <c r="AD163"/>
  <c r="AD156"/>
  <c r="AD149"/>
  <c r="AD142"/>
  <c r="AD135"/>
  <c r="AD128"/>
  <c r="AD165"/>
  <c r="W168"/>
  <c r="W170"/>
  <c r="AD123"/>
  <c r="P130"/>
  <c r="AD130"/>
  <c r="AD137"/>
  <c r="P144"/>
  <c r="AD144"/>
  <c r="AD158"/>
  <c r="P165"/>
  <c r="V123"/>
  <c r="V137"/>
  <c r="V144"/>
  <c r="V151"/>
  <c r="V158"/>
  <c r="Z166"/>
  <c r="AD166"/>
  <c r="Z167"/>
  <c r="AD167"/>
  <c r="V168"/>
  <c r="Z168"/>
  <c r="AD168"/>
  <c r="V169"/>
  <c r="Z169"/>
  <c r="AD169"/>
  <c r="V170"/>
  <c r="Z170"/>
  <c r="AD170"/>
  <c r="V172"/>
  <c r="I123"/>
  <c r="I130"/>
  <c r="I137"/>
  <c r="I144"/>
  <c r="I151"/>
  <c r="I165"/>
  <c r="E166"/>
  <c r="AC166"/>
  <c r="E167"/>
  <c r="AC167"/>
  <c r="E168"/>
  <c r="AC168"/>
  <c r="E169"/>
  <c r="AC169"/>
  <c r="E170"/>
  <c r="AC170"/>
  <c r="M180"/>
  <c r="Q180"/>
  <c r="U180"/>
  <c r="M181"/>
  <c r="O181" s="1"/>
  <c r="Q181"/>
  <c r="U181"/>
  <c r="M182"/>
  <c r="Q182"/>
  <c r="S182" s="1"/>
  <c r="U182"/>
  <c r="M183"/>
  <c r="O183" s="1"/>
  <c r="Q183"/>
  <c r="S183" s="1"/>
  <c r="U183"/>
  <c r="W169" s="1"/>
  <c r="M184"/>
  <c r="Q184"/>
  <c r="S184" s="1"/>
  <c r="U184"/>
  <c r="H166"/>
  <c r="L166"/>
  <c r="H167"/>
  <c r="L167"/>
  <c r="H168"/>
  <c r="L168"/>
  <c r="H169"/>
  <c r="L169"/>
  <c r="H170"/>
  <c r="L170"/>
  <c r="V116"/>
  <c r="V4"/>
  <c r="V11"/>
  <c r="V18"/>
  <c r="V25"/>
  <c r="V32"/>
  <c r="V39"/>
  <c r="P121"/>
  <c r="I121"/>
  <c r="P120"/>
  <c r="I120"/>
  <c r="P119"/>
  <c r="P118"/>
  <c r="I118"/>
  <c r="P117"/>
  <c r="P179" l="1"/>
  <c r="W182"/>
  <c r="W175"/>
  <c r="W161"/>
  <c r="W154"/>
  <c r="W147"/>
  <c r="W140"/>
  <c r="W126"/>
  <c r="V182"/>
  <c r="AC179"/>
  <c r="AD179"/>
  <c r="AD172"/>
  <c r="AD151"/>
  <c r="M179"/>
  <c r="O179" s="1"/>
  <c r="P151"/>
  <c r="P123"/>
  <c r="P172"/>
  <c r="W184"/>
  <c r="W177"/>
  <c r="W163"/>
  <c r="W156"/>
  <c r="W149"/>
  <c r="W142"/>
  <c r="W128"/>
  <c r="V184"/>
  <c r="U179"/>
  <c r="H179"/>
  <c r="I179"/>
  <c r="I172"/>
  <c r="I158"/>
  <c r="Q179"/>
  <c r="S179" s="1"/>
  <c r="P158"/>
  <c r="P137"/>
  <c r="W183"/>
  <c r="W176"/>
  <c r="W162"/>
  <c r="W155"/>
  <c r="W148"/>
  <c r="W141"/>
  <c r="W127"/>
  <c r="V183"/>
  <c r="P110"/>
  <c r="P103"/>
  <c r="P96"/>
  <c r="P89"/>
  <c r="P82"/>
  <c r="P75"/>
  <c r="P68"/>
  <c r="P61"/>
  <c r="P54"/>
  <c r="P47"/>
  <c r="I111"/>
  <c r="I104"/>
  <c r="I97"/>
  <c r="I90"/>
  <c r="I83"/>
  <c r="I76"/>
  <c r="I69"/>
  <c r="I62"/>
  <c r="I55"/>
  <c r="I48"/>
  <c r="P111"/>
  <c r="P104"/>
  <c r="P97"/>
  <c r="P90"/>
  <c r="P83"/>
  <c r="P76"/>
  <c r="P69"/>
  <c r="P62"/>
  <c r="P55"/>
  <c r="P48"/>
  <c r="P112"/>
  <c r="P105"/>
  <c r="P98"/>
  <c r="P91"/>
  <c r="P84"/>
  <c r="P77"/>
  <c r="P70"/>
  <c r="P63"/>
  <c r="P56"/>
  <c r="P49"/>
  <c r="I113"/>
  <c r="I106"/>
  <c r="I99"/>
  <c r="I92"/>
  <c r="I85"/>
  <c r="I78"/>
  <c r="I71"/>
  <c r="I64"/>
  <c r="I57"/>
  <c r="I50"/>
  <c r="P113"/>
  <c r="P106"/>
  <c r="P99"/>
  <c r="P92"/>
  <c r="P85"/>
  <c r="P78"/>
  <c r="P71"/>
  <c r="P64"/>
  <c r="P57"/>
  <c r="P50"/>
  <c r="I114"/>
  <c r="I107"/>
  <c r="I100"/>
  <c r="I93"/>
  <c r="I86"/>
  <c r="I79"/>
  <c r="I72"/>
  <c r="I65"/>
  <c r="I58"/>
  <c r="I51"/>
  <c r="P114"/>
  <c r="P107"/>
  <c r="P100"/>
  <c r="P93"/>
  <c r="P86"/>
  <c r="P79"/>
  <c r="P72"/>
  <c r="P65"/>
  <c r="P58"/>
  <c r="P51"/>
  <c r="P40"/>
  <c r="P33"/>
  <c r="P26"/>
  <c r="P19"/>
  <c r="P12"/>
  <c r="P5"/>
  <c r="I41"/>
  <c r="I34"/>
  <c r="I27"/>
  <c r="I20"/>
  <c r="I13"/>
  <c r="I6"/>
  <c r="P41"/>
  <c r="P34"/>
  <c r="P27"/>
  <c r="P20"/>
  <c r="P13"/>
  <c r="P6"/>
  <c r="P42"/>
  <c r="P35"/>
  <c r="P28"/>
  <c r="P21"/>
  <c r="P14"/>
  <c r="P7"/>
  <c r="I43"/>
  <c r="I36"/>
  <c r="I29"/>
  <c r="I22"/>
  <c r="I15"/>
  <c r="I8"/>
  <c r="P43"/>
  <c r="P36"/>
  <c r="P29"/>
  <c r="P22"/>
  <c r="P15"/>
  <c r="P8"/>
  <c r="I44"/>
  <c r="I37"/>
  <c r="I30"/>
  <c r="I23"/>
  <c r="I16"/>
  <c r="I9"/>
  <c r="P44"/>
  <c r="P37"/>
  <c r="P30"/>
  <c r="P23"/>
  <c r="P16"/>
  <c r="P9"/>
  <c r="I117"/>
  <c r="AD118"/>
  <c r="AD120"/>
  <c r="I119"/>
  <c r="P116"/>
  <c r="AD117"/>
  <c r="AD119"/>
  <c r="AD121"/>
  <c r="W119"/>
  <c r="W120"/>
  <c r="W121"/>
  <c r="W179" l="1"/>
  <c r="W165"/>
  <c r="V179"/>
  <c r="W137"/>
  <c r="W158"/>
  <c r="W144"/>
  <c r="W172"/>
  <c r="W123"/>
  <c r="W151"/>
  <c r="AD114"/>
  <c r="AD107"/>
  <c r="AD100"/>
  <c r="AD93"/>
  <c r="AD86"/>
  <c r="AD79"/>
  <c r="AD72"/>
  <c r="AD65"/>
  <c r="AD58"/>
  <c r="AD51"/>
  <c r="I112"/>
  <c r="I105"/>
  <c r="I98"/>
  <c r="I91"/>
  <c r="I84"/>
  <c r="I77"/>
  <c r="I70"/>
  <c r="I63"/>
  <c r="I56"/>
  <c r="I49"/>
  <c r="W114"/>
  <c r="W107"/>
  <c r="W100"/>
  <c r="W93"/>
  <c r="W86"/>
  <c r="W79"/>
  <c r="W72"/>
  <c r="W65"/>
  <c r="W58"/>
  <c r="W51"/>
  <c r="AD113"/>
  <c r="AD106"/>
  <c r="AD99"/>
  <c r="AD92"/>
  <c r="AD85"/>
  <c r="AD78"/>
  <c r="AD71"/>
  <c r="AD64"/>
  <c r="AD57"/>
  <c r="AD50"/>
  <c r="AD112"/>
  <c r="AD105"/>
  <c r="AD98"/>
  <c r="AD91"/>
  <c r="AD84"/>
  <c r="AD77"/>
  <c r="AD70"/>
  <c r="AD63"/>
  <c r="AD56"/>
  <c r="AD49"/>
  <c r="AD110"/>
  <c r="AD103"/>
  <c r="AD96"/>
  <c r="AD89"/>
  <c r="AD82"/>
  <c r="AD75"/>
  <c r="AD68"/>
  <c r="AD61"/>
  <c r="AD54"/>
  <c r="AD47"/>
  <c r="P109"/>
  <c r="P102"/>
  <c r="P95"/>
  <c r="P88"/>
  <c r="P81"/>
  <c r="P74"/>
  <c r="P67"/>
  <c r="P60"/>
  <c r="P53"/>
  <c r="P46"/>
  <c r="I110"/>
  <c r="I103"/>
  <c r="I96"/>
  <c r="I89"/>
  <c r="I82"/>
  <c r="I75"/>
  <c r="I68"/>
  <c r="I61"/>
  <c r="I54"/>
  <c r="I47"/>
  <c r="W112"/>
  <c r="W105"/>
  <c r="W98"/>
  <c r="W91"/>
  <c r="W84"/>
  <c r="W77"/>
  <c r="W70"/>
  <c r="W63"/>
  <c r="W56"/>
  <c r="W49"/>
  <c r="W113"/>
  <c r="W106"/>
  <c r="W99"/>
  <c r="W92"/>
  <c r="W85"/>
  <c r="W78"/>
  <c r="W71"/>
  <c r="W64"/>
  <c r="W57"/>
  <c r="W50"/>
  <c r="AD111"/>
  <c r="AD104"/>
  <c r="AD97"/>
  <c r="AD90"/>
  <c r="AD83"/>
  <c r="AD76"/>
  <c r="AD69"/>
  <c r="AD62"/>
  <c r="AD55"/>
  <c r="AD48"/>
  <c r="AD44"/>
  <c r="AD37"/>
  <c r="AD30"/>
  <c r="AD23"/>
  <c r="AD16"/>
  <c r="AD9"/>
  <c r="AD40"/>
  <c r="AD33"/>
  <c r="AD26"/>
  <c r="AD19"/>
  <c r="AD12"/>
  <c r="AD5"/>
  <c r="P18"/>
  <c r="P4"/>
  <c r="P25"/>
  <c r="P32"/>
  <c r="P11"/>
  <c r="P39"/>
  <c r="I42"/>
  <c r="I35"/>
  <c r="I28"/>
  <c r="I21"/>
  <c r="I14"/>
  <c r="I7"/>
  <c r="I5"/>
  <c r="I40"/>
  <c r="I33"/>
  <c r="I26"/>
  <c r="I19"/>
  <c r="I12"/>
  <c r="W44"/>
  <c r="W37"/>
  <c r="W30"/>
  <c r="W23"/>
  <c r="W16"/>
  <c r="W9"/>
  <c r="W42"/>
  <c r="W35"/>
  <c r="W28"/>
  <c r="W21"/>
  <c r="W14"/>
  <c r="W7"/>
  <c r="AD43"/>
  <c r="AD36"/>
  <c r="AD29"/>
  <c r="AD22"/>
  <c r="AD15"/>
  <c r="AD8"/>
  <c r="AD42"/>
  <c r="AD35"/>
  <c r="AD28"/>
  <c r="AD21"/>
  <c r="AD14"/>
  <c r="AD7"/>
  <c r="W43"/>
  <c r="W36"/>
  <c r="W29"/>
  <c r="W22"/>
  <c r="W15"/>
  <c r="W8"/>
  <c r="AD41"/>
  <c r="AD34"/>
  <c r="AD27"/>
  <c r="AD20"/>
  <c r="AD13"/>
  <c r="AD6"/>
  <c r="I116"/>
  <c r="AD116"/>
  <c r="W116"/>
  <c r="I67" l="1"/>
  <c r="I109"/>
  <c r="I95"/>
  <c r="I60"/>
  <c r="I102"/>
  <c r="I74"/>
  <c r="I53"/>
  <c r="I88"/>
  <c r="I46"/>
  <c r="I81"/>
  <c r="AD53"/>
  <c r="AD81"/>
  <c r="AD109"/>
  <c r="AD67"/>
  <c r="AD60"/>
  <c r="AD46"/>
  <c r="AD74"/>
  <c r="AD102"/>
  <c r="AD95"/>
  <c r="AD88"/>
  <c r="W109"/>
  <c r="W102"/>
  <c r="W95"/>
  <c r="W88"/>
  <c r="W81"/>
  <c r="W74"/>
  <c r="W67"/>
  <c r="W60"/>
  <c r="W53"/>
  <c r="W46"/>
  <c r="W25"/>
  <c r="W32"/>
  <c r="W11"/>
  <c r="W39"/>
  <c r="W18"/>
  <c r="W4"/>
  <c r="AD32"/>
  <c r="AD11"/>
  <c r="AD39"/>
  <c r="AD18"/>
  <c r="AD4"/>
  <c r="AD25"/>
  <c r="I25"/>
  <c r="I18"/>
  <c r="I11"/>
  <c r="I39"/>
  <c r="I4"/>
  <c r="I32"/>
</calcChain>
</file>

<file path=xl/sharedStrings.xml><?xml version="1.0" encoding="utf-8"?>
<sst xmlns="http://schemas.openxmlformats.org/spreadsheetml/2006/main" count="524" uniqueCount="48">
  <si>
    <t>Insurer</t>
  </si>
  <si>
    <t>Sl No.</t>
  </si>
  <si>
    <t>Individual Single Premium</t>
  </si>
  <si>
    <t>Individual Non-Single Premium</t>
  </si>
  <si>
    <t>Group Single Premium</t>
  </si>
  <si>
    <t>Group Non-Single Premium</t>
  </si>
  <si>
    <t>SBI Life</t>
  </si>
  <si>
    <t>No. of Policies / Schemes</t>
  </si>
  <si>
    <t>No. of lives covered under Group Schemes</t>
  </si>
  <si>
    <t>Private Total</t>
  </si>
  <si>
    <t>Grand Total</t>
  </si>
  <si>
    <t>Sahara Life</t>
  </si>
  <si>
    <t>Shriram Life</t>
  </si>
  <si>
    <t>Bharti Axa Life</t>
  </si>
  <si>
    <t xml:space="preserve">          2. Compiled on the basis of data submitted by the Insurance companies</t>
  </si>
  <si>
    <t>Future Generali Life</t>
  </si>
  <si>
    <t>Canara HSBC OBC Life</t>
  </si>
  <si>
    <t>Max Life</t>
  </si>
  <si>
    <t>Exide Life</t>
  </si>
  <si>
    <t>PNB Met Life</t>
  </si>
  <si>
    <t>Aegon Life</t>
  </si>
  <si>
    <t>Growth in %</t>
  </si>
  <si>
    <t>Note:  1.Cumulative premium upto the month is net of cancellations which may occur during the free look period.</t>
  </si>
  <si>
    <t>Group Yearly Renewable Premium</t>
  </si>
  <si>
    <t>Aviva Life</t>
  </si>
  <si>
    <t>Bajaj Allianz Life</t>
  </si>
  <si>
    <t>ICICI Prudential Life</t>
  </si>
  <si>
    <t>IDBI Federal Life</t>
  </si>
  <si>
    <t>India First Life</t>
  </si>
  <si>
    <t>Reliance Nippon Life</t>
  </si>
  <si>
    <t>Tata AIA Life</t>
  </si>
  <si>
    <t>Aditya Birla Sun Life</t>
  </si>
  <si>
    <t>Kotak Mahindra Life</t>
  </si>
  <si>
    <t>LIC of India</t>
  </si>
  <si>
    <t>Market Share</t>
  </si>
  <si>
    <t>Sum Assured</t>
  </si>
  <si>
    <t>(Premium &amp; Sum Assured in Rs.Crore)</t>
  </si>
  <si>
    <t xml:space="preserve">First Year Premium  </t>
  </si>
  <si>
    <t>Edelweiss Tokio Life</t>
  </si>
  <si>
    <t xml:space="preserve">Star Union Dai-ichi Life </t>
  </si>
  <si>
    <t>HDFC Life</t>
  </si>
  <si>
    <t>Pramerica Life</t>
  </si>
  <si>
    <r>
      <t xml:space="preserve">New Business Statement of Life Insurers for the Period ended ended 31st March, 2020 </t>
    </r>
    <r>
      <rPr>
        <b/>
        <i/>
        <sz val="11"/>
        <rFont val="Arial"/>
        <family val="2"/>
      </rPr>
      <t>(Premium &amp; Sum Assured in Rs.Crore)</t>
    </r>
  </si>
  <si>
    <t>For March, 2019</t>
  </si>
  <si>
    <t>For March, 2020</t>
  </si>
  <si>
    <t>Up to 31st March, 2019</t>
  </si>
  <si>
    <t>Up to 31st March, 2020</t>
  </si>
  <si>
    <t>NA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</si>
</sst>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8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">
    <xf numFmtId="0" fontId="0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5" fillId="0" borderId="1" xfId="0" applyFont="1" applyBorder="1"/>
    <xf numFmtId="0" fontId="5" fillId="0" borderId="0" xfId="0" applyFont="1"/>
    <xf numFmtId="0" fontId="6" fillId="0" borderId="0" xfId="0" applyFont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 vertical="center"/>
    </xf>
    <xf numFmtId="2" fontId="6" fillId="0" borderId="1" xfId="0" applyNumberFormat="1" applyFont="1" applyFill="1" applyBorder="1"/>
    <xf numFmtId="2" fontId="4" fillId="2" borderId="1" xfId="0" applyNumberFormat="1" applyFont="1" applyFill="1" applyBorder="1"/>
    <xf numFmtId="2" fontId="4" fillId="0" borderId="1" xfId="0" applyNumberFormat="1" applyFont="1" applyBorder="1"/>
    <xf numFmtId="1" fontId="6" fillId="0" borderId="1" xfId="0" applyNumberFormat="1" applyFont="1" applyFill="1" applyBorder="1"/>
    <xf numFmtId="0" fontId="5" fillId="0" borderId="1" xfId="0" applyFont="1" applyFill="1" applyBorder="1"/>
    <xf numFmtId="2" fontId="5" fillId="2" borderId="1" xfId="0" applyNumberFormat="1" applyFont="1" applyFill="1" applyBorder="1"/>
    <xf numFmtId="2" fontId="5" fillId="0" borderId="1" xfId="1" applyNumberFormat="1" applyFont="1" applyFill="1" applyBorder="1"/>
    <xf numFmtId="2" fontId="7" fillId="2" borderId="1" xfId="0" applyNumberFormat="1" applyFont="1" applyFill="1" applyBorder="1"/>
    <xf numFmtId="2" fontId="7" fillId="0" borderId="1" xfId="0" applyNumberFormat="1" applyFont="1" applyBorder="1"/>
    <xf numFmtId="1" fontId="5" fillId="2" borderId="1" xfId="0" applyNumberFormat="1" applyFont="1" applyFill="1" applyBorder="1"/>
    <xf numFmtId="1" fontId="5" fillId="0" borderId="1" xfId="1" applyNumberFormat="1" applyFont="1" applyFill="1" applyBorder="1"/>
    <xf numFmtId="2" fontId="5" fillId="0" borderId="1" xfId="0" applyNumberFormat="1" applyFont="1" applyBorder="1"/>
    <xf numFmtId="2" fontId="5" fillId="0" borderId="1" xfId="0" applyNumberFormat="1" applyFont="1" applyFill="1" applyBorder="1"/>
    <xf numFmtId="1" fontId="5" fillId="0" borderId="1" xfId="0" applyNumberFormat="1" applyFont="1" applyFill="1" applyBorder="1"/>
    <xf numFmtId="1" fontId="5" fillId="2" borderId="1" xfId="0" applyNumberFormat="1" applyFont="1" applyFill="1" applyBorder="1" applyAlignment="1">
      <alignment horizontal="right" vertical="center"/>
    </xf>
    <xf numFmtId="1" fontId="5" fillId="2" borderId="1" xfId="1" applyNumberFormat="1" applyFont="1" applyFill="1" applyBorder="1"/>
    <xf numFmtId="1" fontId="5" fillId="2" borderId="1" xfId="0" applyNumberFormat="1" applyFont="1" applyFill="1" applyBorder="1" applyAlignment="1">
      <alignment horizontal="right"/>
    </xf>
    <xf numFmtId="0" fontId="6" fillId="0" borderId="0" xfId="0" applyFont="1" applyFill="1"/>
    <xf numFmtId="0" fontId="5" fillId="0" borderId="0" xfId="0" applyFont="1" applyFill="1"/>
    <xf numFmtId="0" fontId="6" fillId="0" borderId="0" xfId="0" applyFont="1" applyAlignment="1">
      <alignment wrapText="1"/>
    </xf>
    <xf numFmtId="0" fontId="5" fillId="0" borderId="1" xfId="8" applyFont="1" applyFill="1" applyBorder="1" applyAlignment="1">
      <alignment horizontal="center"/>
    </xf>
    <xf numFmtId="0" fontId="5" fillId="0" borderId="1" xfId="8" applyFont="1" applyFill="1" applyBorder="1"/>
    <xf numFmtId="0" fontId="6" fillId="0" borderId="0" xfId="0" applyFont="1" applyBorder="1"/>
    <xf numFmtId="0" fontId="5" fillId="0" borderId="0" xfId="0" applyFont="1" applyBorder="1"/>
    <xf numFmtId="0" fontId="5" fillId="0" borderId="0" xfId="8" applyFont="1"/>
    <xf numFmtId="0" fontId="6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4" fillId="0" borderId="2" xfId="0" applyFont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6" fillId="0" borderId="3" xfId="0" quotePrefix="1" applyFont="1" applyBorder="1" applyAlignment="1">
      <alignment horizontal="left"/>
    </xf>
    <xf numFmtId="0" fontId="6" fillId="0" borderId="2" xfId="0" quotePrefix="1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</cellXfs>
  <cellStyles count="14">
    <cellStyle name="Comma" xfId="1" builtinId="3"/>
    <cellStyle name="Comma 2" xfId="2"/>
    <cellStyle name="Comma 2 2" xfId="3"/>
    <cellStyle name="Comma 2 3" xfId="4"/>
    <cellStyle name="Comma 2 4" xfId="5"/>
    <cellStyle name="Comma 2 5" xfId="6"/>
    <cellStyle name="Normal" xfId="0" builtinId="0"/>
    <cellStyle name="Normal 2" xfId="7"/>
    <cellStyle name="Normal 3" xfId="10"/>
    <cellStyle name="Normal 4" xfId="11"/>
    <cellStyle name="Normal 5" xfId="12"/>
    <cellStyle name="Normal 6" xfId="13"/>
    <cellStyle name="Normal_companywise Month" xfId="8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86"/>
  <sheetViews>
    <sheetView tabSelected="1" topLeftCell="Q166" zoomScaleNormal="100" zoomScaleSheetLayoutView="50" workbookViewId="0">
      <selection activeCell="AC189" sqref="AC189"/>
    </sheetView>
  </sheetViews>
  <sheetFormatPr defaultRowHeight="14.25"/>
  <cols>
    <col min="1" max="1" width="6.42578125" style="2" customWidth="1"/>
    <col min="2" max="2" width="33" style="2" customWidth="1"/>
    <col min="3" max="21" width="12.7109375" style="2" customWidth="1"/>
    <col min="22" max="22" width="11.85546875" style="2" customWidth="1"/>
    <col min="23" max="23" width="9.7109375" style="2" bestFit="1" customWidth="1"/>
    <col min="24" max="30" width="12.7109375" style="2" customWidth="1"/>
    <col min="31" max="16384" width="9.140625" style="2"/>
  </cols>
  <sheetData>
    <row r="1" spans="1:30" ht="15">
      <c r="A1" s="36" t="s">
        <v>42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4" t="s">
        <v>36</v>
      </c>
      <c r="M1" s="34"/>
      <c r="N1" s="34"/>
      <c r="O1" s="34"/>
      <c r="P1" s="34"/>
      <c r="Q1" s="34" t="s">
        <v>36</v>
      </c>
      <c r="R1" s="34"/>
      <c r="S1" s="34"/>
      <c r="T1" s="34"/>
      <c r="U1" s="34"/>
      <c r="V1" s="34"/>
      <c r="W1" s="34"/>
      <c r="X1" s="34" t="s">
        <v>36</v>
      </c>
      <c r="Y1" s="34"/>
      <c r="Z1" s="34"/>
      <c r="AA1" s="34"/>
      <c r="AB1" s="34"/>
      <c r="AC1" s="34"/>
      <c r="AD1" s="34"/>
    </row>
    <row r="2" spans="1:30" ht="41.25" customHeight="1">
      <c r="A2" s="35" t="s">
        <v>1</v>
      </c>
      <c r="B2" s="35" t="s">
        <v>0</v>
      </c>
      <c r="C2" s="35" t="s">
        <v>37</v>
      </c>
      <c r="D2" s="35"/>
      <c r="E2" s="35"/>
      <c r="F2" s="35"/>
      <c r="G2" s="35"/>
      <c r="H2" s="35"/>
      <c r="I2" s="35"/>
      <c r="J2" s="35" t="s">
        <v>7</v>
      </c>
      <c r="K2" s="35"/>
      <c r="L2" s="35"/>
      <c r="M2" s="35"/>
      <c r="N2" s="35"/>
      <c r="O2" s="35"/>
      <c r="P2" s="35"/>
      <c r="Q2" s="38" t="s">
        <v>8</v>
      </c>
      <c r="R2" s="38"/>
      <c r="S2" s="38"/>
      <c r="T2" s="38"/>
      <c r="U2" s="38"/>
      <c r="V2" s="38"/>
      <c r="W2" s="38"/>
      <c r="X2" s="35" t="s">
        <v>35</v>
      </c>
      <c r="Y2" s="35"/>
      <c r="Z2" s="35"/>
      <c r="AA2" s="35"/>
      <c r="AB2" s="35"/>
      <c r="AC2" s="35"/>
      <c r="AD2" s="35"/>
    </row>
    <row r="3" spans="1:30" s="3" customFormat="1" ht="48.75" customHeight="1">
      <c r="A3" s="35"/>
      <c r="B3" s="35"/>
      <c r="C3" s="31" t="s">
        <v>43</v>
      </c>
      <c r="D3" s="31" t="s">
        <v>44</v>
      </c>
      <c r="E3" s="32" t="s">
        <v>21</v>
      </c>
      <c r="F3" s="33" t="s">
        <v>45</v>
      </c>
      <c r="G3" s="33" t="s">
        <v>46</v>
      </c>
      <c r="H3" s="32" t="s">
        <v>21</v>
      </c>
      <c r="I3" s="32" t="s">
        <v>34</v>
      </c>
      <c r="J3" s="31" t="s">
        <v>43</v>
      </c>
      <c r="K3" s="31" t="s">
        <v>44</v>
      </c>
      <c r="L3" s="32" t="s">
        <v>21</v>
      </c>
      <c r="M3" s="33" t="s">
        <v>45</v>
      </c>
      <c r="N3" s="33" t="s">
        <v>46</v>
      </c>
      <c r="O3" s="32" t="s">
        <v>21</v>
      </c>
      <c r="P3" s="32" t="s">
        <v>34</v>
      </c>
      <c r="Q3" s="31" t="s">
        <v>43</v>
      </c>
      <c r="R3" s="31" t="s">
        <v>44</v>
      </c>
      <c r="S3" s="32" t="s">
        <v>21</v>
      </c>
      <c r="T3" s="33" t="s">
        <v>45</v>
      </c>
      <c r="U3" s="33" t="s">
        <v>46</v>
      </c>
      <c r="V3" s="32" t="s">
        <v>21</v>
      </c>
      <c r="W3" s="32" t="s">
        <v>34</v>
      </c>
      <c r="X3" s="31" t="s">
        <v>43</v>
      </c>
      <c r="Y3" s="31" t="s">
        <v>44</v>
      </c>
      <c r="Z3" s="32" t="s">
        <v>21</v>
      </c>
      <c r="AA3" s="33" t="s">
        <v>45</v>
      </c>
      <c r="AB3" s="33" t="s">
        <v>46</v>
      </c>
      <c r="AC3" s="32" t="s">
        <v>21</v>
      </c>
      <c r="AD3" s="32" t="s">
        <v>34</v>
      </c>
    </row>
    <row r="4" spans="1:30" s="3" customFormat="1" ht="15">
      <c r="A4" s="4">
        <v>1</v>
      </c>
      <c r="B4" s="5" t="s">
        <v>31</v>
      </c>
      <c r="C4" s="6">
        <f>C5+C6+C7+C8+C9</f>
        <v>724.53194573311043</v>
      </c>
      <c r="D4" s="6">
        <f>D5+D6+D7+D8+D9</f>
        <v>480.89885268076466</v>
      </c>
      <c r="E4" s="7">
        <f t="shared" ref="E4:E9" si="0">((D4-C4)/C4)*100</f>
        <v>-33.626273415153292</v>
      </c>
      <c r="F4" s="6">
        <f>F5+F6+F7+F8+F9</f>
        <v>3916.0976536192561</v>
      </c>
      <c r="G4" s="6">
        <f>G5+G6+G7+G8+G9</f>
        <v>3657.1064493115059</v>
      </c>
      <c r="H4" s="7">
        <f t="shared" ref="H4:H9" si="1">((G4-F4)/F4)*100</f>
        <v>-6.6135021956970501</v>
      </c>
      <c r="I4" s="8">
        <f>(G4/G$179)*100</f>
        <v>1.4125747785199327</v>
      </c>
      <c r="J4" s="9">
        <f>J5+J6+J7+J8+J9</f>
        <v>51270</v>
      </c>
      <c r="K4" s="9">
        <f>K5+K6+K7+K8+K9</f>
        <v>28281</v>
      </c>
      <c r="L4" s="7">
        <f t="shared" ref="L4:L9" si="2">((K4-J4)/J4)*100</f>
        <v>-44.839087185488594</v>
      </c>
      <c r="M4" s="9">
        <f>M5+M6+M7+M8+M9</f>
        <v>285894</v>
      </c>
      <c r="N4" s="9">
        <f>N5+N6+N7+N8+N9</f>
        <v>262495</v>
      </c>
      <c r="O4" s="7">
        <f t="shared" ref="O4:O9" si="3">((N4-M4)/M4)*100</f>
        <v>-8.1845019482745354</v>
      </c>
      <c r="P4" s="8">
        <f>(N4/N$179)*100</f>
        <v>0.90870951133033495</v>
      </c>
      <c r="Q4" s="9">
        <f>Q5+Q6+Q7+Q8+Q9</f>
        <v>484790</v>
      </c>
      <c r="R4" s="9">
        <f>R5+R6+R7+R8+R9</f>
        <v>204628</v>
      </c>
      <c r="S4" s="7">
        <f t="shared" ref="S4:S9" si="4">((R4-Q4)/Q4)*100</f>
        <v>-57.790383465005469</v>
      </c>
      <c r="T4" s="9">
        <f>T5+T6+T7+T8+T9</f>
        <v>3046743</v>
      </c>
      <c r="U4" s="9">
        <f>U5+U6+U7+U8+U9</f>
        <v>2933029</v>
      </c>
      <c r="V4" s="7">
        <f t="shared" ref="V4:V9" si="5">((U4-T4)/T4)*100</f>
        <v>-3.7323134901762312</v>
      </c>
      <c r="W4" s="8">
        <f>(U4/U$179)*100</f>
        <v>1.2871659796714749</v>
      </c>
      <c r="X4" s="6">
        <f>X5+X6+X7+X8+X9</f>
        <v>26292.039441008001</v>
      </c>
      <c r="Y4" s="6">
        <f>Y5+Y6+Y7+Y8+Y9</f>
        <v>18235.923296116001</v>
      </c>
      <c r="Z4" s="7">
        <f t="shared" ref="Z4:Z9" si="6">((Y4-X4)/X4)*100</f>
        <v>-30.640894796189833</v>
      </c>
      <c r="AA4" s="6">
        <f>AA5+AA6+AA7+AA8+AA9</f>
        <v>231782.32347431686</v>
      </c>
      <c r="AB4" s="6">
        <f>AB5+AB6+AB7+AB8+AB9</f>
        <v>216535.23924047197</v>
      </c>
      <c r="AC4" s="7">
        <f t="shared" ref="AC4:AC9" si="7">((AB4-AA4)/AA4)*100</f>
        <v>-6.5781911257500925</v>
      </c>
      <c r="AD4" s="8">
        <f>(AB4/AB$179)*100</f>
        <v>4.4871042717479641</v>
      </c>
    </row>
    <row r="5" spans="1:30">
      <c r="A5" s="4"/>
      <c r="B5" s="10" t="s">
        <v>2</v>
      </c>
      <c r="C5" s="12">
        <v>20.3043950078352</v>
      </c>
      <c r="D5" s="12">
        <v>12.8746386738511</v>
      </c>
      <c r="E5" s="13">
        <f t="shared" si="0"/>
        <v>-36.591862653957705</v>
      </c>
      <c r="F5" s="12">
        <v>115.17553878013379</v>
      </c>
      <c r="G5" s="12">
        <v>112.94123124103395</v>
      </c>
      <c r="H5" s="13">
        <f t="shared" si="1"/>
        <v>-1.9399149878213833</v>
      </c>
      <c r="I5" s="14">
        <f>(G5/G$180)*100</f>
        <v>0.3627137094763716</v>
      </c>
      <c r="J5" s="16">
        <v>717</v>
      </c>
      <c r="K5" s="16">
        <v>230</v>
      </c>
      <c r="L5" s="13">
        <f t="shared" si="2"/>
        <v>-67.921896792189685</v>
      </c>
      <c r="M5" s="16">
        <v>3824</v>
      </c>
      <c r="N5" s="16">
        <v>2971</v>
      </c>
      <c r="O5" s="13">
        <f t="shared" si="3"/>
        <v>-22.306485355648537</v>
      </c>
      <c r="P5" s="14">
        <f>(N5/N$180)*100</f>
        <v>0.28089807966311137</v>
      </c>
      <c r="Q5" s="16">
        <v>0</v>
      </c>
      <c r="R5" s="15">
        <v>0</v>
      </c>
      <c r="S5" s="39" t="s">
        <v>47</v>
      </c>
      <c r="T5" s="16">
        <v>0</v>
      </c>
      <c r="U5" s="16">
        <v>0</v>
      </c>
      <c r="V5" s="39" t="s">
        <v>47</v>
      </c>
      <c r="W5" s="39" t="s">
        <v>47</v>
      </c>
      <c r="X5" s="12">
        <v>40.066614700000002</v>
      </c>
      <c r="Y5" s="12">
        <v>19.297288269000042</v>
      </c>
      <c r="Z5" s="13">
        <f t="shared" si="6"/>
        <v>-51.8369884416513</v>
      </c>
      <c r="AA5" s="12">
        <v>245.9982513500002</v>
      </c>
      <c r="AB5" s="12">
        <v>222.31803702800022</v>
      </c>
      <c r="AC5" s="13">
        <f t="shared" si="7"/>
        <v>-9.6261718089647559</v>
      </c>
      <c r="AD5" s="14">
        <f>(AB5/AB$180)*100</f>
        <v>0.74765802636823619</v>
      </c>
    </row>
    <row r="6" spans="1:30">
      <c r="A6" s="4"/>
      <c r="B6" s="10" t="s">
        <v>3</v>
      </c>
      <c r="C6" s="12">
        <v>342.36035877927497</v>
      </c>
      <c r="D6" s="12">
        <v>211.20432708877888</v>
      </c>
      <c r="E6" s="13">
        <f t="shared" si="0"/>
        <v>-38.309351046992681</v>
      </c>
      <c r="F6" s="12">
        <v>1682.0372883165205</v>
      </c>
      <c r="G6" s="12">
        <v>1690.5221717293362</v>
      </c>
      <c r="H6" s="13">
        <f t="shared" si="1"/>
        <v>0.50444086297919077</v>
      </c>
      <c r="I6" s="14">
        <f>(G6/G$181)*100</f>
        <v>2.4021730828235768</v>
      </c>
      <c r="J6" s="16">
        <v>50426</v>
      </c>
      <c r="K6" s="16">
        <v>27997</v>
      </c>
      <c r="L6" s="13">
        <f t="shared" si="2"/>
        <v>-44.479038591202951</v>
      </c>
      <c r="M6" s="16">
        <v>281033</v>
      </c>
      <c r="N6" s="16">
        <v>258851</v>
      </c>
      <c r="O6" s="13">
        <f t="shared" si="3"/>
        <v>-7.8930232392637159</v>
      </c>
      <c r="P6" s="14">
        <f>(N6/N$181)*100</f>
        <v>0.93138562407435244</v>
      </c>
      <c r="Q6" s="16">
        <v>0</v>
      </c>
      <c r="R6" s="15">
        <v>0</v>
      </c>
      <c r="S6" s="39" t="s">
        <v>47</v>
      </c>
      <c r="T6" s="16">
        <v>0</v>
      </c>
      <c r="U6" s="16">
        <v>0</v>
      </c>
      <c r="V6" s="39" t="s">
        <v>47</v>
      </c>
      <c r="W6" s="39" t="s">
        <v>47</v>
      </c>
      <c r="X6" s="12">
        <v>9114.4344471080003</v>
      </c>
      <c r="Y6" s="12">
        <v>5639.183885937</v>
      </c>
      <c r="Z6" s="13">
        <f t="shared" si="6"/>
        <v>-38.129086136262615</v>
      </c>
      <c r="AA6" s="12">
        <v>50957.706589822992</v>
      </c>
      <c r="AB6" s="12">
        <v>49199.190588320002</v>
      </c>
      <c r="AC6" s="13">
        <f t="shared" si="7"/>
        <v>-3.4509323892025239</v>
      </c>
      <c r="AD6" s="14">
        <f>(AB6/AB$181)*100</f>
        <v>2.5040756671839945</v>
      </c>
    </row>
    <row r="7" spans="1:30">
      <c r="A7" s="4"/>
      <c r="B7" s="10" t="s">
        <v>4</v>
      </c>
      <c r="C7" s="12">
        <v>352.63726660400044</v>
      </c>
      <c r="D7" s="12">
        <v>234.02585461599963</v>
      </c>
      <c r="E7" s="13">
        <f t="shared" si="0"/>
        <v>-33.635529542938905</v>
      </c>
      <c r="F7" s="12">
        <v>1998.0303417241078</v>
      </c>
      <c r="G7" s="12">
        <v>1753.7441674409995</v>
      </c>
      <c r="H7" s="13">
        <f t="shared" si="1"/>
        <v>-12.226349579471993</v>
      </c>
      <c r="I7" s="14">
        <f>(G7/G$182)*100</f>
        <v>1.4267091809852412</v>
      </c>
      <c r="J7" s="16">
        <v>21</v>
      </c>
      <c r="K7" s="16">
        <v>10</v>
      </c>
      <c r="L7" s="13">
        <f t="shared" si="2"/>
        <v>-52.380952380952387</v>
      </c>
      <c r="M7" s="16">
        <v>98</v>
      </c>
      <c r="N7" s="16">
        <v>98</v>
      </c>
      <c r="O7" s="13">
        <f t="shared" si="3"/>
        <v>0</v>
      </c>
      <c r="P7" s="14">
        <f>(N7/N$182)*100</f>
        <v>3.1101237702316724</v>
      </c>
      <c r="Q7" s="16">
        <v>321028</v>
      </c>
      <c r="R7" s="15">
        <v>111916</v>
      </c>
      <c r="S7" s="13">
        <f t="shared" si="4"/>
        <v>-65.138243393099671</v>
      </c>
      <c r="T7" s="16">
        <v>1320407</v>
      </c>
      <c r="U7" s="16">
        <v>1529679</v>
      </c>
      <c r="V7" s="13">
        <f t="shared" si="5"/>
        <v>15.849052602720221</v>
      </c>
      <c r="W7" s="14">
        <f>(U7/U$182)*100</f>
        <v>1.1917824362686043</v>
      </c>
      <c r="X7" s="12">
        <v>1135.9087485999999</v>
      </c>
      <c r="Y7" s="12">
        <v>1037.3709133000002</v>
      </c>
      <c r="Z7" s="13">
        <f t="shared" si="6"/>
        <v>-8.6748020403440744</v>
      </c>
      <c r="AA7" s="12">
        <v>7737.050765</v>
      </c>
      <c r="AB7" s="12">
        <v>10218.0292446</v>
      </c>
      <c r="AC7" s="13">
        <f t="shared" si="7"/>
        <v>32.066203970422059</v>
      </c>
      <c r="AD7" s="14">
        <f>(AB7/AB$182)*100</f>
        <v>0.95026445404466764</v>
      </c>
    </row>
    <row r="8" spans="1:30">
      <c r="A8" s="4"/>
      <c r="B8" s="10" t="s">
        <v>5</v>
      </c>
      <c r="C8" s="12">
        <v>1.5132802529999998</v>
      </c>
      <c r="D8" s="12">
        <v>16.355778134999994</v>
      </c>
      <c r="E8" s="13">
        <f t="shared" si="0"/>
        <v>980.8162006062995</v>
      </c>
      <c r="F8" s="12">
        <v>34.014677335999998</v>
      </c>
      <c r="G8" s="12">
        <v>21.226155851999991</v>
      </c>
      <c r="H8" s="13">
        <f t="shared" si="1"/>
        <v>-37.597068341039538</v>
      </c>
      <c r="I8" s="14">
        <f>(G8/G$183)*100</f>
        <v>7.5518295970091423E-2</v>
      </c>
      <c r="J8" s="16">
        <v>0</v>
      </c>
      <c r="K8" s="16">
        <v>2</v>
      </c>
      <c r="L8" s="39" t="s">
        <v>47</v>
      </c>
      <c r="M8" s="16">
        <v>5</v>
      </c>
      <c r="N8" s="16">
        <v>4</v>
      </c>
      <c r="O8" s="13">
        <f t="shared" si="3"/>
        <v>-20</v>
      </c>
      <c r="P8" s="14">
        <f>(N8/N$183)*100</f>
        <v>0.13812154696132595</v>
      </c>
      <c r="Q8" s="16">
        <v>0</v>
      </c>
      <c r="R8" s="15">
        <v>112</v>
      </c>
      <c r="S8" s="39" t="s">
        <v>47</v>
      </c>
      <c r="T8" s="16">
        <v>166</v>
      </c>
      <c r="U8" s="16">
        <v>154</v>
      </c>
      <c r="V8" s="13">
        <f t="shared" si="5"/>
        <v>-7.2289156626506017</v>
      </c>
      <c r="W8" s="14">
        <f>(U8/U$183)*100</f>
        <v>2.0956050399573369E-3</v>
      </c>
      <c r="X8" s="12">
        <v>0</v>
      </c>
      <c r="Y8" s="12">
        <v>0</v>
      </c>
      <c r="Z8" s="39" t="s">
        <v>47</v>
      </c>
      <c r="AA8" s="12">
        <v>0</v>
      </c>
      <c r="AB8" s="12">
        <v>0</v>
      </c>
      <c r="AC8" s="39" t="s">
        <v>47</v>
      </c>
      <c r="AD8" s="14">
        <f>(AB8/AB$183)*100</f>
        <v>0</v>
      </c>
    </row>
    <row r="9" spans="1:30">
      <c r="A9" s="4"/>
      <c r="B9" s="10" t="s">
        <v>23</v>
      </c>
      <c r="C9" s="12">
        <v>7.7166450889999938</v>
      </c>
      <c r="D9" s="12">
        <v>6.4382541671350921</v>
      </c>
      <c r="E9" s="13">
        <f t="shared" si="0"/>
        <v>-16.566667342097098</v>
      </c>
      <c r="F9" s="12">
        <v>86.839807462493951</v>
      </c>
      <c r="G9" s="12">
        <v>78.672723048136419</v>
      </c>
      <c r="H9" s="13">
        <f t="shared" si="1"/>
        <v>-9.4047702925699035</v>
      </c>
      <c r="I9" s="14">
        <f>(G9/G$184)*100</f>
        <v>1.2381011527578762</v>
      </c>
      <c r="J9" s="16">
        <v>106</v>
      </c>
      <c r="K9" s="16">
        <v>42</v>
      </c>
      <c r="L9" s="13">
        <f t="shared" si="2"/>
        <v>-60.377358490566039</v>
      </c>
      <c r="M9" s="16">
        <v>934</v>
      </c>
      <c r="N9" s="16">
        <v>571</v>
      </c>
      <c r="O9" s="13">
        <f t="shared" si="3"/>
        <v>-38.865096359743042</v>
      </c>
      <c r="P9" s="14">
        <f>(N9/N$184)*100</f>
        <v>1.8532943849399546</v>
      </c>
      <c r="Q9" s="16">
        <v>163762</v>
      </c>
      <c r="R9" s="15">
        <v>92600</v>
      </c>
      <c r="S9" s="13">
        <f t="shared" si="4"/>
        <v>-43.454525469889226</v>
      </c>
      <c r="T9" s="16">
        <v>1726170</v>
      </c>
      <c r="U9" s="16">
        <v>1403196</v>
      </c>
      <c r="V9" s="13">
        <f t="shared" si="5"/>
        <v>-18.710439875562663</v>
      </c>
      <c r="W9" s="14">
        <f>(U9/U$184)*100</f>
        <v>1.5224613765735295</v>
      </c>
      <c r="X9" s="12">
        <v>16001.6296306</v>
      </c>
      <c r="Y9" s="12">
        <v>11540.071208610001</v>
      </c>
      <c r="Z9" s="13">
        <f t="shared" si="6"/>
        <v>-27.881900312566525</v>
      </c>
      <c r="AA9" s="12">
        <v>172841.56786814387</v>
      </c>
      <c r="AB9" s="12">
        <v>156895.70137052398</v>
      </c>
      <c r="AC9" s="13">
        <f t="shared" si="7"/>
        <v>-9.2257127115304574</v>
      </c>
      <c r="AD9" s="14">
        <f>(AB9/AB$184)*100</f>
        <v>9.3725936079996703</v>
      </c>
    </row>
    <row r="10" spans="1:30">
      <c r="A10" s="4"/>
      <c r="B10" s="10"/>
      <c r="C10" s="12"/>
      <c r="D10" s="12"/>
      <c r="E10" s="13"/>
      <c r="F10" s="12"/>
      <c r="G10" s="12"/>
      <c r="H10" s="13"/>
      <c r="I10" s="14"/>
      <c r="J10" s="16"/>
      <c r="K10" s="16"/>
      <c r="L10" s="13"/>
      <c r="M10" s="16"/>
      <c r="N10" s="16"/>
      <c r="O10" s="13"/>
      <c r="P10" s="14"/>
      <c r="Q10" s="16"/>
      <c r="R10" s="15"/>
      <c r="S10" s="13"/>
      <c r="T10" s="16"/>
      <c r="U10" s="16"/>
      <c r="V10" s="13"/>
      <c r="W10" s="14"/>
      <c r="X10" s="12"/>
      <c r="Y10" s="12"/>
      <c r="Z10" s="13"/>
      <c r="AA10" s="12"/>
      <c r="AB10" s="12"/>
      <c r="AC10" s="13"/>
      <c r="AD10" s="14"/>
    </row>
    <row r="11" spans="1:30" ht="15">
      <c r="A11" s="4">
        <v>2</v>
      </c>
      <c r="B11" s="5" t="s">
        <v>20</v>
      </c>
      <c r="C11" s="6">
        <f>C12+C13+C14+C15+C16</f>
        <v>20.656303385999998</v>
      </c>
      <c r="D11" s="6">
        <f>D12+D13+D14+D15+D16</f>
        <v>9.7293583279999964</v>
      </c>
      <c r="E11" s="7">
        <f t="shared" ref="E11:E16" si="8">((D11-C11)/C11)*100</f>
        <v>-52.898840871042971</v>
      </c>
      <c r="F11" s="6">
        <f>F12+F13+F14+F15+F16</f>
        <v>117.63320828199997</v>
      </c>
      <c r="G11" s="6">
        <f>G12+G13+G14+G15+G16</f>
        <v>91.734178876999991</v>
      </c>
      <c r="H11" s="7">
        <f t="shared" ref="H11:H16" si="9">((G11-F11)/F11)*100</f>
        <v>-22.016767019490537</v>
      </c>
      <c r="I11" s="8">
        <f>(G11/G$179)*100</f>
        <v>3.5432763362488781E-2</v>
      </c>
      <c r="J11" s="9">
        <f>J12+J13+J14+J15+J16</f>
        <v>8473</v>
      </c>
      <c r="K11" s="9">
        <f>K12+K13+K14+K15+K16</f>
        <v>1755</v>
      </c>
      <c r="L11" s="7">
        <f t="shared" ref="L11:L16" si="10">((K11-J11)/J11)*100</f>
        <v>-79.287147409418154</v>
      </c>
      <c r="M11" s="9">
        <f>M12+M13+M14+M15+M16</f>
        <v>52963</v>
      </c>
      <c r="N11" s="9">
        <f>N12+N13+N14+N15+N16</f>
        <v>37487</v>
      </c>
      <c r="O11" s="7">
        <f t="shared" ref="O11:O16" si="11">((N11-M11)/M11)*100</f>
        <v>-29.220399146574021</v>
      </c>
      <c r="P11" s="8">
        <f>(N11/N$179)*100</f>
        <v>0.12977311358784077</v>
      </c>
      <c r="Q11" s="9">
        <f>Q12+Q13+Q14+Q15+Q16</f>
        <v>22356</v>
      </c>
      <c r="R11" s="9">
        <f>R12+R13+R14+R15+R16</f>
        <v>25838</v>
      </c>
      <c r="S11" s="7">
        <f t="shared" ref="S11:S16" si="12">((R11-Q11)/Q11)*100</f>
        <v>15.575237072821613</v>
      </c>
      <c r="T11" s="9">
        <f>T12+T13+T14+T15+T16</f>
        <v>142855</v>
      </c>
      <c r="U11" s="9">
        <f>U12+U13+U14+U15+U16</f>
        <v>251685</v>
      </c>
      <c r="V11" s="7">
        <f t="shared" ref="V11:V16" si="13">((U11-T11)/T11)*100</f>
        <v>76.182142732140974</v>
      </c>
      <c r="W11" s="8">
        <f>(U11/U$179)*100</f>
        <v>0.11045249453504044</v>
      </c>
      <c r="X11" s="6">
        <f>X12+X13+X14+X15+X16</f>
        <v>5899.7853992550099</v>
      </c>
      <c r="Y11" s="6">
        <f>Y12+Y13+Y14+Y15+Y16</f>
        <v>4835.6976585000002</v>
      </c>
      <c r="Z11" s="7">
        <f t="shared" ref="Z11:Z16" si="14">((Y11-X11)/X11)*100</f>
        <v>-18.036041461599204</v>
      </c>
      <c r="AA11" s="6">
        <f>AA12+AA13+AA14+AA15+AA16</f>
        <v>41488.873714220004</v>
      </c>
      <c r="AB11" s="6">
        <f>AB12+AB13+AB14+AB15+AB16</f>
        <v>37996.833483916002</v>
      </c>
      <c r="AC11" s="7">
        <f t="shared" ref="AC11:AC16" si="15">((AB11-AA11)/AA11)*100</f>
        <v>-8.4168113464770471</v>
      </c>
      <c r="AD11" s="8">
        <f>(AB11/AB$179)*100</f>
        <v>0.78738109527397748</v>
      </c>
    </row>
    <row r="12" spans="1:30">
      <c r="A12" s="4"/>
      <c r="B12" s="10" t="s">
        <v>2</v>
      </c>
      <c r="C12" s="18">
        <v>0.33705195200000015</v>
      </c>
      <c r="D12" s="18">
        <v>6.8014699999999997E-2</v>
      </c>
      <c r="E12" s="13">
        <f t="shared" si="8"/>
        <v>-79.82070728372463</v>
      </c>
      <c r="F12" s="18">
        <v>1.901208306</v>
      </c>
      <c r="G12" s="18">
        <v>2.4182424519999999</v>
      </c>
      <c r="H12" s="13">
        <f t="shared" si="9"/>
        <v>27.195028780817871</v>
      </c>
      <c r="I12" s="14">
        <f>(G12/G$180)*100</f>
        <v>7.766248698902768E-3</v>
      </c>
      <c r="J12" s="19">
        <v>3623</v>
      </c>
      <c r="K12" s="19">
        <v>2</v>
      </c>
      <c r="L12" s="13">
        <f t="shared" si="10"/>
        <v>-99.944797129450734</v>
      </c>
      <c r="M12" s="19">
        <v>11352</v>
      </c>
      <c r="N12" s="19">
        <v>15038</v>
      </c>
      <c r="O12" s="13">
        <f t="shared" si="11"/>
        <v>32.470049330514442</v>
      </c>
      <c r="P12" s="14">
        <f>(N12/N$180)*100</f>
        <v>1.4217924341884447</v>
      </c>
      <c r="Q12" s="19">
        <v>0</v>
      </c>
      <c r="R12" s="15">
        <v>0</v>
      </c>
      <c r="S12" s="39" t="s">
        <v>47</v>
      </c>
      <c r="T12" s="19">
        <v>0</v>
      </c>
      <c r="U12" s="19">
        <v>0</v>
      </c>
      <c r="V12" s="39" t="s">
        <v>47</v>
      </c>
      <c r="W12" s="39" t="s">
        <v>47</v>
      </c>
      <c r="X12" s="18">
        <v>8.0412499999999998</v>
      </c>
      <c r="Y12" s="18">
        <v>0.65</v>
      </c>
      <c r="Z12" s="13">
        <f t="shared" si="14"/>
        <v>-91.916679620705736</v>
      </c>
      <c r="AA12" s="18">
        <v>32.314889999999998</v>
      </c>
      <c r="AB12" s="18">
        <v>44.602365399999996</v>
      </c>
      <c r="AC12" s="13">
        <f t="shared" si="15"/>
        <v>38.024190705894398</v>
      </c>
      <c r="AD12" s="14">
        <f>(AB12/AB$180)*100</f>
        <v>0.14999824994909847</v>
      </c>
    </row>
    <row r="13" spans="1:30" s="3" customFormat="1" ht="15">
      <c r="A13" s="4"/>
      <c r="B13" s="10" t="s">
        <v>3</v>
      </c>
      <c r="C13" s="18">
        <v>17.566670425999995</v>
      </c>
      <c r="D13" s="18">
        <v>6.6903275639999977</v>
      </c>
      <c r="E13" s="13">
        <f t="shared" si="8"/>
        <v>-61.914651998606359</v>
      </c>
      <c r="F13" s="18">
        <v>100.62290900599997</v>
      </c>
      <c r="G13" s="18">
        <v>70.769692293999995</v>
      </c>
      <c r="H13" s="13">
        <f t="shared" si="9"/>
        <v>-29.668409517180507</v>
      </c>
      <c r="I13" s="14">
        <f>(G13/G$181)*100</f>
        <v>0.10056126606990883</v>
      </c>
      <c r="J13" s="19">
        <v>4820</v>
      </c>
      <c r="K13" s="19">
        <v>1738</v>
      </c>
      <c r="L13" s="13">
        <f t="shared" si="10"/>
        <v>-63.941908713692939</v>
      </c>
      <c r="M13" s="19">
        <v>41517</v>
      </c>
      <c r="N13" s="19">
        <v>22335</v>
      </c>
      <c r="O13" s="13">
        <f t="shared" si="11"/>
        <v>-46.20276031505167</v>
      </c>
      <c r="P13" s="14">
        <f>(N13/N$181)*100</f>
        <v>8.0364757770689174E-2</v>
      </c>
      <c r="Q13" s="19">
        <v>0</v>
      </c>
      <c r="R13" s="15">
        <v>0</v>
      </c>
      <c r="S13" s="39" t="s">
        <v>47</v>
      </c>
      <c r="T13" s="19">
        <v>0</v>
      </c>
      <c r="U13" s="19">
        <v>0</v>
      </c>
      <c r="V13" s="39" t="s">
        <v>47</v>
      </c>
      <c r="W13" s="39" t="s">
        <v>47</v>
      </c>
      <c r="X13" s="18">
        <v>2511.7592681550104</v>
      </c>
      <c r="Y13" s="18">
        <v>1209.1377783999999</v>
      </c>
      <c r="Z13" s="13">
        <f t="shared" si="14"/>
        <v>-51.860920999480939</v>
      </c>
      <c r="AA13" s="18">
        <v>28468.907896020006</v>
      </c>
      <c r="AB13" s="18">
        <v>14608.303461700001</v>
      </c>
      <c r="AC13" s="13">
        <f t="shared" si="15"/>
        <v>-48.686814699547135</v>
      </c>
      <c r="AD13" s="14">
        <f>(AB13/AB$181)*100</f>
        <v>0.74351420825949388</v>
      </c>
    </row>
    <row r="14" spans="1:30" s="3" customFormat="1" ht="15">
      <c r="A14" s="4"/>
      <c r="B14" s="10" t="s">
        <v>4</v>
      </c>
      <c r="C14" s="18">
        <v>0.49630000000000002</v>
      </c>
      <c r="D14" s="18">
        <v>0</v>
      </c>
      <c r="E14" s="13">
        <f t="shared" si="8"/>
        <v>-100</v>
      </c>
      <c r="F14" s="18">
        <v>3.5439994000000001</v>
      </c>
      <c r="G14" s="18">
        <v>1.0822620999999999</v>
      </c>
      <c r="H14" s="13">
        <f t="shared" si="9"/>
        <v>-69.462125191104718</v>
      </c>
      <c r="I14" s="14">
        <f>(G14/G$182)*100</f>
        <v>8.8044385433676058E-4</v>
      </c>
      <c r="J14" s="19">
        <v>0</v>
      </c>
      <c r="K14" s="19">
        <v>0</v>
      </c>
      <c r="L14" s="39" t="s">
        <v>47</v>
      </c>
      <c r="M14" s="19">
        <v>0</v>
      </c>
      <c r="N14" s="19">
        <v>0</v>
      </c>
      <c r="O14" s="39" t="s">
        <v>47</v>
      </c>
      <c r="P14" s="14">
        <f>(N14/N$182)*100</f>
        <v>0</v>
      </c>
      <c r="Q14" s="19">
        <v>0</v>
      </c>
      <c r="R14" s="15">
        <v>0</v>
      </c>
      <c r="S14" s="39" t="s">
        <v>47</v>
      </c>
      <c r="T14" s="19">
        <v>0</v>
      </c>
      <c r="U14" s="19">
        <v>0</v>
      </c>
      <c r="V14" s="39" t="s">
        <v>47</v>
      </c>
      <c r="W14" s="14">
        <f>(U14/U$182)*100</f>
        <v>0</v>
      </c>
      <c r="X14" s="18">
        <v>0</v>
      </c>
      <c r="Y14" s="18">
        <v>0</v>
      </c>
      <c r="Z14" s="39" t="s">
        <v>47</v>
      </c>
      <c r="AA14" s="18">
        <v>0</v>
      </c>
      <c r="AB14" s="18">
        <v>0</v>
      </c>
      <c r="AC14" s="39" t="s">
        <v>47</v>
      </c>
      <c r="AD14" s="14">
        <f>(AB14/AB$182)*100</f>
        <v>0</v>
      </c>
    </row>
    <row r="15" spans="1:30">
      <c r="A15" s="4"/>
      <c r="B15" s="10" t="s">
        <v>5</v>
      </c>
      <c r="C15" s="18">
        <v>0</v>
      </c>
      <c r="D15" s="18">
        <v>0</v>
      </c>
      <c r="E15" s="39" t="s">
        <v>47</v>
      </c>
      <c r="F15" s="18">
        <v>0</v>
      </c>
      <c r="G15" s="18">
        <v>0</v>
      </c>
      <c r="H15" s="39" t="s">
        <v>47</v>
      </c>
      <c r="I15" s="14">
        <f>(G15/G$183)*100</f>
        <v>0</v>
      </c>
      <c r="J15" s="19">
        <v>0</v>
      </c>
      <c r="K15" s="19">
        <v>0</v>
      </c>
      <c r="L15" s="39" t="s">
        <v>47</v>
      </c>
      <c r="M15" s="19">
        <v>0</v>
      </c>
      <c r="N15" s="19">
        <v>0</v>
      </c>
      <c r="O15" s="39" t="s">
        <v>47</v>
      </c>
      <c r="P15" s="14">
        <f>(N15/N$183)*100</f>
        <v>0</v>
      </c>
      <c r="Q15" s="19">
        <v>0</v>
      </c>
      <c r="R15" s="15">
        <v>0</v>
      </c>
      <c r="S15" s="39" t="s">
        <v>47</v>
      </c>
      <c r="T15" s="19">
        <v>0</v>
      </c>
      <c r="U15" s="19">
        <v>0</v>
      </c>
      <c r="V15" s="39" t="s">
        <v>47</v>
      </c>
      <c r="W15" s="14">
        <f>(U15/U$183)*100</f>
        <v>0</v>
      </c>
      <c r="X15" s="18">
        <v>0</v>
      </c>
      <c r="Y15" s="18">
        <v>0</v>
      </c>
      <c r="Z15" s="39" t="s">
        <v>47</v>
      </c>
      <c r="AA15" s="18">
        <v>0</v>
      </c>
      <c r="AB15" s="18">
        <v>0</v>
      </c>
      <c r="AC15" s="39" t="s">
        <v>47</v>
      </c>
      <c r="AD15" s="14">
        <f>(AB15/AB$183)*100</f>
        <v>0</v>
      </c>
    </row>
    <row r="16" spans="1:30">
      <c r="A16" s="4"/>
      <c r="B16" s="10" t="s">
        <v>23</v>
      </c>
      <c r="C16" s="18">
        <v>2.2562810080000002</v>
      </c>
      <c r="D16" s="18">
        <v>2.9710160639999996</v>
      </c>
      <c r="E16" s="13">
        <f t="shared" si="8"/>
        <v>31.67757267227768</v>
      </c>
      <c r="F16" s="18">
        <v>11.56509157</v>
      </c>
      <c r="G16" s="18">
        <v>17.463982030999997</v>
      </c>
      <c r="H16" s="13">
        <f t="shared" si="9"/>
        <v>51.005998744547739</v>
      </c>
      <c r="I16" s="14">
        <f>(G16/G$184)*100</f>
        <v>0.27483701398125321</v>
      </c>
      <c r="J16" s="19">
        <v>30</v>
      </c>
      <c r="K16" s="19">
        <v>15</v>
      </c>
      <c r="L16" s="13">
        <f t="shared" si="10"/>
        <v>-50</v>
      </c>
      <c r="M16" s="19">
        <v>94</v>
      </c>
      <c r="N16" s="19">
        <v>114</v>
      </c>
      <c r="O16" s="13">
        <f t="shared" si="11"/>
        <v>21.276595744680851</v>
      </c>
      <c r="P16" s="14">
        <f>(N16/N$184)*100</f>
        <v>0.37000973709834467</v>
      </c>
      <c r="Q16" s="19">
        <v>22356</v>
      </c>
      <c r="R16" s="15">
        <v>25838</v>
      </c>
      <c r="S16" s="13">
        <f t="shared" si="12"/>
        <v>15.575237072821613</v>
      </c>
      <c r="T16" s="19">
        <v>142855</v>
      </c>
      <c r="U16" s="19">
        <v>251685</v>
      </c>
      <c r="V16" s="13">
        <f t="shared" si="13"/>
        <v>76.182142732140974</v>
      </c>
      <c r="W16" s="14">
        <f>(U16/U$184)*100</f>
        <v>0.27307709796985508</v>
      </c>
      <c r="X16" s="18">
        <v>3379.9848810999997</v>
      </c>
      <c r="Y16" s="18">
        <v>3625.9098801000005</v>
      </c>
      <c r="Z16" s="13">
        <f t="shared" si="14"/>
        <v>7.2759200899137051</v>
      </c>
      <c r="AA16" s="18">
        <v>12987.650928199999</v>
      </c>
      <c r="AB16" s="18">
        <v>23343.927656816002</v>
      </c>
      <c r="AC16" s="13">
        <f t="shared" si="15"/>
        <v>79.739413893004226</v>
      </c>
      <c r="AD16" s="14">
        <f>(AB16/AB$184)*100</f>
        <v>1.3945133310260664</v>
      </c>
    </row>
    <row r="17" spans="1:30">
      <c r="A17" s="4"/>
      <c r="B17" s="10"/>
      <c r="C17" s="18"/>
      <c r="D17" s="18"/>
      <c r="E17" s="13"/>
      <c r="F17" s="18"/>
      <c r="G17" s="18"/>
      <c r="H17" s="13"/>
      <c r="I17" s="14"/>
      <c r="J17" s="19"/>
      <c r="K17" s="19"/>
      <c r="L17" s="13"/>
      <c r="M17" s="19"/>
      <c r="N17" s="19"/>
      <c r="O17" s="13"/>
      <c r="P17" s="14"/>
      <c r="Q17" s="19"/>
      <c r="R17" s="15"/>
      <c r="S17" s="13"/>
      <c r="T17" s="19"/>
      <c r="U17" s="19"/>
      <c r="V17" s="13"/>
      <c r="W17" s="14"/>
      <c r="X17" s="18"/>
      <c r="Y17" s="18"/>
      <c r="Z17" s="13"/>
      <c r="AA17" s="18"/>
      <c r="AB17" s="18"/>
      <c r="AC17" s="13"/>
      <c r="AD17" s="14"/>
    </row>
    <row r="18" spans="1:30" ht="15">
      <c r="A18" s="4">
        <v>3</v>
      </c>
      <c r="B18" s="5" t="s">
        <v>24</v>
      </c>
      <c r="C18" s="6">
        <f>C19+C20+C21+C22+C23</f>
        <v>78.027836366047694</v>
      </c>
      <c r="D18" s="6">
        <f>D19+D20+D21+D22+D23</f>
        <v>15.465256485533883</v>
      </c>
      <c r="E18" s="7">
        <f t="shared" ref="E18:E23" si="16">((D18-C18)/C18)*100</f>
        <v>-80.179821451177276</v>
      </c>
      <c r="F18" s="6">
        <f>F19+F20+F21+F22+F23</f>
        <v>283.827890773447</v>
      </c>
      <c r="G18" s="6">
        <f>G19+G20+G21+G22+G23</f>
        <v>217.53412093348379</v>
      </c>
      <c r="H18" s="7">
        <f t="shared" ref="H18:H23" si="17">((G18-F18)/F18)*100</f>
        <v>-23.357031495146213</v>
      </c>
      <c r="I18" s="8">
        <f>(G18/G$179)*100</f>
        <v>8.4023589949369371E-2</v>
      </c>
      <c r="J18" s="9">
        <f>J19+J20+J21+J22+J23</f>
        <v>4694</v>
      </c>
      <c r="K18" s="9">
        <f>K19+K20+K21+K22+K23</f>
        <v>2218</v>
      </c>
      <c r="L18" s="7">
        <f t="shared" ref="L18:L23" si="18">((K18-J18)/J18)*100</f>
        <v>-52.748189177673623</v>
      </c>
      <c r="M18" s="9">
        <f>M19+M20+M21+M22+M23</f>
        <v>32210</v>
      </c>
      <c r="N18" s="9">
        <f>N19+N20+N21+N22+N23</f>
        <v>20787</v>
      </c>
      <c r="O18" s="7">
        <f t="shared" ref="O18:O23" si="19">((N18-M18)/M18)*100</f>
        <v>-35.464141570940697</v>
      </c>
      <c r="P18" s="8">
        <f>(N18/N$179)*100</f>
        <v>7.1960778727304026E-2</v>
      </c>
      <c r="Q18" s="9">
        <f>Q19+Q20+Q21+Q22+Q23</f>
        <v>49980</v>
      </c>
      <c r="R18" s="9">
        <f>R19+R20+R21+R22+R23</f>
        <v>15702</v>
      </c>
      <c r="S18" s="7">
        <f t="shared" ref="S18:S23" si="20">((R18-Q18)/Q18)*100</f>
        <v>-68.583433373349351</v>
      </c>
      <c r="T18" s="9">
        <f>T19+T20+T21+T22+T23</f>
        <v>458631</v>
      </c>
      <c r="U18" s="9">
        <f>U19+U20+U21+U22+U23</f>
        <v>425266</v>
      </c>
      <c r="V18" s="7">
        <f t="shared" ref="V18:V23" si="21">((U18-T18)/T18)*100</f>
        <v>-7.2749116392045021</v>
      </c>
      <c r="W18" s="8">
        <f>(U18/U$179)*100</f>
        <v>0.18662888348903792</v>
      </c>
      <c r="X18" s="6">
        <f>X19+X20+X21+X22+X23</f>
        <v>1205.3902438115172</v>
      </c>
      <c r="Y18" s="6">
        <f>Y19+Y20+Y21+Y22+Y23</f>
        <v>1840.8261326666893</v>
      </c>
      <c r="Z18" s="7">
        <f t="shared" ref="Z18:Z23" si="22">((Y18-X18)/X18)*100</f>
        <v>52.716196444886201</v>
      </c>
      <c r="AA18" s="6">
        <f>AA19+AA20+AA21+AA22+AA23</f>
        <v>6475.9408763209194</v>
      </c>
      <c r="AB18" s="6">
        <f>AB19+AB20+AB21+AB22+AB23</f>
        <v>5306.5947323628798</v>
      </c>
      <c r="AC18" s="7">
        <f t="shared" ref="AC18:AC23" si="23">((AB18-AA18)/AA18)*100</f>
        <v>-18.05677609308816</v>
      </c>
      <c r="AD18" s="8">
        <f>(AB18/AB$179)*100</f>
        <v>0.10996475204471121</v>
      </c>
    </row>
    <row r="19" spans="1:30">
      <c r="A19" s="4"/>
      <c r="B19" s="10" t="s">
        <v>2</v>
      </c>
      <c r="C19" s="18">
        <v>1.2712227000000005</v>
      </c>
      <c r="D19" s="18">
        <v>0.57070239999999994</v>
      </c>
      <c r="E19" s="13">
        <f t="shared" si="16"/>
        <v>-55.106025089073718</v>
      </c>
      <c r="F19" s="18">
        <v>7.3318867000000001</v>
      </c>
      <c r="G19" s="18">
        <v>8.8170754999999996</v>
      </c>
      <c r="H19" s="13">
        <f t="shared" si="17"/>
        <v>20.256570522291341</v>
      </c>
      <c r="I19" s="14">
        <f>(G19/G$180)*100</f>
        <v>2.8316267904969553E-2</v>
      </c>
      <c r="J19" s="19">
        <v>470</v>
      </c>
      <c r="K19" s="19">
        <v>593</v>
      </c>
      <c r="L19" s="13">
        <f t="shared" si="18"/>
        <v>26.170212765957444</v>
      </c>
      <c r="M19" s="19">
        <v>6325</v>
      </c>
      <c r="N19" s="19">
        <v>1326</v>
      </c>
      <c r="O19" s="13">
        <f t="shared" si="19"/>
        <v>-79.035573122529641</v>
      </c>
      <c r="P19" s="14">
        <f>(N19/N$180)*100</f>
        <v>0.12536885009535029</v>
      </c>
      <c r="Q19" s="19">
        <v>0</v>
      </c>
      <c r="R19" s="15">
        <v>0</v>
      </c>
      <c r="S19" s="39" t="s">
        <v>47</v>
      </c>
      <c r="T19" s="19">
        <v>0</v>
      </c>
      <c r="U19" s="19">
        <v>0</v>
      </c>
      <c r="V19" s="39" t="s">
        <v>47</v>
      </c>
      <c r="W19" s="39" t="s">
        <v>47</v>
      </c>
      <c r="X19" s="18">
        <v>1.3026631000000009</v>
      </c>
      <c r="Y19" s="18">
        <v>1.4600000000000006</v>
      </c>
      <c r="Z19" s="13">
        <f t="shared" si="22"/>
        <v>12.078096017304834</v>
      </c>
      <c r="AA19" s="18">
        <v>15.1642434</v>
      </c>
      <c r="AB19" s="18">
        <v>7.2795631000000007</v>
      </c>
      <c r="AC19" s="13">
        <f t="shared" si="23"/>
        <v>-51.995210654558598</v>
      </c>
      <c r="AD19" s="14">
        <f>(AB19/AB$180)*100</f>
        <v>2.4481251512145908E-2</v>
      </c>
    </row>
    <row r="20" spans="1:30">
      <c r="A20" s="4"/>
      <c r="B20" s="10" t="s">
        <v>3</v>
      </c>
      <c r="C20" s="18">
        <v>42.721523199999986</v>
      </c>
      <c r="D20" s="18">
        <v>12.268936899999995</v>
      </c>
      <c r="E20" s="13">
        <f t="shared" si="16"/>
        <v>-71.281602384439338</v>
      </c>
      <c r="F20" s="18">
        <v>167.51690160000001</v>
      </c>
      <c r="G20" s="18">
        <v>114.7306627</v>
      </c>
      <c r="H20" s="13">
        <f t="shared" si="17"/>
        <v>-31.510992858525995</v>
      </c>
      <c r="I20" s="14">
        <f>(G20/G$181)*100</f>
        <v>0.16302827275581971</v>
      </c>
      <c r="J20" s="19">
        <v>4221</v>
      </c>
      <c r="K20" s="19">
        <v>1615</v>
      </c>
      <c r="L20" s="13">
        <f t="shared" si="18"/>
        <v>-61.738924425491589</v>
      </c>
      <c r="M20" s="19">
        <v>25829</v>
      </c>
      <c r="N20" s="19">
        <v>19415</v>
      </c>
      <c r="O20" s="13">
        <f t="shared" si="19"/>
        <v>-24.832552557203144</v>
      </c>
      <c r="P20" s="14">
        <f>(N20/N$181)*100</f>
        <v>6.9858149635904657E-2</v>
      </c>
      <c r="Q20" s="19">
        <v>0</v>
      </c>
      <c r="R20" s="15">
        <v>0</v>
      </c>
      <c r="S20" s="39" t="s">
        <v>47</v>
      </c>
      <c r="T20" s="19">
        <v>0</v>
      </c>
      <c r="U20" s="19">
        <v>0</v>
      </c>
      <c r="V20" s="39" t="s">
        <v>47</v>
      </c>
      <c r="W20" s="39" t="s">
        <v>47</v>
      </c>
      <c r="X20" s="18">
        <v>818.42654210000012</v>
      </c>
      <c r="Y20" s="18">
        <v>253.89846709999986</v>
      </c>
      <c r="Z20" s="13">
        <f t="shared" si="22"/>
        <v>-68.977244255969268</v>
      </c>
      <c r="AA20" s="18">
        <v>4838.0493653999993</v>
      </c>
      <c r="AB20" s="18">
        <v>3043.5311633000001</v>
      </c>
      <c r="AC20" s="13">
        <f t="shared" si="23"/>
        <v>-37.091771219486766</v>
      </c>
      <c r="AD20" s="14">
        <f>(AB20/AB$181)*100</f>
        <v>0.15490564452792085</v>
      </c>
    </row>
    <row r="21" spans="1:30">
      <c r="A21" s="4"/>
      <c r="B21" s="10" t="s">
        <v>4</v>
      </c>
      <c r="C21" s="18">
        <v>0.66873979709574483</v>
      </c>
      <c r="D21" s="18">
        <v>3.5214000000000001E-3</v>
      </c>
      <c r="E21" s="13">
        <f t="shared" si="16"/>
        <v>-99.473427480270644</v>
      </c>
      <c r="F21" s="18">
        <v>4.0113757926155174</v>
      </c>
      <c r="G21" s="18">
        <v>2.5552369868941738</v>
      </c>
      <c r="H21" s="13">
        <f t="shared" si="17"/>
        <v>-36.300234159111398</v>
      </c>
      <c r="I21" s="14">
        <f>(G21/G$182)*100</f>
        <v>2.0787410937562699E-3</v>
      </c>
      <c r="J21" s="19">
        <v>0</v>
      </c>
      <c r="K21" s="19">
        <v>0</v>
      </c>
      <c r="L21" s="39" t="s">
        <v>47</v>
      </c>
      <c r="M21" s="19">
        <v>2</v>
      </c>
      <c r="N21" s="19">
        <v>1</v>
      </c>
      <c r="O21" s="13">
        <f t="shared" si="19"/>
        <v>-50</v>
      </c>
      <c r="P21" s="14">
        <f>(N21/N$182)*100</f>
        <v>3.1735956839098696E-2</v>
      </c>
      <c r="Q21" s="19">
        <v>827</v>
      </c>
      <c r="R21" s="15">
        <v>3</v>
      </c>
      <c r="S21" s="13">
        <f t="shared" si="20"/>
        <v>-99.637243047158407</v>
      </c>
      <c r="T21" s="19">
        <v>5083</v>
      </c>
      <c r="U21" s="19">
        <v>5737</v>
      </c>
      <c r="V21" s="13">
        <f t="shared" si="21"/>
        <v>12.866417469998032</v>
      </c>
      <c r="W21" s="14">
        <f>(U21/U$182)*100</f>
        <v>4.469732432015463E-3</v>
      </c>
      <c r="X21" s="18">
        <v>29.520153799999999</v>
      </c>
      <c r="Y21" s="18">
        <v>-5.7596205999999999</v>
      </c>
      <c r="Z21" s="13">
        <f t="shared" si="22"/>
        <v>-119.51080823975924</v>
      </c>
      <c r="AA21" s="18">
        <v>138.41695530000001</v>
      </c>
      <c r="AB21" s="18">
        <v>50.182120299999994</v>
      </c>
      <c r="AC21" s="13">
        <f t="shared" si="23"/>
        <v>-63.745684052046194</v>
      </c>
      <c r="AD21" s="14">
        <f>(AB21/AB$182)*100</f>
        <v>4.6668769493769515E-3</v>
      </c>
    </row>
    <row r="22" spans="1:30" s="3" customFormat="1" ht="15">
      <c r="A22" s="4"/>
      <c r="B22" s="10" t="s">
        <v>5</v>
      </c>
      <c r="C22" s="18">
        <v>0.19168769999999999</v>
      </c>
      <c r="D22" s="18">
        <v>0.1369716</v>
      </c>
      <c r="E22" s="13">
        <f t="shared" si="16"/>
        <v>-28.544397997367589</v>
      </c>
      <c r="F22" s="18">
        <v>2.6106381249999999</v>
      </c>
      <c r="G22" s="18">
        <v>1.3487830000000001</v>
      </c>
      <c r="H22" s="13">
        <f t="shared" si="17"/>
        <v>-48.335122088205921</v>
      </c>
      <c r="I22" s="14">
        <f>(G22/G$183)*100</f>
        <v>4.7986924482998402E-3</v>
      </c>
      <c r="J22" s="19">
        <v>0</v>
      </c>
      <c r="K22" s="19">
        <v>0</v>
      </c>
      <c r="L22" s="39" t="s">
        <v>47</v>
      </c>
      <c r="M22" s="19">
        <v>0</v>
      </c>
      <c r="N22" s="19">
        <v>0</v>
      </c>
      <c r="O22" s="39" t="s">
        <v>47</v>
      </c>
      <c r="P22" s="14">
        <f>(N22/N$183)*100</f>
        <v>0</v>
      </c>
      <c r="Q22" s="19">
        <v>0</v>
      </c>
      <c r="R22" s="15">
        <v>0</v>
      </c>
      <c r="S22" s="39" t="s">
        <v>47</v>
      </c>
      <c r="T22" s="19">
        <v>0</v>
      </c>
      <c r="U22" s="19">
        <v>0</v>
      </c>
      <c r="V22" s="39" t="s">
        <v>47</v>
      </c>
      <c r="W22" s="14">
        <f>(U22/U$183)*100</f>
        <v>0</v>
      </c>
      <c r="X22" s="18">
        <v>0</v>
      </c>
      <c r="Y22" s="18">
        <v>-2.2000000000000002E-2</v>
      </c>
      <c r="Z22" s="39" t="s">
        <v>47</v>
      </c>
      <c r="AA22" s="18">
        <v>-133.84049999999999</v>
      </c>
      <c r="AB22" s="18">
        <v>-0.629</v>
      </c>
      <c r="AC22" s="13">
        <f t="shared" si="23"/>
        <v>-99.530037619405192</v>
      </c>
      <c r="AD22" s="14">
        <f>(AB22/AB$183)*100</f>
        <v>-7.674751691908794E-4</v>
      </c>
    </row>
    <row r="23" spans="1:30">
      <c r="A23" s="4"/>
      <c r="B23" s="10" t="s">
        <v>23</v>
      </c>
      <c r="C23" s="18">
        <v>33.174662968951964</v>
      </c>
      <c r="D23" s="18">
        <v>2.4851241855338873</v>
      </c>
      <c r="E23" s="13">
        <f t="shared" si="16"/>
        <v>-92.508969306305517</v>
      </c>
      <c r="F23" s="18">
        <v>102.35708855583145</v>
      </c>
      <c r="G23" s="18">
        <v>90.08236274658961</v>
      </c>
      <c r="H23" s="13">
        <f t="shared" si="17"/>
        <v>-11.992062281594206</v>
      </c>
      <c r="I23" s="14">
        <f>(G23/G$184)*100</f>
        <v>1.4176587874232438</v>
      </c>
      <c r="J23" s="19">
        <v>3</v>
      </c>
      <c r="K23" s="19">
        <v>10</v>
      </c>
      <c r="L23" s="13">
        <f t="shared" si="18"/>
        <v>233.33333333333334</v>
      </c>
      <c r="M23" s="19">
        <v>54</v>
      </c>
      <c r="N23" s="19">
        <v>45</v>
      </c>
      <c r="O23" s="13">
        <f t="shared" si="19"/>
        <v>-16.666666666666664</v>
      </c>
      <c r="P23" s="14">
        <f>(N23/N$184)*100</f>
        <v>0.14605647517039921</v>
      </c>
      <c r="Q23" s="19">
        <v>49153</v>
      </c>
      <c r="R23" s="15">
        <v>15699</v>
      </c>
      <c r="S23" s="13">
        <f t="shared" si="20"/>
        <v>-68.060952535959146</v>
      </c>
      <c r="T23" s="19">
        <v>453548</v>
      </c>
      <c r="U23" s="19">
        <v>419529</v>
      </c>
      <c r="V23" s="13">
        <f t="shared" si="21"/>
        <v>-7.5006394031061765</v>
      </c>
      <c r="W23" s="14">
        <f>(U23/U$184)*100</f>
        <v>0.45518708637461647</v>
      </c>
      <c r="X23" s="18">
        <v>356.14088481151697</v>
      </c>
      <c r="Y23" s="18">
        <v>1591.2492861666894</v>
      </c>
      <c r="Z23" s="13">
        <f t="shared" si="22"/>
        <v>346.80331689770406</v>
      </c>
      <c r="AA23" s="18">
        <v>1618.1508122209204</v>
      </c>
      <c r="AB23" s="18">
        <v>2206.2308856628797</v>
      </c>
      <c r="AC23" s="13">
        <f t="shared" si="23"/>
        <v>36.342723372910854</v>
      </c>
      <c r="AD23" s="14">
        <f>(AB23/AB$184)*100</f>
        <v>0.13179523285919773</v>
      </c>
    </row>
    <row r="24" spans="1:30">
      <c r="A24" s="4"/>
      <c r="B24" s="10"/>
      <c r="C24" s="18"/>
      <c r="D24" s="18"/>
      <c r="E24" s="13"/>
      <c r="F24" s="18"/>
      <c r="G24" s="18"/>
      <c r="H24" s="13"/>
      <c r="I24" s="14"/>
      <c r="J24" s="19"/>
      <c r="K24" s="19"/>
      <c r="L24" s="13"/>
      <c r="M24" s="19"/>
      <c r="N24" s="19"/>
      <c r="O24" s="13"/>
      <c r="P24" s="14"/>
      <c r="Q24" s="19"/>
      <c r="R24" s="15"/>
      <c r="S24" s="13"/>
      <c r="T24" s="19"/>
      <c r="U24" s="19"/>
      <c r="V24" s="13"/>
      <c r="W24" s="14"/>
      <c r="X24" s="18"/>
      <c r="Y24" s="18"/>
      <c r="Z24" s="13"/>
      <c r="AA24" s="18"/>
      <c r="AB24" s="18"/>
      <c r="AC24" s="13"/>
      <c r="AD24" s="14"/>
    </row>
    <row r="25" spans="1:30" s="3" customFormat="1" ht="15">
      <c r="A25" s="4">
        <v>4</v>
      </c>
      <c r="B25" s="5" t="s">
        <v>25</v>
      </c>
      <c r="C25" s="6">
        <f>C26+C27+C28+C29+C30</f>
        <v>1182.107721246661</v>
      </c>
      <c r="D25" s="6">
        <f>D26+D27+D28+D29+D30</f>
        <v>585.36451720197579</v>
      </c>
      <c r="E25" s="7">
        <f t="shared" ref="E25:E30" si="24">((D25-C25)/C25)*100</f>
        <v>-50.481288068684179</v>
      </c>
      <c r="F25" s="6">
        <f>F26+F27+F28+F29+F30</f>
        <v>4922.8896025695576</v>
      </c>
      <c r="G25" s="6">
        <f>G26+G27+G28+G29+G30</f>
        <v>5178.7256237651854</v>
      </c>
      <c r="H25" s="7">
        <f t="shared" ref="H25:H30" si="25">((G25-F25)/F25)*100</f>
        <v>5.1968669186099836</v>
      </c>
      <c r="I25" s="8">
        <f>(G25/G$179)*100</f>
        <v>2.0003074294932834</v>
      </c>
      <c r="J25" s="9">
        <f>J26+J27+J28+J29+J30</f>
        <v>54295</v>
      </c>
      <c r="K25" s="9">
        <f>K26+K27+K28+K29+K30</f>
        <v>35562</v>
      </c>
      <c r="L25" s="7">
        <f t="shared" ref="L25:L30" si="26">((K25-J25)/J25)*100</f>
        <v>-34.502256193019612</v>
      </c>
      <c r="M25" s="9">
        <f>M26+M27+M28+M29+M30</f>
        <v>310952</v>
      </c>
      <c r="N25" s="9">
        <f>N26+N27+N28+N29+N30</f>
        <v>311507</v>
      </c>
      <c r="O25" s="7">
        <f t="shared" ref="O25:O30" si="27">((N25-M25)/M25)*100</f>
        <v>0.17848413903110449</v>
      </c>
      <c r="P25" s="8">
        <f>(N25/N$179)*100</f>
        <v>1.0783800596048634</v>
      </c>
      <c r="Q25" s="9">
        <f>Q26+Q27+Q28+Q29+Q30</f>
        <v>5698571</v>
      </c>
      <c r="R25" s="9">
        <f>R26+R27+R28+R29+R30</f>
        <v>3830028</v>
      </c>
      <c r="S25" s="7">
        <f t="shared" ref="S25:S30" si="28">((R25-Q25)/Q25)*100</f>
        <v>-32.789676569792675</v>
      </c>
      <c r="T25" s="9">
        <f>T26+T27+T28+T29+T30</f>
        <v>35313582</v>
      </c>
      <c r="U25" s="9">
        <f>U26+U27+U28+U29+U30</f>
        <v>34081343</v>
      </c>
      <c r="V25" s="7">
        <f t="shared" ref="V25:V30" si="29">((U25-T25)/T25)*100</f>
        <v>-3.4894194533989786</v>
      </c>
      <c r="W25" s="8">
        <f>(U25/U$179)*100</f>
        <v>14.956669453699419</v>
      </c>
      <c r="X25" s="6">
        <f>X26+X27+X28+X29+X30</f>
        <v>40037.2547229755</v>
      </c>
      <c r="Y25" s="6">
        <f>Y26+Y27+Y28+Y29+Y30</f>
        <v>31135.099624380098</v>
      </c>
      <c r="Z25" s="7">
        <f t="shared" ref="Z25:Z30" si="30">((Y25-X25)/X25)*100</f>
        <v>-22.234679076252633</v>
      </c>
      <c r="AA25" s="6">
        <f>AA26+AA27+AA28+AA29+AA30</f>
        <v>248016.02949349128</v>
      </c>
      <c r="AB25" s="6">
        <f>AB26+AB27+AB28+AB29+AB30</f>
        <v>277995.23379316053</v>
      </c>
      <c r="AC25" s="7">
        <f t="shared" ref="AC25:AC30" si="31">((AB25-AA25)/AA25)*100</f>
        <v>12.087607547340401</v>
      </c>
      <c r="AD25" s="8">
        <f>(AB25/AB$179)*100</f>
        <v>5.7606956052708762</v>
      </c>
    </row>
    <row r="26" spans="1:30">
      <c r="A26" s="4"/>
      <c r="B26" s="10" t="s">
        <v>2</v>
      </c>
      <c r="C26" s="18">
        <v>11.907780031000033</v>
      </c>
      <c r="D26" s="18">
        <v>8.1311299729999984</v>
      </c>
      <c r="E26" s="13">
        <f t="shared" si="24"/>
        <v>-31.71581980997399</v>
      </c>
      <c r="F26" s="18">
        <v>65.633863981000218</v>
      </c>
      <c r="G26" s="18">
        <v>80.438339573332442</v>
      </c>
      <c r="H26" s="13">
        <f t="shared" si="25"/>
        <v>22.556154238637916</v>
      </c>
      <c r="I26" s="14">
        <f>(G26/G$180)*100</f>
        <v>0.25832982525661663</v>
      </c>
      <c r="J26" s="19">
        <v>153</v>
      </c>
      <c r="K26" s="19">
        <v>73</v>
      </c>
      <c r="L26" s="13">
        <f t="shared" si="26"/>
        <v>-52.287581699346411</v>
      </c>
      <c r="M26" s="19">
        <v>1661</v>
      </c>
      <c r="N26" s="19">
        <v>513</v>
      </c>
      <c r="O26" s="13">
        <f t="shared" si="27"/>
        <v>-69.114990969295604</v>
      </c>
      <c r="P26" s="14">
        <f>(N26/N$180)*100</f>
        <v>4.8502428430554072E-2</v>
      </c>
      <c r="Q26" s="19">
        <v>0</v>
      </c>
      <c r="R26" s="1">
        <v>0</v>
      </c>
      <c r="S26" s="39" t="s">
        <v>47</v>
      </c>
      <c r="T26" s="19">
        <v>0</v>
      </c>
      <c r="U26" s="19">
        <v>0</v>
      </c>
      <c r="V26" s="39" t="s">
        <v>47</v>
      </c>
      <c r="W26" s="39" t="s">
        <v>47</v>
      </c>
      <c r="X26" s="18">
        <v>35.402846699999998</v>
      </c>
      <c r="Y26" s="18">
        <v>6.6822109000000003</v>
      </c>
      <c r="Z26" s="13">
        <f t="shared" si="30"/>
        <v>-81.125215843165506</v>
      </c>
      <c r="AA26" s="18">
        <v>74.15157889999999</v>
      </c>
      <c r="AB26" s="18">
        <v>62.954573149999995</v>
      </c>
      <c r="AC26" s="13">
        <f t="shared" si="31"/>
        <v>-15.100158238168005</v>
      </c>
      <c r="AD26" s="14">
        <f>(AB26/AB$180)*100</f>
        <v>0.21171692833117103</v>
      </c>
    </row>
    <row r="27" spans="1:30">
      <c r="A27" s="4"/>
      <c r="B27" s="10" t="s">
        <v>3</v>
      </c>
      <c r="C27" s="18">
        <v>384.98754907466099</v>
      </c>
      <c r="D27" s="18">
        <v>234.47340510397581</v>
      </c>
      <c r="E27" s="13">
        <f t="shared" si="24"/>
        <v>-39.095847211800567</v>
      </c>
      <c r="F27" s="18">
        <v>1735.5462733497866</v>
      </c>
      <c r="G27" s="18">
        <v>1918.7770516478022</v>
      </c>
      <c r="H27" s="13">
        <f t="shared" si="25"/>
        <v>10.557527685180123</v>
      </c>
      <c r="I27" s="14">
        <f>(G27/G$181)*100</f>
        <v>2.7265153113566516</v>
      </c>
      <c r="J27" s="19">
        <v>54124</v>
      </c>
      <c r="K27" s="19">
        <v>35483</v>
      </c>
      <c r="L27" s="13">
        <f t="shared" si="26"/>
        <v>-34.441282979824109</v>
      </c>
      <c r="M27" s="19">
        <v>309211</v>
      </c>
      <c r="N27" s="19">
        <v>310905</v>
      </c>
      <c r="O27" s="13">
        <f t="shared" si="27"/>
        <v>0.5478459692572385</v>
      </c>
      <c r="P27" s="14">
        <f>(N27/N$181)*100</f>
        <v>1.118683904844241</v>
      </c>
      <c r="Q27" s="19">
        <v>0</v>
      </c>
      <c r="R27" s="20">
        <v>0</v>
      </c>
      <c r="S27" s="39" t="s">
        <v>47</v>
      </c>
      <c r="T27" s="19">
        <v>0</v>
      </c>
      <c r="U27" s="19">
        <v>0</v>
      </c>
      <c r="V27" s="39" t="s">
        <v>47</v>
      </c>
      <c r="W27" s="39" t="s">
        <v>47</v>
      </c>
      <c r="X27" s="18">
        <v>5913.8014228430002</v>
      </c>
      <c r="Y27" s="18">
        <v>5576.0625705800994</v>
      </c>
      <c r="Z27" s="13">
        <f t="shared" si="30"/>
        <v>-5.7110279516375142</v>
      </c>
      <c r="AA27" s="18">
        <v>29630.767039934999</v>
      </c>
      <c r="AB27" s="18">
        <v>32911.422805871203</v>
      </c>
      <c r="AC27" s="13">
        <f t="shared" si="31"/>
        <v>11.07178819068263</v>
      </c>
      <c r="AD27" s="14">
        <f>(AB27/AB$181)*100</f>
        <v>1.675082293734959</v>
      </c>
    </row>
    <row r="28" spans="1:30">
      <c r="A28" s="4"/>
      <c r="B28" s="10" t="s">
        <v>4</v>
      </c>
      <c r="C28" s="18">
        <v>764.17937012799996</v>
      </c>
      <c r="D28" s="18">
        <v>331.61602912399997</v>
      </c>
      <c r="E28" s="13">
        <f t="shared" si="24"/>
        <v>-56.604948774205418</v>
      </c>
      <c r="F28" s="18">
        <v>2895.4456488277706</v>
      </c>
      <c r="G28" s="18">
        <v>3003.8869725928007</v>
      </c>
      <c r="H28" s="13">
        <f t="shared" si="25"/>
        <v>3.7452377601676932</v>
      </c>
      <c r="I28" s="14">
        <f>(G28/G$182)*100</f>
        <v>2.4437276553818057</v>
      </c>
      <c r="J28" s="19">
        <v>5</v>
      </c>
      <c r="K28" s="19">
        <v>6</v>
      </c>
      <c r="L28" s="13">
        <f t="shared" si="26"/>
        <v>20</v>
      </c>
      <c r="M28" s="19">
        <v>40</v>
      </c>
      <c r="N28" s="19">
        <v>53</v>
      </c>
      <c r="O28" s="13">
        <f t="shared" si="27"/>
        <v>32.5</v>
      </c>
      <c r="P28" s="14">
        <f>(N28/N$182)*100</f>
        <v>1.6820057124722312</v>
      </c>
      <c r="Q28" s="19">
        <v>4847366</v>
      </c>
      <c r="R28" s="15">
        <v>3476549</v>
      </c>
      <c r="S28" s="13">
        <f t="shared" si="28"/>
        <v>-28.279626502310741</v>
      </c>
      <c r="T28" s="19">
        <v>30394534</v>
      </c>
      <c r="U28" s="19">
        <v>30550012</v>
      </c>
      <c r="V28" s="13">
        <f t="shared" si="29"/>
        <v>0.51153276441086415</v>
      </c>
      <c r="W28" s="14">
        <f>(U28/U$182)*100</f>
        <v>23.801704625215546</v>
      </c>
      <c r="X28" s="18">
        <v>21925.924770262092</v>
      </c>
      <c r="Y28" s="18">
        <v>19465.175495399999</v>
      </c>
      <c r="Z28" s="13">
        <f t="shared" si="30"/>
        <v>-11.223012487024413</v>
      </c>
      <c r="AA28" s="18">
        <v>148279.76497056586</v>
      </c>
      <c r="AB28" s="18">
        <v>170970.1302450842</v>
      </c>
      <c r="AC28" s="13">
        <f t="shared" si="31"/>
        <v>15.302401699262527</v>
      </c>
      <c r="AD28" s="14">
        <f>(AB28/AB$182)*100</f>
        <v>15.900016880569288</v>
      </c>
    </row>
    <row r="29" spans="1:30">
      <c r="A29" s="4"/>
      <c r="B29" s="10" t="s">
        <v>5</v>
      </c>
      <c r="C29" s="18">
        <v>0.24353028299999996</v>
      </c>
      <c r="D29" s="18">
        <v>1.2595699999999997E-4</v>
      </c>
      <c r="E29" s="13">
        <f t="shared" si="24"/>
        <v>-99.948278711604829</v>
      </c>
      <c r="F29" s="18">
        <v>1.4764114859999997</v>
      </c>
      <c r="G29" s="18">
        <v>-1.9450375000000021E-4</v>
      </c>
      <c r="H29" s="13">
        <f t="shared" si="25"/>
        <v>-100.01317408810783</v>
      </c>
      <c r="I29" s="14">
        <f>(G29/G$183)*100</f>
        <v>-6.9200433004493747E-7</v>
      </c>
      <c r="J29" s="19">
        <v>0</v>
      </c>
      <c r="K29" s="19">
        <v>0</v>
      </c>
      <c r="L29" s="39" t="s">
        <v>47</v>
      </c>
      <c r="M29" s="19">
        <v>0</v>
      </c>
      <c r="N29" s="19">
        <v>0</v>
      </c>
      <c r="O29" s="39" t="s">
        <v>47</v>
      </c>
      <c r="P29" s="14">
        <f>(N29/N$183)*100</f>
        <v>0</v>
      </c>
      <c r="Q29" s="19">
        <v>20152</v>
      </c>
      <c r="R29" s="15">
        <v>0</v>
      </c>
      <c r="S29" s="13">
        <f t="shared" si="28"/>
        <v>-100</v>
      </c>
      <c r="T29" s="19">
        <v>124634</v>
      </c>
      <c r="U29" s="19">
        <v>0</v>
      </c>
      <c r="V29" s="13">
        <f t="shared" si="29"/>
        <v>-100</v>
      </c>
      <c r="W29" s="14">
        <f>(U29/U$183)*100</f>
        <v>0</v>
      </c>
      <c r="X29" s="18">
        <v>61.984709999999993</v>
      </c>
      <c r="Y29" s="18">
        <v>0</v>
      </c>
      <c r="Z29" s="13">
        <f t="shared" si="30"/>
        <v>-100</v>
      </c>
      <c r="AA29" s="18">
        <v>369.09180999999995</v>
      </c>
      <c r="AB29" s="18">
        <v>0</v>
      </c>
      <c r="AC29" s="13">
        <f t="shared" si="31"/>
        <v>-100</v>
      </c>
      <c r="AD29" s="14">
        <f>(AB29/AB$183)*100</f>
        <v>0</v>
      </c>
    </row>
    <row r="30" spans="1:30">
      <c r="A30" s="4"/>
      <c r="B30" s="10" t="s">
        <v>23</v>
      </c>
      <c r="C30" s="18">
        <v>20.789491729999995</v>
      </c>
      <c r="D30" s="18">
        <v>11.143827044000004</v>
      </c>
      <c r="E30" s="13">
        <f t="shared" si="24"/>
        <v>-46.396827836252221</v>
      </c>
      <c r="F30" s="18">
        <v>224.78740492500003</v>
      </c>
      <c r="G30" s="18">
        <v>175.62345445499994</v>
      </c>
      <c r="H30" s="13">
        <f t="shared" si="25"/>
        <v>-21.871310132524357</v>
      </c>
      <c r="I30" s="14">
        <f>(G30/G$184)*100</f>
        <v>2.7638499468108404</v>
      </c>
      <c r="J30" s="19">
        <v>13</v>
      </c>
      <c r="K30" s="19">
        <v>0</v>
      </c>
      <c r="L30" s="13">
        <f t="shared" si="26"/>
        <v>-100</v>
      </c>
      <c r="M30" s="19">
        <v>40</v>
      </c>
      <c r="N30" s="19">
        <v>36</v>
      </c>
      <c r="O30" s="13">
        <f t="shared" si="27"/>
        <v>-10</v>
      </c>
      <c r="P30" s="14">
        <f>(N30/N$184)*100</f>
        <v>0.11684518013631937</v>
      </c>
      <c r="Q30" s="19">
        <v>831053</v>
      </c>
      <c r="R30" s="15">
        <v>353479</v>
      </c>
      <c r="S30" s="13">
        <f t="shared" si="28"/>
        <v>-57.466130319004925</v>
      </c>
      <c r="T30" s="19">
        <v>4794414</v>
      </c>
      <c r="U30" s="19">
        <v>3531331</v>
      </c>
      <c r="V30" s="13">
        <f t="shared" si="29"/>
        <v>-26.344888030111708</v>
      </c>
      <c r="W30" s="14">
        <f>(U30/U$184)*100</f>
        <v>3.8314783219142439</v>
      </c>
      <c r="X30" s="18">
        <v>12100.14097317041</v>
      </c>
      <c r="Y30" s="18">
        <v>6087.1793475000004</v>
      </c>
      <c r="Z30" s="13">
        <f t="shared" si="30"/>
        <v>-49.693318772094663</v>
      </c>
      <c r="AA30" s="18">
        <v>69662.254094090444</v>
      </c>
      <c r="AB30" s="18">
        <v>74050.726169055109</v>
      </c>
      <c r="AC30" s="13">
        <f t="shared" si="31"/>
        <v>6.2996412218262492</v>
      </c>
      <c r="AD30" s="14">
        <f>(AB30/AB$184)*100</f>
        <v>4.4236225511415483</v>
      </c>
    </row>
    <row r="31" spans="1:30">
      <c r="A31" s="4"/>
      <c r="B31" s="10"/>
      <c r="C31" s="18"/>
      <c r="D31" s="18"/>
      <c r="E31" s="13"/>
      <c r="F31" s="18"/>
      <c r="G31" s="18"/>
      <c r="H31" s="13"/>
      <c r="I31" s="14"/>
      <c r="J31" s="19"/>
      <c r="K31" s="19"/>
      <c r="L31" s="13"/>
      <c r="M31" s="19"/>
      <c r="N31" s="19"/>
      <c r="O31" s="13"/>
      <c r="P31" s="14"/>
      <c r="Q31" s="19"/>
      <c r="R31" s="15"/>
      <c r="S31" s="13"/>
      <c r="T31" s="19"/>
      <c r="U31" s="19"/>
      <c r="V31" s="13"/>
      <c r="W31" s="14"/>
      <c r="X31" s="18"/>
      <c r="Y31" s="18"/>
      <c r="Z31" s="13"/>
      <c r="AA31" s="18"/>
      <c r="AB31" s="18"/>
      <c r="AC31" s="13"/>
      <c r="AD31" s="14"/>
    </row>
    <row r="32" spans="1:30" s="3" customFormat="1" ht="15">
      <c r="A32" s="4">
        <v>5</v>
      </c>
      <c r="B32" s="5" t="s">
        <v>13</v>
      </c>
      <c r="C32" s="6">
        <f>C33+C34+C35+C36+C37</f>
        <v>143.79353471295997</v>
      </c>
      <c r="D32" s="6">
        <f>D33+D34+D35+D36+D37</f>
        <v>78.046784960084068</v>
      </c>
      <c r="E32" s="7">
        <f t="shared" ref="E32:E37" si="32">((D32-C32)/C32)*100</f>
        <v>-45.723022167943277</v>
      </c>
      <c r="F32" s="6">
        <f>F33+F34+F35+F36+F37</f>
        <v>910.67066259774026</v>
      </c>
      <c r="G32" s="6">
        <f>G33+G34+G35+G36+G37</f>
        <v>828.77931984058534</v>
      </c>
      <c r="H32" s="7">
        <f t="shared" ref="H32:H37" si="33">((G32-F32)/F32)*100</f>
        <v>-8.9924213132720414</v>
      </c>
      <c r="I32" s="8">
        <f>(G32/G$179)*100</f>
        <v>0.32011995833102314</v>
      </c>
      <c r="J32" s="9">
        <f>J33+J34+J35+J36+J37</f>
        <v>32656</v>
      </c>
      <c r="K32" s="9">
        <f>K33+K34+K35+K36+K37</f>
        <v>14961</v>
      </c>
      <c r="L32" s="7">
        <f t="shared" ref="L32:L37" si="34">((K32-J32)/J32)*100</f>
        <v>-54.186060754532093</v>
      </c>
      <c r="M32" s="9">
        <f>M33+M34+M35+M36+M37</f>
        <v>167711</v>
      </c>
      <c r="N32" s="9">
        <f>N33+N34+N35+N36+N37</f>
        <v>207628</v>
      </c>
      <c r="O32" s="7">
        <f t="shared" ref="O32:O37" si="35">((N32-M32)/M32)*100</f>
        <v>23.801062542111133</v>
      </c>
      <c r="P32" s="8">
        <f>(N32/N$179)*100</f>
        <v>0.71877002769003129</v>
      </c>
      <c r="Q32" s="9">
        <f>Q33+Q34+Q35+Q36+Q37</f>
        <v>13622</v>
      </c>
      <c r="R32" s="9">
        <f>R33+R34+R35+R36+R37</f>
        <v>128372</v>
      </c>
      <c r="S32" s="7">
        <f t="shared" ref="S32:S37" si="36">((R32-Q32)/Q32)*100</f>
        <v>842.3873146380854</v>
      </c>
      <c r="T32" s="9">
        <f>T33+T34+T35+T36+T37</f>
        <v>84283</v>
      </c>
      <c r="U32" s="9">
        <f>U33+U34+U35+U36+U37</f>
        <v>480656</v>
      </c>
      <c r="V32" s="7">
        <f t="shared" ref="V32:V37" si="37">((U32-T32)/T32)*100</f>
        <v>470.28819572155714</v>
      </c>
      <c r="W32" s="8">
        <f>(U32/U$179)*100</f>
        <v>0.21093690213256411</v>
      </c>
      <c r="X32" s="6">
        <f>X33+X34+X35+X36+X37</f>
        <v>3382.3215573000002</v>
      </c>
      <c r="Y32" s="6">
        <f>Y33+Y34+Y35+Y36+Y37</f>
        <v>4232.6436418280009</v>
      </c>
      <c r="Z32" s="7">
        <f t="shared" ref="Z32:Z37" si="38">((Y32-X32)/X32)*100</f>
        <v>25.140190550267661</v>
      </c>
      <c r="AA32" s="6">
        <f>AA33+AA34+AA35+AA36+AA37</f>
        <v>25412.794433146999</v>
      </c>
      <c r="AB32" s="6">
        <f>AB33+AB34+AB35+AB36+AB37</f>
        <v>32050.162305835001</v>
      </c>
      <c r="AC32" s="7">
        <f t="shared" ref="AC32:AC37" si="39">((AB32-AA32)/AA32)*100</f>
        <v>26.118213367478386</v>
      </c>
      <c r="AD32" s="8">
        <f>(AB32/AB$179)*100</f>
        <v>0.66415249867490511</v>
      </c>
    </row>
    <row r="33" spans="1:30">
      <c r="A33" s="4"/>
      <c r="B33" s="10" t="s">
        <v>2</v>
      </c>
      <c r="C33" s="18">
        <v>21.043856752999996</v>
      </c>
      <c r="D33" s="18">
        <v>8.6555533000000011</v>
      </c>
      <c r="E33" s="13">
        <f t="shared" si="32"/>
        <v>-58.868978241043799</v>
      </c>
      <c r="F33" s="18">
        <v>66.805538952999996</v>
      </c>
      <c r="G33" s="18">
        <v>45.576941900000001</v>
      </c>
      <c r="H33" s="13">
        <f t="shared" si="33"/>
        <v>-31.776702030553256</v>
      </c>
      <c r="I33" s="14">
        <f>(G33/G$180)*100</f>
        <v>0.14637153749331419</v>
      </c>
      <c r="J33" s="19">
        <v>10659</v>
      </c>
      <c r="K33" s="19">
        <v>4092</v>
      </c>
      <c r="L33" s="13">
        <f t="shared" si="34"/>
        <v>-61.609907120743031</v>
      </c>
      <c r="M33" s="19">
        <v>20551</v>
      </c>
      <c r="N33" s="19">
        <v>11364</v>
      </c>
      <c r="O33" s="13">
        <f t="shared" si="35"/>
        <v>-44.703420758113957</v>
      </c>
      <c r="P33" s="14">
        <f>(N33/N$180)*100</f>
        <v>1.0744280637130925</v>
      </c>
      <c r="Q33" s="19">
        <v>0</v>
      </c>
      <c r="R33" s="15">
        <v>0</v>
      </c>
      <c r="S33" s="39" t="s">
        <v>47</v>
      </c>
      <c r="T33" s="19">
        <v>0</v>
      </c>
      <c r="U33" s="19">
        <v>0</v>
      </c>
      <c r="V33" s="39" t="s">
        <v>47</v>
      </c>
      <c r="W33" s="39" t="s">
        <v>47</v>
      </c>
      <c r="X33" s="18">
        <v>184.06128049999998</v>
      </c>
      <c r="Y33" s="18">
        <v>80.367822799999999</v>
      </c>
      <c r="Z33" s="13">
        <f t="shared" si="38"/>
        <v>-56.336377438165222</v>
      </c>
      <c r="AA33" s="18">
        <v>527.01413100000002</v>
      </c>
      <c r="AB33" s="18">
        <v>360.68519190000001</v>
      </c>
      <c r="AC33" s="13">
        <f t="shared" si="39"/>
        <v>-31.560622252081512</v>
      </c>
      <c r="AD33" s="14">
        <f>(AB33/AB$180)*100</f>
        <v>1.2129883041484331</v>
      </c>
    </row>
    <row r="34" spans="1:30">
      <c r="A34" s="4"/>
      <c r="B34" s="10" t="s">
        <v>3</v>
      </c>
      <c r="C34" s="18">
        <v>96.495510108959991</v>
      </c>
      <c r="D34" s="18">
        <v>55.252255614074329</v>
      </c>
      <c r="E34" s="13">
        <f t="shared" si="32"/>
        <v>-42.741112460377636</v>
      </c>
      <c r="F34" s="18">
        <v>577.30876184674003</v>
      </c>
      <c r="G34" s="18">
        <v>589.06809273356362</v>
      </c>
      <c r="H34" s="13">
        <f t="shared" si="33"/>
        <v>2.0369222960010052</v>
      </c>
      <c r="I34" s="14">
        <f>(G34/G$181)*100</f>
        <v>0.83704522778737434</v>
      </c>
      <c r="J34" s="19">
        <v>21996</v>
      </c>
      <c r="K34" s="19">
        <v>10866</v>
      </c>
      <c r="L34" s="13">
        <f t="shared" si="34"/>
        <v>-50.600109110747404</v>
      </c>
      <c r="M34" s="19">
        <v>147148</v>
      </c>
      <c r="N34" s="19">
        <v>196248</v>
      </c>
      <c r="O34" s="13">
        <f t="shared" si="35"/>
        <v>33.367765786826872</v>
      </c>
      <c r="P34" s="14">
        <f>(N34/N$181)*100</f>
        <v>0.70613042234081969</v>
      </c>
      <c r="Q34" s="19">
        <v>0</v>
      </c>
      <c r="R34" s="15">
        <v>0</v>
      </c>
      <c r="S34" s="39" t="s">
        <v>47</v>
      </c>
      <c r="T34" s="19">
        <v>0</v>
      </c>
      <c r="U34" s="19">
        <v>0</v>
      </c>
      <c r="V34" s="39" t="s">
        <v>47</v>
      </c>
      <c r="W34" s="39" t="s">
        <v>47</v>
      </c>
      <c r="X34" s="18">
        <v>1640.1119671000001</v>
      </c>
      <c r="Y34" s="18">
        <v>991.42816790000029</v>
      </c>
      <c r="Z34" s="13">
        <f t="shared" si="38"/>
        <v>-39.551189931684014</v>
      </c>
      <c r="AA34" s="18">
        <v>9720.5560237999998</v>
      </c>
      <c r="AB34" s="18">
        <v>12705.951934799999</v>
      </c>
      <c r="AC34" s="13">
        <f t="shared" si="39"/>
        <v>30.712192838460041</v>
      </c>
      <c r="AD34" s="14">
        <f>(AB34/AB$181)*100</f>
        <v>0.64669082332211014</v>
      </c>
    </row>
    <row r="35" spans="1:30">
      <c r="A35" s="4"/>
      <c r="B35" s="10" t="s">
        <v>4</v>
      </c>
      <c r="C35" s="18">
        <v>26.254167850999963</v>
      </c>
      <c r="D35" s="18">
        <v>14.138976046009741</v>
      </c>
      <c r="E35" s="13">
        <f t="shared" si="32"/>
        <v>-46.14578482832691</v>
      </c>
      <c r="F35" s="18">
        <v>266.55636179800024</v>
      </c>
      <c r="G35" s="18">
        <v>194.13428520702178</v>
      </c>
      <c r="H35" s="13">
        <f t="shared" si="33"/>
        <v>-27.169517209220022</v>
      </c>
      <c r="I35" s="14">
        <f>(G35/G$182)*100</f>
        <v>0.15793248079793448</v>
      </c>
      <c r="J35" s="19">
        <v>1</v>
      </c>
      <c r="K35" s="19">
        <v>3</v>
      </c>
      <c r="L35" s="13">
        <f t="shared" si="34"/>
        <v>200</v>
      </c>
      <c r="M35" s="19">
        <v>12</v>
      </c>
      <c r="N35" s="19">
        <v>16</v>
      </c>
      <c r="O35" s="13">
        <f t="shared" si="35"/>
        <v>33.333333333333329</v>
      </c>
      <c r="P35" s="14">
        <f>(N35/N$182)*100</f>
        <v>0.50777530942557914</v>
      </c>
      <c r="Q35" s="19">
        <v>13622</v>
      </c>
      <c r="R35" s="15">
        <v>128372</v>
      </c>
      <c r="S35" s="13">
        <f t="shared" si="36"/>
        <v>842.3873146380854</v>
      </c>
      <c r="T35" s="19">
        <v>84283</v>
      </c>
      <c r="U35" s="19">
        <v>480656</v>
      </c>
      <c r="V35" s="13">
        <f t="shared" si="37"/>
        <v>470.28819572155714</v>
      </c>
      <c r="W35" s="14">
        <f>(U35/U$182)*100</f>
        <v>0.37448208329141092</v>
      </c>
      <c r="X35" s="18">
        <v>1558.1483097</v>
      </c>
      <c r="Y35" s="18">
        <v>3160.8476511280001</v>
      </c>
      <c r="Z35" s="13">
        <f t="shared" si="38"/>
        <v>102.85922921782573</v>
      </c>
      <c r="AA35" s="18">
        <v>15165.224278346999</v>
      </c>
      <c r="AB35" s="18">
        <v>18983.525179135002</v>
      </c>
      <c r="AC35" s="13">
        <f t="shared" si="39"/>
        <v>25.178004826739002</v>
      </c>
      <c r="AD35" s="14">
        <f>(AB35/AB$182)*100</f>
        <v>1.76544505387155</v>
      </c>
    </row>
    <row r="36" spans="1:30" s="3" customFormat="1" ht="15">
      <c r="A36" s="4"/>
      <c r="B36" s="10" t="s">
        <v>5</v>
      </c>
      <c r="C36" s="18">
        <v>0</v>
      </c>
      <c r="D36" s="18">
        <v>0</v>
      </c>
      <c r="E36" s="39" t="s">
        <v>47</v>
      </c>
      <c r="F36" s="18">
        <v>0</v>
      </c>
      <c r="G36" s="18">
        <v>0</v>
      </c>
      <c r="H36" s="39" t="s">
        <v>47</v>
      </c>
      <c r="I36" s="14">
        <f>(G36/G$183)*100</f>
        <v>0</v>
      </c>
      <c r="J36" s="19">
        <v>0</v>
      </c>
      <c r="K36" s="19">
        <v>0</v>
      </c>
      <c r="L36" s="39" t="s">
        <v>47</v>
      </c>
      <c r="M36" s="19">
        <v>0</v>
      </c>
      <c r="N36" s="19">
        <v>0</v>
      </c>
      <c r="O36" s="39" t="s">
        <v>47</v>
      </c>
      <c r="P36" s="14">
        <f>(N36/N$183)*100</f>
        <v>0</v>
      </c>
      <c r="Q36" s="19">
        <v>0</v>
      </c>
      <c r="R36" s="20">
        <v>0</v>
      </c>
      <c r="S36" s="39" t="s">
        <v>47</v>
      </c>
      <c r="T36" s="19">
        <v>0</v>
      </c>
      <c r="U36" s="19">
        <v>0</v>
      </c>
      <c r="V36" s="39" t="s">
        <v>47</v>
      </c>
      <c r="W36" s="14">
        <f>(U36/U$183)*100</f>
        <v>0</v>
      </c>
      <c r="X36" s="18">
        <v>0</v>
      </c>
      <c r="Y36" s="18">
        <v>0</v>
      </c>
      <c r="Z36" s="39" t="s">
        <v>47</v>
      </c>
      <c r="AA36" s="18">
        <v>0</v>
      </c>
      <c r="AB36" s="18">
        <v>0</v>
      </c>
      <c r="AC36" s="39" t="s">
        <v>47</v>
      </c>
      <c r="AD36" s="14">
        <f>(AB36/AB$183)*100</f>
        <v>0</v>
      </c>
    </row>
    <row r="37" spans="1:30">
      <c r="A37" s="4"/>
      <c r="B37" s="10" t="s">
        <v>23</v>
      </c>
      <c r="C37" s="18">
        <v>0</v>
      </c>
      <c r="D37" s="18">
        <v>0</v>
      </c>
      <c r="E37" s="39" t="s">
        <v>47</v>
      </c>
      <c r="F37" s="18">
        <v>0</v>
      </c>
      <c r="G37" s="18">
        <v>0</v>
      </c>
      <c r="H37" s="39" t="s">
        <v>47</v>
      </c>
      <c r="I37" s="14">
        <f>(G37/G$184)*100</f>
        <v>0</v>
      </c>
      <c r="J37" s="19">
        <v>0</v>
      </c>
      <c r="K37" s="19">
        <v>0</v>
      </c>
      <c r="L37" s="39" t="s">
        <v>47</v>
      </c>
      <c r="M37" s="19">
        <v>0</v>
      </c>
      <c r="N37" s="19">
        <v>0</v>
      </c>
      <c r="O37" s="39" t="s">
        <v>47</v>
      </c>
      <c r="P37" s="14">
        <f>(N37/N$184)*100</f>
        <v>0</v>
      </c>
      <c r="Q37" s="19">
        <v>0</v>
      </c>
      <c r="R37" s="15">
        <v>0</v>
      </c>
      <c r="S37" s="39" t="s">
        <v>47</v>
      </c>
      <c r="T37" s="19">
        <v>0</v>
      </c>
      <c r="U37" s="19">
        <v>0</v>
      </c>
      <c r="V37" s="39" t="s">
        <v>47</v>
      </c>
      <c r="W37" s="14">
        <f>(U37/U$184)*100</f>
        <v>0</v>
      </c>
      <c r="X37" s="18">
        <v>0</v>
      </c>
      <c r="Y37" s="18">
        <v>0</v>
      </c>
      <c r="Z37" s="39" t="s">
        <v>47</v>
      </c>
      <c r="AA37" s="18">
        <v>0</v>
      </c>
      <c r="AB37" s="18">
        <v>0</v>
      </c>
      <c r="AC37" s="39" t="s">
        <v>47</v>
      </c>
      <c r="AD37" s="14">
        <f>(AB37/AB$184)*100</f>
        <v>0</v>
      </c>
    </row>
    <row r="38" spans="1:30">
      <c r="A38" s="4"/>
      <c r="B38" s="10"/>
      <c r="C38" s="18"/>
      <c r="D38" s="18"/>
      <c r="E38" s="13"/>
      <c r="F38" s="18"/>
      <c r="G38" s="18"/>
      <c r="H38" s="13"/>
      <c r="I38" s="14"/>
      <c r="J38" s="19"/>
      <c r="K38" s="19"/>
      <c r="L38" s="13"/>
      <c r="M38" s="19"/>
      <c r="N38" s="19"/>
      <c r="O38" s="13"/>
      <c r="P38" s="14"/>
      <c r="Q38" s="19"/>
      <c r="R38" s="15"/>
      <c r="S38" s="13"/>
      <c r="T38" s="19"/>
      <c r="U38" s="19"/>
      <c r="V38" s="13"/>
      <c r="W38" s="14"/>
      <c r="X38" s="18"/>
      <c r="Y38" s="18"/>
      <c r="Z38" s="13"/>
      <c r="AA38" s="18"/>
      <c r="AB38" s="18"/>
      <c r="AC38" s="13"/>
      <c r="AD38" s="14"/>
    </row>
    <row r="39" spans="1:30" ht="15">
      <c r="A39" s="4">
        <v>6</v>
      </c>
      <c r="B39" s="5" t="s">
        <v>16</v>
      </c>
      <c r="C39" s="6">
        <f>C40+C41+C42+C43+C44</f>
        <v>221.99388389999996</v>
      </c>
      <c r="D39" s="6">
        <f>D40+D41+D42+D43+D44</f>
        <v>148.9826624159997</v>
      </c>
      <c r="E39" s="7">
        <f t="shared" ref="E39:E44" si="40">((D39-C39)/C39)*100</f>
        <v>-32.888843693049274</v>
      </c>
      <c r="F39" s="6">
        <f>F40+F41+F42+F43+F44</f>
        <v>1460.2650520187078</v>
      </c>
      <c r="G39" s="6">
        <f>G40+G41+G42+G43+G44</f>
        <v>1527.5160023221374</v>
      </c>
      <c r="H39" s="7">
        <f t="shared" ref="H39:H44" si="41">((G39-F39)/F39)*100</f>
        <v>4.6053933983053383</v>
      </c>
      <c r="I39" s="8">
        <f>(G39/G$179)*100</f>
        <v>0.59001032881393567</v>
      </c>
      <c r="J39" s="9">
        <f>J40+J41+J42+J43+J44</f>
        <v>24358</v>
      </c>
      <c r="K39" s="9">
        <f>K40+K41+K42+K43+K44</f>
        <v>13622</v>
      </c>
      <c r="L39" s="7">
        <f t="shared" ref="L39:L44" si="42">((K39-J39)/J39)*100</f>
        <v>-44.075868297889812</v>
      </c>
      <c r="M39" s="9">
        <f>M40+M41+M42+M43+M44</f>
        <v>129068</v>
      </c>
      <c r="N39" s="9">
        <f>N40+N41+N42+N43+N44</f>
        <v>149876</v>
      </c>
      <c r="O39" s="7">
        <f t="shared" ref="O39:O44" si="43">((N39-M39)/M39)*100</f>
        <v>16.121734279604549</v>
      </c>
      <c r="P39" s="8">
        <f>(N39/N$179)*100</f>
        <v>0.51884320356633562</v>
      </c>
      <c r="Q39" s="9">
        <f>Q40+Q41+Q42+Q43+Q44</f>
        <v>381039</v>
      </c>
      <c r="R39" s="9">
        <f>R40+R41+R42+R43+R44</f>
        <v>136932</v>
      </c>
      <c r="S39" s="7">
        <f t="shared" ref="S39:S44" si="44">((R39-Q39)/Q39)*100</f>
        <v>-64.063521056899688</v>
      </c>
      <c r="T39" s="9">
        <f>T40+T41+T42+T43+T44</f>
        <v>2629980</v>
      </c>
      <c r="U39" s="9">
        <f>U40+U41+U42+U43+U44</f>
        <v>3386399</v>
      </c>
      <c r="V39" s="7">
        <f t="shared" ref="V39:V44" si="45">((U39-T39)/T39)*100</f>
        <v>28.761397425075476</v>
      </c>
      <c r="W39" s="8">
        <f>(U39/U$179)*100</f>
        <v>1.4861283629972641</v>
      </c>
      <c r="X39" s="6">
        <f>X40+X41+X42+X43+X44</f>
        <v>10796.38290575785</v>
      </c>
      <c r="Y39" s="6">
        <f>Y40+Y41+Y42+Y43+Y44</f>
        <v>5080.0880179890728</v>
      </c>
      <c r="Z39" s="7">
        <f t="shared" ref="Z39:Z44" si="46">((Y39-X39)/X39)*100</f>
        <v>-52.946388968107115</v>
      </c>
      <c r="AA39" s="6">
        <f>AA40+AA41+AA42+AA43+AA44</f>
        <v>72616.539775953774</v>
      </c>
      <c r="AB39" s="6">
        <f>AB40+AB41+AB42+AB43+AB44</f>
        <v>92277.353107140734</v>
      </c>
      <c r="AC39" s="7">
        <f t="shared" ref="AC39:AC44" si="47">((AB39-AA39)/AA39)*100</f>
        <v>27.07484189118226</v>
      </c>
      <c r="AD39" s="8">
        <f>(AB39/AB$179)*100</f>
        <v>1.9121973253176432</v>
      </c>
    </row>
    <row r="40" spans="1:30">
      <c r="A40" s="4"/>
      <c r="B40" s="10" t="s">
        <v>2</v>
      </c>
      <c r="C40" s="18">
        <v>4.3907446539999997</v>
      </c>
      <c r="D40" s="18">
        <v>46.939696593000015</v>
      </c>
      <c r="E40" s="13">
        <f t="shared" si="40"/>
        <v>969.06004088025509</v>
      </c>
      <c r="F40" s="18">
        <v>57.486471264000009</v>
      </c>
      <c r="G40" s="18">
        <v>130.76969307499996</v>
      </c>
      <c r="H40" s="13">
        <f t="shared" si="41"/>
        <v>127.47907498871373</v>
      </c>
      <c r="I40" s="14">
        <f>(G40/G$180)*100</f>
        <v>0.41997027959694122</v>
      </c>
      <c r="J40" s="19">
        <v>48</v>
      </c>
      <c r="K40" s="19">
        <v>243</v>
      </c>
      <c r="L40" s="13">
        <f t="shared" si="42"/>
        <v>406.25</v>
      </c>
      <c r="M40" s="19">
        <v>344</v>
      </c>
      <c r="N40" s="19">
        <v>716</v>
      </c>
      <c r="O40" s="13">
        <f t="shared" si="43"/>
        <v>108.13953488372093</v>
      </c>
      <c r="P40" s="14">
        <f>(N40/N$180)*100</f>
        <v>6.7695397185724593E-2</v>
      </c>
      <c r="Q40" s="19">
        <v>0</v>
      </c>
      <c r="R40" s="15">
        <v>0</v>
      </c>
      <c r="S40" s="39" t="s">
        <v>47</v>
      </c>
      <c r="T40" s="19">
        <v>0</v>
      </c>
      <c r="U40" s="19">
        <v>0</v>
      </c>
      <c r="V40" s="39" t="s">
        <v>47</v>
      </c>
      <c r="W40" s="39" t="s">
        <v>47</v>
      </c>
      <c r="X40" s="18">
        <v>4.3270855179999943</v>
      </c>
      <c r="Y40" s="18">
        <v>47.254157188999855</v>
      </c>
      <c r="Z40" s="13">
        <f t="shared" si="46"/>
        <v>992.05507939304653</v>
      </c>
      <c r="AA40" s="18">
        <v>68.231466264000005</v>
      </c>
      <c r="AB40" s="18">
        <v>145.02120617099985</v>
      </c>
      <c r="AC40" s="13">
        <f t="shared" si="47"/>
        <v>112.543001215724</v>
      </c>
      <c r="AD40" s="14">
        <f>(AB40/AB$180)*100</f>
        <v>0.48770792616208136</v>
      </c>
    </row>
    <row r="41" spans="1:30" s="3" customFormat="1" ht="15">
      <c r="A41" s="4"/>
      <c r="B41" s="10" t="s">
        <v>3</v>
      </c>
      <c r="C41" s="18">
        <v>178.50172831599997</v>
      </c>
      <c r="D41" s="18">
        <v>92.744519371999672</v>
      </c>
      <c r="E41" s="13">
        <f t="shared" si="40"/>
        <v>-48.042789138817241</v>
      </c>
      <c r="F41" s="18">
        <v>909.5032565889959</v>
      </c>
      <c r="G41" s="18">
        <v>961.82020715395129</v>
      </c>
      <c r="H41" s="13">
        <f t="shared" si="41"/>
        <v>5.7522554411916085</v>
      </c>
      <c r="I41" s="14">
        <f>(G41/G$181)*100</f>
        <v>1.3667129900919974</v>
      </c>
      <c r="J41" s="19">
        <v>24310</v>
      </c>
      <c r="K41" s="19">
        <v>13378</v>
      </c>
      <c r="L41" s="13">
        <f t="shared" si="42"/>
        <v>-44.969148498560266</v>
      </c>
      <c r="M41" s="19">
        <v>128716</v>
      </c>
      <c r="N41" s="19">
        <v>149138</v>
      </c>
      <c r="O41" s="13">
        <f t="shared" si="43"/>
        <v>15.865937412598278</v>
      </c>
      <c r="P41" s="14">
        <f>(N41/N$181)*100</f>
        <v>0.53662141233064886</v>
      </c>
      <c r="Q41" s="19">
        <v>0</v>
      </c>
      <c r="R41" s="20">
        <v>0</v>
      </c>
      <c r="S41" s="39" t="s">
        <v>47</v>
      </c>
      <c r="T41" s="19">
        <v>0</v>
      </c>
      <c r="U41" s="19">
        <v>0</v>
      </c>
      <c r="V41" s="39" t="s">
        <v>47</v>
      </c>
      <c r="W41" s="39" t="s">
        <v>47</v>
      </c>
      <c r="X41" s="18">
        <v>2495.2185843398497</v>
      </c>
      <c r="Y41" s="18">
        <v>1814.7224819000728</v>
      </c>
      <c r="Z41" s="13">
        <f t="shared" si="46"/>
        <v>-27.272003611652046</v>
      </c>
      <c r="AA41" s="18">
        <v>15390.379943789771</v>
      </c>
      <c r="AB41" s="18">
        <v>17024.631768069732</v>
      </c>
      <c r="AC41" s="13">
        <f t="shared" si="47"/>
        <v>10.618658085432157</v>
      </c>
      <c r="AD41" s="14">
        <f>(AB41/AB$181)*100</f>
        <v>0.86649730703723671</v>
      </c>
    </row>
    <row r="42" spans="1:30">
      <c r="A42" s="4"/>
      <c r="B42" s="10" t="s">
        <v>4</v>
      </c>
      <c r="C42" s="18">
        <v>33.749758856</v>
      </c>
      <c r="D42" s="18">
        <v>7.6850775280000088</v>
      </c>
      <c r="E42" s="13">
        <f t="shared" si="40"/>
        <v>-77.229237219768279</v>
      </c>
      <c r="F42" s="18">
        <v>422.23507877471178</v>
      </c>
      <c r="G42" s="18">
        <v>341.99071637918644</v>
      </c>
      <c r="H42" s="13">
        <f t="shared" si="41"/>
        <v>-19.004665038344818</v>
      </c>
      <c r="I42" s="14">
        <f>(G42/G$182)*100</f>
        <v>0.27821691665658521</v>
      </c>
      <c r="J42" s="19">
        <v>0</v>
      </c>
      <c r="K42" s="19">
        <v>1</v>
      </c>
      <c r="L42" s="39" t="s">
        <v>47</v>
      </c>
      <c r="M42" s="19">
        <v>4</v>
      </c>
      <c r="N42" s="19">
        <v>11</v>
      </c>
      <c r="O42" s="13">
        <f t="shared" si="43"/>
        <v>175</v>
      </c>
      <c r="P42" s="14">
        <f>(N42/N$182)*100</f>
        <v>0.34909552523008569</v>
      </c>
      <c r="Q42" s="19">
        <v>3081</v>
      </c>
      <c r="R42" s="21">
        <v>11820</v>
      </c>
      <c r="S42" s="13">
        <f t="shared" si="44"/>
        <v>283.64167478091531</v>
      </c>
      <c r="T42" s="19">
        <v>26375</v>
      </c>
      <c r="U42" s="19">
        <v>35995</v>
      </c>
      <c r="V42" s="13">
        <f t="shared" si="45"/>
        <v>36.473933649289094</v>
      </c>
      <c r="W42" s="14">
        <f>(U42/U$182)*100</f>
        <v>2.8043928689279518E-2</v>
      </c>
      <c r="X42" s="18">
        <v>347.42201299999999</v>
      </c>
      <c r="Y42" s="18">
        <v>491.44993880000004</v>
      </c>
      <c r="Z42" s="13">
        <f t="shared" si="46"/>
        <v>41.456188845466173</v>
      </c>
      <c r="AA42" s="18">
        <v>2450.7093294000001</v>
      </c>
      <c r="AB42" s="18">
        <v>4001.3763730000005</v>
      </c>
      <c r="AC42" s="13">
        <f t="shared" si="47"/>
        <v>63.274213102197876</v>
      </c>
      <c r="AD42" s="14">
        <f>(AB42/AB$182)*100</f>
        <v>0.37212319944430999</v>
      </c>
    </row>
    <row r="43" spans="1:30">
      <c r="A43" s="4"/>
      <c r="B43" s="10" t="s">
        <v>5</v>
      </c>
      <c r="C43" s="17">
        <v>1.1250935129999995</v>
      </c>
      <c r="D43" s="17">
        <v>0.53137070799999997</v>
      </c>
      <c r="E43" s="13">
        <f t="shared" si="40"/>
        <v>-52.77097398036458</v>
      </c>
      <c r="F43" s="11">
        <v>6.7694956700000022</v>
      </c>
      <c r="G43" s="11">
        <v>6.9128484310000013</v>
      </c>
      <c r="H43" s="13">
        <f t="shared" si="41"/>
        <v>2.1176283727499468</v>
      </c>
      <c r="I43" s="14">
        <f>(G43/G$183)*100</f>
        <v>2.4594492636755581E-2</v>
      </c>
      <c r="J43" s="15">
        <v>0</v>
      </c>
      <c r="K43" s="15">
        <v>0</v>
      </c>
      <c r="L43" s="39" t="s">
        <v>47</v>
      </c>
      <c r="M43" s="15">
        <v>0</v>
      </c>
      <c r="N43" s="15">
        <v>3</v>
      </c>
      <c r="O43" s="39" t="s">
        <v>47</v>
      </c>
      <c r="P43" s="14">
        <f>(N43/N$183)*100</f>
        <v>0.10359116022099447</v>
      </c>
      <c r="Q43" s="15">
        <v>1970</v>
      </c>
      <c r="R43" s="15">
        <v>728</v>
      </c>
      <c r="S43" s="13">
        <f t="shared" si="44"/>
        <v>-63.045685279187815</v>
      </c>
      <c r="T43" s="15">
        <v>12107</v>
      </c>
      <c r="U43" s="15">
        <v>11917</v>
      </c>
      <c r="V43" s="13">
        <f t="shared" si="45"/>
        <v>-1.5693400512100437</v>
      </c>
      <c r="W43" s="14">
        <f>(U43/U$183)*100</f>
        <v>0.16216444974786742</v>
      </c>
      <c r="X43" s="17">
        <v>392.77772290000001</v>
      </c>
      <c r="Y43" s="17">
        <v>146.29491809999999</v>
      </c>
      <c r="Z43" s="13">
        <f t="shared" si="46"/>
        <v>-62.753763879514565</v>
      </c>
      <c r="AA43" s="11">
        <v>2279.9712775000003</v>
      </c>
      <c r="AB43" s="11">
        <v>2380.3571276999996</v>
      </c>
      <c r="AC43" s="13">
        <f t="shared" si="47"/>
        <v>4.4029436331352798</v>
      </c>
      <c r="AD43" s="14">
        <f>(AB43/AB$183)*100</f>
        <v>2.9043958494694322</v>
      </c>
    </row>
    <row r="44" spans="1:30">
      <c r="A44" s="4"/>
      <c r="B44" s="10" t="s">
        <v>23</v>
      </c>
      <c r="C44" s="18">
        <v>4.226558561</v>
      </c>
      <c r="D44" s="18">
        <v>1.081998215</v>
      </c>
      <c r="E44" s="13">
        <f t="shared" si="40"/>
        <v>-74.400018374665549</v>
      </c>
      <c r="F44" s="18">
        <v>64.27074972100003</v>
      </c>
      <c r="G44" s="18">
        <v>86.02253728300002</v>
      </c>
      <c r="H44" s="13">
        <f t="shared" si="41"/>
        <v>33.843992261525997</v>
      </c>
      <c r="I44" s="14">
        <f>(G44/G$184)*100</f>
        <v>1.3537678428656166</v>
      </c>
      <c r="J44" s="19">
        <v>0</v>
      </c>
      <c r="K44" s="19">
        <v>0</v>
      </c>
      <c r="L44" s="39" t="s">
        <v>47</v>
      </c>
      <c r="M44" s="19">
        <v>4</v>
      </c>
      <c r="N44" s="19">
        <v>8</v>
      </c>
      <c r="O44" s="13">
        <f t="shared" si="43"/>
        <v>100</v>
      </c>
      <c r="P44" s="14">
        <f>(N44/N$184)*100</f>
        <v>2.5965595585848749E-2</v>
      </c>
      <c r="Q44" s="19">
        <v>375988</v>
      </c>
      <c r="R44" s="15">
        <v>124384</v>
      </c>
      <c r="S44" s="13">
        <f t="shared" si="44"/>
        <v>-66.918093130631831</v>
      </c>
      <c r="T44" s="19">
        <v>2591498</v>
      </c>
      <c r="U44" s="19">
        <v>3338487</v>
      </c>
      <c r="V44" s="13">
        <f t="shared" si="45"/>
        <v>28.824602604362422</v>
      </c>
      <c r="W44" s="14">
        <f>(U44/U$184)*100</f>
        <v>3.6222434454579644</v>
      </c>
      <c r="X44" s="18">
        <v>7556.6374999999998</v>
      </c>
      <c r="Y44" s="18">
        <v>2580.3665220000003</v>
      </c>
      <c r="Z44" s="13">
        <f t="shared" si="46"/>
        <v>-65.852979953054515</v>
      </c>
      <c r="AA44" s="18">
        <v>52427.247758999998</v>
      </c>
      <c r="AB44" s="18">
        <v>68725.966632199998</v>
      </c>
      <c r="AC44" s="13">
        <f t="shared" si="47"/>
        <v>31.088259578535776</v>
      </c>
      <c r="AD44" s="14">
        <f>(AB44/AB$184)*100</f>
        <v>4.1055334845621916</v>
      </c>
    </row>
    <row r="45" spans="1:30">
      <c r="A45" s="4"/>
      <c r="B45" s="10"/>
      <c r="C45" s="18"/>
      <c r="D45" s="18"/>
      <c r="E45" s="13"/>
      <c r="F45" s="18"/>
      <c r="G45" s="18"/>
      <c r="H45" s="13"/>
      <c r="I45" s="14"/>
      <c r="J45" s="19"/>
      <c r="K45" s="19"/>
      <c r="L45" s="13"/>
      <c r="M45" s="19"/>
      <c r="N45" s="19"/>
      <c r="O45" s="13"/>
      <c r="P45" s="14"/>
      <c r="Q45" s="19"/>
      <c r="R45" s="15"/>
      <c r="S45" s="13"/>
      <c r="T45" s="19"/>
      <c r="U45" s="19"/>
      <c r="V45" s="13"/>
      <c r="W45" s="14"/>
      <c r="X45" s="18"/>
      <c r="Y45" s="18"/>
      <c r="Z45" s="13"/>
      <c r="AA45" s="18"/>
      <c r="AB45" s="18"/>
      <c r="AC45" s="13"/>
      <c r="AD45" s="14"/>
    </row>
    <row r="46" spans="1:30" ht="15">
      <c r="A46" s="4">
        <v>7</v>
      </c>
      <c r="B46" s="5" t="s">
        <v>38</v>
      </c>
      <c r="C46" s="6">
        <f>C47+C48+C49+C50+C51</f>
        <v>104.94571991399957</v>
      </c>
      <c r="D46" s="6">
        <f>D47+D48+D49+D50+D51</f>
        <v>49.064852627999073</v>
      </c>
      <c r="E46" s="7">
        <f t="shared" ref="E46:E51" si="48">((D46-C46)/C46)*100</f>
        <v>-53.247400019546767</v>
      </c>
      <c r="F46" s="6">
        <f>F47+F48+F49+F50+F51</f>
        <v>455.62880442199202</v>
      </c>
      <c r="G46" s="6">
        <f>G47+G48+G49+G50+G51</f>
        <v>383.15127100997609</v>
      </c>
      <c r="H46" s="7">
        <f t="shared" ref="H46:H51" si="49">((G46-F46)/F46)*100</f>
        <v>-15.907144743397094</v>
      </c>
      <c r="I46" s="8">
        <f>(G46/G$179)*100</f>
        <v>0.14799400271447954</v>
      </c>
      <c r="J46" s="9">
        <f>J47+J48+J49+J50+J51</f>
        <v>15329</v>
      </c>
      <c r="K46" s="9">
        <f>K47+K48+K49+K50+K51</f>
        <v>7328</v>
      </c>
      <c r="L46" s="7">
        <f t="shared" ref="L46:L51" si="50">((K46-J46)/J46)*100</f>
        <v>-52.195185595929281</v>
      </c>
      <c r="M46" s="9">
        <f>M47+M48+M49+M50+M51</f>
        <v>81074</v>
      </c>
      <c r="N46" s="9">
        <f>N47+N48+N49+N50+N51</f>
        <v>79953</v>
      </c>
      <c r="O46" s="7">
        <f t="shared" ref="O46:O51" si="51">((N46-M46)/M46)*100</f>
        <v>-1.3826874213681328</v>
      </c>
      <c r="P46" s="8">
        <f>(N46/N$179)*100</f>
        <v>0.27678261132362242</v>
      </c>
      <c r="Q46" s="9">
        <f>Q47+Q48+Q49+Q50+Q51</f>
        <v>8035</v>
      </c>
      <c r="R46" s="9">
        <f>R47+R48+R49+R50+R51</f>
        <v>40616</v>
      </c>
      <c r="S46" s="7">
        <f t="shared" ref="S46:S51" si="52">((R46-Q46)/Q46)*100</f>
        <v>405.48848786558807</v>
      </c>
      <c r="T46" s="9">
        <f>T47+T48+T49+T50+T51</f>
        <v>115044</v>
      </c>
      <c r="U46" s="9">
        <f>U47+U48+U49+U50+U51</f>
        <v>377546</v>
      </c>
      <c r="V46" s="7">
        <f t="shared" ref="V46:V51" si="53">((U46-T46)/T46)*100</f>
        <v>228.17530683912244</v>
      </c>
      <c r="W46" s="8">
        <f>(U46/U$179)*100</f>
        <v>0.16568686056668605</v>
      </c>
      <c r="X46" s="6">
        <f>X47+X48+X49+X50+X51</f>
        <v>4851.1414707588647</v>
      </c>
      <c r="Y46" s="6">
        <f>Y47+Y48+Y49+Y50+Y51</f>
        <v>2792.0363290612354</v>
      </c>
      <c r="Z46" s="7">
        <f t="shared" ref="Z46:Z51" si="54">((Y46-X46)/X46)*100</f>
        <v>-42.445786298116829</v>
      </c>
      <c r="AA46" s="6">
        <f>AA47+AA48+AA49+AA50+AA51</f>
        <v>31456.8565272083</v>
      </c>
      <c r="AB46" s="6">
        <f>AB47+AB48+AB49+AB50+AB51</f>
        <v>36248.415248827579</v>
      </c>
      <c r="AC46" s="7">
        <f t="shared" ref="AC46:AC51" si="55">((AB46-AA46)/AA46)*100</f>
        <v>15.232160014065194</v>
      </c>
      <c r="AD46" s="8">
        <f>(AB46/AB$179)*100</f>
        <v>0.75114987970377323</v>
      </c>
    </row>
    <row r="47" spans="1:30" s="3" customFormat="1" ht="15">
      <c r="A47" s="4"/>
      <c r="B47" s="10" t="s">
        <v>2</v>
      </c>
      <c r="C47" s="18">
        <v>3.3306193170000045</v>
      </c>
      <c r="D47" s="18">
        <v>0.52746305999999998</v>
      </c>
      <c r="E47" s="13">
        <f t="shared" si="48"/>
        <v>-84.163213811084745</v>
      </c>
      <c r="F47" s="18">
        <v>14.583373795000066</v>
      </c>
      <c r="G47" s="18">
        <v>9.1652244649999606</v>
      </c>
      <c r="H47" s="13">
        <f t="shared" si="49"/>
        <v>-37.152920895833631</v>
      </c>
      <c r="I47" s="14">
        <f>(G47/G$180)*100</f>
        <v>2.9434357385294041E-2</v>
      </c>
      <c r="J47" s="19">
        <v>1455</v>
      </c>
      <c r="K47" s="19">
        <v>1017</v>
      </c>
      <c r="L47" s="13">
        <f t="shared" si="50"/>
        <v>-30.103092783505154</v>
      </c>
      <c r="M47" s="19">
        <v>6159</v>
      </c>
      <c r="N47" s="19">
        <v>4486</v>
      </c>
      <c r="O47" s="13">
        <f t="shared" si="51"/>
        <v>-27.163500568274067</v>
      </c>
      <c r="P47" s="14">
        <f>(N47/N$180)*100</f>
        <v>0.42413624549603424</v>
      </c>
      <c r="Q47" s="19">
        <v>0</v>
      </c>
      <c r="R47" s="15">
        <v>0</v>
      </c>
      <c r="S47" s="39" t="s">
        <v>47</v>
      </c>
      <c r="T47" s="19">
        <v>0</v>
      </c>
      <c r="U47" s="19">
        <v>0</v>
      </c>
      <c r="V47" s="39" t="s">
        <v>47</v>
      </c>
      <c r="W47" s="39" t="s">
        <v>47</v>
      </c>
      <c r="X47" s="18">
        <v>6.4104887000001201</v>
      </c>
      <c r="Y47" s="18">
        <v>2.100791499999993</v>
      </c>
      <c r="Z47" s="13">
        <f t="shared" si="54"/>
        <v>-67.228840135074975</v>
      </c>
      <c r="AA47" s="18">
        <v>42.992934299999142</v>
      </c>
      <c r="AB47" s="18">
        <v>22.343851599999581</v>
      </c>
      <c r="AC47" s="13">
        <f t="shared" si="55"/>
        <v>-48.029014618804403</v>
      </c>
      <c r="AD47" s="14">
        <f>(AB47/AB$180)*100</f>
        <v>7.5142620958894277E-2</v>
      </c>
    </row>
    <row r="48" spans="1:30">
      <c r="A48" s="4"/>
      <c r="B48" s="10" t="s">
        <v>3</v>
      </c>
      <c r="C48" s="18">
        <v>69.917618626999555</v>
      </c>
      <c r="D48" s="18">
        <v>31.551315026998829</v>
      </c>
      <c r="E48" s="13">
        <f t="shared" si="48"/>
        <v>-54.873584589142595</v>
      </c>
      <c r="F48" s="18">
        <v>339.00875166499156</v>
      </c>
      <c r="G48" s="18">
        <v>321.97649295899828</v>
      </c>
      <c r="H48" s="13">
        <f t="shared" si="49"/>
        <v>-5.0241354013257338</v>
      </c>
      <c r="I48" s="14">
        <f>(G48/G$181)*100</f>
        <v>0.45751737399388215</v>
      </c>
      <c r="J48" s="19">
        <v>13870</v>
      </c>
      <c r="K48" s="19">
        <v>6308</v>
      </c>
      <c r="L48" s="13">
        <f t="shared" si="50"/>
        <v>-54.520547945205479</v>
      </c>
      <c r="M48" s="19">
        <v>74872</v>
      </c>
      <c r="N48" s="19">
        <v>75414</v>
      </c>
      <c r="O48" s="13">
        <f t="shared" si="51"/>
        <v>0.7239021262955444</v>
      </c>
      <c r="P48" s="14">
        <f>(N48/N$181)*100</f>
        <v>0.27135114584816444</v>
      </c>
      <c r="Q48" s="19">
        <v>0</v>
      </c>
      <c r="R48" s="21">
        <v>0</v>
      </c>
      <c r="S48" s="39" t="s">
        <v>47</v>
      </c>
      <c r="T48" s="19">
        <v>0</v>
      </c>
      <c r="U48" s="19">
        <v>0</v>
      </c>
      <c r="V48" s="39" t="s">
        <v>47</v>
      </c>
      <c r="W48" s="39" t="s">
        <v>47</v>
      </c>
      <c r="X48" s="18">
        <v>3902.1638095410162</v>
      </c>
      <c r="Y48" s="18">
        <v>1703.0368674680055</v>
      </c>
      <c r="Z48" s="13">
        <f t="shared" si="54"/>
        <v>-56.356602372663545</v>
      </c>
      <c r="AA48" s="18">
        <v>16415.470824698732</v>
      </c>
      <c r="AB48" s="18">
        <v>19927.939537331506</v>
      </c>
      <c r="AC48" s="13">
        <f t="shared" si="55"/>
        <v>21.397307150934168</v>
      </c>
      <c r="AD48" s="14">
        <f>(AB48/AB$181)*100</f>
        <v>1.0142660457587349</v>
      </c>
    </row>
    <row r="49" spans="1:30">
      <c r="A49" s="4"/>
      <c r="B49" s="10" t="s">
        <v>4</v>
      </c>
      <c r="C49" s="18">
        <v>12.441314690000022</v>
      </c>
      <c r="D49" s="18">
        <v>3.746536016000245</v>
      </c>
      <c r="E49" s="13">
        <f t="shared" si="48"/>
        <v>-69.886333483618046</v>
      </c>
      <c r="F49" s="18">
        <v>51.132500674000411</v>
      </c>
      <c r="G49" s="18">
        <v>22.08219186597788</v>
      </c>
      <c r="H49" s="13">
        <f t="shared" si="49"/>
        <v>-56.81378462836237</v>
      </c>
      <c r="I49" s="14">
        <f>(G49/G$182)*100</f>
        <v>1.7964345345443982E-2</v>
      </c>
      <c r="J49" s="19">
        <v>1</v>
      </c>
      <c r="K49" s="19">
        <v>0</v>
      </c>
      <c r="L49" s="13">
        <f t="shared" si="50"/>
        <v>-100</v>
      </c>
      <c r="M49" s="19">
        <v>1</v>
      </c>
      <c r="N49" s="19">
        <v>4</v>
      </c>
      <c r="O49" s="13">
        <f t="shared" si="51"/>
        <v>300</v>
      </c>
      <c r="P49" s="14">
        <f>(N49/N$182)*100</f>
        <v>0.12694382735639478</v>
      </c>
      <c r="Q49" s="19">
        <v>4318</v>
      </c>
      <c r="R49" s="21">
        <v>33076</v>
      </c>
      <c r="S49" s="13">
        <f t="shared" si="52"/>
        <v>666.00277906438168</v>
      </c>
      <c r="T49" s="19">
        <v>17052</v>
      </c>
      <c r="U49" s="19">
        <v>192733</v>
      </c>
      <c r="V49" s="13">
        <f t="shared" si="53"/>
        <v>1030.266244428806</v>
      </c>
      <c r="W49" s="14">
        <f>(U49/U$182)*100</f>
        <v>0.15015948070762355</v>
      </c>
      <c r="X49" s="18">
        <v>606.37507600000185</v>
      </c>
      <c r="Y49" s="18">
        <v>249.31450239999879</v>
      </c>
      <c r="Z49" s="13">
        <f t="shared" si="54"/>
        <v>-58.884440956145433</v>
      </c>
      <c r="AA49" s="18">
        <v>2616.8914953999915</v>
      </c>
      <c r="AB49" s="18">
        <v>1579.3120236962768</v>
      </c>
      <c r="AC49" s="13">
        <f t="shared" si="55"/>
        <v>-39.64931192323359</v>
      </c>
      <c r="AD49" s="14">
        <f>(AB49/AB$182)*100</f>
        <v>0.14687412240056386</v>
      </c>
    </row>
    <row r="50" spans="1:30" s="3" customFormat="1" ht="15">
      <c r="A50" s="4"/>
      <c r="B50" s="10" t="s">
        <v>5</v>
      </c>
      <c r="C50" s="18">
        <v>19.066059557999999</v>
      </c>
      <c r="D50" s="18">
        <v>12.633134</v>
      </c>
      <c r="E50" s="13">
        <f t="shared" si="48"/>
        <v>-33.740194393239392</v>
      </c>
      <c r="F50" s="18">
        <v>33.857430858000001</v>
      </c>
      <c r="G50" s="18">
        <v>18.663169800000002</v>
      </c>
      <c r="H50" s="13">
        <f t="shared" si="49"/>
        <v>-44.877182565108377</v>
      </c>
      <c r="I50" s="14">
        <f>(G50/G$183)*100</f>
        <v>6.6399718843281427E-2</v>
      </c>
      <c r="J50" s="19">
        <v>2</v>
      </c>
      <c r="K50" s="19">
        <v>0</v>
      </c>
      <c r="L50" s="13">
        <f t="shared" si="50"/>
        <v>-100</v>
      </c>
      <c r="M50" s="19">
        <v>8</v>
      </c>
      <c r="N50" s="19">
        <v>2</v>
      </c>
      <c r="O50" s="13">
        <f t="shared" si="51"/>
        <v>-75</v>
      </c>
      <c r="P50" s="14">
        <f>(N50/N$183)*100</f>
        <v>6.9060773480662974E-2</v>
      </c>
      <c r="Q50" s="19">
        <v>208</v>
      </c>
      <c r="R50" s="21">
        <v>0</v>
      </c>
      <c r="S50" s="13">
        <f t="shared" si="52"/>
        <v>-100</v>
      </c>
      <c r="T50" s="19">
        <v>9727</v>
      </c>
      <c r="U50" s="19">
        <v>284</v>
      </c>
      <c r="V50" s="13">
        <f t="shared" si="53"/>
        <v>-97.080291970802918</v>
      </c>
      <c r="W50" s="14">
        <f>(U50/U$183)*100</f>
        <v>3.8646222814797643E-3</v>
      </c>
      <c r="X50" s="18">
        <v>2.0799999999999999E-2</v>
      </c>
      <c r="Y50" s="18">
        <v>0</v>
      </c>
      <c r="Z50" s="13">
        <f t="shared" si="54"/>
        <v>-100</v>
      </c>
      <c r="AA50" s="18">
        <v>0.97270000000000001</v>
      </c>
      <c r="AB50" s="18">
        <v>2.8399999999999998E-2</v>
      </c>
      <c r="AC50" s="13">
        <f t="shared" si="55"/>
        <v>-97.080291970802918</v>
      </c>
      <c r="AD50" s="14">
        <f>(AB50/AB$183)*100</f>
        <v>3.4652296987314745E-5</v>
      </c>
    </row>
    <row r="51" spans="1:30" s="3" customFormat="1" ht="15">
      <c r="A51" s="4"/>
      <c r="B51" s="10" t="s">
        <v>23</v>
      </c>
      <c r="C51" s="18">
        <v>0.19010772200000006</v>
      </c>
      <c r="D51" s="18">
        <v>0.60640452500000019</v>
      </c>
      <c r="E51" s="13">
        <f t="shared" si="48"/>
        <v>218.97942841059344</v>
      </c>
      <c r="F51" s="18">
        <v>17.046747430000003</v>
      </c>
      <c r="G51" s="18">
        <v>11.26419192</v>
      </c>
      <c r="H51" s="13">
        <f t="shared" si="49"/>
        <v>-33.921752719955691</v>
      </c>
      <c r="I51" s="14">
        <f>(G51/G$184)*100</f>
        <v>0.17726867026713791</v>
      </c>
      <c r="J51" s="19">
        <v>1</v>
      </c>
      <c r="K51" s="19">
        <v>3</v>
      </c>
      <c r="L51" s="13">
        <f t="shared" si="50"/>
        <v>200</v>
      </c>
      <c r="M51" s="19">
        <v>34</v>
      </c>
      <c r="N51" s="19">
        <v>47</v>
      </c>
      <c r="O51" s="13">
        <f t="shared" si="51"/>
        <v>38.235294117647058</v>
      </c>
      <c r="P51" s="14">
        <f>(N51/N$184)*100</f>
        <v>0.15254787406686141</v>
      </c>
      <c r="Q51" s="19">
        <v>3509</v>
      </c>
      <c r="R51" s="21">
        <v>7540</v>
      </c>
      <c r="S51" s="13">
        <f t="shared" si="52"/>
        <v>114.87603305785123</v>
      </c>
      <c r="T51" s="19">
        <v>88265</v>
      </c>
      <c r="U51" s="19">
        <v>184529</v>
      </c>
      <c r="V51" s="13">
        <f t="shared" si="53"/>
        <v>109.06248229762647</v>
      </c>
      <c r="W51" s="14">
        <f>(U51/U$184)*100</f>
        <v>0.20021313869034466</v>
      </c>
      <c r="X51" s="18">
        <v>336.17129651784614</v>
      </c>
      <c r="Y51" s="18">
        <v>837.58416769323082</v>
      </c>
      <c r="Z51" s="13">
        <f t="shared" si="54"/>
        <v>149.15398083332985</v>
      </c>
      <c r="AA51" s="18">
        <v>12380.528572809575</v>
      </c>
      <c r="AB51" s="18">
        <v>14718.791436199799</v>
      </c>
      <c r="AC51" s="13">
        <f t="shared" si="55"/>
        <v>18.886615782508471</v>
      </c>
      <c r="AD51" s="14">
        <f>(AB51/AB$184)*100</f>
        <v>0.87926724140527535</v>
      </c>
    </row>
    <row r="52" spans="1:30" s="3" customFormat="1" ht="15">
      <c r="A52" s="4"/>
      <c r="B52" s="10"/>
      <c r="C52" s="18"/>
      <c r="D52" s="18"/>
      <c r="E52" s="13"/>
      <c r="F52" s="18"/>
      <c r="G52" s="18"/>
      <c r="H52" s="13"/>
      <c r="I52" s="14"/>
      <c r="J52" s="19"/>
      <c r="K52" s="19"/>
      <c r="L52" s="13"/>
      <c r="M52" s="19"/>
      <c r="N52" s="19"/>
      <c r="O52" s="13"/>
      <c r="P52" s="14"/>
      <c r="Q52" s="19"/>
      <c r="R52" s="21"/>
      <c r="S52" s="13"/>
      <c r="T52" s="19"/>
      <c r="U52" s="19"/>
      <c r="V52" s="13"/>
      <c r="W52" s="14"/>
      <c r="X52" s="18"/>
      <c r="Y52" s="18"/>
      <c r="Z52" s="13"/>
      <c r="AA52" s="18"/>
      <c r="AB52" s="18"/>
      <c r="AC52" s="13"/>
      <c r="AD52" s="14"/>
    </row>
    <row r="53" spans="1:30" ht="15">
      <c r="A53" s="4">
        <v>8</v>
      </c>
      <c r="B53" s="5" t="s">
        <v>18</v>
      </c>
      <c r="C53" s="6">
        <f>C54+C55+C56+C57+C58</f>
        <v>162.51728440809777</v>
      </c>
      <c r="D53" s="6">
        <f>D54+D55+D56+D57+D58</f>
        <v>105.138953527</v>
      </c>
      <c r="E53" s="7">
        <f t="shared" ref="E53:E58" si="56">((D53-C53)/C53)*100</f>
        <v>-35.305986738625798</v>
      </c>
      <c r="F53" s="6">
        <f>F54+F55+F56+F57+F58</f>
        <v>802.24327499152218</v>
      </c>
      <c r="G53" s="6">
        <f>G54+G55+G56+G57+G58</f>
        <v>888.65238242230043</v>
      </c>
      <c r="H53" s="7">
        <f t="shared" ref="H53:H58" si="57">((G53-F53)/F53)*100</f>
        <v>10.770935715440107</v>
      </c>
      <c r="I53" s="8">
        <f>(G53/G$179)*100</f>
        <v>0.34324621382506232</v>
      </c>
      <c r="J53" s="9">
        <f>J54+J55+J56+J57+J58</f>
        <v>34324</v>
      </c>
      <c r="K53" s="9">
        <f>K54+K55+K56+K57+K58</f>
        <v>17298</v>
      </c>
      <c r="L53" s="7">
        <f t="shared" ref="L53:L58" si="58">((K53-J53)/J53)*100</f>
        <v>-49.603775783708194</v>
      </c>
      <c r="M53" s="9">
        <f>M54+M55+M56+M57+M58</f>
        <v>200630</v>
      </c>
      <c r="N53" s="9">
        <f>N54+N55+N56+N57+N58</f>
        <v>190460</v>
      </c>
      <c r="O53" s="7">
        <f t="shared" ref="O53:O58" si="59">((N53-M53)/M53)*100</f>
        <v>-5.0690325474754525</v>
      </c>
      <c r="P53" s="8">
        <f>(N53/N$179)*100</f>
        <v>0.6593375627268161</v>
      </c>
      <c r="Q53" s="9">
        <f>Q54+Q55+Q56+Q57+Q58</f>
        <v>305068</v>
      </c>
      <c r="R53" s="9">
        <f>R54+R55+R56+R57+R58</f>
        <v>280817</v>
      </c>
      <c r="S53" s="7">
        <f t="shared" ref="S53:S58" si="60">((R53-Q53)/Q53)*100</f>
        <v>-7.9493752212621445</v>
      </c>
      <c r="T53" s="9">
        <f>T54+T55+T56+T57+T58</f>
        <v>1746126</v>
      </c>
      <c r="U53" s="9">
        <f>U54+U55+U56+U57+U58</f>
        <v>1942315</v>
      </c>
      <c r="V53" s="7">
        <f t="shared" ref="V53:V58" si="61">((U53-T53)/T53)*100</f>
        <v>11.235672568875328</v>
      </c>
      <c r="W53" s="8">
        <f>(U53/U$179)*100</f>
        <v>0.85238904552447337</v>
      </c>
      <c r="X53" s="6">
        <f>X54+X55+X56+X57+X58</f>
        <v>5890.0218334500005</v>
      </c>
      <c r="Y53" s="6">
        <f>Y54+Y55+Y56+Y57+Y58</f>
        <v>5918.9861290895005</v>
      </c>
      <c r="Z53" s="7">
        <f t="shared" ref="Z53:Z58" si="62">((Y53-X53)/X53)*100</f>
        <v>0.49175192314244121</v>
      </c>
      <c r="AA53" s="6">
        <f>AA54+AA55+AA56+AA57+AA58</f>
        <v>82399.360347954207</v>
      </c>
      <c r="AB53" s="6">
        <f>AB54+AB55+AB56+AB57+AB58</f>
        <v>67923.330260039293</v>
      </c>
      <c r="AC53" s="7">
        <f t="shared" ref="AC53:AC58" si="63">((AB53-AA53)/AA53)*100</f>
        <v>-17.568134056849292</v>
      </c>
      <c r="AD53" s="8">
        <f>(AB53/AB$179)*100</f>
        <v>1.4075263981522168</v>
      </c>
    </row>
    <row r="54" spans="1:30">
      <c r="A54" s="4"/>
      <c r="B54" s="10" t="s">
        <v>2</v>
      </c>
      <c r="C54" s="18">
        <v>21.143160237000004</v>
      </c>
      <c r="D54" s="18">
        <v>10.473782948</v>
      </c>
      <c r="E54" s="13">
        <f t="shared" si="56"/>
        <v>-50.462547553931216</v>
      </c>
      <c r="F54" s="18">
        <v>57.494916091100002</v>
      </c>
      <c r="G54" s="18">
        <v>113.66360924170003</v>
      </c>
      <c r="H54" s="13">
        <f t="shared" si="57"/>
        <v>97.693321374017501</v>
      </c>
      <c r="I54" s="14">
        <f>(G54/G$180)*100</f>
        <v>0.36503364526409593</v>
      </c>
      <c r="J54" s="19">
        <v>705</v>
      </c>
      <c r="K54" s="19">
        <v>138</v>
      </c>
      <c r="L54" s="13">
        <f t="shared" si="58"/>
        <v>-80.425531914893625</v>
      </c>
      <c r="M54" s="19">
        <v>1272</v>
      </c>
      <c r="N54" s="19">
        <v>2304</v>
      </c>
      <c r="O54" s="13">
        <f t="shared" si="59"/>
        <v>81.132075471698116</v>
      </c>
      <c r="P54" s="14">
        <f>(N54/N$180)*100</f>
        <v>0.21783546803897968</v>
      </c>
      <c r="Q54" s="19">
        <v>0</v>
      </c>
      <c r="R54" s="21">
        <v>0</v>
      </c>
      <c r="S54" s="39" t="s">
        <v>47</v>
      </c>
      <c r="T54" s="19">
        <v>0</v>
      </c>
      <c r="U54" s="19">
        <v>0</v>
      </c>
      <c r="V54" s="39" t="s">
        <v>47</v>
      </c>
      <c r="W54" s="39" t="s">
        <v>47</v>
      </c>
      <c r="X54" s="18">
        <v>87.487060700000001</v>
      </c>
      <c r="Y54" s="18">
        <v>10.896905400000001</v>
      </c>
      <c r="Z54" s="13">
        <f t="shared" si="62"/>
        <v>-87.544551945382693</v>
      </c>
      <c r="AA54" s="18">
        <v>132.62609359999999</v>
      </c>
      <c r="AB54" s="18">
        <v>267.07802820000001</v>
      </c>
      <c r="AC54" s="13">
        <f t="shared" si="63"/>
        <v>101.37668308734686</v>
      </c>
      <c r="AD54" s="14">
        <f>(AB54/AB$180)*100</f>
        <v>0.89818637353829611</v>
      </c>
    </row>
    <row r="55" spans="1:30">
      <c r="A55" s="4"/>
      <c r="B55" s="10" t="s">
        <v>3</v>
      </c>
      <c r="C55" s="18">
        <v>124.98208262300001</v>
      </c>
      <c r="D55" s="18">
        <v>73.566383279000007</v>
      </c>
      <c r="E55" s="13">
        <f t="shared" si="56"/>
        <v>-41.138456221034481</v>
      </c>
      <c r="F55" s="18">
        <v>661.98361519499474</v>
      </c>
      <c r="G55" s="18">
        <v>659.45188959529992</v>
      </c>
      <c r="H55" s="13">
        <f t="shared" si="57"/>
        <v>-0.38244535689135978</v>
      </c>
      <c r="I55" s="14">
        <f>(G55/G$181)*100</f>
        <v>0.93705814989843395</v>
      </c>
      <c r="J55" s="19">
        <v>33610</v>
      </c>
      <c r="K55" s="19">
        <v>17153</v>
      </c>
      <c r="L55" s="13">
        <f t="shared" si="58"/>
        <v>-48.964593870871767</v>
      </c>
      <c r="M55" s="19">
        <v>199240</v>
      </c>
      <c r="N55" s="19">
        <v>188109</v>
      </c>
      <c r="O55" s="13">
        <f t="shared" si="59"/>
        <v>-5.5867295723750248</v>
      </c>
      <c r="P55" s="14">
        <f>(N55/N$181)*100</f>
        <v>0.67684505124184324</v>
      </c>
      <c r="Q55" s="19">
        <v>0</v>
      </c>
      <c r="R55" s="21">
        <v>0</v>
      </c>
      <c r="S55" s="39" t="s">
        <v>47</v>
      </c>
      <c r="T55" s="19">
        <v>0</v>
      </c>
      <c r="U55" s="19">
        <v>0</v>
      </c>
      <c r="V55" s="39" t="s">
        <v>47</v>
      </c>
      <c r="W55" s="39" t="s">
        <v>47</v>
      </c>
      <c r="X55" s="18">
        <v>2630.3689422000002</v>
      </c>
      <c r="Y55" s="18">
        <v>1859.6875417000001</v>
      </c>
      <c r="Z55" s="13">
        <f t="shared" si="62"/>
        <v>-29.299365124628256</v>
      </c>
      <c r="AA55" s="18">
        <v>15085.0610555</v>
      </c>
      <c r="AB55" s="18">
        <v>15968.321020899997</v>
      </c>
      <c r="AC55" s="13">
        <f t="shared" si="63"/>
        <v>5.8551964897613793</v>
      </c>
      <c r="AD55" s="14">
        <f>(AB55/AB$181)*100</f>
        <v>0.812734592501835</v>
      </c>
    </row>
    <row r="56" spans="1:30">
      <c r="A56" s="4"/>
      <c r="B56" s="10" t="s">
        <v>4</v>
      </c>
      <c r="C56" s="18">
        <v>8.8872988542372897E-2</v>
      </c>
      <c r="D56" s="18">
        <v>0.10841039999999999</v>
      </c>
      <c r="E56" s="13">
        <f t="shared" si="56"/>
        <v>21.983520277718622</v>
      </c>
      <c r="F56" s="18">
        <v>0.58188898907288145</v>
      </c>
      <c r="G56" s="18">
        <v>0.53173248440677978</v>
      </c>
      <c r="H56" s="13">
        <f t="shared" si="57"/>
        <v>-8.6196002344047749</v>
      </c>
      <c r="I56" s="14">
        <f>(G56/G$182)*100</f>
        <v>4.3257598879898571E-4</v>
      </c>
      <c r="J56" s="19">
        <v>0</v>
      </c>
      <c r="K56" s="19">
        <v>0</v>
      </c>
      <c r="L56" s="39" t="s">
        <v>47</v>
      </c>
      <c r="M56" s="19">
        <v>1</v>
      </c>
      <c r="N56" s="19">
        <v>0</v>
      </c>
      <c r="O56" s="13">
        <f t="shared" si="59"/>
        <v>-100</v>
      </c>
      <c r="P56" s="14">
        <f>(N56/N$182)*100</f>
        <v>0</v>
      </c>
      <c r="Q56" s="19">
        <v>368</v>
      </c>
      <c r="R56" s="15">
        <v>503</v>
      </c>
      <c r="S56" s="13">
        <f t="shared" si="60"/>
        <v>36.684782608695656</v>
      </c>
      <c r="T56" s="19">
        <v>2971</v>
      </c>
      <c r="U56" s="19">
        <v>2220</v>
      </c>
      <c r="V56" s="13">
        <f t="shared" si="61"/>
        <v>-25.277684281386737</v>
      </c>
      <c r="W56" s="14">
        <f>(U56/U$182)*100</f>
        <v>1.7296158269259768E-3</v>
      </c>
      <c r="X56" s="18">
        <v>6.6953499999999995</v>
      </c>
      <c r="Y56" s="18">
        <v>8.0254999999999992</v>
      </c>
      <c r="Z56" s="13">
        <f t="shared" si="62"/>
        <v>19.866773208271411</v>
      </c>
      <c r="AA56" s="18">
        <v>47.3614709</v>
      </c>
      <c r="AB56" s="18">
        <v>40.606900000000003</v>
      </c>
      <c r="AC56" s="13">
        <f t="shared" si="63"/>
        <v>-14.26174223824623</v>
      </c>
      <c r="AD56" s="14">
        <f>(AB56/AB$182)*100</f>
        <v>3.7763929555534336E-3</v>
      </c>
    </row>
    <row r="57" spans="1:30" s="3" customFormat="1" ht="15">
      <c r="A57" s="4"/>
      <c r="B57" s="10" t="s">
        <v>5</v>
      </c>
      <c r="C57" s="18">
        <v>9.4970228809999995</v>
      </c>
      <c r="D57" s="18">
        <v>13.0469388</v>
      </c>
      <c r="E57" s="13">
        <f t="shared" si="56"/>
        <v>37.379249934229996</v>
      </c>
      <c r="F57" s="18">
        <v>46.672390511919147</v>
      </c>
      <c r="G57" s="18">
        <v>39.101873485152666</v>
      </c>
      <c r="H57" s="13">
        <f t="shared" si="57"/>
        <v>-16.220546973768421</v>
      </c>
      <c r="I57" s="14">
        <f>(G57/G$183)*100</f>
        <v>0.13911642199492272</v>
      </c>
      <c r="J57" s="19">
        <v>9</v>
      </c>
      <c r="K57" s="19">
        <v>7</v>
      </c>
      <c r="L57" s="13">
        <f t="shared" si="58"/>
        <v>-22.222222222222221</v>
      </c>
      <c r="M57" s="19">
        <v>117</v>
      </c>
      <c r="N57" s="19">
        <v>47</v>
      </c>
      <c r="O57" s="13">
        <f t="shared" si="59"/>
        <v>-59.82905982905983</v>
      </c>
      <c r="P57" s="14">
        <f>(N57/N$183)*100</f>
        <v>1.6229281767955801</v>
      </c>
      <c r="Q57" s="19">
        <v>44266</v>
      </c>
      <c r="R57" s="22">
        <v>142077</v>
      </c>
      <c r="S57" s="13">
        <f t="shared" si="60"/>
        <v>220.96191207698911</v>
      </c>
      <c r="T57" s="19">
        <v>1021999</v>
      </c>
      <c r="U57" s="19">
        <v>205102</v>
      </c>
      <c r="V57" s="13">
        <f t="shared" si="61"/>
        <v>-79.931291517897762</v>
      </c>
      <c r="W57" s="14">
        <f>(U57/U$183)*100</f>
        <v>2.790992109774868</v>
      </c>
      <c r="X57" s="18">
        <v>220.71419660000001</v>
      </c>
      <c r="Y57" s="18">
        <v>560.44079999999997</v>
      </c>
      <c r="Z57" s="13">
        <f t="shared" si="62"/>
        <v>153.92150058008545</v>
      </c>
      <c r="AA57" s="18">
        <v>26959.7693922</v>
      </c>
      <c r="AB57" s="18">
        <v>2310.8517462999998</v>
      </c>
      <c r="AC57" s="13">
        <f t="shared" si="63"/>
        <v>-91.428518127575032</v>
      </c>
      <c r="AD57" s="14">
        <f>(AB57/AB$183)*100</f>
        <v>2.8195887678324825</v>
      </c>
    </row>
    <row r="58" spans="1:30" s="3" customFormat="1" ht="15">
      <c r="A58" s="4"/>
      <c r="B58" s="10" t="s">
        <v>23</v>
      </c>
      <c r="C58" s="18">
        <v>6.8061456785553931</v>
      </c>
      <c r="D58" s="18">
        <v>7.9434380999999981</v>
      </c>
      <c r="E58" s="13">
        <f t="shared" si="56"/>
        <v>16.709786642210041</v>
      </c>
      <c r="F58" s="18">
        <v>35.510464204435358</v>
      </c>
      <c r="G58" s="18">
        <v>75.903277615741075</v>
      </c>
      <c r="H58" s="13">
        <f t="shared" si="57"/>
        <v>113.7490436023659</v>
      </c>
      <c r="I58" s="14">
        <f>(G58/G$184)*100</f>
        <v>1.1945173863710086</v>
      </c>
      <c r="J58" s="19">
        <v>0</v>
      </c>
      <c r="K58" s="19">
        <v>0</v>
      </c>
      <c r="L58" s="39" t="s">
        <v>47</v>
      </c>
      <c r="M58" s="19">
        <v>0</v>
      </c>
      <c r="N58" s="19">
        <v>0</v>
      </c>
      <c r="O58" s="39" t="s">
        <v>47</v>
      </c>
      <c r="P58" s="14">
        <f>(N58/N$184)*100</f>
        <v>0</v>
      </c>
      <c r="Q58" s="19">
        <v>260434</v>
      </c>
      <c r="R58" s="15">
        <v>138237</v>
      </c>
      <c r="S58" s="13">
        <f t="shared" si="60"/>
        <v>-46.920524969858008</v>
      </c>
      <c r="T58" s="19">
        <v>721156</v>
      </c>
      <c r="U58" s="19">
        <v>1734993</v>
      </c>
      <c r="V58" s="13">
        <f t="shared" si="61"/>
        <v>140.58497745286732</v>
      </c>
      <c r="W58" s="14">
        <f>(U58/U$184)*100</f>
        <v>1.882459635806714</v>
      </c>
      <c r="X58" s="18">
        <v>2944.7562839500001</v>
      </c>
      <c r="Y58" s="18">
        <v>3479.9353819895005</v>
      </c>
      <c r="Z58" s="13">
        <f t="shared" si="62"/>
        <v>18.173969131381853</v>
      </c>
      <c r="AA58" s="18">
        <v>40174.542335754202</v>
      </c>
      <c r="AB58" s="18">
        <v>49336.472564639291</v>
      </c>
      <c r="AC58" s="13">
        <f t="shared" si="63"/>
        <v>22.805313256129445</v>
      </c>
      <c r="AD58" s="14">
        <f>(AB58/AB$184)*100</f>
        <v>2.9472490537427971</v>
      </c>
    </row>
    <row r="59" spans="1:30" s="3" customFormat="1" ht="15">
      <c r="A59" s="4"/>
      <c r="B59" s="10"/>
      <c r="C59" s="18"/>
      <c r="D59" s="18"/>
      <c r="E59" s="13"/>
      <c r="F59" s="18"/>
      <c r="G59" s="18"/>
      <c r="H59" s="13"/>
      <c r="I59" s="14"/>
      <c r="J59" s="19"/>
      <c r="K59" s="19"/>
      <c r="L59" s="13"/>
      <c r="M59" s="19"/>
      <c r="N59" s="19"/>
      <c r="O59" s="13"/>
      <c r="P59" s="14"/>
      <c r="Q59" s="19"/>
      <c r="R59" s="15"/>
      <c r="S59" s="13"/>
      <c r="T59" s="19"/>
      <c r="U59" s="19"/>
      <c r="V59" s="13"/>
      <c r="W59" s="14"/>
      <c r="X59" s="18"/>
      <c r="Y59" s="18"/>
      <c r="Z59" s="13"/>
      <c r="AA59" s="18"/>
      <c r="AB59" s="18"/>
      <c r="AC59" s="13"/>
      <c r="AD59" s="14"/>
    </row>
    <row r="60" spans="1:30" s="3" customFormat="1" ht="15">
      <c r="A60" s="4">
        <v>9</v>
      </c>
      <c r="B60" s="5" t="s">
        <v>15</v>
      </c>
      <c r="C60" s="6">
        <f>C61+C62+C63+C64+C65</f>
        <v>187.40556738299995</v>
      </c>
      <c r="D60" s="6">
        <f>D61+D62+D63+D64+D65</f>
        <v>70.766131597999973</v>
      </c>
      <c r="E60" s="7">
        <f t="shared" ref="E60:E65" si="64">((D60-C60)/C60)*100</f>
        <v>-62.239045196893464</v>
      </c>
      <c r="F60" s="6">
        <f>F61+F62+F63+F64+F65</f>
        <v>714.90218749638984</v>
      </c>
      <c r="G60" s="6">
        <f>G61+G62+G63+G64+G65</f>
        <v>767.43255577500122</v>
      </c>
      <c r="H60" s="7">
        <f t="shared" ref="H60:H65" si="65">((G60-F60)/F60)*100</f>
        <v>7.3479098535947127</v>
      </c>
      <c r="I60" s="8">
        <f>(G60/G$179)*100</f>
        <v>0.29642447862214805</v>
      </c>
      <c r="J60" s="9">
        <f>J61+J62+J63+J64+J65</f>
        <v>15670</v>
      </c>
      <c r="K60" s="9">
        <f>K61+K62+K63+K64+K65</f>
        <v>6051</v>
      </c>
      <c r="L60" s="7">
        <f t="shared" ref="L60:L65" si="66">((K60-J60)/J60)*100</f>
        <v>-61.384811742182507</v>
      </c>
      <c r="M60" s="9">
        <f>M61+M62+M63+M64+M65</f>
        <v>71546</v>
      </c>
      <c r="N60" s="9">
        <f>N61+N62+N63+N64+N65</f>
        <v>65325</v>
      </c>
      <c r="O60" s="7">
        <f t="shared" ref="O60:O65" si="67">((N60-M60)/M60)*100</f>
        <v>-8.6951052469739754</v>
      </c>
      <c r="P60" s="8">
        <f>(N60/N$179)*100</f>
        <v>0.22614316016554267</v>
      </c>
      <c r="Q60" s="9">
        <f>Q61+Q62+Q63+Q64+Q65</f>
        <v>95534</v>
      </c>
      <c r="R60" s="9">
        <f>R61+R62+R63+R64+R65</f>
        <v>18971</v>
      </c>
      <c r="S60" s="7">
        <f t="shared" ref="S60:S65" si="68">((R60-Q60)/Q60)*100</f>
        <v>-80.142148345091798</v>
      </c>
      <c r="T60" s="9">
        <f>T61+T62+T63+T64+T65</f>
        <v>724250</v>
      </c>
      <c r="U60" s="9">
        <f>U61+U62+U63+U64+U65</f>
        <v>568362</v>
      </c>
      <c r="V60" s="7">
        <f t="shared" ref="V60:V65" si="69">((U60-T60)/T60)*100</f>
        <v>-21.524059371763894</v>
      </c>
      <c r="W60" s="8">
        <f>(U60/U$179)*100</f>
        <v>0.24942686572074083</v>
      </c>
      <c r="X60" s="6">
        <f>X61+X62+X63+X64+X65</f>
        <v>9350.5530655000002</v>
      </c>
      <c r="Y60" s="6">
        <f>Y61+Y62+Y63+Y64+Y65</f>
        <v>5304.9873409999991</v>
      </c>
      <c r="Z60" s="7">
        <f t="shared" ref="Z60:Z65" si="70">((Y60-X60)/X60)*100</f>
        <v>-43.265523399108943</v>
      </c>
      <c r="AA60" s="6">
        <f>AA61+AA62+AA63+AA64+AA65</f>
        <v>72800.575187677372</v>
      </c>
      <c r="AB60" s="6">
        <f>AB61+AB62+AB63+AB64+AB65</f>
        <v>61728.688819400006</v>
      </c>
      <c r="AC60" s="7">
        <f t="shared" ref="AC60:AC65" si="71">((AB60-AA60)/AA60)*100</f>
        <v>-15.208514959853581</v>
      </c>
      <c r="AD60" s="8">
        <f>(AB60/AB$179)*100</f>
        <v>1.2791592918662471</v>
      </c>
    </row>
    <row r="61" spans="1:30" s="3" customFormat="1" ht="15">
      <c r="A61" s="4"/>
      <c r="B61" s="10" t="s">
        <v>2</v>
      </c>
      <c r="C61" s="18">
        <v>1.1829042120000002</v>
      </c>
      <c r="D61" s="18">
        <v>0.44557374799999999</v>
      </c>
      <c r="E61" s="13">
        <f t="shared" si="64"/>
        <v>-62.33222069210116</v>
      </c>
      <c r="F61" s="18">
        <v>6.0842666869999995</v>
      </c>
      <c r="G61" s="18">
        <v>5.2430759340000002</v>
      </c>
      <c r="H61" s="13">
        <f t="shared" si="65"/>
        <v>-13.825671954803308</v>
      </c>
      <c r="I61" s="14">
        <f>(G61/G$180)*100</f>
        <v>1.6838275093963125E-2</v>
      </c>
      <c r="J61" s="19">
        <v>68</v>
      </c>
      <c r="K61" s="19">
        <v>22</v>
      </c>
      <c r="L61" s="13">
        <f t="shared" si="66"/>
        <v>-67.64705882352942</v>
      </c>
      <c r="M61" s="19">
        <v>346</v>
      </c>
      <c r="N61" s="19">
        <v>324</v>
      </c>
      <c r="O61" s="13">
        <f t="shared" si="67"/>
        <v>-6.3583815028901727</v>
      </c>
      <c r="P61" s="14">
        <f>(N61/N$180)*100</f>
        <v>3.063311269298152E-2</v>
      </c>
      <c r="Q61" s="19">
        <v>0</v>
      </c>
      <c r="R61" s="15">
        <v>0</v>
      </c>
      <c r="S61" s="39" t="s">
        <v>47</v>
      </c>
      <c r="T61" s="19">
        <v>0</v>
      </c>
      <c r="U61" s="19">
        <v>0</v>
      </c>
      <c r="V61" s="39" t="s">
        <v>47</v>
      </c>
      <c r="W61" s="39" t="s">
        <v>47</v>
      </c>
      <c r="X61" s="18">
        <v>2.4647050000000004</v>
      </c>
      <c r="Y61" s="18">
        <v>0.1730449</v>
      </c>
      <c r="Z61" s="13">
        <f t="shared" si="70"/>
        <v>-92.979082689409083</v>
      </c>
      <c r="AA61" s="18">
        <v>14.5894279</v>
      </c>
      <c r="AB61" s="18">
        <v>8.5006582999999996</v>
      </c>
      <c r="AC61" s="13">
        <f t="shared" si="71"/>
        <v>-41.734121733450571</v>
      </c>
      <c r="AD61" s="14">
        <f>(AB61/AB$180)*100</f>
        <v>2.8587808224522511E-2</v>
      </c>
    </row>
    <row r="62" spans="1:30">
      <c r="A62" s="4"/>
      <c r="B62" s="10" t="s">
        <v>3</v>
      </c>
      <c r="C62" s="18">
        <v>118.34177200000001</v>
      </c>
      <c r="D62" s="18">
        <v>48.956982699999969</v>
      </c>
      <c r="E62" s="13">
        <f t="shared" si="64"/>
        <v>-58.630852088305751</v>
      </c>
      <c r="F62" s="18">
        <v>374.47633980000006</v>
      </c>
      <c r="G62" s="18">
        <v>366.51792329999995</v>
      </c>
      <c r="H62" s="13">
        <f t="shared" si="65"/>
        <v>-2.1252121039878071</v>
      </c>
      <c r="I62" s="14">
        <f>(G62/G$181)*100</f>
        <v>0.52080919401548098</v>
      </c>
      <c r="J62" s="19">
        <v>15587</v>
      </c>
      <c r="K62" s="19">
        <v>6020</v>
      </c>
      <c r="L62" s="13">
        <f t="shared" si="66"/>
        <v>-61.378071469814586</v>
      </c>
      <c r="M62" s="19">
        <v>71112</v>
      </c>
      <c r="N62" s="19">
        <v>64947</v>
      </c>
      <c r="O62" s="13">
        <f t="shared" si="67"/>
        <v>-8.6694228822139721</v>
      </c>
      <c r="P62" s="14">
        <f>(N62/N$181)*100</f>
        <v>0.23368927346912693</v>
      </c>
      <c r="Q62" s="19">
        <v>0</v>
      </c>
      <c r="R62" s="20">
        <v>0</v>
      </c>
      <c r="S62" s="39" t="s">
        <v>47</v>
      </c>
      <c r="T62" s="19">
        <v>0</v>
      </c>
      <c r="U62" s="19">
        <v>0</v>
      </c>
      <c r="V62" s="39" t="s">
        <v>47</v>
      </c>
      <c r="W62" s="39" t="s">
        <v>47</v>
      </c>
      <c r="X62" s="18">
        <v>1941.2693587000001</v>
      </c>
      <c r="Y62" s="18">
        <v>758.11494559999903</v>
      </c>
      <c r="Z62" s="13">
        <f t="shared" si="70"/>
        <v>-60.947462432123167</v>
      </c>
      <c r="AA62" s="18">
        <v>7588.8484922999978</v>
      </c>
      <c r="AB62" s="18">
        <v>7449.5031757000006</v>
      </c>
      <c r="AC62" s="13">
        <f t="shared" si="71"/>
        <v>-1.8361852492032686</v>
      </c>
      <c r="AD62" s="14">
        <f>(AB62/AB$181)*100</f>
        <v>0.37915501071899332</v>
      </c>
    </row>
    <row r="63" spans="1:30" ht="14.25" customHeight="1">
      <c r="A63" s="4"/>
      <c r="B63" s="10" t="s">
        <v>4</v>
      </c>
      <c r="C63" s="12">
        <v>11.50294743099999</v>
      </c>
      <c r="D63" s="12">
        <v>9.1219452349999965</v>
      </c>
      <c r="E63" s="13">
        <f t="shared" si="64"/>
        <v>-20.699061786401689</v>
      </c>
      <c r="F63" s="12">
        <v>68.606205325999994</v>
      </c>
      <c r="G63" s="12">
        <v>77.666771115000017</v>
      </c>
      <c r="H63" s="13">
        <f t="shared" si="65"/>
        <v>13.206627222634481</v>
      </c>
      <c r="I63" s="14">
        <f>(G63/G$182)*100</f>
        <v>6.3183614500019553E-2</v>
      </c>
      <c r="J63" s="16">
        <v>2</v>
      </c>
      <c r="K63" s="16">
        <v>0</v>
      </c>
      <c r="L63" s="13">
        <f t="shared" si="66"/>
        <v>-100</v>
      </c>
      <c r="M63" s="16">
        <v>18</v>
      </c>
      <c r="N63" s="16">
        <v>3</v>
      </c>
      <c r="O63" s="13">
        <f t="shared" si="67"/>
        <v>-83.333333333333343</v>
      </c>
      <c r="P63" s="14">
        <f>(N63/N$182)*100</f>
        <v>9.5207870517296095E-2</v>
      </c>
      <c r="Q63" s="16">
        <v>5789</v>
      </c>
      <c r="R63" s="15">
        <v>8385</v>
      </c>
      <c r="S63" s="13">
        <f t="shared" si="68"/>
        <v>44.843669027465879</v>
      </c>
      <c r="T63" s="16">
        <v>35735</v>
      </c>
      <c r="U63" s="16">
        <v>70386</v>
      </c>
      <c r="V63" s="13">
        <f t="shared" si="69"/>
        <v>96.966559395550576</v>
      </c>
      <c r="W63" s="14">
        <f>(U63/U$182)*100</f>
        <v>5.4838170988293598E-2</v>
      </c>
      <c r="X63" s="12">
        <v>1007.9319042</v>
      </c>
      <c r="Y63" s="12">
        <v>806.38488570000004</v>
      </c>
      <c r="Z63" s="13">
        <f t="shared" si="70"/>
        <v>-19.996094742131284</v>
      </c>
      <c r="AA63" s="12">
        <v>5831.3654147000007</v>
      </c>
      <c r="AB63" s="12">
        <v>6767.4122319000007</v>
      </c>
      <c r="AC63" s="13">
        <f t="shared" si="71"/>
        <v>16.051932105650007</v>
      </c>
      <c r="AD63" s="14">
        <f>(AB63/AB$182)*100</f>
        <v>0.62936121397775502</v>
      </c>
    </row>
    <row r="64" spans="1:30">
      <c r="A64" s="4"/>
      <c r="B64" s="10" t="s">
        <v>5</v>
      </c>
      <c r="C64" s="12">
        <v>0</v>
      </c>
      <c r="D64" s="12">
        <v>0</v>
      </c>
      <c r="E64" s="39" t="s">
        <v>47</v>
      </c>
      <c r="F64" s="12">
        <v>0</v>
      </c>
      <c r="G64" s="12">
        <v>0</v>
      </c>
      <c r="H64" s="39" t="s">
        <v>47</v>
      </c>
      <c r="I64" s="14">
        <f>(G64/G$183)*100</f>
        <v>0</v>
      </c>
      <c r="J64" s="16">
        <v>0</v>
      </c>
      <c r="K64" s="16">
        <v>0</v>
      </c>
      <c r="L64" s="39" t="s">
        <v>47</v>
      </c>
      <c r="M64" s="16">
        <v>0</v>
      </c>
      <c r="N64" s="16">
        <v>0</v>
      </c>
      <c r="O64" s="39" t="s">
        <v>47</v>
      </c>
      <c r="P64" s="14">
        <f>(N64/N$183)*100</f>
        <v>0</v>
      </c>
      <c r="Q64" s="16">
        <v>0</v>
      </c>
      <c r="R64" s="15">
        <v>0</v>
      </c>
      <c r="S64" s="39" t="s">
        <v>47</v>
      </c>
      <c r="T64" s="16">
        <v>0</v>
      </c>
      <c r="U64" s="16">
        <v>0</v>
      </c>
      <c r="V64" s="39" t="s">
        <v>47</v>
      </c>
      <c r="W64" s="14">
        <f>(U64/U$183)*100</f>
        <v>0</v>
      </c>
      <c r="X64" s="12">
        <v>0</v>
      </c>
      <c r="Y64" s="12">
        <v>0</v>
      </c>
      <c r="Z64" s="39" t="s">
        <v>47</v>
      </c>
      <c r="AA64" s="12">
        <v>0</v>
      </c>
      <c r="AB64" s="12">
        <v>0</v>
      </c>
      <c r="AC64" s="39" t="s">
        <v>47</v>
      </c>
      <c r="AD64" s="14">
        <f>(AB64/AB$183)*100</f>
        <v>0</v>
      </c>
    </row>
    <row r="65" spans="1:30">
      <c r="A65" s="4"/>
      <c r="B65" s="10" t="s">
        <v>23</v>
      </c>
      <c r="C65" s="12">
        <v>56.377943739999957</v>
      </c>
      <c r="D65" s="12">
        <v>12.241629915000001</v>
      </c>
      <c r="E65" s="13">
        <f t="shared" si="64"/>
        <v>-78.286490952108636</v>
      </c>
      <c r="F65" s="12">
        <v>265.73537568338975</v>
      </c>
      <c r="G65" s="12">
        <v>318.00478542600121</v>
      </c>
      <c r="H65" s="13">
        <f t="shared" si="65"/>
        <v>19.669722033880731</v>
      </c>
      <c r="I65" s="14">
        <f>(G65/G$184)*100</f>
        <v>5.004556549765689</v>
      </c>
      <c r="J65" s="16">
        <v>13</v>
      </c>
      <c r="K65" s="16">
        <v>9</v>
      </c>
      <c r="L65" s="13">
        <f t="shared" si="66"/>
        <v>-30.76923076923077</v>
      </c>
      <c r="M65" s="16">
        <v>70</v>
      </c>
      <c r="N65" s="16">
        <v>51</v>
      </c>
      <c r="O65" s="13">
        <f t="shared" si="67"/>
        <v>-27.142857142857142</v>
      </c>
      <c r="P65" s="14">
        <f>(N65/N$184)*100</f>
        <v>0.16553067185978579</v>
      </c>
      <c r="Q65" s="16">
        <v>89745</v>
      </c>
      <c r="R65" s="15">
        <v>10586</v>
      </c>
      <c r="S65" s="13">
        <f t="shared" si="68"/>
        <v>-88.204356788679036</v>
      </c>
      <c r="T65" s="16">
        <v>688515</v>
      </c>
      <c r="U65" s="16">
        <v>497976</v>
      </c>
      <c r="V65" s="13">
        <f t="shared" si="69"/>
        <v>-27.673906886560207</v>
      </c>
      <c r="W65" s="14">
        <f>(U65/U$184)*100</f>
        <v>0.54030173009371463</v>
      </c>
      <c r="X65" s="12">
        <v>6398.8870975999998</v>
      </c>
      <c r="Y65" s="12">
        <v>3740.3144648000002</v>
      </c>
      <c r="Z65" s="13">
        <f t="shared" si="70"/>
        <v>-41.547422110278177</v>
      </c>
      <c r="AA65" s="12">
        <v>59365.771852777369</v>
      </c>
      <c r="AB65" s="12">
        <v>47503.272753500009</v>
      </c>
      <c r="AC65" s="13">
        <f t="shared" si="71"/>
        <v>-19.982051490369674</v>
      </c>
      <c r="AD65" s="14">
        <f>(AB65/AB$184)*100</f>
        <v>2.8377378518297904</v>
      </c>
    </row>
    <row r="66" spans="1:30">
      <c r="A66" s="4"/>
      <c r="B66" s="10"/>
      <c r="C66" s="12"/>
      <c r="D66" s="12"/>
      <c r="E66" s="13"/>
      <c r="F66" s="12"/>
      <c r="G66" s="12"/>
      <c r="H66" s="13"/>
      <c r="I66" s="14"/>
      <c r="J66" s="16"/>
      <c r="K66" s="16"/>
      <c r="L66" s="13"/>
      <c r="M66" s="16"/>
      <c r="N66" s="16"/>
      <c r="O66" s="13"/>
      <c r="P66" s="14"/>
      <c r="Q66" s="16"/>
      <c r="R66" s="15"/>
      <c r="S66" s="13"/>
      <c r="T66" s="16"/>
      <c r="U66" s="16"/>
      <c r="V66" s="13"/>
      <c r="W66" s="14"/>
      <c r="X66" s="12"/>
      <c r="Y66" s="12"/>
      <c r="Z66" s="13"/>
      <c r="AA66" s="12"/>
      <c r="AB66" s="12"/>
      <c r="AC66" s="13"/>
      <c r="AD66" s="14"/>
    </row>
    <row r="67" spans="1:30" ht="15">
      <c r="A67" s="4">
        <v>10</v>
      </c>
      <c r="B67" s="5" t="s">
        <v>40</v>
      </c>
      <c r="C67" s="6">
        <f>C68+C69+C70+C71+C72</f>
        <v>2551.6099200009999</v>
      </c>
      <c r="D67" s="6">
        <f>D68+D69+D70+D71+D72</f>
        <v>2060.2494611500001</v>
      </c>
      <c r="E67" s="7">
        <f t="shared" ref="E67:E72" si="72">((D67-C67)/C67)*100</f>
        <v>-19.256879940755489</v>
      </c>
      <c r="F67" s="6">
        <f>F68+F69+F70+F71+F72</f>
        <v>14971.495566196991</v>
      </c>
      <c r="G67" s="6">
        <f>G68+G69+G70+G71+G72</f>
        <v>17396.247810496025</v>
      </c>
      <c r="H67" s="7">
        <f t="shared" ref="H67:H72" si="73">((G67-F67)/F67)*100</f>
        <v>16.195791753588725</v>
      </c>
      <c r="I67" s="8">
        <f>(G67/G$179)*100</f>
        <v>6.7193835450470809</v>
      </c>
      <c r="J67" s="9">
        <f>J68+J69+J70+J71+J72</f>
        <v>149761</v>
      </c>
      <c r="K67" s="9">
        <f>K68+K69+K70+K71+K72</f>
        <v>92239</v>
      </c>
      <c r="L67" s="7">
        <f t="shared" ref="L67:L72" si="74">((K67-J67)/J67)*100</f>
        <v>-38.409198656526065</v>
      </c>
      <c r="M67" s="9">
        <f>M68+M69+M70+M71+M72</f>
        <v>995587</v>
      </c>
      <c r="N67" s="9">
        <f>N68+N69+N70+N71+N72</f>
        <v>897693</v>
      </c>
      <c r="O67" s="7">
        <f t="shared" ref="O67:O72" si="75">((N67-M67)/M67)*100</f>
        <v>-9.8327921115884394</v>
      </c>
      <c r="P67" s="8">
        <f>(N67/N$179)*100</f>
        <v>3.1076484022730426</v>
      </c>
      <c r="Q67" s="9">
        <f>Q68+Q69+Q70+Q71+Q72</f>
        <v>7546623</v>
      </c>
      <c r="R67" s="9">
        <f>R68+R69+R70+R71+R72</f>
        <v>5135126</v>
      </c>
      <c r="S67" s="7">
        <f t="shared" ref="S67:S72" si="76">((R67-Q67)/Q67)*100</f>
        <v>-31.954650444311316</v>
      </c>
      <c r="T67" s="9">
        <f>T68+T69+T70+T71+T72</f>
        <v>50405031</v>
      </c>
      <c r="U67" s="9">
        <f>U68+U69+U70+U71+U72</f>
        <v>60350141</v>
      </c>
      <c r="V67" s="7">
        <f t="shared" ref="V67:V72" si="77">((U67-T67)/T67)*100</f>
        <v>19.730391595235801</v>
      </c>
      <c r="W67" s="8">
        <f>(U67/U$179)*100</f>
        <v>26.484787011508114</v>
      </c>
      <c r="X67" s="6">
        <f>X68+X69+X70+X71+X72</f>
        <v>95157.511728875979</v>
      </c>
      <c r="Y67" s="6">
        <f>Y68+Y69+Y70+Y71+Y72</f>
        <v>22903.824009486001</v>
      </c>
      <c r="Z67" s="7">
        <f t="shared" ref="Z67:Z72" si="78">((Y67-X67)/X67)*100</f>
        <v>-75.930619040624052</v>
      </c>
      <c r="AA67" s="6">
        <f>AA68+AA69+AA70+AA71+AA72</f>
        <v>605821.04602597305</v>
      </c>
      <c r="AB67" s="6">
        <f>AB68+AB69+AB70+AB71+AB72</f>
        <v>911065.16608323588</v>
      </c>
      <c r="AC67" s="7">
        <f t="shared" ref="AC67:AC72" si="79">((AB67-AA67)/AA67)*100</f>
        <v>50.385195770200475</v>
      </c>
      <c r="AD67" s="8">
        <f>(AB67/AB$179)*100</f>
        <v>18.879349213145403</v>
      </c>
    </row>
    <row r="68" spans="1:30">
      <c r="A68" s="4"/>
      <c r="B68" s="10" t="s">
        <v>2</v>
      </c>
      <c r="C68" s="12">
        <v>413.15693764199966</v>
      </c>
      <c r="D68" s="12">
        <v>250.13791399999999</v>
      </c>
      <c r="E68" s="13">
        <f t="shared" si="72"/>
        <v>-39.456925151104585</v>
      </c>
      <c r="F68" s="12">
        <v>2925.1846805729997</v>
      </c>
      <c r="G68" s="12">
        <v>2844.0963993750001</v>
      </c>
      <c r="H68" s="13">
        <f t="shared" si="73"/>
        <v>-2.7720739048214753</v>
      </c>
      <c r="I68" s="14">
        <f>(G68/G$180)*100</f>
        <v>9.1338897565595065</v>
      </c>
      <c r="J68" s="16">
        <v>6744</v>
      </c>
      <c r="K68" s="16">
        <v>2831</v>
      </c>
      <c r="L68" s="13">
        <f t="shared" si="74"/>
        <v>-58.021945432977461</v>
      </c>
      <c r="M68" s="16">
        <v>46751</v>
      </c>
      <c r="N68" s="16">
        <v>38488</v>
      </c>
      <c r="O68" s="13">
        <f t="shared" si="75"/>
        <v>-17.67448824624072</v>
      </c>
      <c r="P68" s="14">
        <f>(N68/N$180)*100</f>
        <v>3.6389112386650395</v>
      </c>
      <c r="Q68" s="16">
        <v>0</v>
      </c>
      <c r="R68" s="15">
        <v>0</v>
      </c>
      <c r="S68" s="39" t="s">
        <v>47</v>
      </c>
      <c r="T68" s="16">
        <v>0</v>
      </c>
      <c r="U68" s="16">
        <v>0</v>
      </c>
      <c r="V68" s="39" t="s">
        <v>47</v>
      </c>
      <c r="W68" s="39" t="s">
        <v>47</v>
      </c>
      <c r="X68" s="12">
        <v>195.46706440000003</v>
      </c>
      <c r="Y68" s="12">
        <v>286.58260369999999</v>
      </c>
      <c r="Z68" s="13">
        <f t="shared" si="78"/>
        <v>46.614267001801842</v>
      </c>
      <c r="AA68" s="12">
        <v>1207.4836198999999</v>
      </c>
      <c r="AB68" s="12">
        <v>1867.9506224999998</v>
      </c>
      <c r="AC68" s="13">
        <f t="shared" si="79"/>
        <v>54.697802248836943</v>
      </c>
      <c r="AD68" s="14">
        <f>(AB68/AB$180)*100</f>
        <v>6.2819386786676796</v>
      </c>
    </row>
    <row r="69" spans="1:30">
      <c r="A69" s="4"/>
      <c r="B69" s="10" t="s">
        <v>3</v>
      </c>
      <c r="C69" s="12">
        <v>795.58898592399919</v>
      </c>
      <c r="D69" s="12">
        <v>578.83264768300103</v>
      </c>
      <c r="E69" s="13">
        <f t="shared" si="72"/>
        <v>-27.244763574656172</v>
      </c>
      <c r="F69" s="12">
        <v>4719.7842585889994</v>
      </c>
      <c r="G69" s="12">
        <v>5680.1370567860004</v>
      </c>
      <c r="H69" s="13">
        <f t="shared" si="73"/>
        <v>20.347387625808615</v>
      </c>
      <c r="I69" s="14">
        <f>(G69/G$181)*100</f>
        <v>8.0712767763359832</v>
      </c>
      <c r="J69" s="16">
        <v>142913</v>
      </c>
      <c r="K69" s="16">
        <v>88670</v>
      </c>
      <c r="L69" s="13">
        <f t="shared" si="74"/>
        <v>-37.955259493538023</v>
      </c>
      <c r="M69" s="16">
        <v>948249</v>
      </c>
      <c r="N69" s="16">
        <v>857865</v>
      </c>
      <c r="O69" s="13">
        <f t="shared" si="75"/>
        <v>-9.5316736426824598</v>
      </c>
      <c r="P69" s="14">
        <f>(N69/N$181)*100</f>
        <v>3.0867299272420987</v>
      </c>
      <c r="Q69" s="16">
        <v>0</v>
      </c>
      <c r="R69" s="15">
        <v>0</v>
      </c>
      <c r="S69" s="39" t="s">
        <v>47</v>
      </c>
      <c r="T69" s="16">
        <v>0</v>
      </c>
      <c r="U69" s="16">
        <v>0</v>
      </c>
      <c r="V69" s="39" t="s">
        <v>47</v>
      </c>
      <c r="W69" s="39" t="s">
        <v>47</v>
      </c>
      <c r="X69" s="12">
        <v>28124.083291299994</v>
      </c>
      <c r="Y69" s="12">
        <v>30212.760479700002</v>
      </c>
      <c r="Z69" s="13">
        <f t="shared" si="78"/>
        <v>7.4266498458498278</v>
      </c>
      <c r="AA69" s="12">
        <v>189728.50665990001</v>
      </c>
      <c r="AB69" s="12">
        <v>230481.02450279996</v>
      </c>
      <c r="AC69" s="13">
        <f t="shared" si="79"/>
        <v>21.479385760386201</v>
      </c>
      <c r="AD69" s="14">
        <f>(AB69/AB$181)*100</f>
        <v>11.730719922496331</v>
      </c>
    </row>
    <row r="70" spans="1:30" s="3" customFormat="1" ht="15">
      <c r="A70" s="4"/>
      <c r="B70" s="10" t="s">
        <v>4</v>
      </c>
      <c r="C70" s="18">
        <v>1309.9003025550001</v>
      </c>
      <c r="D70" s="18">
        <v>1193.7067776439999</v>
      </c>
      <c r="E70" s="13">
        <f t="shared" si="72"/>
        <v>-8.8704098078579872</v>
      </c>
      <c r="F70" s="18">
        <v>6988.1414522219147</v>
      </c>
      <c r="G70" s="18">
        <v>8439.3183868490396</v>
      </c>
      <c r="H70" s="13">
        <f t="shared" si="73"/>
        <v>20.766278767378353</v>
      </c>
      <c r="I70" s="14">
        <f>(G70/G$182)*100</f>
        <v>6.8655698176000648</v>
      </c>
      <c r="J70" s="19">
        <v>45</v>
      </c>
      <c r="K70" s="19">
        <v>729</v>
      </c>
      <c r="L70" s="13">
        <f t="shared" si="74"/>
        <v>1520</v>
      </c>
      <c r="M70" s="19">
        <v>241</v>
      </c>
      <c r="N70" s="19">
        <v>1112</v>
      </c>
      <c r="O70" s="13">
        <f t="shared" si="75"/>
        <v>361.41078838174275</v>
      </c>
      <c r="P70" s="14">
        <f>(N70/N$182)*100</f>
        <v>35.290384005077755</v>
      </c>
      <c r="Q70" s="19">
        <v>4413701</v>
      </c>
      <c r="R70" s="15">
        <v>4964151</v>
      </c>
      <c r="S70" s="13">
        <f t="shared" si="76"/>
        <v>12.471393055397273</v>
      </c>
      <c r="T70" s="19">
        <v>33354343</v>
      </c>
      <c r="U70" s="19">
        <v>40346492</v>
      </c>
      <c r="V70" s="13">
        <f t="shared" si="77"/>
        <v>20.963234083189704</v>
      </c>
      <c r="W70" s="14">
        <f>(U70/U$182)*100</f>
        <v>31.434203209073107</v>
      </c>
      <c r="X70" s="18">
        <v>36635.884097975999</v>
      </c>
      <c r="Y70" s="18">
        <v>34928.873245486</v>
      </c>
      <c r="Z70" s="13">
        <f t="shared" si="78"/>
        <v>-4.659395820570098</v>
      </c>
      <c r="AA70" s="18">
        <v>298578.28549087304</v>
      </c>
      <c r="AB70" s="18">
        <v>338806.47589123592</v>
      </c>
      <c r="AC70" s="13">
        <f t="shared" si="79"/>
        <v>13.473247170076801</v>
      </c>
      <c r="AD70" s="14">
        <f>(AB70/AB$182)*100</f>
        <v>31.508595555227011</v>
      </c>
    </row>
    <row r="71" spans="1:30">
      <c r="A71" s="4"/>
      <c r="B71" s="10" t="s">
        <v>5</v>
      </c>
      <c r="C71" s="18">
        <v>0</v>
      </c>
      <c r="D71" s="18">
        <v>0</v>
      </c>
      <c r="E71" s="39" t="s">
        <v>47</v>
      </c>
      <c r="F71" s="18">
        <v>0</v>
      </c>
      <c r="G71" s="18">
        <v>0</v>
      </c>
      <c r="H71" s="39" t="s">
        <v>47</v>
      </c>
      <c r="I71" s="14">
        <f>(G71/G$183)*100</f>
        <v>0</v>
      </c>
      <c r="J71" s="19">
        <v>0</v>
      </c>
      <c r="K71" s="19">
        <v>0</v>
      </c>
      <c r="L71" s="39" t="s">
        <v>47</v>
      </c>
      <c r="M71" s="19">
        <v>0</v>
      </c>
      <c r="N71" s="19">
        <v>0</v>
      </c>
      <c r="O71" s="39" t="s">
        <v>47</v>
      </c>
      <c r="P71" s="14">
        <f>(N71/N$183)*100</f>
        <v>0</v>
      </c>
      <c r="Q71" s="19">
        <v>0</v>
      </c>
      <c r="R71" s="20">
        <v>0</v>
      </c>
      <c r="S71" s="39" t="s">
        <v>47</v>
      </c>
      <c r="T71" s="19">
        <v>0</v>
      </c>
      <c r="U71" s="19">
        <v>0</v>
      </c>
      <c r="V71" s="39" t="s">
        <v>47</v>
      </c>
      <c r="W71" s="14">
        <f>(U71/U$183)*100</f>
        <v>0</v>
      </c>
      <c r="X71" s="18">
        <v>0</v>
      </c>
      <c r="Y71" s="18">
        <v>0</v>
      </c>
      <c r="Z71" s="39" t="s">
        <v>47</v>
      </c>
      <c r="AA71" s="18">
        <v>0</v>
      </c>
      <c r="AB71" s="18">
        <v>0</v>
      </c>
      <c r="AC71" s="39" t="s">
        <v>47</v>
      </c>
      <c r="AD71" s="14">
        <f>(AB71/AB$183)*100</f>
        <v>0</v>
      </c>
    </row>
    <row r="72" spans="1:30">
      <c r="A72" s="4"/>
      <c r="B72" s="10" t="s">
        <v>23</v>
      </c>
      <c r="C72" s="18">
        <v>32.963693880000775</v>
      </c>
      <c r="D72" s="18">
        <v>37.572121822999272</v>
      </c>
      <c r="E72" s="13">
        <f t="shared" si="72"/>
        <v>13.980314098822678</v>
      </c>
      <c r="F72" s="18">
        <v>338.3851748130765</v>
      </c>
      <c r="G72" s="18">
        <v>432.69596748598218</v>
      </c>
      <c r="H72" s="13">
        <f t="shared" si="73"/>
        <v>27.870840596076</v>
      </c>
      <c r="I72" s="14">
        <f>(G72/G$184)*100</f>
        <v>6.8094932446954264</v>
      </c>
      <c r="J72" s="19">
        <v>59</v>
      </c>
      <c r="K72" s="19">
        <v>9</v>
      </c>
      <c r="L72" s="13">
        <f t="shared" si="74"/>
        <v>-84.745762711864401</v>
      </c>
      <c r="M72" s="19">
        <v>346</v>
      </c>
      <c r="N72" s="19">
        <v>228</v>
      </c>
      <c r="O72" s="13">
        <f t="shared" si="75"/>
        <v>-34.104046242774565</v>
      </c>
      <c r="P72" s="14">
        <f>(N72/N$184)*100</f>
        <v>0.74001947419668934</v>
      </c>
      <c r="Q72" s="19">
        <v>3132922</v>
      </c>
      <c r="R72" s="21">
        <v>170975</v>
      </c>
      <c r="S72" s="13">
        <f t="shared" si="76"/>
        <v>-94.542634639483524</v>
      </c>
      <c r="T72" s="19">
        <v>17050688</v>
      </c>
      <c r="U72" s="19">
        <v>20003649</v>
      </c>
      <c r="V72" s="13">
        <f t="shared" si="77"/>
        <v>17.318720511453851</v>
      </c>
      <c r="W72" s="14">
        <f>(U72/U$184)*100</f>
        <v>21.703869589874621</v>
      </c>
      <c r="X72" s="18">
        <v>30202.077275199998</v>
      </c>
      <c r="Y72" s="18">
        <v>-42524.392319400002</v>
      </c>
      <c r="Z72" s="13">
        <f t="shared" si="78"/>
        <v>-240.7995613411608</v>
      </c>
      <c r="AA72" s="18">
        <v>116306.77025529997</v>
      </c>
      <c r="AB72" s="18">
        <v>339909.71506670001</v>
      </c>
      <c r="AC72" s="13">
        <f t="shared" si="79"/>
        <v>192.25273328506918</v>
      </c>
      <c r="AD72" s="14">
        <f>(AB72/AB$184)*100</f>
        <v>20.305435999215113</v>
      </c>
    </row>
    <row r="73" spans="1:30">
      <c r="A73" s="4"/>
      <c r="B73" s="10"/>
      <c r="C73" s="18"/>
      <c r="D73" s="18"/>
      <c r="E73" s="13"/>
      <c r="F73" s="18"/>
      <c r="G73" s="18"/>
      <c r="H73" s="13"/>
      <c r="I73" s="14"/>
      <c r="J73" s="19"/>
      <c r="K73" s="19"/>
      <c r="L73" s="13"/>
      <c r="M73" s="19"/>
      <c r="N73" s="19"/>
      <c r="O73" s="13"/>
      <c r="P73" s="14"/>
      <c r="Q73" s="19"/>
      <c r="R73" s="21"/>
      <c r="S73" s="13"/>
      <c r="T73" s="19"/>
      <c r="U73" s="19"/>
      <c r="V73" s="13"/>
      <c r="W73" s="14"/>
      <c r="X73" s="18"/>
      <c r="Y73" s="18"/>
      <c r="Z73" s="13"/>
      <c r="AA73" s="18"/>
      <c r="AB73" s="18"/>
      <c r="AC73" s="13"/>
      <c r="AD73" s="14"/>
    </row>
    <row r="74" spans="1:30" ht="15">
      <c r="A74" s="4">
        <v>11</v>
      </c>
      <c r="B74" s="5" t="s">
        <v>26</v>
      </c>
      <c r="C74" s="6">
        <f>C75+C76+C77+C78+C79</f>
        <v>1451.5871999899996</v>
      </c>
      <c r="D74" s="6">
        <f>D75+D76+D77+D78+D79</f>
        <v>983.34599834999995</v>
      </c>
      <c r="E74" s="7">
        <f t="shared" ref="E74:E79" si="80">((D74-C74)/C74)*100</f>
        <v>-32.257187280462759</v>
      </c>
      <c r="F74" s="6">
        <f>F75+F76+F77+F78+F79</f>
        <v>10251.807843050001</v>
      </c>
      <c r="G74" s="6">
        <f>G75+G76+G77+G78+G79</f>
        <v>12348.114442549999</v>
      </c>
      <c r="H74" s="7">
        <f t="shared" ref="H74:H79" si="81">((G74-F74)/F74)*100</f>
        <v>20.448165158705596</v>
      </c>
      <c r="I74" s="8">
        <f>(G74/G$179)*100</f>
        <v>4.7695179961490135</v>
      </c>
      <c r="J74" s="9">
        <f>J75+J76+J77+J78+J79</f>
        <v>97434</v>
      </c>
      <c r="K74" s="9">
        <f>K75+K76+K77+K78+K79</f>
        <v>60859</v>
      </c>
      <c r="L74" s="7">
        <f t="shared" ref="L74:L79" si="82">((K74-J74)/J74)*100</f>
        <v>-37.538231007656464</v>
      </c>
      <c r="M74" s="9">
        <f>M75+M76+M77+M78+M79</f>
        <v>893841</v>
      </c>
      <c r="N74" s="9">
        <f>N75+N76+N77+N78+N79</f>
        <v>766991</v>
      </c>
      <c r="O74" s="7">
        <f t="shared" ref="O74:O79" si="83">((N74-M74)/M74)*100</f>
        <v>-14.191562033963534</v>
      </c>
      <c r="P74" s="8">
        <f>(N74/N$179)*100</f>
        <v>2.6551820674861037</v>
      </c>
      <c r="Q74" s="9">
        <f>Q75+Q76+Q77+Q78+Q79</f>
        <v>4043285</v>
      </c>
      <c r="R74" s="9">
        <f>R75+R76+R77+R78+R79</f>
        <v>3724056</v>
      </c>
      <c r="S74" s="7">
        <f t="shared" ref="S74:S79" si="84">((R74-Q74)/Q74)*100</f>
        <v>-7.8952881135017696</v>
      </c>
      <c r="T74" s="9">
        <f>T75+T76+T77+T78+T79</f>
        <v>22323085</v>
      </c>
      <c r="U74" s="9">
        <f>U75+U76+U77+U78+U79</f>
        <v>30297640</v>
      </c>
      <c r="V74" s="7">
        <f t="shared" ref="V74:V79" si="85">((U74-T74)/T74)*100</f>
        <v>35.72335544123942</v>
      </c>
      <c r="W74" s="8">
        <f>(U74/U$179)*100</f>
        <v>13.296183390049556</v>
      </c>
      <c r="X74" s="6">
        <f>X75+X76+X77+X78+X79</f>
        <v>57198.671976619997</v>
      </c>
      <c r="Y74" s="6">
        <f>Y75+Y76+Y77+Y78+Y79</f>
        <v>51119.19195534</v>
      </c>
      <c r="Z74" s="7">
        <f t="shared" ref="Z74:Z79" si="86">((Y74-X74)/X74)*100</f>
        <v>-10.628708344426228</v>
      </c>
      <c r="AA74" s="6">
        <f>AA75+AA76+AA77+AA78+AA79</f>
        <v>442812.32885487005</v>
      </c>
      <c r="AB74" s="6">
        <f>AB75+AB76+AB77+AB78+AB79</f>
        <v>571183.98902179999</v>
      </c>
      <c r="AC74" s="7">
        <f t="shared" ref="AC74:AC79" si="87">((AB74-AA74)/AA74)*100</f>
        <v>28.9900826607299</v>
      </c>
      <c r="AD74" s="8">
        <f>(AB74/AB$179)*100</f>
        <v>11.836235644986532</v>
      </c>
    </row>
    <row r="75" spans="1:30">
      <c r="A75" s="4"/>
      <c r="B75" s="10" t="s">
        <v>2</v>
      </c>
      <c r="C75" s="18">
        <v>157.42231863999999</v>
      </c>
      <c r="D75" s="18">
        <v>138.65412203</v>
      </c>
      <c r="E75" s="13">
        <f t="shared" si="80"/>
        <v>-11.922195513407406</v>
      </c>
      <c r="F75" s="18">
        <v>1161.5777908099999</v>
      </c>
      <c r="G75" s="18">
        <v>1368.4469970100001</v>
      </c>
      <c r="H75" s="13">
        <f t="shared" si="81"/>
        <v>17.809328642186305</v>
      </c>
      <c r="I75" s="14">
        <f>(G75/G$180)*100</f>
        <v>4.3948032180382528</v>
      </c>
      <c r="J75" s="19">
        <v>2174</v>
      </c>
      <c r="K75" s="19">
        <v>1622</v>
      </c>
      <c r="L75" s="13">
        <f t="shared" si="82"/>
        <v>-25.390984360625573</v>
      </c>
      <c r="M75" s="19">
        <v>40435</v>
      </c>
      <c r="N75" s="19">
        <v>18204</v>
      </c>
      <c r="O75" s="13">
        <f t="shared" si="83"/>
        <v>-54.979596883887716</v>
      </c>
      <c r="P75" s="14">
        <f>(N75/N$180)*100</f>
        <v>1.7211271094538134</v>
      </c>
      <c r="Q75" s="19">
        <v>0</v>
      </c>
      <c r="R75" s="15">
        <v>0</v>
      </c>
      <c r="S75" s="39" t="s">
        <v>47</v>
      </c>
      <c r="T75" s="19">
        <v>0</v>
      </c>
      <c r="U75" s="19">
        <v>0</v>
      </c>
      <c r="V75" s="39" t="s">
        <v>47</v>
      </c>
      <c r="W75" s="39" t="s">
        <v>47</v>
      </c>
      <c r="X75" s="18">
        <v>379.08574074999996</v>
      </c>
      <c r="Y75" s="18">
        <v>234.78106078000002</v>
      </c>
      <c r="Z75" s="13">
        <f t="shared" si="86"/>
        <v>-38.06650170605235</v>
      </c>
      <c r="AA75" s="18">
        <v>9614.2654899799982</v>
      </c>
      <c r="AB75" s="18">
        <v>2868.9547615999995</v>
      </c>
      <c r="AC75" s="13">
        <f t="shared" si="87"/>
        <v>-70.159397360203656</v>
      </c>
      <c r="AD75" s="14">
        <f>(AB75/AB$180)*100</f>
        <v>9.6483267101150858</v>
      </c>
    </row>
    <row r="76" spans="1:30">
      <c r="A76" s="4"/>
      <c r="B76" s="10" t="s">
        <v>3</v>
      </c>
      <c r="C76" s="18">
        <v>921.13702256999977</v>
      </c>
      <c r="D76" s="18">
        <v>464.19593124000005</v>
      </c>
      <c r="E76" s="13">
        <f t="shared" si="80"/>
        <v>-49.60620191501156</v>
      </c>
      <c r="F76" s="18">
        <v>6978.4048889700007</v>
      </c>
      <c r="G76" s="18">
        <v>6505.8790063299984</v>
      </c>
      <c r="H76" s="13">
        <f t="shared" si="81"/>
        <v>-6.7712591940154123</v>
      </c>
      <c r="I76" s="14">
        <f>(G76/G$181)*100</f>
        <v>9.2446273053762145</v>
      </c>
      <c r="J76" s="19">
        <v>95085</v>
      </c>
      <c r="K76" s="19">
        <v>59019</v>
      </c>
      <c r="L76" s="13">
        <f t="shared" si="82"/>
        <v>-37.930272913708784</v>
      </c>
      <c r="M76" s="19">
        <v>852045</v>
      </c>
      <c r="N76" s="19">
        <v>747003</v>
      </c>
      <c r="O76" s="13">
        <f t="shared" si="83"/>
        <v>-12.328222100945373</v>
      </c>
      <c r="P76" s="14">
        <f>(N76/N$181)*100</f>
        <v>2.6878314371604266</v>
      </c>
      <c r="Q76" s="19">
        <v>0</v>
      </c>
      <c r="R76" s="21">
        <v>0</v>
      </c>
      <c r="S76" s="39" t="s">
        <v>47</v>
      </c>
      <c r="T76" s="19">
        <v>0</v>
      </c>
      <c r="U76" s="19">
        <v>0</v>
      </c>
      <c r="V76" s="39" t="s">
        <v>47</v>
      </c>
      <c r="W76" s="39" t="s">
        <v>47</v>
      </c>
      <c r="X76" s="18">
        <v>29410.898634900001</v>
      </c>
      <c r="Y76" s="18">
        <v>24940.332971169999</v>
      </c>
      <c r="Z76" s="13">
        <f t="shared" si="86"/>
        <v>-15.200370853085978</v>
      </c>
      <c r="AA76" s="18">
        <v>230159.92102980003</v>
      </c>
      <c r="AB76" s="18">
        <v>264380.55536674004</v>
      </c>
      <c r="AC76" s="13">
        <f t="shared" si="87"/>
        <v>14.868198678478556</v>
      </c>
      <c r="AD76" s="14">
        <f>(AB76/AB$181)*100</f>
        <v>13.456093640036668</v>
      </c>
    </row>
    <row r="77" spans="1:30">
      <c r="A77" s="4"/>
      <c r="B77" s="10" t="s">
        <v>4</v>
      </c>
      <c r="C77" s="18">
        <v>261.25380994</v>
      </c>
      <c r="D77" s="18">
        <v>239.21586094999998</v>
      </c>
      <c r="E77" s="13">
        <f t="shared" si="80"/>
        <v>-8.4354555422794757</v>
      </c>
      <c r="F77" s="18">
        <v>1333.95996717</v>
      </c>
      <c r="G77" s="18">
        <v>2154.3401111200001</v>
      </c>
      <c r="H77" s="13">
        <f t="shared" si="81"/>
        <v>61.499607495001442</v>
      </c>
      <c r="I77" s="14">
        <f>(G77/G$182)*100</f>
        <v>1.7526027299549509</v>
      </c>
      <c r="J77" s="19">
        <v>10</v>
      </c>
      <c r="K77" s="19">
        <v>9</v>
      </c>
      <c r="L77" s="13">
        <f t="shared" si="82"/>
        <v>-10</v>
      </c>
      <c r="M77" s="19">
        <v>119</v>
      </c>
      <c r="N77" s="19">
        <v>150</v>
      </c>
      <c r="O77" s="13">
        <f t="shared" si="83"/>
        <v>26.05042016806723</v>
      </c>
      <c r="P77" s="14">
        <f>(N77/N$182)*100</f>
        <v>4.7603935258648047</v>
      </c>
      <c r="Q77" s="19">
        <v>3780184</v>
      </c>
      <c r="R77" s="21">
        <v>3413995</v>
      </c>
      <c r="S77" s="13">
        <f t="shared" si="84"/>
        <v>-9.6870681427147449</v>
      </c>
      <c r="T77" s="19">
        <v>18994062</v>
      </c>
      <c r="U77" s="19">
        <v>26981253</v>
      </c>
      <c r="V77" s="13">
        <f t="shared" si="85"/>
        <v>42.050989409216413</v>
      </c>
      <c r="W77" s="14">
        <f>(U77/U$182)*100</f>
        <v>21.021262260853149</v>
      </c>
      <c r="X77" s="18">
        <v>16794.591753199998</v>
      </c>
      <c r="Y77" s="18">
        <v>13565.996561</v>
      </c>
      <c r="Z77" s="13">
        <f t="shared" si="86"/>
        <v>-19.224017110060625</v>
      </c>
      <c r="AA77" s="18">
        <v>86562.960784900002</v>
      </c>
      <c r="AB77" s="18">
        <v>140083.29134500001</v>
      </c>
      <c r="AC77" s="13">
        <f t="shared" si="87"/>
        <v>61.828211598598713</v>
      </c>
      <c r="AD77" s="14">
        <f>(AB77/AB$182)*100</f>
        <v>13.027577939364917</v>
      </c>
    </row>
    <row r="78" spans="1:30">
      <c r="A78" s="4"/>
      <c r="B78" s="10" t="s">
        <v>5</v>
      </c>
      <c r="C78" s="18">
        <v>0</v>
      </c>
      <c r="D78" s="18">
        <v>0</v>
      </c>
      <c r="E78" s="39" t="s">
        <v>47</v>
      </c>
      <c r="F78" s="18">
        <v>0</v>
      </c>
      <c r="G78" s="18">
        <v>0</v>
      </c>
      <c r="H78" s="39" t="s">
        <v>47</v>
      </c>
      <c r="I78" s="14">
        <f>(G78/G$183)*100</f>
        <v>0</v>
      </c>
      <c r="J78" s="19">
        <v>0</v>
      </c>
      <c r="K78" s="19">
        <v>0</v>
      </c>
      <c r="L78" s="39" t="s">
        <v>47</v>
      </c>
      <c r="M78" s="19">
        <v>0</v>
      </c>
      <c r="N78" s="19">
        <v>0</v>
      </c>
      <c r="O78" s="39" t="s">
        <v>47</v>
      </c>
      <c r="P78" s="14">
        <f>(N78/N$183)*100</f>
        <v>0</v>
      </c>
      <c r="Q78" s="19">
        <v>0</v>
      </c>
      <c r="R78" s="21">
        <v>0</v>
      </c>
      <c r="S78" s="39" t="s">
        <v>47</v>
      </c>
      <c r="T78" s="19">
        <v>0</v>
      </c>
      <c r="U78" s="19">
        <v>0</v>
      </c>
      <c r="V78" s="39" t="s">
        <v>47</v>
      </c>
      <c r="W78" s="14">
        <f>(U78/U$183)*100</f>
        <v>0</v>
      </c>
      <c r="X78" s="18">
        <v>0</v>
      </c>
      <c r="Y78" s="18">
        <v>0</v>
      </c>
      <c r="Z78" s="39" t="s">
        <v>47</v>
      </c>
      <c r="AA78" s="18">
        <v>0</v>
      </c>
      <c r="AB78" s="18">
        <v>0</v>
      </c>
      <c r="AC78" s="39" t="s">
        <v>47</v>
      </c>
      <c r="AD78" s="14">
        <f>(AB78/AB$183)*100</f>
        <v>0</v>
      </c>
    </row>
    <row r="79" spans="1:30" s="3" customFormat="1" ht="15">
      <c r="A79" s="4"/>
      <c r="B79" s="10" t="s">
        <v>23</v>
      </c>
      <c r="C79" s="18">
        <v>111.77404883999999</v>
      </c>
      <c r="D79" s="18">
        <v>141.28008413000001</v>
      </c>
      <c r="E79" s="13">
        <f t="shared" si="80"/>
        <v>26.397930106510415</v>
      </c>
      <c r="F79" s="18">
        <v>777.86519610000005</v>
      </c>
      <c r="G79" s="18">
        <v>2319.4483280900004</v>
      </c>
      <c r="H79" s="13">
        <f t="shared" si="81"/>
        <v>198.18127096045302</v>
      </c>
      <c r="I79" s="14">
        <f>(G79/G$184)*100</f>
        <v>36.501998882299816</v>
      </c>
      <c r="J79" s="19">
        <v>165</v>
      </c>
      <c r="K79" s="19">
        <v>209</v>
      </c>
      <c r="L79" s="13">
        <f t="shared" si="82"/>
        <v>26.666666666666668</v>
      </c>
      <c r="M79" s="19">
        <v>1242</v>
      </c>
      <c r="N79" s="19">
        <v>1634</v>
      </c>
      <c r="O79" s="13">
        <f t="shared" si="83"/>
        <v>31.561996779388085</v>
      </c>
      <c r="P79" s="14">
        <f>(N79/N$184)*100</f>
        <v>5.3034728984096073</v>
      </c>
      <c r="Q79" s="19">
        <v>263101</v>
      </c>
      <c r="R79" s="21">
        <v>310061</v>
      </c>
      <c r="S79" s="13">
        <f t="shared" si="84"/>
        <v>17.848658880049868</v>
      </c>
      <c r="T79" s="19">
        <v>3329023</v>
      </c>
      <c r="U79" s="19">
        <v>3316387</v>
      </c>
      <c r="V79" s="13">
        <f t="shared" si="85"/>
        <v>-0.37957082303126172</v>
      </c>
      <c r="W79" s="14">
        <f>(U79/U$184)*100</f>
        <v>3.5982650444204221</v>
      </c>
      <c r="X79" s="18">
        <v>10614.095847770001</v>
      </c>
      <c r="Y79" s="18">
        <v>12378.081362390001</v>
      </c>
      <c r="Z79" s="13">
        <f t="shared" si="86"/>
        <v>16.619272521367048</v>
      </c>
      <c r="AA79" s="18">
        <v>116475.18155019</v>
      </c>
      <c r="AB79" s="18">
        <v>163851.18754846</v>
      </c>
      <c r="AC79" s="13">
        <f t="shared" si="87"/>
        <v>40.674764673241</v>
      </c>
      <c r="AD79" s="14">
        <f>(AB79/AB$184)*100</f>
        <v>9.7880985882024021</v>
      </c>
    </row>
    <row r="80" spans="1:30" s="3" customFormat="1" ht="15">
      <c r="A80" s="4"/>
      <c r="B80" s="10"/>
      <c r="C80" s="18"/>
      <c r="D80" s="18"/>
      <c r="E80" s="13"/>
      <c r="F80" s="18"/>
      <c r="G80" s="18"/>
      <c r="H80" s="13"/>
      <c r="I80" s="14"/>
      <c r="J80" s="19"/>
      <c r="K80" s="19"/>
      <c r="L80" s="13"/>
      <c r="M80" s="19"/>
      <c r="N80" s="19"/>
      <c r="O80" s="13"/>
      <c r="P80" s="14"/>
      <c r="Q80" s="19"/>
      <c r="R80" s="21"/>
      <c r="S80" s="13"/>
      <c r="T80" s="19"/>
      <c r="U80" s="19"/>
      <c r="V80" s="13"/>
      <c r="W80" s="14"/>
      <c r="X80" s="18"/>
      <c r="Y80" s="18"/>
      <c r="Z80" s="13"/>
      <c r="AA80" s="18"/>
      <c r="AB80" s="18"/>
      <c r="AC80" s="13"/>
      <c r="AD80" s="14"/>
    </row>
    <row r="81" spans="1:30" s="3" customFormat="1" ht="15">
      <c r="A81" s="4">
        <v>12</v>
      </c>
      <c r="B81" s="5" t="s">
        <v>27</v>
      </c>
      <c r="C81" s="6">
        <f>C82+C83+C84+C85+C86</f>
        <v>112.31636131200001</v>
      </c>
      <c r="D81" s="6">
        <f>D82+D83+D84+D85+D86</f>
        <v>70.967111843999987</v>
      </c>
      <c r="E81" s="7">
        <f t="shared" ref="E81:E86" si="88">((D81-C81)/C81)*100</f>
        <v>-36.814983128893637</v>
      </c>
      <c r="F81" s="6">
        <f>F82+F83+F84+F85+F86</f>
        <v>806.62053904815002</v>
      </c>
      <c r="G81" s="6">
        <f>G82+G83+G84+G85+G86</f>
        <v>560.50245994304998</v>
      </c>
      <c r="H81" s="7">
        <f t="shared" ref="H81:H86" si="89">((G81-F81)/F81)*100</f>
        <v>-30.512250456147683</v>
      </c>
      <c r="I81" s="8">
        <f>(G81/G$179)*100</f>
        <v>0.21649674385687845</v>
      </c>
      <c r="J81" s="9">
        <f>J82+J83+J84+J85+J86</f>
        <v>11459</v>
      </c>
      <c r="K81" s="9">
        <f>K82+K83+K84+K85+K86</f>
        <v>4159</v>
      </c>
      <c r="L81" s="7">
        <f t="shared" ref="L81:L86" si="90">((K81-J81)/J81)*100</f>
        <v>-63.705384413997734</v>
      </c>
      <c r="M81" s="9">
        <f>M82+M83+M84+M85+M86</f>
        <v>101810</v>
      </c>
      <c r="N81" s="9">
        <f>N82+N83+N84+N85+N86</f>
        <v>47520</v>
      </c>
      <c r="O81" s="7">
        <f t="shared" ref="O81:O86" si="91">((N81-M81)/M81)*100</f>
        <v>-53.324820744524118</v>
      </c>
      <c r="P81" s="8">
        <f>(N81/N$179)*100</f>
        <v>0.16450551811812611</v>
      </c>
      <c r="Q81" s="9">
        <f>Q82+Q83+Q84+Q85+Q86</f>
        <v>18606</v>
      </c>
      <c r="R81" s="9">
        <f>R82+R83+R84+R85+R86</f>
        <v>3327</v>
      </c>
      <c r="S81" s="7">
        <f t="shared" ref="S81:S86" si="92">((R81-Q81)/Q81)*100</f>
        <v>-82.118671396323762</v>
      </c>
      <c r="T81" s="9">
        <f>T82+T83+T84+T85+T86</f>
        <v>215776</v>
      </c>
      <c r="U81" s="9">
        <f>U82+U83+U84+U85+U86</f>
        <v>72162</v>
      </c>
      <c r="V81" s="7">
        <f t="shared" ref="V81:V86" si="93">((U81-T81)/T81)*100</f>
        <v>-66.556985021503777</v>
      </c>
      <c r="W81" s="8">
        <f>(U81/U$179)*100</f>
        <v>3.1668446314391356E-2</v>
      </c>
      <c r="X81" s="6">
        <f>X82+X83+X84+X85+X86</f>
        <v>2292.4460280109001</v>
      </c>
      <c r="Y81" s="6">
        <f>Y82+Y83+Y84+Y85+Y86</f>
        <v>1025.9791402833996</v>
      </c>
      <c r="Z81" s="7">
        <f t="shared" ref="Z81:Z86" si="94">((Y81-X81)/X81)*100</f>
        <v>-55.245221577861237</v>
      </c>
      <c r="AA81" s="6">
        <f>AA82+AA83+AA84+AA85+AA86</f>
        <v>14537.0248034753</v>
      </c>
      <c r="AB81" s="6">
        <f>AB82+AB83+AB84+AB85+AB86</f>
        <v>11677.747459315096</v>
      </c>
      <c r="AC81" s="7">
        <f t="shared" ref="AC81:AC86" si="95">((AB81-AA81)/AA81)*100</f>
        <v>-19.668930766883257</v>
      </c>
      <c r="AD81" s="8">
        <f>(AB81/AB$179)*100</f>
        <v>0.24198957496657159</v>
      </c>
    </row>
    <row r="82" spans="1:30">
      <c r="A82" s="4"/>
      <c r="B82" s="10" t="s">
        <v>2</v>
      </c>
      <c r="C82" s="18">
        <v>23.649398599999998</v>
      </c>
      <c r="D82" s="18">
        <v>18.8332321</v>
      </c>
      <c r="E82" s="13">
        <f t="shared" si="88"/>
        <v>-20.364858242103452</v>
      </c>
      <c r="F82" s="18">
        <v>219.97680802399998</v>
      </c>
      <c r="G82" s="18">
        <v>138.86625813499998</v>
      </c>
      <c r="H82" s="13">
        <f t="shared" si="89"/>
        <v>-36.87231877650968</v>
      </c>
      <c r="I82" s="14">
        <f>(G82/G$180)*100</f>
        <v>0.44597260943396905</v>
      </c>
      <c r="J82" s="19">
        <v>935</v>
      </c>
      <c r="K82" s="19">
        <v>495</v>
      </c>
      <c r="L82" s="13">
        <f t="shared" si="90"/>
        <v>-47.058823529411761</v>
      </c>
      <c r="M82" s="19">
        <v>8199</v>
      </c>
      <c r="N82" s="19">
        <v>4581</v>
      </c>
      <c r="O82" s="13">
        <f t="shared" si="91"/>
        <v>-44.127332601536772</v>
      </c>
      <c r="P82" s="14">
        <f>(N82/N$180)*100</f>
        <v>0.43311817668687758</v>
      </c>
      <c r="Q82" s="19">
        <v>0</v>
      </c>
      <c r="R82" s="15">
        <v>0</v>
      </c>
      <c r="S82" s="39" t="s">
        <v>47</v>
      </c>
      <c r="T82" s="19">
        <v>0</v>
      </c>
      <c r="U82" s="19">
        <v>0</v>
      </c>
      <c r="V82" s="39" t="s">
        <v>47</v>
      </c>
      <c r="W82" s="39" t="s">
        <v>47</v>
      </c>
      <c r="X82" s="18">
        <v>45.468457500000007</v>
      </c>
      <c r="Y82" s="18">
        <v>44.168814999999995</v>
      </c>
      <c r="Z82" s="13">
        <f t="shared" si="94"/>
        <v>-2.8583386625772635</v>
      </c>
      <c r="AA82" s="18">
        <v>471.9351279</v>
      </c>
      <c r="AB82" s="18">
        <v>281.09566219999999</v>
      </c>
      <c r="AC82" s="13">
        <f t="shared" si="95"/>
        <v>-40.437647976998583</v>
      </c>
      <c r="AD82" s="14">
        <f>(AB82/AB$180)*100</f>
        <v>0.94532783228314954</v>
      </c>
    </row>
    <row r="83" spans="1:30">
      <c r="A83" s="4"/>
      <c r="B83" s="10" t="s">
        <v>3</v>
      </c>
      <c r="C83" s="18">
        <v>61.889672688000012</v>
      </c>
      <c r="D83" s="18">
        <v>25.859319566999996</v>
      </c>
      <c r="E83" s="13">
        <f t="shared" si="88"/>
        <v>-58.217068464131764</v>
      </c>
      <c r="F83" s="18">
        <v>424.27984517300001</v>
      </c>
      <c r="G83" s="18">
        <v>268.145422247</v>
      </c>
      <c r="H83" s="13">
        <f t="shared" si="89"/>
        <v>-36.799867988623461</v>
      </c>
      <c r="I83" s="14">
        <f>(G83/G$181)*100</f>
        <v>0.38102529879580627</v>
      </c>
      <c r="J83" s="19">
        <v>10522</v>
      </c>
      <c r="K83" s="19">
        <v>3662</v>
      </c>
      <c r="L83" s="13">
        <f t="shared" si="90"/>
        <v>-65.19673065957042</v>
      </c>
      <c r="M83" s="19">
        <v>93604</v>
      </c>
      <c r="N83" s="19">
        <v>42935</v>
      </c>
      <c r="O83" s="13">
        <f t="shared" si="91"/>
        <v>-54.131233707961201</v>
      </c>
      <c r="P83" s="14">
        <f>(N83/N$181)*100</f>
        <v>0.15448671926951152</v>
      </c>
      <c r="Q83" s="19">
        <v>0</v>
      </c>
      <c r="R83" s="15">
        <v>0</v>
      </c>
      <c r="S83" s="39" t="s">
        <v>47</v>
      </c>
      <c r="T83" s="19">
        <v>0</v>
      </c>
      <c r="U83" s="19">
        <v>0</v>
      </c>
      <c r="V83" s="39" t="s">
        <v>47</v>
      </c>
      <c r="W83" s="39" t="s">
        <v>47</v>
      </c>
      <c r="X83" s="18">
        <v>1116.0423861999998</v>
      </c>
      <c r="Y83" s="18">
        <v>405.56772210000003</v>
      </c>
      <c r="Z83" s="13">
        <f t="shared" si="94"/>
        <v>-63.660186466491375</v>
      </c>
      <c r="AA83" s="18">
        <v>7806.4889032000001</v>
      </c>
      <c r="AB83" s="18">
        <v>5181.8231638999996</v>
      </c>
      <c r="AC83" s="13">
        <f t="shared" si="95"/>
        <v>-33.621590600405639</v>
      </c>
      <c r="AD83" s="14">
        <f>(AB83/AB$181)*100</f>
        <v>0.2637376172495981</v>
      </c>
    </row>
    <row r="84" spans="1:30">
      <c r="A84" s="4"/>
      <c r="B84" s="10" t="s">
        <v>4</v>
      </c>
      <c r="C84" s="18">
        <v>26.669061870000011</v>
      </c>
      <c r="D84" s="18">
        <v>26.274560176999994</v>
      </c>
      <c r="E84" s="13">
        <f t="shared" si="88"/>
        <v>-1.47924848246646</v>
      </c>
      <c r="F84" s="18">
        <v>160.90467321400001</v>
      </c>
      <c r="G84" s="18">
        <v>153.16255460899995</v>
      </c>
      <c r="H84" s="13">
        <f t="shared" si="89"/>
        <v>-4.8116182397655995</v>
      </c>
      <c r="I84" s="14">
        <f>(G84/G$182)*100</f>
        <v>0.12460108315722458</v>
      </c>
      <c r="J84" s="19">
        <v>2</v>
      </c>
      <c r="K84" s="19">
        <v>2</v>
      </c>
      <c r="L84" s="13">
        <f t="shared" si="90"/>
        <v>0</v>
      </c>
      <c r="M84" s="19">
        <v>7</v>
      </c>
      <c r="N84" s="19">
        <v>4</v>
      </c>
      <c r="O84" s="13">
        <f t="shared" si="91"/>
        <v>-42.857142857142854</v>
      </c>
      <c r="P84" s="14">
        <f>(N84/N$182)*100</f>
        <v>0.12694382735639478</v>
      </c>
      <c r="Q84" s="19">
        <v>3951</v>
      </c>
      <c r="R84" s="15">
        <v>3327</v>
      </c>
      <c r="S84" s="13">
        <f t="shared" si="92"/>
        <v>-15.793470007593013</v>
      </c>
      <c r="T84" s="19">
        <v>22256</v>
      </c>
      <c r="U84" s="19">
        <v>18218</v>
      </c>
      <c r="V84" s="13">
        <f t="shared" si="93"/>
        <v>-18.143421998562186</v>
      </c>
      <c r="W84" s="14">
        <f>(U84/U$182)*100</f>
        <v>1.419375726798984E-2</v>
      </c>
      <c r="X84" s="18">
        <v>1093.9060843109003</v>
      </c>
      <c r="Y84" s="18">
        <v>576.24260318339964</v>
      </c>
      <c r="Z84" s="13">
        <f t="shared" si="94"/>
        <v>-47.322479374781032</v>
      </c>
      <c r="AA84" s="18">
        <v>5759.3882373752995</v>
      </c>
      <c r="AB84" s="18">
        <v>6102.414913215096</v>
      </c>
      <c r="AC84" s="13">
        <f t="shared" si="95"/>
        <v>5.9559568082898089</v>
      </c>
      <c r="AD84" s="14">
        <f>(AB84/AB$182)*100</f>
        <v>0.56751726160159244</v>
      </c>
    </row>
    <row r="85" spans="1:30">
      <c r="A85" s="4"/>
      <c r="B85" s="10" t="s">
        <v>5</v>
      </c>
      <c r="C85" s="18">
        <v>0.10822815399999999</v>
      </c>
      <c r="D85" s="18">
        <v>0</v>
      </c>
      <c r="E85" s="13">
        <f t="shared" si="88"/>
        <v>-100</v>
      </c>
      <c r="F85" s="18">
        <v>1.4592126371499945</v>
      </c>
      <c r="G85" s="18">
        <v>0.32822495205000002</v>
      </c>
      <c r="H85" s="13">
        <f t="shared" si="89"/>
        <v>-77.506708501986381</v>
      </c>
      <c r="I85" s="14">
        <f>(G85/G$183)*100</f>
        <v>1.1677568584019164E-3</v>
      </c>
      <c r="J85" s="19">
        <v>0</v>
      </c>
      <c r="K85" s="19">
        <v>0</v>
      </c>
      <c r="L85" s="39" t="s">
        <v>47</v>
      </c>
      <c r="M85" s="19">
        <v>0</v>
      </c>
      <c r="N85" s="19">
        <v>0</v>
      </c>
      <c r="O85" s="39" t="s">
        <v>47</v>
      </c>
      <c r="P85" s="14">
        <f>(N85/N$183)*100</f>
        <v>0</v>
      </c>
      <c r="Q85" s="19">
        <v>14655</v>
      </c>
      <c r="R85" s="15">
        <v>0</v>
      </c>
      <c r="S85" s="13">
        <f t="shared" si="92"/>
        <v>-100</v>
      </c>
      <c r="T85" s="19">
        <v>193520</v>
      </c>
      <c r="U85" s="19">
        <v>53944</v>
      </c>
      <c r="V85" s="13">
        <f t="shared" si="93"/>
        <v>-72.124844977263336</v>
      </c>
      <c r="W85" s="14">
        <f>(U85/U$183)*100</f>
        <v>0.73406050828219849</v>
      </c>
      <c r="X85" s="18">
        <v>37.0291</v>
      </c>
      <c r="Y85" s="18">
        <v>0</v>
      </c>
      <c r="Z85" s="13">
        <f t="shared" si="94"/>
        <v>-100</v>
      </c>
      <c r="AA85" s="18">
        <v>499.212535</v>
      </c>
      <c r="AB85" s="18">
        <v>112.41372</v>
      </c>
      <c r="AC85" s="13">
        <f t="shared" si="95"/>
        <v>-77.481791397726013</v>
      </c>
      <c r="AD85" s="14">
        <f>(AB85/AB$183)*100</f>
        <v>0.13716174686228322</v>
      </c>
    </row>
    <row r="86" spans="1:30">
      <c r="A86" s="4"/>
      <c r="B86" s="10" t="s">
        <v>23</v>
      </c>
      <c r="C86" s="18">
        <v>0</v>
      </c>
      <c r="D86" s="18">
        <v>0</v>
      </c>
      <c r="E86" s="39" t="s">
        <v>47</v>
      </c>
      <c r="F86" s="18">
        <v>0</v>
      </c>
      <c r="G86" s="18">
        <v>0</v>
      </c>
      <c r="H86" s="39" t="s">
        <v>47</v>
      </c>
      <c r="I86" s="14">
        <f>(G86/G$184)*100</f>
        <v>0</v>
      </c>
      <c r="J86" s="19">
        <v>0</v>
      </c>
      <c r="K86" s="19">
        <v>0</v>
      </c>
      <c r="L86" s="39" t="s">
        <v>47</v>
      </c>
      <c r="M86" s="19">
        <v>0</v>
      </c>
      <c r="N86" s="19">
        <v>0</v>
      </c>
      <c r="O86" s="39" t="s">
        <v>47</v>
      </c>
      <c r="P86" s="14">
        <f>(N86/N$184)*100</f>
        <v>0</v>
      </c>
      <c r="Q86" s="19">
        <v>0</v>
      </c>
      <c r="R86" s="15">
        <v>0</v>
      </c>
      <c r="S86" s="39" t="s">
        <v>47</v>
      </c>
      <c r="T86" s="19">
        <v>0</v>
      </c>
      <c r="U86" s="19">
        <v>0</v>
      </c>
      <c r="V86" s="39" t="s">
        <v>47</v>
      </c>
      <c r="W86" s="14">
        <f>(U86/U$184)*100</f>
        <v>0</v>
      </c>
      <c r="X86" s="18">
        <v>0</v>
      </c>
      <c r="Y86" s="18">
        <v>0</v>
      </c>
      <c r="Z86" s="39" t="s">
        <v>47</v>
      </c>
      <c r="AA86" s="18">
        <v>0</v>
      </c>
      <c r="AB86" s="18">
        <v>0</v>
      </c>
      <c r="AC86" s="39" t="s">
        <v>47</v>
      </c>
      <c r="AD86" s="14">
        <f>(AB86/AB$184)*100</f>
        <v>0</v>
      </c>
    </row>
    <row r="87" spans="1:30">
      <c r="A87" s="4"/>
      <c r="B87" s="10"/>
      <c r="C87" s="18"/>
      <c r="D87" s="18"/>
      <c r="E87" s="13"/>
      <c r="F87" s="18"/>
      <c r="G87" s="18"/>
      <c r="H87" s="13"/>
      <c r="I87" s="14"/>
      <c r="J87" s="19"/>
      <c r="K87" s="19"/>
      <c r="L87" s="13"/>
      <c r="M87" s="19"/>
      <c r="N87" s="19"/>
      <c r="O87" s="13"/>
      <c r="P87" s="14"/>
      <c r="Q87" s="19"/>
      <c r="R87" s="15"/>
      <c r="S87" s="13"/>
      <c r="T87" s="19"/>
      <c r="U87" s="19"/>
      <c r="V87" s="13"/>
      <c r="W87" s="14"/>
      <c r="X87" s="18"/>
      <c r="Y87" s="18"/>
      <c r="Z87" s="13"/>
      <c r="AA87" s="18"/>
      <c r="AB87" s="18"/>
      <c r="AC87" s="13"/>
      <c r="AD87" s="14"/>
    </row>
    <row r="88" spans="1:30" ht="15">
      <c r="A88" s="4">
        <v>13</v>
      </c>
      <c r="B88" s="5" t="s">
        <v>28</v>
      </c>
      <c r="C88" s="6">
        <f>C89+C90+C91+C92+C93</f>
        <v>352.76633866280008</v>
      </c>
      <c r="D88" s="6">
        <f>D89+D90+D91+D92+D93</f>
        <v>169.17153767979985</v>
      </c>
      <c r="E88" s="7">
        <f t="shared" ref="E88:E93" si="96">((D88-C88)/C88)*100</f>
        <v>-52.044308331383505</v>
      </c>
      <c r="F88" s="6">
        <f>F89+F90+F91+F92+F93</f>
        <v>1994.1491528759989</v>
      </c>
      <c r="G88" s="6">
        <f>G89+G90+G91+G92+G93</f>
        <v>1772.4644785210357</v>
      </c>
      <c r="H88" s="7">
        <f t="shared" ref="H88:H93" si="97">((G88-F88)/F88)*100</f>
        <v>-11.116754934566725</v>
      </c>
      <c r="I88" s="8">
        <f>(G88/G$179)*100</f>
        <v>0.68462284401173468</v>
      </c>
      <c r="J88" s="9">
        <f>J89+J90+J91+J92+J93</f>
        <v>23835</v>
      </c>
      <c r="K88" s="9">
        <f>K89+K90+K91+K92+K93</f>
        <v>19442</v>
      </c>
      <c r="L88" s="7">
        <f t="shared" ref="L88:L93" si="98">((K88-J88)/J88)*100</f>
        <v>-18.430878959513322</v>
      </c>
      <c r="M88" s="9">
        <f>M89+M90+M91+M92+M93</f>
        <v>177908</v>
      </c>
      <c r="N88" s="9">
        <f>N89+N90+N91+N92+N93</f>
        <v>188064</v>
      </c>
      <c r="O88" s="7">
        <f t="shared" ref="O88:O93" si="99">((N88-M88)/M88)*100</f>
        <v>5.7085684735930933</v>
      </c>
      <c r="P88" s="8">
        <f>(N88/N$179)*100</f>
        <v>0.6510430504917355</v>
      </c>
      <c r="Q88" s="9">
        <f>Q89+Q90+Q91+Q92+Q93</f>
        <v>114359</v>
      </c>
      <c r="R88" s="9">
        <f>R89+R90+R91+R92+R93</f>
        <v>93950</v>
      </c>
      <c r="S88" s="7">
        <f t="shared" ref="S88:S93" si="100">((R88-Q88)/Q88)*100</f>
        <v>-17.846430976136553</v>
      </c>
      <c r="T88" s="9">
        <f>T89+T90+T91+T92+T93</f>
        <v>2124406</v>
      </c>
      <c r="U88" s="9">
        <f>U89+U90+U91+U92+U93</f>
        <v>3907759</v>
      </c>
      <c r="V88" s="7">
        <f t="shared" ref="V88:V93" si="101">((U88-T88)/T88)*100</f>
        <v>83.945959482321172</v>
      </c>
      <c r="W88" s="8">
        <f>(U88/U$179)*100</f>
        <v>1.7149283016141412</v>
      </c>
      <c r="X88" s="6">
        <f>X89+X90+X91+X92+X93</f>
        <v>1919.4484646800054</v>
      </c>
      <c r="Y88" s="6">
        <f>Y89+Y90+Y91+Y92+Y93</f>
        <v>6436.3438749600064</v>
      </c>
      <c r="Z88" s="7">
        <f t="shared" ref="Z88:Z93" si="102">((Y88-X88)/X88)*100</f>
        <v>235.32256757062871</v>
      </c>
      <c r="AA88" s="6">
        <f>AA89+AA90+AA91+AA92+AA93</f>
        <v>103967.97846180003</v>
      </c>
      <c r="AB88" s="6">
        <f>AB89+AB90+AB91+AB92+AB93</f>
        <v>132079.9273179</v>
      </c>
      <c r="AC88" s="7">
        <f t="shared" ref="AC88:AC93" si="103">((AB88-AA88)/AA88)*100</f>
        <v>27.03904535994117</v>
      </c>
      <c r="AD88" s="8">
        <f>(AB88/AB$179)*100</f>
        <v>2.7369974889959527</v>
      </c>
    </row>
    <row r="89" spans="1:30" s="3" customFormat="1" ht="15">
      <c r="A89" s="4"/>
      <c r="B89" s="10" t="s">
        <v>2</v>
      </c>
      <c r="C89" s="12">
        <v>2.1805119400000006</v>
      </c>
      <c r="D89" s="12">
        <v>1.1116722000000019</v>
      </c>
      <c r="E89" s="13">
        <f t="shared" si="96"/>
        <v>-49.017834775075727</v>
      </c>
      <c r="F89" s="12">
        <v>22.2238112</v>
      </c>
      <c r="G89" s="12">
        <v>19.747225699999998</v>
      </c>
      <c r="H89" s="13">
        <f t="shared" si="97"/>
        <v>-11.143837921013306</v>
      </c>
      <c r="I89" s="14">
        <f>(G89/G$180)*100</f>
        <v>6.3418730314955318E-2</v>
      </c>
      <c r="J89" s="16">
        <v>1936</v>
      </c>
      <c r="K89" s="16">
        <v>-26</v>
      </c>
      <c r="L89" s="13">
        <f t="shared" si="98"/>
        <v>-101.34297520661157</v>
      </c>
      <c r="M89" s="16">
        <v>26620</v>
      </c>
      <c r="N89" s="16">
        <v>15683</v>
      </c>
      <c r="O89" s="13">
        <f t="shared" si="99"/>
        <v>-41.085649887302779</v>
      </c>
      <c r="P89" s="14">
        <f>(N89/N$180)*100</f>
        <v>1.4827750196420653</v>
      </c>
      <c r="Q89" s="16">
        <v>0</v>
      </c>
      <c r="R89" s="15">
        <v>0</v>
      </c>
      <c r="S89" s="39" t="s">
        <v>47</v>
      </c>
      <c r="T89" s="16">
        <v>0</v>
      </c>
      <c r="U89" s="16">
        <v>0</v>
      </c>
      <c r="V89" s="39" t="s">
        <v>47</v>
      </c>
      <c r="W89" s="39" t="s">
        <v>47</v>
      </c>
      <c r="X89" s="12">
        <v>3.6400900000000007</v>
      </c>
      <c r="Y89" s="12">
        <v>2.3606241000000008</v>
      </c>
      <c r="Z89" s="13">
        <f t="shared" si="102"/>
        <v>-35.149293011985961</v>
      </c>
      <c r="AA89" s="12">
        <v>40.348221899999999</v>
      </c>
      <c r="AB89" s="12">
        <v>35.203538699999996</v>
      </c>
      <c r="AC89" s="13">
        <f t="shared" si="103"/>
        <v>-12.750706122194702</v>
      </c>
      <c r="AD89" s="14">
        <f>(AB89/AB$180)*100</f>
        <v>0.11838989142525073</v>
      </c>
    </row>
    <row r="90" spans="1:30">
      <c r="A90" s="4"/>
      <c r="B90" s="10" t="s">
        <v>3</v>
      </c>
      <c r="C90" s="12">
        <v>122.07015887999997</v>
      </c>
      <c r="D90" s="12">
        <v>113.31680108999998</v>
      </c>
      <c r="E90" s="13">
        <f t="shared" si="96"/>
        <v>-7.1707597256467039</v>
      </c>
      <c r="F90" s="12">
        <v>678.3518575999999</v>
      </c>
      <c r="G90" s="12">
        <v>847.96082669999987</v>
      </c>
      <c r="H90" s="13">
        <f t="shared" si="97"/>
        <v>25.003096431411613</v>
      </c>
      <c r="I90" s="14">
        <f>(G90/G$181)*100</f>
        <v>1.2049227790392425</v>
      </c>
      <c r="J90" s="16">
        <v>21883</v>
      </c>
      <c r="K90" s="16">
        <v>19454</v>
      </c>
      <c r="L90" s="13">
        <f t="shared" si="98"/>
        <v>-11.099940593154503</v>
      </c>
      <c r="M90" s="16">
        <v>151172</v>
      </c>
      <c r="N90" s="16">
        <v>172213</v>
      </c>
      <c r="O90" s="13">
        <f t="shared" si="99"/>
        <v>13.918582806339799</v>
      </c>
      <c r="P90" s="14">
        <f>(N90/N$181)*100</f>
        <v>0.6196488036697424</v>
      </c>
      <c r="Q90" s="16">
        <v>0</v>
      </c>
      <c r="R90" s="20">
        <v>0</v>
      </c>
      <c r="S90" s="39" t="s">
        <v>47</v>
      </c>
      <c r="T90" s="16">
        <v>0</v>
      </c>
      <c r="U90" s="16">
        <v>0</v>
      </c>
      <c r="V90" s="39" t="s">
        <v>47</v>
      </c>
      <c r="W90" s="39" t="s">
        <v>47</v>
      </c>
      <c r="X90" s="12">
        <v>1206.1112713800003</v>
      </c>
      <c r="Y90" s="12">
        <v>1007.9308844599999</v>
      </c>
      <c r="Z90" s="13">
        <f t="shared" si="102"/>
        <v>-16.431351867995371</v>
      </c>
      <c r="AA90" s="12">
        <v>7182.5183143999984</v>
      </c>
      <c r="AB90" s="12">
        <v>8558.7108288999989</v>
      </c>
      <c r="AC90" s="13">
        <f t="shared" si="103"/>
        <v>19.160306375285067</v>
      </c>
      <c r="AD90" s="14">
        <f>(AB90/AB$181)*100</f>
        <v>0.43561000237675795</v>
      </c>
    </row>
    <row r="91" spans="1:30" s="23" customFormat="1" ht="15">
      <c r="A91" s="4"/>
      <c r="B91" s="10" t="s">
        <v>4</v>
      </c>
      <c r="C91" s="12">
        <v>228.4577210485001</v>
      </c>
      <c r="D91" s="12">
        <v>54.613886734799856</v>
      </c>
      <c r="E91" s="13">
        <f t="shared" si="96"/>
        <v>-76.094532290635215</v>
      </c>
      <c r="F91" s="12">
        <v>1293.201738929999</v>
      </c>
      <c r="G91" s="12">
        <v>904.17763672803574</v>
      </c>
      <c r="H91" s="13">
        <f t="shared" si="97"/>
        <v>-30.082243975626234</v>
      </c>
      <c r="I91" s="14">
        <f>(G91/G$182)*100</f>
        <v>0.73556825420194916</v>
      </c>
      <c r="J91" s="16">
        <v>16</v>
      </c>
      <c r="K91" s="16">
        <v>13</v>
      </c>
      <c r="L91" s="13">
        <f t="shared" si="98"/>
        <v>-18.75</v>
      </c>
      <c r="M91" s="16">
        <v>112</v>
      </c>
      <c r="N91" s="16">
        <v>162</v>
      </c>
      <c r="O91" s="13">
        <f t="shared" si="99"/>
        <v>44.642857142857146</v>
      </c>
      <c r="P91" s="14">
        <f>(N91/N$182)*100</f>
        <v>5.1412250079339898</v>
      </c>
      <c r="Q91" s="16">
        <v>114219</v>
      </c>
      <c r="R91" s="15">
        <v>93758</v>
      </c>
      <c r="S91" s="13">
        <f t="shared" si="100"/>
        <v>-17.913832199546487</v>
      </c>
      <c r="T91" s="16">
        <v>2123160</v>
      </c>
      <c r="U91" s="16">
        <v>3906775</v>
      </c>
      <c r="V91" s="13">
        <f t="shared" si="101"/>
        <v>84.007564196763312</v>
      </c>
      <c r="W91" s="14">
        <f>(U91/U$182)*100</f>
        <v>3.0437927352426724</v>
      </c>
      <c r="X91" s="12">
        <v>691.57932370000492</v>
      </c>
      <c r="Y91" s="12">
        <v>5389.8133258000062</v>
      </c>
      <c r="Z91" s="13">
        <f t="shared" si="102"/>
        <v>679.34853473699468</v>
      </c>
      <c r="AA91" s="12">
        <v>96582.655651200024</v>
      </c>
      <c r="AB91" s="12">
        <v>123319.84314080002</v>
      </c>
      <c r="AC91" s="13">
        <f t="shared" si="103"/>
        <v>27.683218388774744</v>
      </c>
      <c r="AD91" s="14">
        <f>(AB91/AB$182)*100</f>
        <v>11.46859737918609</v>
      </c>
    </row>
    <row r="92" spans="1:30" s="23" customFormat="1" ht="15">
      <c r="A92" s="4"/>
      <c r="B92" s="10" t="s">
        <v>5</v>
      </c>
      <c r="C92" s="12">
        <v>5.7946794300000007E-2</v>
      </c>
      <c r="D92" s="12">
        <v>0.129177655</v>
      </c>
      <c r="E92" s="13">
        <f t="shared" si="96"/>
        <v>122.92459239630446</v>
      </c>
      <c r="F92" s="12">
        <v>0.37174514600000003</v>
      </c>
      <c r="G92" s="12">
        <v>0.57878939299999999</v>
      </c>
      <c r="H92" s="13">
        <f t="shared" si="97"/>
        <v>55.69521195577358</v>
      </c>
      <c r="I92" s="14">
        <f>(G92/G$183)*100</f>
        <v>2.0592135942884425E-3</v>
      </c>
      <c r="J92" s="16">
        <v>0</v>
      </c>
      <c r="K92" s="16">
        <v>1</v>
      </c>
      <c r="L92" s="39" t="s">
        <v>47</v>
      </c>
      <c r="M92" s="16">
        <v>4</v>
      </c>
      <c r="N92" s="16">
        <v>6</v>
      </c>
      <c r="O92" s="13">
        <f t="shared" si="99"/>
        <v>50</v>
      </c>
      <c r="P92" s="14">
        <f>(N92/N$183)*100</f>
        <v>0.20718232044198895</v>
      </c>
      <c r="Q92" s="16">
        <v>140</v>
      </c>
      <c r="R92" s="15">
        <v>192</v>
      </c>
      <c r="S92" s="13">
        <f t="shared" si="100"/>
        <v>37.142857142857146</v>
      </c>
      <c r="T92" s="16">
        <v>1246</v>
      </c>
      <c r="U92" s="16">
        <v>984</v>
      </c>
      <c r="V92" s="13">
        <f t="shared" si="101"/>
        <v>-21.02728731942215</v>
      </c>
      <c r="W92" s="14">
        <f>(U92/U$183)*100</f>
        <v>1.3390099735831294E-2</v>
      </c>
      <c r="X92" s="12">
        <v>18.117779600000013</v>
      </c>
      <c r="Y92" s="12">
        <v>36.23904060000001</v>
      </c>
      <c r="Z92" s="13">
        <f t="shared" si="102"/>
        <v>100.0192153789087</v>
      </c>
      <c r="AA92" s="12">
        <v>162.45627430000002</v>
      </c>
      <c r="AB92" s="12">
        <v>166.16980950000001</v>
      </c>
      <c r="AC92" s="13">
        <f t="shared" si="103"/>
        <v>2.2858675148134893</v>
      </c>
      <c r="AD92" s="14">
        <f>(AB92/AB$183)*100</f>
        <v>0.20275230947603928</v>
      </c>
    </row>
    <row r="93" spans="1:30" s="24" customFormat="1">
      <c r="A93" s="4"/>
      <c r="B93" s="10" t="s">
        <v>23</v>
      </c>
      <c r="C93" s="12">
        <v>0</v>
      </c>
      <c r="D93" s="12">
        <v>0</v>
      </c>
      <c r="E93" s="39" t="s">
        <v>47</v>
      </c>
      <c r="F93" s="12">
        <v>0</v>
      </c>
      <c r="G93" s="12">
        <v>0</v>
      </c>
      <c r="H93" s="39" t="s">
        <v>47</v>
      </c>
      <c r="I93" s="14">
        <f>(G93/G$184)*100</f>
        <v>0</v>
      </c>
      <c r="J93" s="16">
        <v>0</v>
      </c>
      <c r="K93" s="16">
        <v>0</v>
      </c>
      <c r="L93" s="39" t="s">
        <v>47</v>
      </c>
      <c r="M93" s="16">
        <v>0</v>
      </c>
      <c r="N93" s="16">
        <v>0</v>
      </c>
      <c r="O93" s="39" t="s">
        <v>47</v>
      </c>
      <c r="P93" s="14">
        <f>(N93/N$184)*100</f>
        <v>0</v>
      </c>
      <c r="Q93" s="16">
        <v>0</v>
      </c>
      <c r="R93" s="15">
        <v>0</v>
      </c>
      <c r="S93" s="39" t="s">
        <v>47</v>
      </c>
      <c r="T93" s="16">
        <v>0</v>
      </c>
      <c r="U93" s="16">
        <v>0</v>
      </c>
      <c r="V93" s="39" t="s">
        <v>47</v>
      </c>
      <c r="W93" s="14">
        <f>(U93/U$184)*100</f>
        <v>0</v>
      </c>
      <c r="X93" s="12">
        <v>0</v>
      </c>
      <c r="Y93" s="12">
        <v>0</v>
      </c>
      <c r="Z93" s="39" t="s">
        <v>47</v>
      </c>
      <c r="AA93" s="12">
        <v>0</v>
      </c>
      <c r="AB93" s="12">
        <v>0</v>
      </c>
      <c r="AC93" s="39" t="s">
        <v>47</v>
      </c>
      <c r="AD93" s="14">
        <f>(AB93/AB$184)*100</f>
        <v>0</v>
      </c>
    </row>
    <row r="94" spans="1:30" s="24" customFormat="1">
      <c r="A94" s="4"/>
      <c r="B94" s="10"/>
      <c r="C94" s="12"/>
      <c r="D94" s="12"/>
      <c r="E94" s="13"/>
      <c r="F94" s="12"/>
      <c r="G94" s="12"/>
      <c r="H94" s="13"/>
      <c r="I94" s="14"/>
      <c r="J94" s="16"/>
      <c r="K94" s="16"/>
      <c r="L94" s="13"/>
      <c r="M94" s="16"/>
      <c r="N94" s="16"/>
      <c r="O94" s="13"/>
      <c r="P94" s="14"/>
      <c r="Q94" s="16"/>
      <c r="R94" s="15"/>
      <c r="S94" s="13"/>
      <c r="T94" s="16"/>
      <c r="U94" s="16"/>
      <c r="V94" s="13"/>
      <c r="W94" s="14"/>
      <c r="X94" s="12"/>
      <c r="Y94" s="12"/>
      <c r="Z94" s="13"/>
      <c r="AA94" s="12"/>
      <c r="AB94" s="12"/>
      <c r="AC94" s="13"/>
      <c r="AD94" s="14"/>
    </row>
    <row r="95" spans="1:30" s="24" customFormat="1" ht="15">
      <c r="A95" s="4">
        <v>14</v>
      </c>
      <c r="B95" s="5" t="s">
        <v>32</v>
      </c>
      <c r="C95" s="6">
        <f>C96+C97+C98+C99+C100</f>
        <v>898.96594530400353</v>
      </c>
      <c r="D95" s="6">
        <f>D96+D97+D98+D99+D100</f>
        <v>744.64499019300092</v>
      </c>
      <c r="E95" s="7">
        <f t="shared" ref="E95:E100" si="104">((D95-C95)/C95)*100</f>
        <v>-17.166496230156511</v>
      </c>
      <c r="F95" s="6">
        <f>F96+F97+F98+F99+F100</f>
        <v>3977.1144656460124</v>
      </c>
      <c r="G95" s="6">
        <f>G96+G97+G98+G99+G100</f>
        <v>5105.7702971040017</v>
      </c>
      <c r="H95" s="7">
        <f t="shared" ref="H95:H100" si="105">((G95-F95)/F95)*100</f>
        <v>28.37876156714184</v>
      </c>
      <c r="I95" s="8">
        <f>(G95/G$179)*100</f>
        <v>1.9721280872103504</v>
      </c>
      <c r="J95" s="9">
        <f>J96+J97+J98+J99+J100</f>
        <v>73838</v>
      </c>
      <c r="K95" s="9">
        <f>K96+K97+K98+K99+K100</f>
        <v>40073</v>
      </c>
      <c r="L95" s="7">
        <f t="shared" ref="L95:L100" si="106">((K95-J95)/J95)*100</f>
        <v>-45.728486687071694</v>
      </c>
      <c r="M95" s="9">
        <f>M96+M97+M98+M99+M100</f>
        <v>346885</v>
      </c>
      <c r="N95" s="9">
        <f>N96+N97+N98+N99+N100</f>
        <v>316150</v>
      </c>
      <c r="O95" s="7">
        <f t="shared" ref="O95:O100" si="107">((N95-M95)/M95)*100</f>
        <v>-8.8602851088977612</v>
      </c>
      <c r="P95" s="8">
        <f>(N95/N$179)*100</f>
        <v>1.0944532734226762</v>
      </c>
      <c r="Q95" s="9">
        <f>Q96+Q97+Q98+Q99+Q100</f>
        <v>1038878</v>
      </c>
      <c r="R95" s="9">
        <f>R96+R97+R98+R99+R100</f>
        <v>1679867</v>
      </c>
      <c r="S95" s="7">
        <f t="shared" ref="S95:S100" si="108">((R95-Q95)/Q95)*100</f>
        <v>61.700122632301394</v>
      </c>
      <c r="T95" s="9">
        <f>T96+T97+T98+T99+T100</f>
        <v>11944119</v>
      </c>
      <c r="U95" s="9">
        <f>U96+U97+U98+U99+U100</f>
        <v>15242098</v>
      </c>
      <c r="V95" s="7">
        <f t="shared" ref="V95:V100" si="109">((U95-T95)/T95)*100</f>
        <v>27.611739300320099</v>
      </c>
      <c r="W95" s="8">
        <f>(U95/U$179)*100</f>
        <v>6.6890269425970983</v>
      </c>
      <c r="X95" s="6">
        <f>X96+X97+X98+X99+X100</f>
        <v>22295.116948220999</v>
      </c>
      <c r="Y95" s="6">
        <f>Y96+Y97+Y98+Y99+Y100</f>
        <v>17941.460374871993</v>
      </c>
      <c r="Z95" s="7">
        <f t="shared" ref="Z95:Z100" si="110">((Y95-X95)/X95)*100</f>
        <v>-19.52739958018654</v>
      </c>
      <c r="AA95" s="6">
        <f>AA96+AA97+AA98+AA99+AA100</f>
        <v>187270.543506546</v>
      </c>
      <c r="AB95" s="6">
        <f>AB96+AB97+AB98+AB99+AB100</f>
        <v>182189.79011543503</v>
      </c>
      <c r="AC95" s="7">
        <f t="shared" ref="AC95:AC100" si="111">((AB95-AA95)/AA95)*100</f>
        <v>-2.7130552920798148</v>
      </c>
      <c r="AD95" s="8">
        <f>(AB95/AB$179)*100</f>
        <v>3.7753881925332182</v>
      </c>
    </row>
    <row r="96" spans="1:30" s="24" customFormat="1">
      <c r="A96" s="4"/>
      <c r="B96" s="10" t="s">
        <v>2</v>
      </c>
      <c r="C96" s="18">
        <v>156.4391952</v>
      </c>
      <c r="D96" s="18">
        <v>184.63850402899999</v>
      </c>
      <c r="E96" s="13">
        <f t="shared" si="104"/>
        <v>18.025731206906638</v>
      </c>
      <c r="F96" s="18">
        <v>515.40137679999998</v>
      </c>
      <c r="G96" s="18">
        <v>837.04491852900003</v>
      </c>
      <c r="H96" s="13">
        <f t="shared" si="105"/>
        <v>62.406418804312366</v>
      </c>
      <c r="I96" s="14">
        <f>(G96/G$180)*100</f>
        <v>2.6881915847902831</v>
      </c>
      <c r="J96" s="19">
        <v>4758</v>
      </c>
      <c r="K96" s="19">
        <v>2832</v>
      </c>
      <c r="L96" s="13">
        <f t="shared" si="106"/>
        <v>-40.47919293820933</v>
      </c>
      <c r="M96" s="19">
        <v>54923</v>
      </c>
      <c r="N96" s="19">
        <v>45747</v>
      </c>
      <c r="O96" s="13">
        <f t="shared" si="107"/>
        <v>-16.707026200316808</v>
      </c>
      <c r="P96" s="14">
        <f>(N96/N$180)*100</f>
        <v>4.3252253282895854</v>
      </c>
      <c r="Q96" s="19">
        <v>0</v>
      </c>
      <c r="R96" s="15">
        <v>0</v>
      </c>
      <c r="S96" s="39" t="s">
        <v>47</v>
      </c>
      <c r="T96" s="19">
        <v>0</v>
      </c>
      <c r="U96" s="19">
        <v>0</v>
      </c>
      <c r="V96" s="39" t="s">
        <v>47</v>
      </c>
      <c r="W96" s="39" t="s">
        <v>47</v>
      </c>
      <c r="X96" s="18">
        <v>1333.0296489</v>
      </c>
      <c r="Y96" s="18">
        <v>1361.9709991999998</v>
      </c>
      <c r="Z96" s="13">
        <f t="shared" si="110"/>
        <v>2.1710957684911132</v>
      </c>
      <c r="AA96" s="18">
        <v>4693.9703472000001</v>
      </c>
      <c r="AB96" s="18">
        <v>5802.2089760999997</v>
      </c>
      <c r="AC96" s="13">
        <f t="shared" si="111"/>
        <v>23.609834466915093</v>
      </c>
      <c r="AD96" s="14">
        <f>(AB96/AB$180)*100</f>
        <v>19.512893194089443</v>
      </c>
    </row>
    <row r="97" spans="1:30" s="24" customFormat="1">
      <c r="A97" s="4"/>
      <c r="B97" s="10" t="s">
        <v>3</v>
      </c>
      <c r="C97" s="18">
        <v>419.24004734100362</v>
      </c>
      <c r="D97" s="18">
        <v>248.99240959800096</v>
      </c>
      <c r="E97" s="13">
        <f t="shared" si="104"/>
        <v>-40.608629548342208</v>
      </c>
      <c r="F97" s="18">
        <v>1616.206897477</v>
      </c>
      <c r="G97" s="18">
        <v>1561.6979969110032</v>
      </c>
      <c r="H97" s="13">
        <f t="shared" si="105"/>
        <v>-3.3726437284167381</v>
      </c>
      <c r="I97" s="14">
        <f>(G97/G$181)*100</f>
        <v>2.2191184205774168</v>
      </c>
      <c r="J97" s="19">
        <v>68961</v>
      </c>
      <c r="K97" s="19">
        <v>37115</v>
      </c>
      <c r="L97" s="13">
        <f t="shared" si="106"/>
        <v>-46.179724771972566</v>
      </c>
      <c r="M97" s="19">
        <v>291198</v>
      </c>
      <c r="N97" s="19">
        <v>269592</v>
      </c>
      <c r="O97" s="13">
        <f t="shared" si="107"/>
        <v>-7.4196938165784099</v>
      </c>
      <c r="P97" s="14">
        <f>(N97/N$181)*100</f>
        <v>0.97003339050439374</v>
      </c>
      <c r="Q97" s="19">
        <v>0</v>
      </c>
      <c r="R97" s="15">
        <v>0</v>
      </c>
      <c r="S97" s="39" t="s">
        <v>47</v>
      </c>
      <c r="T97" s="19">
        <v>0</v>
      </c>
      <c r="U97" s="19">
        <v>0</v>
      </c>
      <c r="V97" s="39" t="s">
        <v>47</v>
      </c>
      <c r="W97" s="39" t="s">
        <v>47</v>
      </c>
      <c r="X97" s="18">
        <v>10386.3492515</v>
      </c>
      <c r="Y97" s="18">
        <v>7844.0693960999997</v>
      </c>
      <c r="Z97" s="13">
        <f t="shared" si="110"/>
        <v>-24.47712659992483</v>
      </c>
      <c r="AA97" s="18">
        <v>48140.51956339999</v>
      </c>
      <c r="AB97" s="18">
        <v>49931.002199300005</v>
      </c>
      <c r="AC97" s="13">
        <f t="shared" si="111"/>
        <v>3.7192839880799142</v>
      </c>
      <c r="AD97" s="14">
        <f>(AB97/AB$181)*100</f>
        <v>2.5413224516555424</v>
      </c>
    </row>
    <row r="98" spans="1:30" s="23" customFormat="1" ht="15">
      <c r="A98" s="4"/>
      <c r="B98" s="10" t="s">
        <v>4</v>
      </c>
      <c r="C98" s="18">
        <v>85.002893273999931</v>
      </c>
      <c r="D98" s="18">
        <v>108.89593593800004</v>
      </c>
      <c r="E98" s="13">
        <f t="shared" si="104"/>
        <v>28.108505185797405</v>
      </c>
      <c r="F98" s="18">
        <v>927.64338975301177</v>
      </c>
      <c r="G98" s="18">
        <v>1159.5631701109978</v>
      </c>
      <c r="H98" s="13">
        <f t="shared" si="105"/>
        <v>25.000962969157303</v>
      </c>
      <c r="I98" s="14">
        <f>(G98/G$182)*100</f>
        <v>0.94332996308332318</v>
      </c>
      <c r="J98" s="19">
        <v>15</v>
      </c>
      <c r="K98" s="19">
        <v>36</v>
      </c>
      <c r="L98" s="13">
        <f t="shared" si="106"/>
        <v>140</v>
      </c>
      <c r="M98" s="19">
        <v>139</v>
      </c>
      <c r="N98" s="19">
        <v>256</v>
      </c>
      <c r="O98" s="13">
        <f t="shared" si="107"/>
        <v>84.172661870503589</v>
      </c>
      <c r="P98" s="14">
        <f>(N98/N$182)*100</f>
        <v>8.1244049508092662</v>
      </c>
      <c r="Q98" s="19">
        <v>839339</v>
      </c>
      <c r="R98" s="15">
        <v>1613303</v>
      </c>
      <c r="S98" s="13">
        <f t="shared" si="108"/>
        <v>92.21113280807873</v>
      </c>
      <c r="T98" s="19">
        <v>9766138</v>
      </c>
      <c r="U98" s="19">
        <v>14279422</v>
      </c>
      <c r="V98" s="13">
        <f t="shared" si="109"/>
        <v>46.213600504109195</v>
      </c>
      <c r="W98" s="14">
        <f>(U98/U$182)*100</f>
        <v>11.12518661736711</v>
      </c>
      <c r="X98" s="18">
        <v>7243.9743638000018</v>
      </c>
      <c r="Y98" s="18">
        <v>7550.904385299993</v>
      </c>
      <c r="Z98" s="13">
        <f t="shared" si="110"/>
        <v>4.2370390352815059</v>
      </c>
      <c r="AA98" s="18">
        <v>84756.23623901399</v>
      </c>
      <c r="AB98" s="18">
        <v>94626.302794300005</v>
      </c>
      <c r="AC98" s="13">
        <f t="shared" si="111"/>
        <v>11.645239327820391</v>
      </c>
      <c r="AD98" s="14">
        <f>(AB98/AB$182)*100</f>
        <v>8.8001325706335809</v>
      </c>
    </row>
    <row r="99" spans="1:30" s="24" customFormat="1">
      <c r="A99" s="4"/>
      <c r="B99" s="10" t="s">
        <v>5</v>
      </c>
      <c r="C99" s="18">
        <v>0.83950485199999947</v>
      </c>
      <c r="D99" s="18">
        <v>0.10996772100000002</v>
      </c>
      <c r="E99" s="13">
        <f t="shared" si="104"/>
        <v>-86.900883212524889</v>
      </c>
      <c r="F99" s="18">
        <v>19.794473193000787</v>
      </c>
      <c r="G99" s="18">
        <v>4.182137391000011</v>
      </c>
      <c r="H99" s="13">
        <f t="shared" si="105"/>
        <v>-78.872196545858102</v>
      </c>
      <c r="I99" s="14">
        <f>(G99/G$183)*100</f>
        <v>1.4879184506287628E-2</v>
      </c>
      <c r="J99" s="19">
        <v>7</v>
      </c>
      <c r="K99" s="19">
        <v>2</v>
      </c>
      <c r="L99" s="13">
        <f t="shared" si="106"/>
        <v>-71.428571428571431</v>
      </c>
      <c r="M99" s="19">
        <v>63</v>
      </c>
      <c r="N99" s="19">
        <v>27</v>
      </c>
      <c r="O99" s="13">
        <f t="shared" si="107"/>
        <v>-57.142857142857139</v>
      </c>
      <c r="P99" s="14">
        <f>(N99/N$183)*100</f>
        <v>0.93232044198895037</v>
      </c>
      <c r="Q99" s="19">
        <v>63748</v>
      </c>
      <c r="R99" s="20">
        <v>1615</v>
      </c>
      <c r="S99" s="13">
        <f t="shared" si="108"/>
        <v>-97.466587187049001</v>
      </c>
      <c r="T99" s="19">
        <v>1202890</v>
      </c>
      <c r="U99" s="19">
        <v>238668</v>
      </c>
      <c r="V99" s="13">
        <f t="shared" si="109"/>
        <v>-80.158784261237514</v>
      </c>
      <c r="W99" s="14">
        <f>(U99/U$183)*100</f>
        <v>3.2477523615359591</v>
      </c>
      <c r="X99" s="18">
        <v>246.69423619999998</v>
      </c>
      <c r="Y99" s="18">
        <v>38.984027400000002</v>
      </c>
      <c r="Z99" s="13">
        <f t="shared" si="110"/>
        <v>-84.197430795101809</v>
      </c>
      <c r="AA99" s="18">
        <v>5002.7782248000012</v>
      </c>
      <c r="AB99" s="18">
        <v>1340.1332975999999</v>
      </c>
      <c r="AC99" s="13">
        <f t="shared" si="111"/>
        <v>-73.212218543755753</v>
      </c>
      <c r="AD99" s="14">
        <f>(AB99/AB$183)*100</f>
        <v>1.6351653884163608</v>
      </c>
    </row>
    <row r="100" spans="1:30" s="24" customFormat="1">
      <c r="A100" s="4"/>
      <c r="B100" s="10" t="s">
        <v>23</v>
      </c>
      <c r="C100" s="18">
        <v>237.44430463700002</v>
      </c>
      <c r="D100" s="18">
        <v>202.00817290700004</v>
      </c>
      <c r="E100" s="13">
        <f t="shared" si="104"/>
        <v>-14.92397629169249</v>
      </c>
      <c r="F100" s="18">
        <v>898.0683284229998</v>
      </c>
      <c r="G100" s="18">
        <v>1543.2820741620003</v>
      </c>
      <c r="H100" s="13">
        <f t="shared" si="105"/>
        <v>71.844616419330848</v>
      </c>
      <c r="I100" s="14">
        <f>(G100/G$184)*100</f>
        <v>24.287189269925747</v>
      </c>
      <c r="J100" s="19">
        <v>97</v>
      </c>
      <c r="K100" s="19">
        <v>88</v>
      </c>
      <c r="L100" s="13">
        <f t="shared" si="106"/>
        <v>-9.2783505154639183</v>
      </c>
      <c r="M100" s="19">
        <v>562</v>
      </c>
      <c r="N100" s="19">
        <v>528</v>
      </c>
      <c r="O100" s="13">
        <f t="shared" si="107"/>
        <v>-6.0498220640569391</v>
      </c>
      <c r="P100" s="14">
        <f>(N100/N$184)*100</f>
        <v>1.7137293086660177</v>
      </c>
      <c r="Q100" s="19">
        <v>135791</v>
      </c>
      <c r="R100" s="21">
        <v>64949</v>
      </c>
      <c r="S100" s="13">
        <f t="shared" si="108"/>
        <v>-52.16987871066565</v>
      </c>
      <c r="T100" s="19">
        <v>975091</v>
      </c>
      <c r="U100" s="19">
        <v>724008</v>
      </c>
      <c r="V100" s="13">
        <f t="shared" si="109"/>
        <v>-25.749699258838405</v>
      </c>
      <c r="W100" s="14">
        <f>(U100/U$184)*100</f>
        <v>0.78554543793614584</v>
      </c>
      <c r="X100" s="18">
        <v>3085.0694478210003</v>
      </c>
      <c r="Y100" s="18">
        <v>1145.531566872</v>
      </c>
      <c r="Z100" s="13">
        <f t="shared" si="110"/>
        <v>-62.868532256831543</v>
      </c>
      <c r="AA100" s="18">
        <v>44677.039132132028</v>
      </c>
      <c r="AB100" s="18">
        <v>30490.142848135009</v>
      </c>
      <c r="AC100" s="13">
        <f t="shared" si="111"/>
        <v>-31.754334126841695</v>
      </c>
      <c r="AD100" s="14">
        <f>(AB100/AB$184)*100</f>
        <v>1.8214120302158576</v>
      </c>
    </row>
    <row r="101" spans="1:30" s="24" customFormat="1">
      <c r="A101" s="4"/>
      <c r="B101" s="10"/>
      <c r="C101" s="18"/>
      <c r="D101" s="18"/>
      <c r="E101" s="13"/>
      <c r="F101" s="18"/>
      <c r="G101" s="18"/>
      <c r="H101" s="13"/>
      <c r="I101" s="14"/>
      <c r="J101" s="19"/>
      <c r="K101" s="19"/>
      <c r="L101" s="13"/>
      <c r="M101" s="19"/>
      <c r="N101" s="19"/>
      <c r="O101" s="13"/>
      <c r="P101" s="14"/>
      <c r="Q101" s="19"/>
      <c r="R101" s="21"/>
      <c r="S101" s="13"/>
      <c r="T101" s="19"/>
      <c r="U101" s="19"/>
      <c r="V101" s="13"/>
      <c r="W101" s="14"/>
      <c r="X101" s="18"/>
      <c r="Y101" s="18"/>
      <c r="Z101" s="13"/>
      <c r="AA101" s="18"/>
      <c r="AB101" s="18"/>
      <c r="AC101" s="13"/>
      <c r="AD101" s="14"/>
    </row>
    <row r="102" spans="1:30" s="24" customFormat="1" ht="15">
      <c r="A102" s="4">
        <v>15</v>
      </c>
      <c r="B102" s="5" t="s">
        <v>17</v>
      </c>
      <c r="C102" s="6">
        <f>C103+C104+C105+C106+C107</f>
        <v>1068.6587836070003</v>
      </c>
      <c r="D102" s="6">
        <f>D103+D104+D105+D106+D107</f>
        <v>775.41518700799861</v>
      </c>
      <c r="E102" s="7">
        <f t="shared" ref="E102:E107" si="112">((D102-C102)/C102)*100</f>
        <v>-27.440339339113329</v>
      </c>
      <c r="F102" s="6">
        <f>F103+F104+F105+F106+F107</f>
        <v>5159.5462187110006</v>
      </c>
      <c r="G102" s="6">
        <f>G103+G104+G105+G106+G107</f>
        <v>5583.5883027230002</v>
      </c>
      <c r="H102" s="7">
        <f t="shared" ref="H102:H107" si="113">((G102-F102)/F102)*100</f>
        <v>8.2185926055709828</v>
      </c>
      <c r="I102" s="8">
        <f>(G102/G$179)*100</f>
        <v>2.1566875669015038</v>
      </c>
      <c r="J102" s="9">
        <f>J103+J104+J105+J106+J107</f>
        <v>121484</v>
      </c>
      <c r="K102" s="9">
        <f>K103+K104+K105+K106+K107</f>
        <v>73393</v>
      </c>
      <c r="L102" s="7">
        <f t="shared" ref="L102:L107" si="114">((K102-J102)/J102)*100</f>
        <v>-39.586282967304335</v>
      </c>
      <c r="M102" s="9">
        <f>M103+M104+M105+M106+M107</f>
        <v>645629</v>
      </c>
      <c r="N102" s="9">
        <f>N103+N104+N105+N106+N107</f>
        <v>597531</v>
      </c>
      <c r="O102" s="7">
        <f t="shared" ref="O102:O107" si="115">((N102-M102)/M102)*100</f>
        <v>-7.4497892752648971</v>
      </c>
      <c r="P102" s="8">
        <f>(N102/N$179)*100</f>
        <v>2.0685426503922981</v>
      </c>
      <c r="Q102" s="9">
        <f>Q103+Q104+Q105+Q106+Q107</f>
        <v>755675</v>
      </c>
      <c r="R102" s="9">
        <f>R103+R104+R105+R106+R107</f>
        <v>550642</v>
      </c>
      <c r="S102" s="7">
        <f t="shared" ref="S102:S107" si="116">((R102-Q102)/Q102)*100</f>
        <v>-27.132431270056571</v>
      </c>
      <c r="T102" s="9">
        <f>T103+T104+T105+T106+T107</f>
        <v>4160176</v>
      </c>
      <c r="U102" s="9">
        <f>U103+U104+U105+U106+U107</f>
        <v>5881275</v>
      </c>
      <c r="V102" s="7">
        <f t="shared" ref="V102:V107" si="117">((U102-T102)/T102)*100</f>
        <v>41.3708218113849</v>
      </c>
      <c r="W102" s="8">
        <f>(U102/U$179)*100</f>
        <v>2.5810099719751669</v>
      </c>
      <c r="X102" s="6">
        <f>X103+X104+X105+X106+X107</f>
        <v>38733.861670801896</v>
      </c>
      <c r="Y102" s="6">
        <f>Y103+Y104+Y105+Y106+Y107</f>
        <v>33498.390828559939</v>
      </c>
      <c r="Z102" s="7">
        <f t="shared" ref="Z102:Z107" si="118">((Y102-X102)/X102)*100</f>
        <v>-13.51652176263263</v>
      </c>
      <c r="AA102" s="6">
        <f>AA103+AA104+AA105+AA106+AA107</f>
        <v>255923.06214850419</v>
      </c>
      <c r="AB102" s="6">
        <f>AB103+AB104+AB105+AB106+AB107</f>
        <v>303440.8216693445</v>
      </c>
      <c r="AC102" s="7">
        <f t="shared" ref="AC102:AC107" si="119">((AB102-AA102)/AA102)*100</f>
        <v>18.567204972433171</v>
      </c>
      <c r="AD102" s="8">
        <f>(AB102/AB$179)*100</f>
        <v>6.2879862506958668</v>
      </c>
    </row>
    <row r="103" spans="1:30" s="25" customFormat="1" ht="15">
      <c r="A103" s="4"/>
      <c r="B103" s="10" t="s">
        <v>2</v>
      </c>
      <c r="C103" s="18">
        <v>167.4326345179972</v>
      </c>
      <c r="D103" s="18">
        <v>194.74954841399918</v>
      </c>
      <c r="E103" s="13">
        <f t="shared" si="112"/>
        <v>16.315166977239258</v>
      </c>
      <c r="F103" s="18">
        <v>963.49490066199724</v>
      </c>
      <c r="G103" s="18">
        <v>1169.5235879519998</v>
      </c>
      <c r="H103" s="13">
        <f t="shared" si="113"/>
        <v>21.383474593217315</v>
      </c>
      <c r="I103" s="14">
        <f>(G103/G$180)*100</f>
        <v>3.7559555022104605</v>
      </c>
      <c r="J103" s="19">
        <v>181</v>
      </c>
      <c r="K103" s="19">
        <v>270</v>
      </c>
      <c r="L103" s="13">
        <f t="shared" si="114"/>
        <v>49.171270718232044</v>
      </c>
      <c r="M103" s="19">
        <v>1102</v>
      </c>
      <c r="N103" s="19">
        <v>2011</v>
      </c>
      <c r="O103" s="13">
        <f t="shared" si="115"/>
        <v>82.486388384754989</v>
      </c>
      <c r="P103" s="14">
        <f>(N103/N$180)*100</f>
        <v>0.19013330131353653</v>
      </c>
      <c r="Q103" s="19">
        <v>0</v>
      </c>
      <c r="R103" s="15">
        <v>0</v>
      </c>
      <c r="S103" s="39" t="s">
        <v>47</v>
      </c>
      <c r="T103" s="19">
        <v>0</v>
      </c>
      <c r="U103" s="19">
        <v>0</v>
      </c>
      <c r="V103" s="39" t="s">
        <v>47</v>
      </c>
      <c r="W103" s="39" t="s">
        <v>47</v>
      </c>
      <c r="X103" s="18">
        <v>411.94505695200905</v>
      </c>
      <c r="Y103" s="18">
        <v>433.0355870089914</v>
      </c>
      <c r="Z103" s="13">
        <f t="shared" si="118"/>
        <v>5.1197434466216594</v>
      </c>
      <c r="AA103" s="18">
        <v>2463.1391161770061</v>
      </c>
      <c r="AB103" s="18">
        <v>2649.9967067419948</v>
      </c>
      <c r="AC103" s="13">
        <f t="shared" si="119"/>
        <v>7.5861565973994569</v>
      </c>
      <c r="AD103" s="14">
        <f>(AB103/AB$180)*100</f>
        <v>8.9119683410820514</v>
      </c>
    </row>
    <row r="104" spans="1:30">
      <c r="A104" s="4"/>
      <c r="B104" s="10" t="s">
        <v>3</v>
      </c>
      <c r="C104" s="18">
        <v>842.97599495200279</v>
      </c>
      <c r="D104" s="18">
        <v>531.50465552599894</v>
      </c>
      <c r="E104" s="13">
        <f t="shared" si="112"/>
        <v>-36.949016495272602</v>
      </c>
      <c r="F104" s="18">
        <v>3782.344384621003</v>
      </c>
      <c r="G104" s="18">
        <v>3961.5045717409998</v>
      </c>
      <c r="H104" s="13">
        <f t="shared" si="113"/>
        <v>4.7367497219042622</v>
      </c>
      <c r="I104" s="14">
        <f>(G104/G$181)*100</f>
        <v>5.6291599180767085</v>
      </c>
      <c r="J104" s="19">
        <v>121241</v>
      </c>
      <c r="K104" s="19">
        <v>73041</v>
      </c>
      <c r="L104" s="13">
        <f t="shared" si="114"/>
        <v>-39.755528245395531</v>
      </c>
      <c r="M104" s="19">
        <v>643811</v>
      </c>
      <c r="N104" s="19">
        <v>594513</v>
      </c>
      <c r="O104" s="13">
        <f t="shared" si="115"/>
        <v>-7.6572161705842241</v>
      </c>
      <c r="P104" s="14">
        <f>(N104/N$181)*100</f>
        <v>2.1391490143956005</v>
      </c>
      <c r="Q104" s="19">
        <v>0</v>
      </c>
      <c r="R104" s="15">
        <v>0</v>
      </c>
      <c r="S104" s="39" t="s">
        <v>47</v>
      </c>
      <c r="T104" s="19">
        <v>0</v>
      </c>
      <c r="U104" s="19">
        <v>0</v>
      </c>
      <c r="V104" s="39" t="s">
        <v>47</v>
      </c>
      <c r="W104" s="39" t="s">
        <v>47</v>
      </c>
      <c r="X104" s="18">
        <v>27617.010406098991</v>
      </c>
      <c r="Y104" s="18">
        <v>24011.633860890943</v>
      </c>
      <c r="Z104" s="13">
        <f t="shared" si="118"/>
        <v>-13.054912505706373</v>
      </c>
      <c r="AA104" s="18">
        <v>168600.809544257</v>
      </c>
      <c r="AB104" s="18">
        <v>180369.49540619701</v>
      </c>
      <c r="AC104" s="13">
        <f t="shared" si="119"/>
        <v>6.9802072088217173</v>
      </c>
      <c r="AD104" s="14">
        <f>(AB104/AB$181)*100</f>
        <v>9.1802092503557997</v>
      </c>
    </row>
    <row r="105" spans="1:30">
      <c r="A105" s="4"/>
      <c r="B105" s="10" t="s">
        <v>4</v>
      </c>
      <c r="C105" s="18">
        <v>44.202811014000147</v>
      </c>
      <c r="D105" s="18">
        <v>32.049968574000012</v>
      </c>
      <c r="E105" s="13">
        <f t="shared" si="112"/>
        <v>-27.493370130128202</v>
      </c>
      <c r="F105" s="18">
        <v>323.78875770500008</v>
      </c>
      <c r="G105" s="18">
        <v>325.42772259299994</v>
      </c>
      <c r="H105" s="13">
        <f t="shared" si="113"/>
        <v>0.50618338314670652</v>
      </c>
      <c r="I105" s="14">
        <f>(G105/G$182)*100</f>
        <v>0.26474255948518849</v>
      </c>
      <c r="J105" s="19">
        <v>6</v>
      </c>
      <c r="K105" s="19">
        <v>5</v>
      </c>
      <c r="L105" s="13">
        <f t="shared" si="114"/>
        <v>-16.666666666666664</v>
      </c>
      <c r="M105" s="19">
        <v>93</v>
      </c>
      <c r="N105" s="19">
        <v>112</v>
      </c>
      <c r="O105" s="13">
        <f t="shared" si="115"/>
        <v>20.43010752688172</v>
      </c>
      <c r="P105" s="14">
        <f>(N105/N$182)*100</f>
        <v>3.5544271659790545</v>
      </c>
      <c r="Q105" s="19">
        <v>20124</v>
      </c>
      <c r="R105" s="15">
        <v>22308</v>
      </c>
      <c r="S105" s="13">
        <f t="shared" si="116"/>
        <v>10.852713178294573</v>
      </c>
      <c r="T105" s="19">
        <v>175100</v>
      </c>
      <c r="U105" s="19">
        <v>210613</v>
      </c>
      <c r="V105" s="13">
        <f t="shared" si="117"/>
        <v>20.281553398058254</v>
      </c>
      <c r="W105" s="14">
        <f>(U105/U$182)*100</f>
        <v>0.16408990007043275</v>
      </c>
      <c r="X105" s="18">
        <v>2779.0065191000003</v>
      </c>
      <c r="Y105" s="18">
        <v>1933.2572534000012</v>
      </c>
      <c r="Z105" s="13">
        <f t="shared" si="118"/>
        <v>-30.433511396508006</v>
      </c>
      <c r="AA105" s="18">
        <v>20072.466631899999</v>
      </c>
      <c r="AB105" s="18">
        <v>20271.7894457</v>
      </c>
      <c r="AC105" s="13">
        <f t="shared" si="119"/>
        <v>0.9930160425985175</v>
      </c>
      <c r="AD105" s="14">
        <f>(AB105/AB$182)*100</f>
        <v>1.8852520842320868</v>
      </c>
    </row>
    <row r="106" spans="1:30">
      <c r="A106" s="4"/>
      <c r="B106" s="10" t="s">
        <v>5</v>
      </c>
      <c r="C106" s="18">
        <v>0</v>
      </c>
      <c r="D106" s="18">
        <v>0</v>
      </c>
      <c r="E106" s="39" t="s">
        <v>47</v>
      </c>
      <c r="F106" s="18">
        <v>0</v>
      </c>
      <c r="G106" s="18">
        <v>0</v>
      </c>
      <c r="H106" s="39" t="s">
        <v>47</v>
      </c>
      <c r="I106" s="14">
        <f>(G106/G$183)*100</f>
        <v>0</v>
      </c>
      <c r="J106" s="19">
        <v>0</v>
      </c>
      <c r="K106" s="19">
        <v>0</v>
      </c>
      <c r="L106" s="39" t="s">
        <v>47</v>
      </c>
      <c r="M106" s="19">
        <v>0</v>
      </c>
      <c r="N106" s="19">
        <v>0</v>
      </c>
      <c r="O106" s="39" t="s">
        <v>47</v>
      </c>
      <c r="P106" s="14">
        <f>(N106/N$183)*100</f>
        <v>0</v>
      </c>
      <c r="Q106" s="19">
        <v>0</v>
      </c>
      <c r="R106" s="15">
        <v>0</v>
      </c>
      <c r="S106" s="39" t="s">
        <v>47</v>
      </c>
      <c r="T106" s="19">
        <v>0</v>
      </c>
      <c r="U106" s="19">
        <v>0</v>
      </c>
      <c r="V106" s="39" t="s">
        <v>47</v>
      </c>
      <c r="W106" s="14">
        <f>(U106/U$183)*100</f>
        <v>0</v>
      </c>
      <c r="X106" s="18">
        <v>0</v>
      </c>
      <c r="Y106" s="18">
        <v>0</v>
      </c>
      <c r="Z106" s="39" t="s">
        <v>47</v>
      </c>
      <c r="AA106" s="18">
        <v>0</v>
      </c>
      <c r="AB106" s="18">
        <v>0</v>
      </c>
      <c r="AC106" s="39" t="s">
        <v>47</v>
      </c>
      <c r="AD106" s="14">
        <f>(AB106/AB$183)*100</f>
        <v>0</v>
      </c>
    </row>
    <row r="107" spans="1:30" s="3" customFormat="1" ht="15">
      <c r="A107" s="4"/>
      <c r="B107" s="10" t="s">
        <v>23</v>
      </c>
      <c r="C107" s="18">
        <v>14.047343123000054</v>
      </c>
      <c r="D107" s="18">
        <v>17.111014494000578</v>
      </c>
      <c r="E107" s="13">
        <f t="shared" si="112"/>
        <v>21.80961441729362</v>
      </c>
      <c r="F107" s="18">
        <v>89.918175723000019</v>
      </c>
      <c r="G107" s="18">
        <v>127.13242043700001</v>
      </c>
      <c r="H107" s="13">
        <f t="shared" si="113"/>
        <v>41.386787948902992</v>
      </c>
      <c r="I107" s="14">
        <f>(G107/G$184)*100</f>
        <v>2.0007289718399703</v>
      </c>
      <c r="J107" s="19">
        <v>56</v>
      </c>
      <c r="K107" s="19">
        <v>77</v>
      </c>
      <c r="L107" s="13">
        <f t="shared" si="114"/>
        <v>37.5</v>
      </c>
      <c r="M107" s="19">
        <v>623</v>
      </c>
      <c r="N107" s="19">
        <v>895</v>
      </c>
      <c r="O107" s="13">
        <f t="shared" si="115"/>
        <v>43.659711075441415</v>
      </c>
      <c r="P107" s="14">
        <f>(N107/N$184)*100</f>
        <v>2.904901006166829</v>
      </c>
      <c r="Q107" s="19">
        <v>735551</v>
      </c>
      <c r="R107" s="15">
        <v>528334</v>
      </c>
      <c r="S107" s="13">
        <f t="shared" si="116"/>
        <v>-28.17166994538788</v>
      </c>
      <c r="T107" s="19">
        <v>3985076</v>
      </c>
      <c r="U107" s="19">
        <v>5670662</v>
      </c>
      <c r="V107" s="13">
        <f t="shared" si="117"/>
        <v>42.297461830088054</v>
      </c>
      <c r="W107" s="14">
        <f>(U107/U$184)*100</f>
        <v>6.1526428771199493</v>
      </c>
      <c r="X107" s="18">
        <v>7925.8996886508967</v>
      </c>
      <c r="Y107" s="18">
        <v>7120.4641272600029</v>
      </c>
      <c r="Z107" s="13">
        <f t="shared" si="118"/>
        <v>-10.16207109641064</v>
      </c>
      <c r="AA107" s="18">
        <v>64786.646856170177</v>
      </c>
      <c r="AB107" s="18">
        <v>100149.54011070549</v>
      </c>
      <c r="AC107" s="13">
        <f t="shared" si="119"/>
        <v>54.583614017010063</v>
      </c>
      <c r="AD107" s="14">
        <f>(AB107/AB$184)*100</f>
        <v>5.9827065450886296</v>
      </c>
    </row>
    <row r="108" spans="1:30" s="3" customFormat="1" ht="15">
      <c r="A108" s="4"/>
      <c r="B108" s="10"/>
      <c r="C108" s="18"/>
      <c r="D108" s="18"/>
      <c r="E108" s="13"/>
      <c r="F108" s="18"/>
      <c r="G108" s="18"/>
      <c r="H108" s="13"/>
      <c r="I108" s="14"/>
      <c r="J108" s="19"/>
      <c r="K108" s="19"/>
      <c r="L108" s="13"/>
      <c r="M108" s="19"/>
      <c r="N108" s="19"/>
      <c r="O108" s="13"/>
      <c r="P108" s="14"/>
      <c r="Q108" s="19"/>
      <c r="R108" s="15"/>
      <c r="S108" s="13"/>
      <c r="T108" s="19"/>
      <c r="U108" s="19"/>
      <c r="V108" s="13"/>
      <c r="W108" s="14"/>
      <c r="X108" s="18"/>
      <c r="Y108" s="18"/>
      <c r="Z108" s="13"/>
      <c r="AA108" s="18"/>
      <c r="AB108" s="18"/>
      <c r="AC108" s="13"/>
      <c r="AD108" s="14"/>
    </row>
    <row r="109" spans="1:30" s="3" customFormat="1" ht="15">
      <c r="A109" s="4">
        <v>16</v>
      </c>
      <c r="B109" s="5" t="s">
        <v>19</v>
      </c>
      <c r="C109" s="6">
        <f>C110+C111+C112+C113+C114</f>
        <v>365.27480612700003</v>
      </c>
      <c r="D109" s="6">
        <f>D110+D111+D112+D113+D114</f>
        <v>189.64362868799995</v>
      </c>
      <c r="E109" s="7">
        <f t="shared" ref="E109:E114" si="120">((D109-C109)/C109)*100</f>
        <v>-48.081930232531839</v>
      </c>
      <c r="F109" s="6">
        <f>F110+F111+F112+F113+F114</f>
        <v>1681.86462087</v>
      </c>
      <c r="G109" s="6">
        <f>G110+G111+G112+G113+G114</f>
        <v>1778.6266218070002</v>
      </c>
      <c r="H109" s="7">
        <f t="shared" ref="H109:H114" si="121">((G109-F109)/F109)*100</f>
        <v>5.753257410631953</v>
      </c>
      <c r="I109" s="8">
        <f>(G109/G$179)*100</f>
        <v>0.68700300119557001</v>
      </c>
      <c r="J109" s="9">
        <f>J110+J111+J112+J113+J114</f>
        <v>33342</v>
      </c>
      <c r="K109" s="9">
        <f>K110+K111+K112+K113+K114</f>
        <v>18366</v>
      </c>
      <c r="L109" s="7">
        <f t="shared" ref="L109:L114" si="122">((K109-J109)/J109)*100</f>
        <v>-44.916321756343351</v>
      </c>
      <c r="M109" s="9">
        <f>M110+M111+M112+M113+M114</f>
        <v>212255</v>
      </c>
      <c r="N109" s="9">
        <f>N110+N111+N112+N113+N114</f>
        <v>194312</v>
      </c>
      <c r="O109" s="7">
        <f t="shared" ref="O109:O114" si="123">((N109-M109)/M109)*100</f>
        <v>-8.4535111069232762</v>
      </c>
      <c r="P109" s="8">
        <f>(N109/N$179)*100</f>
        <v>0.67267247972578537</v>
      </c>
      <c r="Q109" s="9">
        <f>Q110+Q111+Q112+Q113+Q114</f>
        <v>152907</v>
      </c>
      <c r="R109" s="9">
        <f>R110+R111+R112+R113+R114</f>
        <v>440369</v>
      </c>
      <c r="S109" s="7">
        <f t="shared" ref="S109:S114" si="124">((R109-Q109)/Q109)*100</f>
        <v>187.99793338434475</v>
      </c>
      <c r="T109" s="9">
        <f>T110+T111+T112+T113+T114</f>
        <v>887009</v>
      </c>
      <c r="U109" s="9">
        <f>U110+U111+U112+U113+U114</f>
        <v>3934013</v>
      </c>
      <c r="V109" s="7">
        <f t="shared" ref="V109:V114" si="125">((U109-T109)/T109)*100</f>
        <v>343.51444010150971</v>
      </c>
      <c r="W109" s="8">
        <f>(U109/U$179)*100</f>
        <v>1.7264499250383536</v>
      </c>
      <c r="X109" s="6">
        <f>X110+X111+X112+X113+X114</f>
        <v>30852.010788700001</v>
      </c>
      <c r="Y109" s="6">
        <f>Y110+Y111+Y112+Y113+Y114</f>
        <v>4352.0903560000006</v>
      </c>
      <c r="Z109" s="7">
        <f t="shared" ref="Z109:Z114" si="126">((Y109-X109)/X109)*100</f>
        <v>-85.893657350871862</v>
      </c>
      <c r="AA109" s="6">
        <f>AA110+AA111+AA112+AA113+AA114</f>
        <v>144200.02348609999</v>
      </c>
      <c r="AB109" s="6">
        <f>AB110+AB111+AB112+AB113+AB114</f>
        <v>151715.96500460003</v>
      </c>
      <c r="AC109" s="7">
        <f t="shared" ref="AC109:AC114" si="127">((AB109-AA109)/AA109)*100</f>
        <v>5.2121638657184626</v>
      </c>
      <c r="AD109" s="8">
        <f>(AB109/AB$179)*100</f>
        <v>3.1439009976038372</v>
      </c>
    </row>
    <row r="110" spans="1:30">
      <c r="A110" s="4"/>
      <c r="B110" s="10" t="s">
        <v>2</v>
      </c>
      <c r="C110" s="18">
        <v>2.2907864</v>
      </c>
      <c r="D110" s="18">
        <v>0.38516890000000004</v>
      </c>
      <c r="E110" s="13">
        <f t="shared" si="120"/>
        <v>-83.186171351462534</v>
      </c>
      <c r="F110" s="18">
        <v>24.407462679999998</v>
      </c>
      <c r="G110" s="18">
        <v>14.911730972000001</v>
      </c>
      <c r="H110" s="13">
        <f t="shared" si="121"/>
        <v>-38.905034220459974</v>
      </c>
      <c r="I110" s="14">
        <f>(G110/G$180)*100</f>
        <v>4.7889412893196169E-2</v>
      </c>
      <c r="J110" s="19">
        <v>87</v>
      </c>
      <c r="K110" s="19">
        <v>14</v>
      </c>
      <c r="L110" s="13">
        <f t="shared" si="122"/>
        <v>-83.908045977011497</v>
      </c>
      <c r="M110" s="19">
        <v>951</v>
      </c>
      <c r="N110" s="19">
        <v>462</v>
      </c>
      <c r="O110" s="13">
        <f t="shared" si="123"/>
        <v>-51.419558359621455</v>
      </c>
      <c r="P110" s="14">
        <f>(N110/N$180)*100</f>
        <v>4.3680549580732905E-2</v>
      </c>
      <c r="Q110" s="19">
        <v>0</v>
      </c>
      <c r="R110" s="15">
        <v>0</v>
      </c>
      <c r="S110" s="39" t="s">
        <v>47</v>
      </c>
      <c r="T110" s="19">
        <v>0</v>
      </c>
      <c r="U110" s="19">
        <v>0</v>
      </c>
      <c r="V110" s="39" t="s">
        <v>47</v>
      </c>
      <c r="W110" s="39" t="s">
        <v>47</v>
      </c>
      <c r="X110" s="18">
        <v>3.6258966999999998</v>
      </c>
      <c r="Y110" s="18">
        <v>0.4267804</v>
      </c>
      <c r="Z110" s="13">
        <f t="shared" si="126"/>
        <v>-88.229659162656233</v>
      </c>
      <c r="AA110" s="18">
        <v>53.514567800000002</v>
      </c>
      <c r="AB110" s="18">
        <v>15.9299622</v>
      </c>
      <c r="AC110" s="13">
        <f t="shared" si="127"/>
        <v>-70.232475277507518</v>
      </c>
      <c r="AD110" s="14">
        <f>(AB110/AB$180)*100</f>
        <v>5.357263970926731E-2</v>
      </c>
    </row>
    <row r="111" spans="1:30">
      <c r="A111" s="4"/>
      <c r="B111" s="10" t="s">
        <v>3</v>
      </c>
      <c r="C111" s="18">
        <v>264.36191467899999</v>
      </c>
      <c r="D111" s="18">
        <v>129.40236447099997</v>
      </c>
      <c r="E111" s="13">
        <f t="shared" si="120"/>
        <v>-51.051056417061403</v>
      </c>
      <c r="F111" s="18">
        <v>1369.019656077</v>
      </c>
      <c r="G111" s="18">
        <v>1294.9548048030001</v>
      </c>
      <c r="H111" s="13">
        <f t="shared" si="121"/>
        <v>-5.4100648551852624</v>
      </c>
      <c r="I111" s="14">
        <f>(G111/G$181)*100</f>
        <v>1.840085641934349</v>
      </c>
      <c r="J111" s="19">
        <v>33231</v>
      </c>
      <c r="K111" s="19">
        <v>18337</v>
      </c>
      <c r="L111" s="13">
        <f t="shared" si="122"/>
        <v>-44.819596160211852</v>
      </c>
      <c r="M111" s="19">
        <v>211096</v>
      </c>
      <c r="N111" s="19">
        <v>193665</v>
      </c>
      <c r="O111" s="13">
        <f t="shared" si="123"/>
        <v>-8.2573805282904456</v>
      </c>
      <c r="P111" s="14">
        <f>(N111/N$181)*100</f>
        <v>0.69683639192570046</v>
      </c>
      <c r="Q111" s="19">
        <v>0</v>
      </c>
      <c r="R111" s="15">
        <v>0</v>
      </c>
      <c r="S111" s="39" t="s">
        <v>47</v>
      </c>
      <c r="T111" s="19">
        <v>0</v>
      </c>
      <c r="U111" s="19">
        <v>0</v>
      </c>
      <c r="V111" s="39" t="s">
        <v>47</v>
      </c>
      <c r="W111" s="39" t="s">
        <v>47</v>
      </c>
      <c r="X111" s="18">
        <v>5772.2357970000003</v>
      </c>
      <c r="Y111" s="18">
        <v>5142.4383475000004</v>
      </c>
      <c r="Z111" s="13">
        <f t="shared" si="126"/>
        <v>-10.910805996999013</v>
      </c>
      <c r="AA111" s="18">
        <v>36441.142741999996</v>
      </c>
      <c r="AB111" s="18">
        <v>38608.642144899997</v>
      </c>
      <c r="AC111" s="13">
        <f t="shared" si="127"/>
        <v>5.9479457552846275</v>
      </c>
      <c r="AD111" s="14">
        <f>(AB111/AB$181)*100</f>
        <v>1.965051867357557</v>
      </c>
    </row>
    <row r="112" spans="1:30">
      <c r="A112" s="4"/>
      <c r="B112" s="10" t="s">
        <v>4</v>
      </c>
      <c r="C112" s="18">
        <v>88.494369496000004</v>
      </c>
      <c r="D112" s="18">
        <v>49.987836203000001</v>
      </c>
      <c r="E112" s="13">
        <f t="shared" si="120"/>
        <v>-43.512975472118057</v>
      </c>
      <c r="F112" s="18">
        <v>237.04976130399999</v>
      </c>
      <c r="G112" s="18">
        <v>409.07293475400002</v>
      </c>
      <c r="H112" s="13">
        <f t="shared" si="121"/>
        <v>72.568380792162941</v>
      </c>
      <c r="I112" s="14">
        <f>(G112/G$182)*100</f>
        <v>0.33278976634187041</v>
      </c>
      <c r="J112" s="19">
        <v>2</v>
      </c>
      <c r="K112" s="19">
        <v>2</v>
      </c>
      <c r="L112" s="13">
        <f t="shared" si="122"/>
        <v>0</v>
      </c>
      <c r="M112" s="19">
        <v>2</v>
      </c>
      <c r="N112" s="19">
        <v>9</v>
      </c>
      <c r="O112" s="13">
        <f t="shared" si="123"/>
        <v>350</v>
      </c>
      <c r="P112" s="14">
        <f>(N112/N$182)*100</f>
        <v>0.28562361155188831</v>
      </c>
      <c r="Q112" s="19">
        <v>26076</v>
      </c>
      <c r="R112" s="15">
        <v>356364</v>
      </c>
      <c r="S112" s="13">
        <f t="shared" si="124"/>
        <v>1266.635987114588</v>
      </c>
      <c r="T112" s="19">
        <v>114553</v>
      </c>
      <c r="U112" s="19">
        <v>2770523</v>
      </c>
      <c r="V112" s="13">
        <f t="shared" si="125"/>
        <v>2318.5512382914462</v>
      </c>
      <c r="W112" s="14">
        <f>(U112/U$182)*100</f>
        <v>2.1585317250731704</v>
      </c>
      <c r="X112" s="18">
        <v>1605.1793000000002</v>
      </c>
      <c r="Y112" s="18">
        <v>3334.1731918999999</v>
      </c>
      <c r="Z112" s="13">
        <f t="shared" si="126"/>
        <v>107.71344309635687</v>
      </c>
      <c r="AA112" s="18">
        <v>9287.2264629000001</v>
      </c>
      <c r="AB112" s="18">
        <v>33458.124224700005</v>
      </c>
      <c r="AC112" s="13">
        <f t="shared" si="127"/>
        <v>260.25959266048176</v>
      </c>
      <c r="AD112" s="14">
        <f>(AB112/AB$182)*100</f>
        <v>3.111565389827561</v>
      </c>
    </row>
    <row r="113" spans="1:30" s="3" customFormat="1" ht="15">
      <c r="A113" s="4"/>
      <c r="B113" s="10" t="s">
        <v>5</v>
      </c>
      <c r="C113" s="18">
        <v>0.107627523</v>
      </c>
      <c r="D113" s="18">
        <v>7.9485739999999999E-2</v>
      </c>
      <c r="E113" s="13">
        <f t="shared" si="120"/>
        <v>-26.147385181390824</v>
      </c>
      <c r="F113" s="18">
        <v>2.005068954</v>
      </c>
      <c r="G113" s="18">
        <v>0.67127759600000003</v>
      </c>
      <c r="H113" s="13">
        <f t="shared" si="121"/>
        <v>-66.5209720263815</v>
      </c>
      <c r="I113" s="14">
        <f>(G113/G$183)*100</f>
        <v>2.3882675942965403E-3</v>
      </c>
      <c r="J113" s="19">
        <v>22</v>
      </c>
      <c r="K113" s="19">
        <v>13</v>
      </c>
      <c r="L113" s="13">
        <f t="shared" si="122"/>
        <v>-40.909090909090914</v>
      </c>
      <c r="M113" s="19">
        <v>206</v>
      </c>
      <c r="N113" s="19">
        <v>176</v>
      </c>
      <c r="O113" s="13">
        <f t="shared" si="123"/>
        <v>-14.563106796116504</v>
      </c>
      <c r="P113" s="14">
        <f>(N113/N$183)*100</f>
        <v>6.0773480662983426</v>
      </c>
      <c r="Q113" s="19">
        <v>77762</v>
      </c>
      <c r="R113" s="15">
        <v>30407</v>
      </c>
      <c r="S113" s="13">
        <f t="shared" si="124"/>
        <v>-60.89735346313109</v>
      </c>
      <c r="T113" s="19">
        <v>629301</v>
      </c>
      <c r="U113" s="19">
        <v>1068929</v>
      </c>
      <c r="V113" s="13">
        <f t="shared" si="125"/>
        <v>69.859733259600731</v>
      </c>
      <c r="W113" s="14">
        <f>(U113/U$183)*100</f>
        <v>14.545798699717896</v>
      </c>
      <c r="X113" s="18">
        <v>15289.028766900003</v>
      </c>
      <c r="Y113" s="18">
        <v>-13415.759892299999</v>
      </c>
      <c r="Z113" s="13">
        <f t="shared" si="126"/>
        <v>-187.74762672527936</v>
      </c>
      <c r="AA113" s="18">
        <v>69994.813481899997</v>
      </c>
      <c r="AB113" s="18">
        <v>59184.417001700007</v>
      </c>
      <c r="AC113" s="13">
        <f t="shared" si="127"/>
        <v>-15.444567879297882</v>
      </c>
      <c r="AD113" s="14">
        <f>(AB113/AB$183)*100</f>
        <v>72.213943484647487</v>
      </c>
    </row>
    <row r="114" spans="1:30">
      <c r="A114" s="4"/>
      <c r="B114" s="10" t="s">
        <v>23</v>
      </c>
      <c r="C114" s="18">
        <v>10.020108029000001</v>
      </c>
      <c r="D114" s="18">
        <v>9.788773373999998</v>
      </c>
      <c r="E114" s="13">
        <f t="shared" si="120"/>
        <v>-2.3087042008976231</v>
      </c>
      <c r="F114" s="18">
        <v>49.382671854999998</v>
      </c>
      <c r="G114" s="18">
        <v>59.015873682000013</v>
      </c>
      <c r="H114" s="13">
        <f t="shared" si="121"/>
        <v>19.50725115742123</v>
      </c>
      <c r="I114" s="14">
        <f>(G114/G$184)*100</f>
        <v>0.92875419085202537</v>
      </c>
      <c r="J114" s="19">
        <v>0</v>
      </c>
      <c r="K114" s="19">
        <v>0</v>
      </c>
      <c r="L114" s="39" t="s">
        <v>47</v>
      </c>
      <c r="M114" s="19">
        <v>0</v>
      </c>
      <c r="N114" s="19">
        <v>0</v>
      </c>
      <c r="O114" s="39" t="s">
        <v>47</v>
      </c>
      <c r="P114" s="14">
        <f>(N114/N$184)*100</f>
        <v>0</v>
      </c>
      <c r="Q114" s="19">
        <v>49069</v>
      </c>
      <c r="R114" s="15">
        <v>53598</v>
      </c>
      <c r="S114" s="13">
        <f t="shared" si="124"/>
        <v>9.229859993070983</v>
      </c>
      <c r="T114" s="19">
        <v>143155</v>
      </c>
      <c r="U114" s="19">
        <v>94561</v>
      </c>
      <c r="V114" s="13">
        <f t="shared" si="125"/>
        <v>-33.94502462365967</v>
      </c>
      <c r="W114" s="14">
        <f>(U114/U$184)*100</f>
        <v>0.10259826156158479</v>
      </c>
      <c r="X114" s="18">
        <v>8181.9410280999991</v>
      </c>
      <c r="Y114" s="18">
        <v>9290.8119284999993</v>
      </c>
      <c r="Z114" s="13">
        <f t="shared" si="126"/>
        <v>13.552663073367336</v>
      </c>
      <c r="AA114" s="18">
        <v>28423.326231500003</v>
      </c>
      <c r="AB114" s="18">
        <v>20448.851671100001</v>
      </c>
      <c r="AC114" s="13">
        <f t="shared" si="127"/>
        <v>-28.056092012068355</v>
      </c>
      <c r="AD114" s="14">
        <f>(AB114/AB$184)*100</f>
        <v>1.2215680531034117</v>
      </c>
    </row>
    <row r="115" spans="1:30">
      <c r="A115" s="4"/>
      <c r="B115" s="10"/>
      <c r="C115" s="18"/>
      <c r="D115" s="18"/>
      <c r="E115" s="13"/>
      <c r="F115" s="18"/>
      <c r="G115" s="18"/>
      <c r="H115" s="13"/>
      <c r="I115" s="14"/>
      <c r="J115" s="19"/>
      <c r="K115" s="19"/>
      <c r="L115" s="13"/>
      <c r="M115" s="19"/>
      <c r="N115" s="19"/>
      <c r="O115" s="13"/>
      <c r="P115" s="14"/>
      <c r="Q115" s="19"/>
      <c r="R115" s="15"/>
      <c r="S115" s="13"/>
      <c r="T115" s="19"/>
      <c r="U115" s="19"/>
      <c r="V115" s="13"/>
      <c r="W115" s="14"/>
      <c r="X115" s="18"/>
      <c r="Y115" s="18"/>
      <c r="Z115" s="13"/>
      <c r="AA115" s="18"/>
      <c r="AB115" s="18"/>
      <c r="AC115" s="13"/>
      <c r="AD115" s="14"/>
    </row>
    <row r="116" spans="1:30" ht="15">
      <c r="A116" s="4">
        <v>17</v>
      </c>
      <c r="B116" s="5" t="s">
        <v>41</v>
      </c>
      <c r="C116" s="6">
        <f>C117+C118+C119+C120+C121</f>
        <v>80.713509241000025</v>
      </c>
      <c r="D116" s="6">
        <f>D117+D118+D119+D120+D121</f>
        <v>21.712035711999999</v>
      </c>
      <c r="E116" s="7">
        <f t="shared" ref="E116:E121" si="128">((D116-C116)/C116)*100</f>
        <v>-73.099873966363319</v>
      </c>
      <c r="F116" s="6">
        <f>F117+F118+F119+F120+F121</f>
        <v>1220.2522889590005</v>
      </c>
      <c r="G116" s="6">
        <f>G117+G118+G119+G120+G121</f>
        <v>514.83855391300006</v>
      </c>
      <c r="H116" s="7">
        <f t="shared" ref="H116:H121" si="129">((G116-F116)/F116)*100</f>
        <v>-57.808843419403885</v>
      </c>
      <c r="I116" s="8">
        <f>(G116/G$179)*100</f>
        <v>0.19885884273455906</v>
      </c>
      <c r="J116" s="9">
        <f>J117+J118+J119+J120+J121</f>
        <v>6682</v>
      </c>
      <c r="K116" s="9">
        <f>K117+K118+K119+K120+K121</f>
        <v>2564</v>
      </c>
      <c r="L116" s="7">
        <f t="shared" ref="L116:L121" si="130">((K116-J116)/J116)*100</f>
        <v>-61.628255013469023</v>
      </c>
      <c r="M116" s="9">
        <f>M117+M118+M119+M120+M121</f>
        <v>74210</v>
      </c>
      <c r="N116" s="9">
        <f>N117+N118+N119+N120+N121</f>
        <v>40369</v>
      </c>
      <c r="O116" s="7">
        <f t="shared" ref="O116:O121" si="131">((N116-M116)/M116)*100</f>
        <v>-45.601670933836409</v>
      </c>
      <c r="P116" s="8">
        <f>(N116/N$179)*100</f>
        <v>0.13975006862185674</v>
      </c>
      <c r="Q116" s="9">
        <f>Q117+Q118+Q119+Q120+Q121</f>
        <v>1876631</v>
      </c>
      <c r="R116" s="9">
        <f>R117+R118+R119+R120+R121</f>
        <v>669030</v>
      </c>
      <c r="S116" s="7">
        <f t="shared" ref="S116:S121" si="132">((R116-Q116)/Q116)*100</f>
        <v>-64.349411258793026</v>
      </c>
      <c r="T116" s="9">
        <f>T117+T118+T119+T120+T121</f>
        <v>19995012</v>
      </c>
      <c r="U116" s="9">
        <f>U117+U118+U119+U120+U121</f>
        <v>9498768</v>
      </c>
      <c r="V116" s="7">
        <f t="shared" ref="V116:V121" si="133">((U116-T116)/T116)*100</f>
        <v>-52.494312081433115</v>
      </c>
      <c r="W116" s="8">
        <f>(U116/U$179)*100</f>
        <v>4.1685544256098579</v>
      </c>
      <c r="X116" s="6">
        <f>X117+X118+X119+X120+X121</f>
        <v>9341.0479355000007</v>
      </c>
      <c r="Y116" s="6">
        <f>Y117+Y118+Y119+Y120+Y121</f>
        <v>2269.0345584000002</v>
      </c>
      <c r="Z116" s="7">
        <f t="shared" ref="Z116:Z121" si="134">((Y116-X116)/X116)*100</f>
        <v>-75.708993529765607</v>
      </c>
      <c r="AA116" s="6">
        <f>AA117+AA118+AA119+AA120+AA121</f>
        <v>100500.23021149999</v>
      </c>
      <c r="AB116" s="6">
        <f>AB117+AB118+AB119+AB120+AB121</f>
        <v>46291.547641199999</v>
      </c>
      <c r="AC116" s="7">
        <f t="shared" ref="AC116:AC121" si="135">((AB116-AA116)/AA116)*100</f>
        <v>-53.938864076449676</v>
      </c>
      <c r="AD116" s="8">
        <f>(AB116/AB$179)*100</f>
        <v>0.95926650043310602</v>
      </c>
    </row>
    <row r="117" spans="1:30">
      <c r="A117" s="4"/>
      <c r="B117" s="10" t="s">
        <v>2</v>
      </c>
      <c r="C117" s="18">
        <v>2.6619782999999999</v>
      </c>
      <c r="D117" s="18">
        <v>0.26047870000000001</v>
      </c>
      <c r="E117" s="13">
        <f t="shared" si="128"/>
        <v>-90.21484510223091</v>
      </c>
      <c r="F117" s="18">
        <v>18.590384261000001</v>
      </c>
      <c r="G117" s="18">
        <v>8.2151568000000008</v>
      </c>
      <c r="H117" s="13">
        <f t="shared" si="129"/>
        <v>-55.809645004303441</v>
      </c>
      <c r="I117" s="14">
        <f>(G117/G$180)*100</f>
        <v>2.6383190302740677E-2</v>
      </c>
      <c r="J117" s="19">
        <v>41</v>
      </c>
      <c r="K117" s="19">
        <v>13</v>
      </c>
      <c r="L117" s="13">
        <f t="shared" si="130"/>
        <v>-68.292682926829272</v>
      </c>
      <c r="M117" s="19">
        <v>1926</v>
      </c>
      <c r="N117" s="19">
        <v>345</v>
      </c>
      <c r="O117" s="13">
        <f t="shared" si="131"/>
        <v>-82.087227414330215</v>
      </c>
      <c r="P117" s="14">
        <f>(N117/N$180)*100</f>
        <v>3.2618592219378469E-2</v>
      </c>
      <c r="Q117" s="19">
        <v>0</v>
      </c>
      <c r="R117" s="21">
        <v>0</v>
      </c>
      <c r="S117" s="39" t="s">
        <v>47</v>
      </c>
      <c r="T117" s="19">
        <v>0</v>
      </c>
      <c r="U117" s="19">
        <v>0</v>
      </c>
      <c r="V117" s="39" t="s">
        <v>47</v>
      </c>
      <c r="W117" s="39" t="s">
        <v>47</v>
      </c>
      <c r="X117" s="18">
        <v>6.0376985000000003</v>
      </c>
      <c r="Y117" s="18">
        <v>0.50997959999999998</v>
      </c>
      <c r="Z117" s="13">
        <f t="shared" si="134"/>
        <v>-91.55341062492603</v>
      </c>
      <c r="AA117" s="18">
        <v>40.2054051</v>
      </c>
      <c r="AB117" s="18">
        <v>29.421484899999999</v>
      </c>
      <c r="AC117" s="13">
        <f t="shared" si="135"/>
        <v>-26.822065772445107</v>
      </c>
      <c r="AD117" s="14">
        <f>(AB117/AB$180)*100</f>
        <v>9.8944780312118286E-2</v>
      </c>
    </row>
    <row r="118" spans="1:30" s="3" customFormat="1" ht="15">
      <c r="A118" s="4"/>
      <c r="B118" s="10" t="s">
        <v>3</v>
      </c>
      <c r="C118" s="18">
        <v>25.868324100000006</v>
      </c>
      <c r="D118" s="18">
        <v>12.892206799999999</v>
      </c>
      <c r="E118" s="13">
        <f t="shared" si="128"/>
        <v>-50.16218773909673</v>
      </c>
      <c r="F118" s="18">
        <v>296.57520714899999</v>
      </c>
      <c r="G118" s="18">
        <v>157.672456224</v>
      </c>
      <c r="H118" s="13">
        <f t="shared" si="129"/>
        <v>-46.83559096536851</v>
      </c>
      <c r="I118" s="14">
        <f>(G118/G$181)*100</f>
        <v>0.22404706461585108</v>
      </c>
      <c r="J118" s="19">
        <v>6562</v>
      </c>
      <c r="K118" s="19">
        <v>2529</v>
      </c>
      <c r="L118" s="13">
        <f t="shared" si="130"/>
        <v>-61.459920755867117</v>
      </c>
      <c r="M118" s="19">
        <v>71288</v>
      </c>
      <c r="N118" s="19">
        <v>39494</v>
      </c>
      <c r="O118" s="13">
        <f t="shared" si="131"/>
        <v>-44.599371563236453</v>
      </c>
      <c r="P118" s="14">
        <f>(N118/N$181)*100</f>
        <v>0.14210547317643152</v>
      </c>
      <c r="Q118" s="19">
        <v>0</v>
      </c>
      <c r="R118" s="21">
        <v>0</v>
      </c>
      <c r="S118" s="39" t="s">
        <v>47</v>
      </c>
      <c r="T118" s="19">
        <v>0</v>
      </c>
      <c r="U118" s="19">
        <v>0</v>
      </c>
      <c r="V118" s="39" t="s">
        <v>47</v>
      </c>
      <c r="W118" s="39" t="s">
        <v>47</v>
      </c>
      <c r="X118" s="18">
        <v>310.56528589999999</v>
      </c>
      <c r="Y118" s="18">
        <v>105.82782499999999</v>
      </c>
      <c r="Z118" s="13">
        <f t="shared" si="134"/>
        <v>-65.924129384481219</v>
      </c>
      <c r="AA118" s="18">
        <v>3184.7738205999999</v>
      </c>
      <c r="AB118" s="18">
        <v>1455.4638545</v>
      </c>
      <c r="AC118" s="13">
        <f t="shared" si="135"/>
        <v>-54.299302352786995</v>
      </c>
      <c r="AD118" s="14">
        <f>(AB118/AB$181)*100</f>
        <v>7.4078284194059693E-2</v>
      </c>
    </row>
    <row r="119" spans="1:30">
      <c r="A119" s="4"/>
      <c r="B119" s="10" t="s">
        <v>4</v>
      </c>
      <c r="C119" s="18">
        <v>33.084793786000006</v>
      </c>
      <c r="D119" s="18">
        <v>5.1333481950000008</v>
      </c>
      <c r="E119" s="13">
        <f t="shared" si="128"/>
        <v>-84.484267218941525</v>
      </c>
      <c r="F119" s="18">
        <v>569.27008201300009</v>
      </c>
      <c r="G119" s="18">
        <v>272.37203613500003</v>
      </c>
      <c r="H119" s="13">
        <f t="shared" si="129"/>
        <v>-52.154162893671966</v>
      </c>
      <c r="I119" s="14">
        <f>(G119/G$182)*100</f>
        <v>0.22158059984568515</v>
      </c>
      <c r="J119" s="19">
        <v>3</v>
      </c>
      <c r="K119" s="19">
        <v>2</v>
      </c>
      <c r="L119" s="13">
        <f t="shared" si="130"/>
        <v>-33.333333333333329</v>
      </c>
      <c r="M119" s="19">
        <v>15</v>
      </c>
      <c r="N119" s="19">
        <v>56</v>
      </c>
      <c r="O119" s="13">
        <f t="shared" si="131"/>
        <v>273.33333333333331</v>
      </c>
      <c r="P119" s="14">
        <f>(N119/N$182)*100</f>
        <v>1.7772135829895273</v>
      </c>
      <c r="Q119" s="19">
        <v>503417</v>
      </c>
      <c r="R119" s="21">
        <v>150254</v>
      </c>
      <c r="S119" s="13">
        <f t="shared" si="132"/>
        <v>-70.153173214253798</v>
      </c>
      <c r="T119" s="19">
        <v>2951258</v>
      </c>
      <c r="U119" s="19">
        <v>3315245</v>
      </c>
      <c r="V119" s="13">
        <f t="shared" si="133"/>
        <v>12.33328295933463</v>
      </c>
      <c r="W119" s="14">
        <f>(U119/U$182)*100</f>
        <v>2.582928027989734</v>
      </c>
      <c r="X119" s="18">
        <v>3089.0929940999999</v>
      </c>
      <c r="Y119" s="18">
        <v>701.12754409999991</v>
      </c>
      <c r="Z119" s="13">
        <f t="shared" si="134"/>
        <v>-77.303126016629633</v>
      </c>
      <c r="AA119" s="18">
        <v>29160.2845934</v>
      </c>
      <c r="AB119" s="18">
        <v>21120.6059828</v>
      </c>
      <c r="AC119" s="13">
        <f t="shared" si="135"/>
        <v>-27.570645220724842</v>
      </c>
      <c r="AD119" s="14">
        <f>(AB119/AB$182)*100</f>
        <v>1.9641910032646082</v>
      </c>
    </row>
    <row r="120" spans="1:30">
      <c r="A120" s="4"/>
      <c r="B120" s="10" t="s">
        <v>5</v>
      </c>
      <c r="C120" s="18">
        <v>0</v>
      </c>
      <c r="D120" s="18">
        <v>0</v>
      </c>
      <c r="E120" s="39" t="s">
        <v>47</v>
      </c>
      <c r="F120" s="18">
        <v>0</v>
      </c>
      <c r="G120" s="18">
        <v>0</v>
      </c>
      <c r="H120" s="39" t="s">
        <v>47</v>
      </c>
      <c r="I120" s="14">
        <f>(G120/G$183)*100</f>
        <v>0</v>
      </c>
      <c r="J120" s="19">
        <v>0</v>
      </c>
      <c r="K120" s="19">
        <v>0</v>
      </c>
      <c r="L120" s="39" t="s">
        <v>47</v>
      </c>
      <c r="M120" s="19">
        <v>0</v>
      </c>
      <c r="N120" s="19">
        <v>0</v>
      </c>
      <c r="O120" s="39" t="s">
        <v>47</v>
      </c>
      <c r="P120" s="14">
        <f>(N120/N$183)*100</f>
        <v>0</v>
      </c>
      <c r="Q120" s="19">
        <v>0</v>
      </c>
      <c r="R120" s="20">
        <v>0</v>
      </c>
      <c r="S120" s="39" t="s">
        <v>47</v>
      </c>
      <c r="T120" s="19">
        <v>0</v>
      </c>
      <c r="U120" s="19">
        <v>0</v>
      </c>
      <c r="V120" s="39" t="s">
        <v>47</v>
      </c>
      <c r="W120" s="14">
        <f>(U120/U$183)*100</f>
        <v>0</v>
      </c>
      <c r="X120" s="18">
        <v>0</v>
      </c>
      <c r="Y120" s="18">
        <v>0</v>
      </c>
      <c r="Z120" s="39" t="s">
        <v>47</v>
      </c>
      <c r="AA120" s="18">
        <v>0</v>
      </c>
      <c r="AB120" s="18">
        <v>0</v>
      </c>
      <c r="AC120" s="39" t="s">
        <v>47</v>
      </c>
      <c r="AD120" s="14">
        <f>(AB120/AB$183)*100</f>
        <v>0</v>
      </c>
    </row>
    <row r="121" spans="1:30">
      <c r="A121" s="4"/>
      <c r="B121" s="10" t="s">
        <v>23</v>
      </c>
      <c r="C121" s="18">
        <v>19.098413055000002</v>
      </c>
      <c r="D121" s="18">
        <v>3.4260020169999996</v>
      </c>
      <c r="E121" s="13">
        <f t="shared" si="128"/>
        <v>-82.061326210016887</v>
      </c>
      <c r="F121" s="18">
        <v>335.81661553600054</v>
      </c>
      <c r="G121" s="18">
        <v>76.578904754000064</v>
      </c>
      <c r="H121" s="13">
        <f t="shared" si="129"/>
        <v>-77.196213286894206</v>
      </c>
      <c r="I121" s="14">
        <f>(G121/G$184)*100</f>
        <v>1.2051499754858044</v>
      </c>
      <c r="J121" s="19">
        <v>76</v>
      </c>
      <c r="K121" s="19">
        <v>20</v>
      </c>
      <c r="L121" s="13">
        <f t="shared" si="130"/>
        <v>-73.68421052631578</v>
      </c>
      <c r="M121" s="19">
        <v>981</v>
      </c>
      <c r="N121" s="19">
        <v>474</v>
      </c>
      <c r="O121" s="13">
        <f t="shared" si="131"/>
        <v>-51.681957186544345</v>
      </c>
      <c r="P121" s="14">
        <f>(N121/N$184)*100</f>
        <v>1.5384615384615385</v>
      </c>
      <c r="Q121" s="19">
        <v>1373214</v>
      </c>
      <c r="R121" s="15">
        <v>518776</v>
      </c>
      <c r="S121" s="13">
        <f t="shared" si="132"/>
        <v>-62.22176587188887</v>
      </c>
      <c r="T121" s="19">
        <v>17043754</v>
      </c>
      <c r="U121" s="19">
        <v>6183523</v>
      </c>
      <c r="V121" s="13">
        <f t="shared" si="133"/>
        <v>-63.719712218329363</v>
      </c>
      <c r="W121" s="14">
        <f>(U121/U$184)*100</f>
        <v>6.7090947655595379</v>
      </c>
      <c r="X121" s="18">
        <v>5935.3519570000008</v>
      </c>
      <c r="Y121" s="18">
        <v>1461.5692097000001</v>
      </c>
      <c r="Z121" s="13">
        <f t="shared" si="134"/>
        <v>-75.375188863463052</v>
      </c>
      <c r="AA121" s="18">
        <v>68114.966392399991</v>
      </c>
      <c r="AB121" s="18">
        <v>23686.056318999999</v>
      </c>
      <c r="AC121" s="13">
        <f t="shared" si="135"/>
        <v>-65.226355420116903</v>
      </c>
      <c r="AD121" s="14">
        <f>(AB121/AB$184)*100</f>
        <v>1.4149513218969982</v>
      </c>
    </row>
    <row r="122" spans="1:30">
      <c r="A122" s="4"/>
      <c r="B122" s="10"/>
      <c r="C122" s="18"/>
      <c r="D122" s="18"/>
      <c r="E122" s="13"/>
      <c r="F122" s="18"/>
      <c r="G122" s="18"/>
      <c r="H122" s="13"/>
      <c r="I122" s="14"/>
      <c r="J122" s="19"/>
      <c r="K122" s="19"/>
      <c r="L122" s="13"/>
      <c r="M122" s="19"/>
      <c r="N122" s="19"/>
      <c r="O122" s="13"/>
      <c r="P122" s="14"/>
      <c r="Q122" s="19"/>
      <c r="R122" s="15"/>
      <c r="S122" s="13"/>
      <c r="T122" s="19"/>
      <c r="U122" s="19"/>
      <c r="V122" s="13"/>
      <c r="W122" s="14"/>
      <c r="X122" s="18"/>
      <c r="Y122" s="18"/>
      <c r="Z122" s="13"/>
      <c r="AA122" s="18"/>
      <c r="AB122" s="18"/>
      <c r="AC122" s="13"/>
      <c r="AD122" s="14"/>
    </row>
    <row r="123" spans="1:30" ht="15">
      <c r="A123" s="4">
        <v>18</v>
      </c>
      <c r="B123" s="5" t="s">
        <v>29</v>
      </c>
      <c r="C123" s="6">
        <f>C124+C125+C126+C127+C128</f>
        <v>165.84958401300011</v>
      </c>
      <c r="D123" s="6">
        <f>D124+D125+D126+D127+D128</f>
        <v>109.83010297599995</v>
      </c>
      <c r="E123" s="7">
        <f t="shared" ref="E123:E128" si="136">((D123-C123)/C123)*100</f>
        <v>-33.777281607537276</v>
      </c>
      <c r="F123" s="6">
        <f>F124+F125+F126+F127+F128</f>
        <v>1067.0028095480002</v>
      </c>
      <c r="G123" s="6">
        <f>G124+G125+G126+G127+G128</f>
        <v>1006.1148701056616</v>
      </c>
      <c r="H123" s="7">
        <f t="shared" ref="H123:H128" si="137">((G123-F123)/F123)*100</f>
        <v>-5.7064460278348976</v>
      </c>
      <c r="I123" s="8">
        <f>(G123/G$179)*100</f>
        <v>0.38861665896344799</v>
      </c>
      <c r="J123" s="9">
        <f>J124+J125+J126+J127+J128</f>
        <v>27874</v>
      </c>
      <c r="K123" s="9">
        <f>K124+K125+K126+K127+K128</f>
        <v>20633</v>
      </c>
      <c r="L123" s="7">
        <f t="shared" ref="L123:L128" si="138">((K123-J123)/J123)*100</f>
        <v>-25.977613546674323</v>
      </c>
      <c r="M123" s="9">
        <f>M124+M125+M126+M127+M128</f>
        <v>225951</v>
      </c>
      <c r="N123" s="9">
        <f>N124+N125+N126+N127+N128</f>
        <v>204901</v>
      </c>
      <c r="O123" s="7">
        <f t="shared" ref="O123:O128" si="139">((N123-M123)/M123)*100</f>
        <v>-9.3161791715903011</v>
      </c>
      <c r="P123" s="8">
        <f>(N123/N$179)*100</f>
        <v>0.70932965420711613</v>
      </c>
      <c r="Q123" s="9">
        <f>Q124+Q125+Q126+Q127+Q128</f>
        <v>110182</v>
      </c>
      <c r="R123" s="9">
        <f>R124+R125+R126+R127+R128</f>
        <v>16509</v>
      </c>
      <c r="S123" s="7">
        <f t="shared" ref="S123:S128" si="140">((R123-Q123)/Q123)*100</f>
        <v>-85.016608883483684</v>
      </c>
      <c r="T123" s="9">
        <f>T124+T125+T126+T127+T128</f>
        <v>3021460</v>
      </c>
      <c r="U123" s="9">
        <f>U124+U125+U126+U127+U128</f>
        <v>613787</v>
      </c>
      <c r="V123" s="7">
        <f t="shared" ref="V123:V128" si="141">((U123-T123)/T123)*100</f>
        <v>-79.68574794966672</v>
      </c>
      <c r="W123" s="8">
        <f>(U123/U$179)*100</f>
        <v>0.26936172303942973</v>
      </c>
      <c r="X123" s="6">
        <f>X124+X125+X126+X127+X128</f>
        <v>2129.7866050999996</v>
      </c>
      <c r="Y123" s="6">
        <f>Y124+Y125+Y126+Y127+Y128</f>
        <v>1533.0415309999992</v>
      </c>
      <c r="Z123" s="7">
        <f t="shared" ref="Z123:Z128" si="142">((Y123-X123)/X123)*100</f>
        <v>-28.01900775744533</v>
      </c>
      <c r="AA123" s="6">
        <f>AA124+AA125+AA126+AA127+AA128</f>
        <v>36614.090447899995</v>
      </c>
      <c r="AB123" s="6">
        <f>AB124+AB125+AB126+AB127+AB128</f>
        <v>23040.628937858997</v>
      </c>
      <c r="AC123" s="7">
        <f t="shared" ref="AC123:AC128" si="143">((AB123-AA123)/AA123)*100</f>
        <v>-37.071688369141242</v>
      </c>
      <c r="AD123" s="8">
        <f>(AB123/AB$179)*100</f>
        <v>0.47745440831463215</v>
      </c>
    </row>
    <row r="124" spans="1:30" s="3" customFormat="1" ht="15">
      <c r="A124" s="4"/>
      <c r="B124" s="10" t="s">
        <v>2</v>
      </c>
      <c r="C124" s="18">
        <v>3.2715341449999999</v>
      </c>
      <c r="D124" s="18">
        <v>7.1953757129999918</v>
      </c>
      <c r="E124" s="13">
        <f t="shared" si="136"/>
        <v>119.93888475830022</v>
      </c>
      <c r="F124" s="18">
        <v>28.539762444999997</v>
      </c>
      <c r="G124" s="18">
        <v>53.544117501999992</v>
      </c>
      <c r="H124" s="13">
        <f t="shared" si="137"/>
        <v>87.612344724966746</v>
      </c>
      <c r="I124" s="14">
        <f>(G124/G$180)*100</f>
        <v>0.17195832971168284</v>
      </c>
      <c r="J124" s="19">
        <v>166</v>
      </c>
      <c r="K124" s="19">
        <v>201</v>
      </c>
      <c r="L124" s="13">
        <f t="shared" si="138"/>
        <v>21.084337349397593</v>
      </c>
      <c r="M124" s="19">
        <v>1260</v>
      </c>
      <c r="N124" s="19">
        <v>1599</v>
      </c>
      <c r="O124" s="13">
        <f t="shared" si="139"/>
        <v>26.904761904761905</v>
      </c>
      <c r="P124" s="14">
        <f>(N124/N$180)*100</f>
        <v>0.15118008393851065</v>
      </c>
      <c r="Q124" s="19">
        <v>0</v>
      </c>
      <c r="R124" s="15">
        <v>0</v>
      </c>
      <c r="S124" s="39" t="s">
        <v>47</v>
      </c>
      <c r="T124" s="19">
        <v>0</v>
      </c>
      <c r="U124" s="19">
        <v>0</v>
      </c>
      <c r="V124" s="39" t="s">
        <v>47</v>
      </c>
      <c r="W124" s="39" t="s">
        <v>47</v>
      </c>
      <c r="X124" s="18">
        <v>3.6748145999999995</v>
      </c>
      <c r="Y124" s="18">
        <v>2.7815101000000002</v>
      </c>
      <c r="Z124" s="13">
        <f t="shared" si="142"/>
        <v>-24.308831797936133</v>
      </c>
      <c r="AA124" s="18">
        <v>30.882868299999998</v>
      </c>
      <c r="AB124" s="18">
        <v>27.082140599999999</v>
      </c>
      <c r="AC124" s="13">
        <f t="shared" si="143"/>
        <v>-12.30691289124851</v>
      </c>
      <c r="AD124" s="14">
        <f>(AB124/AB$180)*100</f>
        <v>9.1077539463308987E-2</v>
      </c>
    </row>
    <row r="125" spans="1:30" s="3" customFormat="1" ht="15">
      <c r="A125" s="4"/>
      <c r="B125" s="10" t="s">
        <v>3</v>
      </c>
      <c r="C125" s="18">
        <v>114.96120790500009</v>
      </c>
      <c r="D125" s="18">
        <v>100.84100763999996</v>
      </c>
      <c r="E125" s="13">
        <f t="shared" si="136"/>
        <v>-12.282578203830786</v>
      </c>
      <c r="F125" s="18">
        <v>873.55344510600003</v>
      </c>
      <c r="G125" s="18">
        <v>887.71582388299987</v>
      </c>
      <c r="H125" s="13">
        <f t="shared" si="137"/>
        <v>1.6212378139360817</v>
      </c>
      <c r="I125" s="14">
        <f>(G125/G$181)*100</f>
        <v>1.2614132443746002</v>
      </c>
      <c r="J125" s="19">
        <v>27694</v>
      </c>
      <c r="K125" s="19">
        <v>20424</v>
      </c>
      <c r="L125" s="13">
        <f t="shared" si="138"/>
        <v>-26.251173539394813</v>
      </c>
      <c r="M125" s="19">
        <v>224611</v>
      </c>
      <c r="N125" s="19">
        <v>203245</v>
      </c>
      <c r="O125" s="13">
        <f t="shared" si="139"/>
        <v>-9.5124459621300819</v>
      </c>
      <c r="P125" s="14">
        <f>(N125/N$181)*100</f>
        <v>0.73130670217612359</v>
      </c>
      <c r="Q125" s="19">
        <v>0</v>
      </c>
      <c r="R125" s="20">
        <v>0</v>
      </c>
      <c r="S125" s="39" t="s">
        <v>47</v>
      </c>
      <c r="T125" s="19">
        <v>0</v>
      </c>
      <c r="U125" s="19">
        <v>0</v>
      </c>
      <c r="V125" s="39" t="s">
        <v>47</v>
      </c>
      <c r="W125" s="39" t="s">
        <v>47</v>
      </c>
      <c r="X125" s="18">
        <v>1708.6946599999999</v>
      </c>
      <c r="Y125" s="18">
        <v>1460.172340399999</v>
      </c>
      <c r="Z125" s="13">
        <f t="shared" si="142"/>
        <v>-14.544571679061773</v>
      </c>
      <c r="AA125" s="18">
        <v>12084.7034917</v>
      </c>
      <c r="AB125" s="18">
        <v>12572.291311499997</v>
      </c>
      <c r="AC125" s="13">
        <f t="shared" si="143"/>
        <v>4.0347520328891955</v>
      </c>
      <c r="AD125" s="14">
        <f>(AB125/AB$181)*100</f>
        <v>0.63988794078554989</v>
      </c>
    </row>
    <row r="126" spans="1:30" s="3" customFormat="1" ht="15">
      <c r="A126" s="4"/>
      <c r="B126" s="10" t="s">
        <v>4</v>
      </c>
      <c r="C126" s="18">
        <v>0.21731898499999999</v>
      </c>
      <c r="D126" s="18">
        <v>0</v>
      </c>
      <c r="E126" s="13">
        <f t="shared" si="136"/>
        <v>-100</v>
      </c>
      <c r="F126" s="18">
        <v>8.0255575849999996</v>
      </c>
      <c r="G126" s="18">
        <v>0.71593437669565207</v>
      </c>
      <c r="H126" s="13">
        <f t="shared" si="137"/>
        <v>-91.079319173614124</v>
      </c>
      <c r="I126" s="14">
        <f>(G126/G$182)*100</f>
        <v>5.8242825104021137E-4</v>
      </c>
      <c r="J126" s="19">
        <v>0</v>
      </c>
      <c r="K126" s="19">
        <v>0</v>
      </c>
      <c r="L126" s="39" t="s">
        <v>47</v>
      </c>
      <c r="M126" s="19">
        <v>1</v>
      </c>
      <c r="N126" s="19">
        <v>0</v>
      </c>
      <c r="O126" s="13">
        <f t="shared" si="139"/>
        <v>-100</v>
      </c>
      <c r="P126" s="14">
        <f>(N126/N$182)*100</f>
        <v>0</v>
      </c>
      <c r="Q126" s="19">
        <v>344</v>
      </c>
      <c r="R126" s="15">
        <v>-459</v>
      </c>
      <c r="S126" s="13">
        <f t="shared" si="140"/>
        <v>-233.43023255813952</v>
      </c>
      <c r="T126" s="19">
        <v>5058</v>
      </c>
      <c r="U126" s="19">
        <v>-3337</v>
      </c>
      <c r="V126" s="13">
        <f t="shared" si="141"/>
        <v>-165.97469355476474</v>
      </c>
      <c r="W126" s="14">
        <f>(U126/U$182)*100</f>
        <v>-2.5998774839873801E-3</v>
      </c>
      <c r="X126" s="18">
        <v>15.548299999999999</v>
      </c>
      <c r="Y126" s="18">
        <v>-74.179143699999997</v>
      </c>
      <c r="Z126" s="13">
        <f t="shared" si="142"/>
        <v>-577.08845147057878</v>
      </c>
      <c r="AA126" s="18">
        <v>79.253909299999989</v>
      </c>
      <c r="AB126" s="18">
        <v>-666.19757074099994</v>
      </c>
      <c r="AC126" s="13">
        <f t="shared" si="143"/>
        <v>-940.58638447630506</v>
      </c>
      <c r="AD126" s="14">
        <f>(AB126/AB$182)*100</f>
        <v>-6.1955574376599112E-2</v>
      </c>
    </row>
    <row r="127" spans="1:30" s="3" customFormat="1" ht="15">
      <c r="A127" s="4"/>
      <c r="B127" s="10" t="s">
        <v>5</v>
      </c>
      <c r="C127" s="18">
        <v>46.513653177999998</v>
      </c>
      <c r="D127" s="18">
        <v>1.239409685</v>
      </c>
      <c r="E127" s="13">
        <f t="shared" si="136"/>
        <v>-97.335385203443408</v>
      </c>
      <c r="F127" s="18">
        <v>124.79644474300002</v>
      </c>
      <c r="G127" s="18">
        <v>49.614034787000001</v>
      </c>
      <c r="H127" s="13">
        <f t="shared" si="137"/>
        <v>-60.244031879936287</v>
      </c>
      <c r="I127" s="14">
        <f>(G127/G$183)*100</f>
        <v>0.17651652939135684</v>
      </c>
      <c r="J127" s="19">
        <v>8</v>
      </c>
      <c r="K127" s="19">
        <v>6</v>
      </c>
      <c r="L127" s="13">
        <f t="shared" si="138"/>
        <v>-25</v>
      </c>
      <c r="M127" s="19">
        <v>22</v>
      </c>
      <c r="N127" s="19">
        <v>20</v>
      </c>
      <c r="O127" s="13">
        <f t="shared" si="139"/>
        <v>-9.0909090909090917</v>
      </c>
      <c r="P127" s="14">
        <f>(N127/N$183)*100</f>
        <v>0.69060773480662985</v>
      </c>
      <c r="Q127" s="19">
        <v>18681</v>
      </c>
      <c r="R127" s="15">
        <v>14748</v>
      </c>
      <c r="S127" s="13">
        <f t="shared" si="140"/>
        <v>-21.053476794604144</v>
      </c>
      <c r="T127" s="19">
        <v>43643</v>
      </c>
      <c r="U127" s="19">
        <v>11206</v>
      </c>
      <c r="V127" s="13">
        <f t="shared" si="141"/>
        <v>-74.323488302820621</v>
      </c>
      <c r="W127" s="14">
        <f>(U127/U$183)*100</f>
        <v>0.15248928621923322</v>
      </c>
      <c r="X127" s="18">
        <v>59.385618699999995</v>
      </c>
      <c r="Y127" s="18">
        <v>-3.5400757999999994</v>
      </c>
      <c r="Z127" s="13">
        <f t="shared" si="142"/>
        <v>-105.96116682371112</v>
      </c>
      <c r="AA127" s="18">
        <v>383.39144849999997</v>
      </c>
      <c r="AB127" s="18">
        <v>242.93233789999999</v>
      </c>
      <c r="AC127" s="13">
        <f t="shared" si="143"/>
        <v>-36.635952927364258</v>
      </c>
      <c r="AD127" s="14">
        <f>(AB127/AB$183)*100</f>
        <v>0.29641420847653155</v>
      </c>
    </row>
    <row r="128" spans="1:30">
      <c r="A128" s="4"/>
      <c r="B128" s="10" t="s">
        <v>23</v>
      </c>
      <c r="C128" s="18">
        <v>0.88586980000000015</v>
      </c>
      <c r="D128" s="18">
        <v>0.55430993799999995</v>
      </c>
      <c r="E128" s="13">
        <f t="shared" si="136"/>
        <v>-37.427606404462615</v>
      </c>
      <c r="F128" s="18">
        <v>32.087599669000134</v>
      </c>
      <c r="G128" s="18">
        <v>14.524959556966103</v>
      </c>
      <c r="H128" s="13">
        <f t="shared" si="137"/>
        <v>-54.733418183976276</v>
      </c>
      <c r="I128" s="14">
        <f>(G128/G$184)*100</f>
        <v>0.22858455223722229</v>
      </c>
      <c r="J128" s="19">
        <v>6</v>
      </c>
      <c r="K128" s="19">
        <v>2</v>
      </c>
      <c r="L128" s="13">
        <f t="shared" si="138"/>
        <v>-66.666666666666657</v>
      </c>
      <c r="M128" s="19">
        <v>57</v>
      </c>
      <c r="N128" s="19">
        <v>37</v>
      </c>
      <c r="O128" s="13">
        <f t="shared" si="139"/>
        <v>-35.087719298245609</v>
      </c>
      <c r="P128" s="14">
        <f>(N128/N$184)*100</f>
        <v>0.12009087958455046</v>
      </c>
      <c r="Q128" s="19">
        <v>91157</v>
      </c>
      <c r="R128" s="15">
        <v>2220</v>
      </c>
      <c r="S128" s="13">
        <f t="shared" si="140"/>
        <v>-97.56464122338383</v>
      </c>
      <c r="T128" s="19">
        <v>2972759</v>
      </c>
      <c r="U128" s="19">
        <v>605918</v>
      </c>
      <c r="V128" s="13">
        <f t="shared" si="141"/>
        <v>-79.617654845212812</v>
      </c>
      <c r="W128" s="14">
        <f>(U128/U$184)*100</f>
        <v>0.65741831673599405</v>
      </c>
      <c r="X128" s="18">
        <v>342.48321179999999</v>
      </c>
      <c r="Y128" s="18">
        <v>147.80690000000001</v>
      </c>
      <c r="Z128" s="13">
        <f t="shared" si="142"/>
        <v>-56.84258529836643</v>
      </c>
      <c r="AA128" s="18">
        <v>24035.858730099997</v>
      </c>
      <c r="AB128" s="18">
        <v>10864.520718600001</v>
      </c>
      <c r="AC128" s="13">
        <f t="shared" si="143"/>
        <v>-54.798699557197807</v>
      </c>
      <c r="AD128" s="14">
        <f>(AB128/AB$184)*100</f>
        <v>0.64902184413996267</v>
      </c>
    </row>
    <row r="129" spans="1:30">
      <c r="A129" s="4"/>
      <c r="B129" s="10"/>
      <c r="C129" s="18"/>
      <c r="D129" s="18"/>
      <c r="E129" s="13"/>
      <c r="F129" s="18"/>
      <c r="G129" s="18"/>
      <c r="H129" s="13"/>
      <c r="I129" s="14"/>
      <c r="J129" s="19"/>
      <c r="K129" s="19"/>
      <c r="L129" s="13"/>
      <c r="M129" s="19"/>
      <c r="N129" s="19"/>
      <c r="O129" s="13"/>
      <c r="P129" s="14"/>
      <c r="Q129" s="19"/>
      <c r="R129" s="15"/>
      <c r="S129" s="13"/>
      <c r="T129" s="19"/>
      <c r="U129" s="19"/>
      <c r="V129" s="13"/>
      <c r="W129" s="14"/>
      <c r="X129" s="18"/>
      <c r="Y129" s="18"/>
      <c r="Z129" s="13"/>
      <c r="AA129" s="18"/>
      <c r="AB129" s="18"/>
      <c r="AC129" s="13"/>
      <c r="AD129" s="14"/>
    </row>
    <row r="130" spans="1:30" ht="15">
      <c r="A130" s="4">
        <v>19</v>
      </c>
      <c r="B130" s="5" t="s">
        <v>11</v>
      </c>
      <c r="C130" s="6">
        <f>C131+C132+C133+C134+C135</f>
        <v>0</v>
      </c>
      <c r="D130" s="6">
        <f>D131+D132+D133+D134+D135</f>
        <v>1.2520999999999999E-3</v>
      </c>
      <c r="E130" s="40" t="s">
        <v>47</v>
      </c>
      <c r="F130" s="6">
        <f>F131+F132+F133+F134+F135</f>
        <v>1.1999999999999999E-5</v>
      </c>
      <c r="G130" s="6">
        <f>G131+G132+G133+G134+G135</f>
        <v>1.1999999999999999E-5</v>
      </c>
      <c r="H130" s="40" t="s">
        <v>47</v>
      </c>
      <c r="I130" s="8">
        <f>(G130/G$179)*100</f>
        <v>4.6350571352470202E-9</v>
      </c>
      <c r="J130" s="9">
        <f>J131+J132+J133+J134+J135</f>
        <v>0</v>
      </c>
      <c r="K130" s="9">
        <f>K131+K132+K133+K134+K135</f>
        <v>0</v>
      </c>
      <c r="L130" s="40" t="s">
        <v>47</v>
      </c>
      <c r="M130" s="9">
        <f>M131+M132+M133+M134+M135</f>
        <v>0</v>
      </c>
      <c r="N130" s="9">
        <f>N131+N132+N133+N134+N135</f>
        <v>0</v>
      </c>
      <c r="O130" s="40" t="s">
        <v>47</v>
      </c>
      <c r="P130" s="8">
        <f>(N130/N$179)*100</f>
        <v>0</v>
      </c>
      <c r="Q130" s="9">
        <f>Q131+Q132+Q133+Q134+Q135</f>
        <v>0</v>
      </c>
      <c r="R130" s="9">
        <f>R131+R132+R133+R134+R135</f>
        <v>0</v>
      </c>
      <c r="S130" s="40" t="s">
        <v>47</v>
      </c>
      <c r="T130" s="9">
        <f>T131+T132+T133+T134+T135</f>
        <v>0</v>
      </c>
      <c r="U130" s="9">
        <f>U131+U132+U133+U134+U135</f>
        <v>0</v>
      </c>
      <c r="V130" s="40" t="s">
        <v>47</v>
      </c>
      <c r="W130" s="40" t="s">
        <v>47</v>
      </c>
      <c r="X130" s="6">
        <f>X131+X132+X133+X134+X135</f>
        <v>0</v>
      </c>
      <c r="Y130" s="6">
        <f>Y131+Y132+Y133+Y134+Y135</f>
        <v>0</v>
      </c>
      <c r="Z130" s="40" t="s">
        <v>47</v>
      </c>
      <c r="AA130" s="6">
        <f>AA131+AA132+AA133+AA134+AA135</f>
        <v>0</v>
      </c>
      <c r="AB130" s="6">
        <f>AB131+AB132+AB133+AB134+AB135</f>
        <v>0</v>
      </c>
      <c r="AC130" s="40" t="s">
        <v>47</v>
      </c>
      <c r="AD130" s="8">
        <f>(AB130/AB$179)*100</f>
        <v>0</v>
      </c>
    </row>
    <row r="131" spans="1:30">
      <c r="A131" s="4"/>
      <c r="B131" s="10" t="s">
        <v>2</v>
      </c>
      <c r="C131" s="18">
        <v>0</v>
      </c>
      <c r="D131" s="18">
        <v>0</v>
      </c>
      <c r="E131" s="39" t="s">
        <v>47</v>
      </c>
      <c r="F131" s="18">
        <v>0</v>
      </c>
      <c r="G131" s="18">
        <v>0</v>
      </c>
      <c r="H131" s="39" t="s">
        <v>47</v>
      </c>
      <c r="I131" s="14">
        <f>(G131/G$180)*100</f>
        <v>0</v>
      </c>
      <c r="J131" s="19">
        <v>0</v>
      </c>
      <c r="K131" s="19">
        <v>0</v>
      </c>
      <c r="L131" s="39" t="s">
        <v>47</v>
      </c>
      <c r="M131" s="19">
        <v>0</v>
      </c>
      <c r="N131" s="19">
        <v>0</v>
      </c>
      <c r="O131" s="39" t="s">
        <v>47</v>
      </c>
      <c r="P131" s="14">
        <f>(N131/N$180)*100</f>
        <v>0</v>
      </c>
      <c r="Q131" s="19">
        <v>0</v>
      </c>
      <c r="R131" s="15">
        <v>0</v>
      </c>
      <c r="S131" s="39" t="s">
        <v>47</v>
      </c>
      <c r="T131" s="19">
        <v>0</v>
      </c>
      <c r="U131" s="19">
        <v>0</v>
      </c>
      <c r="V131" s="39" t="s">
        <v>47</v>
      </c>
      <c r="W131" s="39" t="s">
        <v>47</v>
      </c>
      <c r="X131" s="18">
        <v>0</v>
      </c>
      <c r="Y131" s="18">
        <v>0</v>
      </c>
      <c r="Z131" s="39" t="s">
        <v>47</v>
      </c>
      <c r="AA131" s="18">
        <v>0</v>
      </c>
      <c r="AB131" s="18">
        <v>0</v>
      </c>
      <c r="AC131" s="39" t="s">
        <v>47</v>
      </c>
      <c r="AD131" s="14">
        <f>(AB131/AB$180)*100</f>
        <v>0</v>
      </c>
    </row>
    <row r="132" spans="1:30">
      <c r="A132" s="4"/>
      <c r="B132" s="10" t="s">
        <v>3</v>
      </c>
      <c r="C132" s="18">
        <v>0</v>
      </c>
      <c r="D132" s="18">
        <v>1.2520999999999999E-3</v>
      </c>
      <c r="E132" s="39" t="s">
        <v>47</v>
      </c>
      <c r="F132" s="18">
        <v>1.1999999999999999E-5</v>
      </c>
      <c r="G132" s="18">
        <v>1.1999999999999999E-5</v>
      </c>
      <c r="H132" s="39" t="s">
        <v>47</v>
      </c>
      <c r="I132" s="14">
        <f>(G132/G$181)*100</f>
        <v>1.7051581739620132E-8</v>
      </c>
      <c r="J132" s="19">
        <v>0</v>
      </c>
      <c r="K132" s="19">
        <v>0</v>
      </c>
      <c r="L132" s="39" t="s">
        <v>47</v>
      </c>
      <c r="M132" s="19">
        <v>0</v>
      </c>
      <c r="N132" s="19">
        <v>0</v>
      </c>
      <c r="O132" s="39" t="s">
        <v>47</v>
      </c>
      <c r="P132" s="14">
        <f>(N132/N$181)*100</f>
        <v>0</v>
      </c>
      <c r="Q132" s="19">
        <v>0</v>
      </c>
      <c r="R132" s="15">
        <v>0</v>
      </c>
      <c r="S132" s="39" t="s">
        <v>47</v>
      </c>
      <c r="T132" s="19">
        <v>0</v>
      </c>
      <c r="U132" s="19">
        <v>0</v>
      </c>
      <c r="V132" s="39" t="s">
        <v>47</v>
      </c>
      <c r="W132" s="39" t="s">
        <v>47</v>
      </c>
      <c r="X132" s="18">
        <v>0</v>
      </c>
      <c r="Y132" s="18">
        <v>0</v>
      </c>
      <c r="Z132" s="39" t="s">
        <v>47</v>
      </c>
      <c r="AA132" s="18">
        <v>0</v>
      </c>
      <c r="AB132" s="18">
        <v>0</v>
      </c>
      <c r="AC132" s="39" t="s">
        <v>47</v>
      </c>
      <c r="AD132" s="14">
        <f>(AB132/AB$181)*100</f>
        <v>0</v>
      </c>
    </row>
    <row r="133" spans="1:30">
      <c r="A133" s="4"/>
      <c r="B133" s="10" t="s">
        <v>4</v>
      </c>
      <c r="C133" s="18">
        <v>0</v>
      </c>
      <c r="D133" s="18">
        <v>0</v>
      </c>
      <c r="E133" s="39" t="s">
        <v>47</v>
      </c>
      <c r="F133" s="18">
        <v>0</v>
      </c>
      <c r="G133" s="18">
        <v>0</v>
      </c>
      <c r="H133" s="39" t="s">
        <v>47</v>
      </c>
      <c r="I133" s="14">
        <f>(G133/G$182)*100</f>
        <v>0</v>
      </c>
      <c r="J133" s="19">
        <v>0</v>
      </c>
      <c r="K133" s="19">
        <v>0</v>
      </c>
      <c r="L133" s="39" t="s">
        <v>47</v>
      </c>
      <c r="M133" s="19">
        <v>0</v>
      </c>
      <c r="N133" s="19">
        <v>0</v>
      </c>
      <c r="O133" s="39" t="s">
        <v>47</v>
      </c>
      <c r="P133" s="14">
        <f>(N133/N$182)*100</f>
        <v>0</v>
      </c>
      <c r="Q133" s="19">
        <v>0</v>
      </c>
      <c r="R133" s="15">
        <v>0</v>
      </c>
      <c r="S133" s="39" t="s">
        <v>47</v>
      </c>
      <c r="T133" s="19">
        <v>0</v>
      </c>
      <c r="U133" s="19">
        <v>0</v>
      </c>
      <c r="V133" s="39" t="s">
        <v>47</v>
      </c>
      <c r="W133" s="39" t="s">
        <v>47</v>
      </c>
      <c r="X133" s="18">
        <v>0</v>
      </c>
      <c r="Y133" s="18">
        <v>0</v>
      </c>
      <c r="Z133" s="39" t="s">
        <v>47</v>
      </c>
      <c r="AA133" s="18">
        <v>0</v>
      </c>
      <c r="AB133" s="18">
        <v>0</v>
      </c>
      <c r="AC133" s="39" t="s">
        <v>47</v>
      </c>
      <c r="AD133" s="14">
        <f>(AB133/AB$182)*100</f>
        <v>0</v>
      </c>
    </row>
    <row r="134" spans="1:30">
      <c r="A134" s="4"/>
      <c r="B134" s="10" t="s">
        <v>5</v>
      </c>
      <c r="C134" s="18">
        <v>0</v>
      </c>
      <c r="D134" s="18">
        <v>0</v>
      </c>
      <c r="E134" s="39" t="s">
        <v>47</v>
      </c>
      <c r="F134" s="18">
        <v>0</v>
      </c>
      <c r="G134" s="18">
        <v>0</v>
      </c>
      <c r="H134" s="39" t="s">
        <v>47</v>
      </c>
      <c r="I134" s="14">
        <f>(G134/G$183)*100</f>
        <v>0</v>
      </c>
      <c r="J134" s="19">
        <v>0</v>
      </c>
      <c r="K134" s="19">
        <v>0</v>
      </c>
      <c r="L134" s="39" t="s">
        <v>47</v>
      </c>
      <c r="M134" s="19">
        <v>0</v>
      </c>
      <c r="N134" s="19">
        <v>0</v>
      </c>
      <c r="O134" s="39" t="s">
        <v>47</v>
      </c>
      <c r="P134" s="14">
        <f>(N134/N$183)*100</f>
        <v>0</v>
      </c>
      <c r="Q134" s="19">
        <v>0</v>
      </c>
      <c r="R134" s="20">
        <v>0</v>
      </c>
      <c r="S134" s="39" t="s">
        <v>47</v>
      </c>
      <c r="T134" s="19">
        <v>0</v>
      </c>
      <c r="U134" s="19">
        <v>0</v>
      </c>
      <c r="V134" s="39" t="s">
        <v>47</v>
      </c>
      <c r="W134" s="39" t="s">
        <v>47</v>
      </c>
      <c r="X134" s="18">
        <v>0</v>
      </c>
      <c r="Y134" s="18">
        <v>0</v>
      </c>
      <c r="Z134" s="39" t="s">
        <v>47</v>
      </c>
      <c r="AA134" s="18">
        <v>0</v>
      </c>
      <c r="AB134" s="18">
        <v>0</v>
      </c>
      <c r="AC134" s="39" t="s">
        <v>47</v>
      </c>
      <c r="AD134" s="14">
        <f>(AB134/AB$183)*100</f>
        <v>0</v>
      </c>
    </row>
    <row r="135" spans="1:30">
      <c r="A135" s="4"/>
      <c r="B135" s="10" t="s">
        <v>23</v>
      </c>
      <c r="C135" s="18">
        <v>0</v>
      </c>
      <c r="D135" s="18">
        <v>0</v>
      </c>
      <c r="E135" s="39" t="s">
        <v>47</v>
      </c>
      <c r="F135" s="18">
        <v>0</v>
      </c>
      <c r="G135" s="18">
        <v>0</v>
      </c>
      <c r="H135" s="39" t="s">
        <v>47</v>
      </c>
      <c r="I135" s="14">
        <f>(G135/G$184)*100</f>
        <v>0</v>
      </c>
      <c r="J135" s="19">
        <v>0</v>
      </c>
      <c r="K135" s="19">
        <v>0</v>
      </c>
      <c r="L135" s="39" t="s">
        <v>47</v>
      </c>
      <c r="M135" s="19">
        <v>0</v>
      </c>
      <c r="N135" s="19">
        <v>0</v>
      </c>
      <c r="O135" s="39" t="s">
        <v>47</v>
      </c>
      <c r="P135" s="14">
        <f>(N135/N$184)*100</f>
        <v>0</v>
      </c>
      <c r="Q135" s="19">
        <v>0</v>
      </c>
      <c r="R135" s="15">
        <v>0</v>
      </c>
      <c r="S135" s="39" t="s">
        <v>47</v>
      </c>
      <c r="T135" s="19">
        <v>0</v>
      </c>
      <c r="U135" s="19">
        <v>0</v>
      </c>
      <c r="V135" s="39" t="s">
        <v>47</v>
      </c>
      <c r="W135" s="39" t="s">
        <v>47</v>
      </c>
      <c r="X135" s="18">
        <v>0</v>
      </c>
      <c r="Y135" s="18">
        <v>0</v>
      </c>
      <c r="Z135" s="39" t="s">
        <v>47</v>
      </c>
      <c r="AA135" s="18">
        <v>0</v>
      </c>
      <c r="AB135" s="18">
        <v>0</v>
      </c>
      <c r="AC135" s="39" t="s">
        <v>47</v>
      </c>
      <c r="AD135" s="14">
        <f>(AB135/AB$184)*100</f>
        <v>0</v>
      </c>
    </row>
    <row r="136" spans="1:30">
      <c r="A136" s="4"/>
      <c r="B136" s="10"/>
      <c r="C136" s="18"/>
      <c r="D136" s="18"/>
      <c r="E136" s="13"/>
      <c r="F136" s="18"/>
      <c r="G136" s="18"/>
      <c r="H136" s="13"/>
      <c r="I136" s="14"/>
      <c r="J136" s="19"/>
      <c r="K136" s="19"/>
      <c r="L136" s="13"/>
      <c r="M136" s="19"/>
      <c r="N136" s="19"/>
      <c r="O136" s="13"/>
      <c r="P136" s="14"/>
      <c r="Q136" s="19"/>
      <c r="R136" s="15"/>
      <c r="S136" s="13"/>
      <c r="T136" s="19"/>
      <c r="U136" s="19"/>
      <c r="V136" s="13"/>
      <c r="W136" s="14"/>
      <c r="X136" s="18"/>
      <c r="Y136" s="18"/>
      <c r="Z136" s="13"/>
      <c r="AA136" s="18"/>
      <c r="AB136" s="18"/>
      <c r="AC136" s="13"/>
      <c r="AD136" s="14"/>
    </row>
    <row r="137" spans="1:30" s="3" customFormat="1" ht="15">
      <c r="A137" s="26">
        <v>20</v>
      </c>
      <c r="B137" s="5" t="s">
        <v>6</v>
      </c>
      <c r="C137" s="6">
        <f>C138+C139+C140+C141+C142</f>
        <v>1922.7423745490041</v>
      </c>
      <c r="D137" s="6">
        <f>D138+D139+D140+D141+D142</f>
        <v>1127.4731906460013</v>
      </c>
      <c r="E137" s="7">
        <f t="shared" ref="E137:E142" si="144">((D137-C137)/C137)*100</f>
        <v>-41.361192972591567</v>
      </c>
      <c r="F137" s="6">
        <f>F138+F139+F140+F141+F142</f>
        <v>13792.029483659009</v>
      </c>
      <c r="G137" s="6">
        <f>G138+G139+G140+G141+G142</f>
        <v>16591.815266292011</v>
      </c>
      <c r="H137" s="7">
        <f t="shared" ref="H137:H142" si="145">((G137-F137)/F137)*100</f>
        <v>20.300027533657953</v>
      </c>
      <c r="I137" s="8">
        <f>(G137/G$179)*100</f>
        <v>6.4086676447272701</v>
      </c>
      <c r="J137" s="9">
        <f>J138+J139+J140+J141+J142</f>
        <v>214298</v>
      </c>
      <c r="K137" s="9">
        <f>K138+K139+K140+K141+K142</f>
        <v>121680</v>
      </c>
      <c r="L137" s="7">
        <f t="shared" ref="L137:L142" si="146">((K137-J137)/J137)*100</f>
        <v>-43.219255429355385</v>
      </c>
      <c r="M137" s="9">
        <f>M138+M139+M140+M141+M142</f>
        <v>1526144</v>
      </c>
      <c r="N137" s="9">
        <f>N138+N139+N140+N141+N142</f>
        <v>1551862</v>
      </c>
      <c r="O137" s="7">
        <f t="shared" ref="O137:O142" si="147">((N137-M137)/M137)*100</f>
        <v>1.6851620816908497</v>
      </c>
      <c r="P137" s="8">
        <f>(N137/N$179)*100</f>
        <v>5.3722614132540283</v>
      </c>
      <c r="Q137" s="9">
        <f>Q138+Q139+Q140+Q141+Q142</f>
        <v>632058</v>
      </c>
      <c r="R137" s="9">
        <f>R138+R139+R140+R141+R142</f>
        <v>1103211</v>
      </c>
      <c r="S137" s="7">
        <f t="shared" ref="S137:S142" si="148">((R137-Q137)/Q137)*100</f>
        <v>74.542684373902389</v>
      </c>
      <c r="T137" s="9">
        <f>T138+T139+T140+T141+T142</f>
        <v>3851828</v>
      </c>
      <c r="U137" s="9">
        <f>U138+U139+U140+U141+U142</f>
        <v>7408104</v>
      </c>
      <c r="V137" s="7">
        <f t="shared" ref="V137:V142" si="149">((U137-T137)/T137)*100</f>
        <v>92.326967870839511</v>
      </c>
      <c r="W137" s="8">
        <f>(U137/U$179)*100</f>
        <v>3.2510621076941861</v>
      </c>
      <c r="X137" s="6">
        <f>X138+X139+X140+X141+X142</f>
        <v>44610.332985000001</v>
      </c>
      <c r="Y137" s="6">
        <f>Y138+Y139+Y140+Y141+Y142</f>
        <v>41277.70059</v>
      </c>
      <c r="Z137" s="7">
        <f t="shared" ref="Z137:Z142" si="150">((Y137-X137)/X137)*100</f>
        <v>-7.4705391598860773</v>
      </c>
      <c r="AA137" s="6">
        <f>AA138+AA139+AA140+AA141+AA142</f>
        <v>341437.47207099997</v>
      </c>
      <c r="AB137" s="6">
        <f>AB138+AB139+AB140+AB141+AB142</f>
        <v>460106.88929299999</v>
      </c>
      <c r="AC137" s="7">
        <f t="shared" ref="AC137:AC142" si="151">((AB137-AA137)/AA137)*100</f>
        <v>34.755827033924206</v>
      </c>
      <c r="AD137" s="8">
        <f>(AB137/AB$179)*100</f>
        <v>9.53446467027252</v>
      </c>
    </row>
    <row r="138" spans="1:30" s="24" customFormat="1">
      <c r="A138" s="26"/>
      <c r="B138" s="27" t="s">
        <v>2</v>
      </c>
      <c r="C138" s="18">
        <v>92.275675594999981</v>
      </c>
      <c r="D138" s="18">
        <v>136.83646657300022</v>
      </c>
      <c r="E138" s="13">
        <f t="shared" si="144"/>
        <v>48.290939828583383</v>
      </c>
      <c r="F138" s="18">
        <v>757.20603698699995</v>
      </c>
      <c r="G138" s="18">
        <v>1636.7830532830005</v>
      </c>
      <c r="H138" s="13">
        <f t="shared" si="145"/>
        <v>116.16085627049767</v>
      </c>
      <c r="I138" s="14">
        <f>(G138/G$180)*100</f>
        <v>5.2565714605795879</v>
      </c>
      <c r="J138" s="19">
        <v>2907</v>
      </c>
      <c r="K138" s="19">
        <v>3302</v>
      </c>
      <c r="L138" s="13">
        <f t="shared" si="146"/>
        <v>13.587891296869625</v>
      </c>
      <c r="M138" s="19">
        <v>19939</v>
      </c>
      <c r="N138" s="19">
        <v>33243</v>
      </c>
      <c r="O138" s="13">
        <f t="shared" si="147"/>
        <v>66.723506695421037</v>
      </c>
      <c r="P138" s="14">
        <f>(N138/N$180)*100</f>
        <v>3.1430140902863721</v>
      </c>
      <c r="Q138" s="19">
        <v>0</v>
      </c>
      <c r="R138" s="15">
        <v>0</v>
      </c>
      <c r="S138" s="39" t="s">
        <v>47</v>
      </c>
      <c r="T138" s="19">
        <v>0</v>
      </c>
      <c r="U138" s="19">
        <v>0</v>
      </c>
      <c r="V138" s="39" t="s">
        <v>47</v>
      </c>
      <c r="W138" s="39" t="s">
        <v>47</v>
      </c>
      <c r="X138" s="18">
        <v>150.11753999999999</v>
      </c>
      <c r="Y138" s="18">
        <v>149.89872500000001</v>
      </c>
      <c r="Z138" s="13">
        <f t="shared" si="150"/>
        <v>-0.14576244721301587</v>
      </c>
      <c r="AA138" s="18">
        <v>964.81792199999995</v>
      </c>
      <c r="AB138" s="18">
        <v>1637.2829250000002</v>
      </c>
      <c r="AC138" s="13">
        <f t="shared" si="151"/>
        <v>69.698643408906364</v>
      </c>
      <c r="AD138" s="14">
        <f>(AB138/AB$180)*100</f>
        <v>5.5062006514466395</v>
      </c>
    </row>
    <row r="139" spans="1:30">
      <c r="A139" s="26"/>
      <c r="B139" s="27" t="s">
        <v>3</v>
      </c>
      <c r="C139" s="18">
        <v>1175.0574078290038</v>
      </c>
      <c r="D139" s="18">
        <v>671.75934200700158</v>
      </c>
      <c r="E139" s="13">
        <f t="shared" si="144"/>
        <v>-42.831785278634058</v>
      </c>
      <c r="F139" s="18">
        <v>8879.01942542301</v>
      </c>
      <c r="G139" s="18">
        <v>9607.4225034110059</v>
      </c>
      <c r="H139" s="13">
        <f t="shared" si="145"/>
        <v>8.2036432525688898</v>
      </c>
      <c r="I139" s="14">
        <f>(G139/G$181)*100</f>
        <v>13.651812510331554</v>
      </c>
      <c r="J139" s="19">
        <v>211302</v>
      </c>
      <c r="K139" s="19">
        <v>118332</v>
      </c>
      <c r="L139" s="13">
        <f t="shared" si="146"/>
        <v>-43.998637021892833</v>
      </c>
      <c r="M139" s="19">
        <v>1505500</v>
      </c>
      <c r="N139" s="19">
        <v>1517933</v>
      </c>
      <c r="O139" s="13">
        <f t="shared" si="147"/>
        <v>0.82583859182995689</v>
      </c>
      <c r="P139" s="14">
        <f>(N139/N$181)*100</f>
        <v>5.4617558924170817</v>
      </c>
      <c r="Q139" s="19">
        <v>0</v>
      </c>
      <c r="R139" s="15">
        <v>0</v>
      </c>
      <c r="S139" s="39" t="s">
        <v>47</v>
      </c>
      <c r="T139" s="19">
        <v>0</v>
      </c>
      <c r="U139" s="19">
        <v>0</v>
      </c>
      <c r="V139" s="39" t="s">
        <v>47</v>
      </c>
      <c r="W139" s="39" t="s">
        <v>47</v>
      </c>
      <c r="X139" s="18">
        <v>18678.384845999997</v>
      </c>
      <c r="Y139" s="18">
        <v>8789.9358899999988</v>
      </c>
      <c r="Z139" s="13">
        <f t="shared" si="150"/>
        <v>-52.940599722773264</v>
      </c>
      <c r="AA139" s="18">
        <v>125722.66706600001</v>
      </c>
      <c r="AB139" s="18">
        <v>132262.697075</v>
      </c>
      <c r="AC139" s="13">
        <f t="shared" si="151"/>
        <v>5.2019497848917791</v>
      </c>
      <c r="AD139" s="14">
        <f>(AB139/AB$181)*100</f>
        <v>6.7317327269254266</v>
      </c>
    </row>
    <row r="140" spans="1:30">
      <c r="A140" s="26"/>
      <c r="B140" s="27" t="s">
        <v>4</v>
      </c>
      <c r="C140" s="18">
        <v>629.87757919200044</v>
      </c>
      <c r="D140" s="18">
        <v>298.56738806099941</v>
      </c>
      <c r="E140" s="13">
        <f t="shared" si="144"/>
        <v>-52.59914022594706</v>
      </c>
      <c r="F140" s="18">
        <v>3977.54887091</v>
      </c>
      <c r="G140" s="18">
        <v>5126.9194216760015</v>
      </c>
      <c r="H140" s="13">
        <f t="shared" si="145"/>
        <v>28.896453269800904</v>
      </c>
      <c r="I140" s="14">
        <f>(G140/G$182)*100</f>
        <v>4.1708609185283452</v>
      </c>
      <c r="J140" s="19">
        <v>8</v>
      </c>
      <c r="K140" s="19">
        <v>17</v>
      </c>
      <c r="L140" s="13">
        <f t="shared" si="146"/>
        <v>112.5</v>
      </c>
      <c r="M140" s="19">
        <v>90</v>
      </c>
      <c r="N140" s="19">
        <v>97</v>
      </c>
      <c r="O140" s="13">
        <f t="shared" si="147"/>
        <v>7.7777777777777777</v>
      </c>
      <c r="P140" s="14">
        <f>(N140/N$182)*100</f>
        <v>3.0783878133925739</v>
      </c>
      <c r="Q140" s="19">
        <v>42374</v>
      </c>
      <c r="R140" s="15">
        <v>32530</v>
      </c>
      <c r="S140" s="13">
        <f t="shared" si="148"/>
        <v>-23.231226695615238</v>
      </c>
      <c r="T140" s="19">
        <v>358636</v>
      </c>
      <c r="U140" s="19">
        <v>338414</v>
      </c>
      <c r="V140" s="13">
        <f t="shared" si="149"/>
        <v>-5.638586198819973</v>
      </c>
      <c r="W140" s="14">
        <f>(U140/U$182)*100</f>
        <v>0.26366045515915654</v>
      </c>
      <c r="X140" s="18">
        <v>6441.9871600000006</v>
      </c>
      <c r="Y140" s="18">
        <v>5475.0187409999999</v>
      </c>
      <c r="Z140" s="13">
        <f t="shared" si="150"/>
        <v>-15.010405872960488</v>
      </c>
      <c r="AA140" s="18">
        <v>42006.072457999995</v>
      </c>
      <c r="AB140" s="18">
        <v>51565.225133999993</v>
      </c>
      <c r="AC140" s="13">
        <f t="shared" si="151"/>
        <v>22.75659712189891</v>
      </c>
      <c r="AD140" s="14">
        <f>(AB140/AB$182)*100</f>
        <v>4.7955040386625045</v>
      </c>
    </row>
    <row r="141" spans="1:30">
      <c r="A141" s="26"/>
      <c r="B141" s="27" t="s">
        <v>5</v>
      </c>
      <c r="C141" s="18">
        <v>11.460929336000003</v>
      </c>
      <c r="D141" s="18">
        <v>1.7047561870000003</v>
      </c>
      <c r="E141" s="13">
        <f t="shared" si="144"/>
        <v>-85.125497793227126</v>
      </c>
      <c r="F141" s="18">
        <v>36.341111263999998</v>
      </c>
      <c r="G141" s="18">
        <v>18.596619020000002</v>
      </c>
      <c r="H141" s="13">
        <f t="shared" si="145"/>
        <v>-48.827599450922492</v>
      </c>
      <c r="I141" s="14">
        <f>(G141/G$183)*100</f>
        <v>6.6162944858574851E-2</v>
      </c>
      <c r="J141" s="19">
        <v>0</v>
      </c>
      <c r="K141" s="19">
        <v>0</v>
      </c>
      <c r="L141" s="39" t="s">
        <v>47</v>
      </c>
      <c r="M141" s="19">
        <v>2</v>
      </c>
      <c r="N141" s="19">
        <v>0</v>
      </c>
      <c r="O141" s="13">
        <f t="shared" si="147"/>
        <v>-100</v>
      </c>
      <c r="P141" s="14">
        <f>(N141/N$183)*100</f>
        <v>0</v>
      </c>
      <c r="Q141" s="19">
        <v>25331</v>
      </c>
      <c r="R141" s="15">
        <v>2786</v>
      </c>
      <c r="S141" s="13">
        <f t="shared" si="148"/>
        <v>-89.001618570131455</v>
      </c>
      <c r="T141" s="19">
        <v>70936</v>
      </c>
      <c r="U141" s="19">
        <v>31237</v>
      </c>
      <c r="V141" s="13">
        <f t="shared" si="149"/>
        <v>-55.964531408593665</v>
      </c>
      <c r="W141" s="14">
        <f>(U141/U$183)*100</f>
        <v>0.42506762748796961</v>
      </c>
      <c r="X141" s="18">
        <v>6.1965390000000005</v>
      </c>
      <c r="Y141" s="18">
        <v>-0.87976599999999994</v>
      </c>
      <c r="Z141" s="13">
        <f t="shared" si="150"/>
        <v>-114.19769971592206</v>
      </c>
      <c r="AA141" s="18">
        <v>73.738524999999996</v>
      </c>
      <c r="AB141" s="18">
        <v>-20.571340999999997</v>
      </c>
      <c r="AC141" s="13">
        <f t="shared" si="151"/>
        <v>-127.89768441937237</v>
      </c>
      <c r="AD141" s="14">
        <f>(AB141/AB$183)*100</f>
        <v>-2.510014851265226E-2</v>
      </c>
    </row>
    <row r="142" spans="1:30">
      <c r="A142" s="26"/>
      <c r="B142" s="10" t="s">
        <v>23</v>
      </c>
      <c r="C142" s="18">
        <v>14.070782597000036</v>
      </c>
      <c r="D142" s="18">
        <v>18.605237818000006</v>
      </c>
      <c r="E142" s="13">
        <f t="shared" si="144"/>
        <v>32.226034264552837</v>
      </c>
      <c r="F142" s="18">
        <v>141.91403907500001</v>
      </c>
      <c r="G142" s="18">
        <v>202.09366890200008</v>
      </c>
      <c r="H142" s="13">
        <f t="shared" si="145"/>
        <v>42.405691656197455</v>
      </c>
      <c r="I142" s="14">
        <f>(G142/G$184)*100</f>
        <v>3.1804213040845268</v>
      </c>
      <c r="J142" s="19">
        <v>81</v>
      </c>
      <c r="K142" s="19">
        <v>29</v>
      </c>
      <c r="L142" s="13">
        <f t="shared" si="146"/>
        <v>-64.197530864197532</v>
      </c>
      <c r="M142" s="19">
        <v>613</v>
      </c>
      <c r="N142" s="19">
        <v>589</v>
      </c>
      <c r="O142" s="13">
        <f t="shared" si="147"/>
        <v>-3.9151712887438821</v>
      </c>
      <c r="P142" s="14">
        <f>(N142/N$184)*100</f>
        <v>1.9117169750081142</v>
      </c>
      <c r="Q142" s="19">
        <v>564353</v>
      </c>
      <c r="R142" s="15">
        <v>1067895</v>
      </c>
      <c r="S142" s="13">
        <f t="shared" si="148"/>
        <v>89.224651946565359</v>
      </c>
      <c r="T142" s="19">
        <v>3422256</v>
      </c>
      <c r="U142" s="19">
        <v>7038453</v>
      </c>
      <c r="V142" s="13">
        <f t="shared" si="149"/>
        <v>105.66705120832573</v>
      </c>
      <c r="W142" s="14">
        <f>(U142/U$184)*100</f>
        <v>7.6366899872349192</v>
      </c>
      <c r="X142" s="18">
        <v>19333.6469</v>
      </c>
      <c r="Y142" s="18">
        <v>26863.727000000003</v>
      </c>
      <c r="Z142" s="13">
        <f t="shared" si="150"/>
        <v>38.948058475196433</v>
      </c>
      <c r="AA142" s="18">
        <v>172670.17609999998</v>
      </c>
      <c r="AB142" s="18">
        <v>274662.25550000003</v>
      </c>
      <c r="AC142" s="13">
        <f t="shared" si="151"/>
        <v>59.067571310596499</v>
      </c>
      <c r="AD142" s="14">
        <f>(AB142/AB$184)*100</f>
        <v>16.407700642980817</v>
      </c>
    </row>
    <row r="143" spans="1:30">
      <c r="A143" s="26"/>
      <c r="B143" s="10"/>
      <c r="C143" s="18"/>
      <c r="D143" s="18"/>
      <c r="E143" s="13"/>
      <c r="F143" s="18"/>
      <c r="G143" s="18"/>
      <c r="H143" s="13"/>
      <c r="I143" s="14"/>
      <c r="J143" s="19"/>
      <c r="K143" s="19"/>
      <c r="L143" s="13"/>
      <c r="M143" s="19"/>
      <c r="N143" s="19"/>
      <c r="O143" s="13"/>
      <c r="P143" s="14"/>
      <c r="Q143" s="19"/>
      <c r="R143" s="15"/>
      <c r="S143" s="13"/>
      <c r="T143" s="19"/>
      <c r="U143" s="19"/>
      <c r="V143" s="13"/>
      <c r="W143" s="14"/>
      <c r="X143" s="18"/>
      <c r="Y143" s="18"/>
      <c r="Z143" s="13"/>
      <c r="AA143" s="18"/>
      <c r="AB143" s="18"/>
      <c r="AC143" s="13"/>
      <c r="AD143" s="14"/>
    </row>
    <row r="144" spans="1:30" ht="15">
      <c r="A144" s="26">
        <v>21</v>
      </c>
      <c r="B144" s="5" t="s">
        <v>12</v>
      </c>
      <c r="C144" s="6">
        <f>C145+C146+C147+C148+C149</f>
        <v>160.2861237868191</v>
      </c>
      <c r="D144" s="6">
        <f>D145+D146+D147+D148+D149</f>
        <v>87.808245179090846</v>
      </c>
      <c r="E144" s="7">
        <f t="shared" ref="E144:E149" si="152">((D144-C144)/C144)*100</f>
        <v>-45.217812306774604</v>
      </c>
      <c r="F144" s="6">
        <f>F145+F146+F147+F148+F149</f>
        <v>822.72117492268433</v>
      </c>
      <c r="G144" s="6">
        <f>G145+G146+G147+G148+G149</f>
        <v>708.5982899620742</v>
      </c>
      <c r="H144" s="7">
        <f t="shared" ref="H144:H149" si="153">((G144-F144)/F144)*100</f>
        <v>-13.87139269526336</v>
      </c>
      <c r="I144" s="8">
        <f>(G144/G$179)*100</f>
        <v>0.27369946332604578</v>
      </c>
      <c r="J144" s="9">
        <f>J145+J146+J147+J148+J149</f>
        <v>52334</v>
      </c>
      <c r="K144" s="9">
        <f>K145+K146+K147+K148+K149</f>
        <v>36079</v>
      </c>
      <c r="L144" s="7">
        <f t="shared" ref="L144:L149" si="154">((K144-J144)/J144)*100</f>
        <v>-31.060113883899572</v>
      </c>
      <c r="M144" s="9">
        <f>M145+M146+M147+M148+M149</f>
        <v>276483</v>
      </c>
      <c r="N144" s="9">
        <f>N145+N146+N147+N148+N149</f>
        <v>274750</v>
      </c>
      <c r="O144" s="7">
        <f t="shared" ref="O144:O149" si="155">((N144-M144)/M144)*100</f>
        <v>-0.62680164784091608</v>
      </c>
      <c r="P144" s="8">
        <f>(N144/N$179)*100</f>
        <v>0.95113407203188449</v>
      </c>
      <c r="Q144" s="9">
        <f>Q145+Q146+Q147+Q148+Q149</f>
        <v>561171</v>
      </c>
      <c r="R144" s="9">
        <f>R145+R146+R147+R148+R149</f>
        <v>482801</v>
      </c>
      <c r="S144" s="7">
        <f t="shared" ref="S144:S149" si="156">((R144-Q144)/Q144)*100</f>
        <v>-13.965440124311485</v>
      </c>
      <c r="T144" s="9">
        <f>T145+T146+T147+T148+T149</f>
        <v>4341229</v>
      </c>
      <c r="U144" s="9">
        <f>U145+U146+U147+U148+U149</f>
        <v>3708663</v>
      </c>
      <c r="V144" s="7">
        <f t="shared" ref="V144:V149" si="157">((U144-T144)/T144)*100</f>
        <v>-14.571127208447193</v>
      </c>
      <c r="W144" s="8">
        <f>(U144/U$179)*100</f>
        <v>1.6275546009488315</v>
      </c>
      <c r="X144" s="6">
        <f>X145+X146+X147+X148+X149</f>
        <v>7987.336793299999</v>
      </c>
      <c r="Y144" s="6">
        <f>Y145+Y146+Y147+Y148+Y149</f>
        <v>5091.1403362003948</v>
      </c>
      <c r="Z144" s="7">
        <f t="shared" ref="Z144:Z149" si="158">((Y144-X144)/X144)*100</f>
        <v>-36.259851462993453</v>
      </c>
      <c r="AA144" s="6">
        <f>AA145+AA146+AA147+AA148+AA149</f>
        <v>54206.687150249993</v>
      </c>
      <c r="AB144" s="6">
        <f>AB145+AB146+AB147+AB148+AB149</f>
        <v>46597.197098102399</v>
      </c>
      <c r="AC144" s="7">
        <f t="shared" ref="AC144:AC149" si="159">((AB144-AA144)/AA144)*100</f>
        <v>-14.037917556288996</v>
      </c>
      <c r="AD144" s="8">
        <f>(AB144/AB$179)*100</f>
        <v>0.96560025464574528</v>
      </c>
    </row>
    <row r="145" spans="1:30">
      <c r="A145" s="26"/>
      <c r="B145" s="27" t="s">
        <v>2</v>
      </c>
      <c r="C145" s="18">
        <v>12.464136400000006</v>
      </c>
      <c r="D145" s="18">
        <v>2.9900267000000182</v>
      </c>
      <c r="E145" s="13">
        <f t="shared" si="152"/>
        <v>-76.010959732436689</v>
      </c>
      <c r="F145" s="18">
        <v>63.036261100000004</v>
      </c>
      <c r="G145" s="18">
        <v>37.172655600000013</v>
      </c>
      <c r="H145" s="13">
        <f t="shared" si="153"/>
        <v>-41.029726460092967</v>
      </c>
      <c r="I145" s="14">
        <f>(G145/G$180)*100</f>
        <v>0.11938095286909668</v>
      </c>
      <c r="J145" s="19">
        <v>676</v>
      </c>
      <c r="K145" s="19">
        <v>146</v>
      </c>
      <c r="L145" s="13">
        <f t="shared" si="154"/>
        <v>-78.402366863905328</v>
      </c>
      <c r="M145" s="19">
        <v>3190</v>
      </c>
      <c r="N145" s="19">
        <v>1933</v>
      </c>
      <c r="O145" s="13">
        <f t="shared" si="155"/>
        <v>-39.404388714733543</v>
      </c>
      <c r="P145" s="14">
        <f>(N145/N$180)*100</f>
        <v>0.18275866307263358</v>
      </c>
      <c r="Q145" s="19">
        <v>0</v>
      </c>
      <c r="R145" s="15">
        <v>0</v>
      </c>
      <c r="S145" s="39" t="s">
        <v>47</v>
      </c>
      <c r="T145" s="19">
        <v>0</v>
      </c>
      <c r="U145" s="19">
        <v>0</v>
      </c>
      <c r="V145" s="39" t="s">
        <v>47</v>
      </c>
      <c r="W145" s="39" t="s">
        <v>47</v>
      </c>
      <c r="X145" s="18">
        <v>25.834413000000005</v>
      </c>
      <c r="Y145" s="18">
        <v>6.7672249999999963</v>
      </c>
      <c r="Z145" s="13">
        <f t="shared" si="158"/>
        <v>-73.805385088486446</v>
      </c>
      <c r="AA145" s="18">
        <v>136.722241</v>
      </c>
      <c r="AB145" s="18">
        <v>63.048415999999996</v>
      </c>
      <c r="AC145" s="13">
        <f t="shared" si="159"/>
        <v>-53.88576464307662</v>
      </c>
      <c r="AD145" s="14">
        <f>(AB145/AB$180)*100</f>
        <v>0.21203252287742433</v>
      </c>
    </row>
    <row r="146" spans="1:30" s="3" customFormat="1" ht="15">
      <c r="A146" s="26"/>
      <c r="B146" s="27" t="s">
        <v>3</v>
      </c>
      <c r="C146" s="18">
        <v>91.952245661480163</v>
      </c>
      <c r="D146" s="18">
        <v>60.706729491209487</v>
      </c>
      <c r="E146" s="13">
        <f t="shared" si="152"/>
        <v>-33.980155618276299</v>
      </c>
      <c r="F146" s="18">
        <v>454.05748785369207</v>
      </c>
      <c r="G146" s="18">
        <v>457.07100326037931</v>
      </c>
      <c r="H146" s="13">
        <f t="shared" si="153"/>
        <v>0.66368587399185719</v>
      </c>
      <c r="I146" s="14">
        <f>(G146/G$181)*100</f>
        <v>0.64948196440871153</v>
      </c>
      <c r="J146" s="19">
        <v>51652</v>
      </c>
      <c r="K146" s="19">
        <v>35932</v>
      </c>
      <c r="L146" s="13">
        <f t="shared" si="154"/>
        <v>-30.434445907225278</v>
      </c>
      <c r="M146" s="19">
        <v>273253</v>
      </c>
      <c r="N146" s="19">
        <v>272799</v>
      </c>
      <c r="O146" s="13">
        <f t="shared" si="155"/>
        <v>-0.16614639180539648</v>
      </c>
      <c r="P146" s="14">
        <f>(N146/N$181)*100</f>
        <v>0.9815726686853028</v>
      </c>
      <c r="Q146" s="19">
        <v>0</v>
      </c>
      <c r="R146" s="15">
        <v>0</v>
      </c>
      <c r="S146" s="39" t="s">
        <v>47</v>
      </c>
      <c r="T146" s="19">
        <v>0</v>
      </c>
      <c r="U146" s="19">
        <v>0</v>
      </c>
      <c r="V146" s="39" t="s">
        <v>47</v>
      </c>
      <c r="W146" s="39" t="s">
        <v>47</v>
      </c>
      <c r="X146" s="18">
        <v>2445.7014830000007</v>
      </c>
      <c r="Y146" s="18">
        <v>1737.5820832003949</v>
      </c>
      <c r="Z146" s="13">
        <f t="shared" si="158"/>
        <v>-28.953631697152044</v>
      </c>
      <c r="AA146" s="18">
        <v>12375.4600606</v>
      </c>
      <c r="AB146" s="18">
        <v>12784.490127200395</v>
      </c>
      <c r="AC146" s="13">
        <f t="shared" si="159"/>
        <v>3.305170592426153</v>
      </c>
      <c r="AD146" s="14">
        <f>(AB146/AB$181)*100</f>
        <v>0.65068815689981208</v>
      </c>
    </row>
    <row r="147" spans="1:30" s="3" customFormat="1" ht="15">
      <c r="A147" s="26"/>
      <c r="B147" s="27" t="s">
        <v>4</v>
      </c>
      <c r="C147" s="18">
        <v>54.058138491338966</v>
      </c>
      <c r="D147" s="18">
        <v>23.336911567999991</v>
      </c>
      <c r="E147" s="13">
        <f t="shared" si="152"/>
        <v>-56.829975616457894</v>
      </c>
      <c r="F147" s="18">
        <v>266.37468567216951</v>
      </c>
      <c r="G147" s="18">
        <v>200.97542065593214</v>
      </c>
      <c r="H147" s="13">
        <f t="shared" si="153"/>
        <v>-24.551606640551803</v>
      </c>
      <c r="I147" s="14">
        <f>(G147/G$182)*100</f>
        <v>0.16349789389211794</v>
      </c>
      <c r="J147" s="19">
        <v>5</v>
      </c>
      <c r="K147" s="19">
        <v>1</v>
      </c>
      <c r="L147" s="13">
        <f t="shared" si="154"/>
        <v>-80</v>
      </c>
      <c r="M147" s="19">
        <v>12</v>
      </c>
      <c r="N147" s="19">
        <v>6</v>
      </c>
      <c r="O147" s="13">
        <f t="shared" si="155"/>
        <v>-50</v>
      </c>
      <c r="P147" s="14">
        <f>(N147/N$182)*100</f>
        <v>0.19041574103459219</v>
      </c>
      <c r="Q147" s="19">
        <v>430334</v>
      </c>
      <c r="R147" s="15">
        <v>434317</v>
      </c>
      <c r="S147" s="13">
        <f t="shared" si="156"/>
        <v>0.92556014630496319</v>
      </c>
      <c r="T147" s="19">
        <v>1982028</v>
      </c>
      <c r="U147" s="19">
        <v>2986582</v>
      </c>
      <c r="V147" s="13">
        <f t="shared" si="157"/>
        <v>50.683138684216367</v>
      </c>
      <c r="W147" s="14">
        <f>(U147/U$182)*100</f>
        <v>2.3268646376631699</v>
      </c>
      <c r="X147" s="18">
        <v>4357.3937211999992</v>
      </c>
      <c r="Y147" s="18">
        <v>2829.4026758</v>
      </c>
      <c r="Z147" s="13">
        <f t="shared" si="158"/>
        <v>-35.066627969969169</v>
      </c>
      <c r="AA147" s="18">
        <v>26579.543196699997</v>
      </c>
      <c r="AB147" s="18">
        <v>24164.925470700004</v>
      </c>
      <c r="AC147" s="13">
        <f t="shared" si="159"/>
        <v>-9.0844967053451153</v>
      </c>
      <c r="AD147" s="14">
        <f>(AB147/AB$182)*100</f>
        <v>2.2473090612439077</v>
      </c>
    </row>
    <row r="148" spans="1:30">
      <c r="A148" s="26"/>
      <c r="B148" s="27" t="s">
        <v>5</v>
      </c>
      <c r="C148" s="18">
        <v>0</v>
      </c>
      <c r="D148" s="18">
        <v>0</v>
      </c>
      <c r="E148" s="39" t="s">
        <v>47</v>
      </c>
      <c r="F148" s="18">
        <v>0</v>
      </c>
      <c r="G148" s="18">
        <v>0</v>
      </c>
      <c r="H148" s="39" t="s">
        <v>47</v>
      </c>
      <c r="I148" s="14">
        <f>(G148/G$183)*100</f>
        <v>0</v>
      </c>
      <c r="J148" s="19">
        <v>0</v>
      </c>
      <c r="K148" s="19">
        <v>0</v>
      </c>
      <c r="L148" s="39" t="s">
        <v>47</v>
      </c>
      <c r="M148" s="19">
        <v>0</v>
      </c>
      <c r="N148" s="19">
        <v>0</v>
      </c>
      <c r="O148" s="39" t="s">
        <v>47</v>
      </c>
      <c r="P148" s="14">
        <f>(N148/N$183)*100</f>
        <v>0</v>
      </c>
      <c r="Q148" s="19">
        <v>0</v>
      </c>
      <c r="R148" s="15">
        <v>0</v>
      </c>
      <c r="S148" s="39" t="s">
        <v>47</v>
      </c>
      <c r="T148" s="19">
        <v>0</v>
      </c>
      <c r="U148" s="19">
        <v>0</v>
      </c>
      <c r="V148" s="39" t="s">
        <v>47</v>
      </c>
      <c r="W148" s="14">
        <f>(U148/U$183)*100</f>
        <v>0</v>
      </c>
      <c r="X148" s="18">
        <v>0</v>
      </c>
      <c r="Y148" s="18">
        <v>0</v>
      </c>
      <c r="Z148" s="39" t="s">
        <v>47</v>
      </c>
      <c r="AA148" s="18">
        <v>0</v>
      </c>
      <c r="AB148" s="18">
        <v>0</v>
      </c>
      <c r="AC148" s="39" t="s">
        <v>47</v>
      </c>
      <c r="AD148" s="14">
        <f>(AB148/AB$183)*100</f>
        <v>0</v>
      </c>
    </row>
    <row r="149" spans="1:30">
      <c r="A149" s="26"/>
      <c r="B149" s="10" t="s">
        <v>23</v>
      </c>
      <c r="C149" s="18">
        <v>1.8116032339999819</v>
      </c>
      <c r="D149" s="18">
        <v>0.77457741988135576</v>
      </c>
      <c r="E149" s="13">
        <f t="shared" si="152"/>
        <v>-57.243539570687062</v>
      </c>
      <c r="F149" s="18">
        <v>39.252740296822743</v>
      </c>
      <c r="G149" s="18">
        <v>13.379210445762714</v>
      </c>
      <c r="H149" s="13">
        <f t="shared" si="153"/>
        <v>-65.915219308024518</v>
      </c>
      <c r="I149" s="14">
        <f>(G149/G$184)*100</f>
        <v>0.21055348326704981</v>
      </c>
      <c r="J149" s="19">
        <v>1</v>
      </c>
      <c r="K149" s="19">
        <v>0</v>
      </c>
      <c r="L149" s="13">
        <f t="shared" si="154"/>
        <v>-100</v>
      </c>
      <c r="M149" s="19">
        <v>28</v>
      </c>
      <c r="N149" s="19">
        <v>12</v>
      </c>
      <c r="O149" s="13">
        <f t="shared" si="155"/>
        <v>-57.142857142857139</v>
      </c>
      <c r="P149" s="14">
        <f>(N149/N$184)*100</f>
        <v>3.8948393378773129E-2</v>
      </c>
      <c r="Q149" s="19">
        <v>130837</v>
      </c>
      <c r="R149" s="15">
        <v>48484</v>
      </c>
      <c r="S149" s="13">
        <f t="shared" si="156"/>
        <v>-62.943204139501816</v>
      </c>
      <c r="T149" s="19">
        <v>2359201</v>
      </c>
      <c r="U149" s="19">
        <v>722081</v>
      </c>
      <c r="V149" s="13">
        <f t="shared" si="157"/>
        <v>-69.392985167435924</v>
      </c>
      <c r="W149" s="14">
        <f>(U149/U$184)*100</f>
        <v>0.78345465156513472</v>
      </c>
      <c r="X149" s="18">
        <v>1158.4071761</v>
      </c>
      <c r="Y149" s="18">
        <v>517.38835219999999</v>
      </c>
      <c r="Z149" s="13">
        <f t="shared" si="158"/>
        <v>-55.336226943803382</v>
      </c>
      <c r="AA149" s="18">
        <v>15114.96165195</v>
      </c>
      <c r="AB149" s="18">
        <v>9584.7330842020019</v>
      </c>
      <c r="AC149" s="13">
        <f t="shared" si="159"/>
        <v>-36.587777693994589</v>
      </c>
      <c r="AD149" s="14">
        <f>(AB149/AB$184)*100</f>
        <v>0.57257023139992624</v>
      </c>
    </row>
    <row r="150" spans="1:30">
      <c r="A150" s="26"/>
      <c r="B150" s="10"/>
      <c r="C150" s="18"/>
      <c r="D150" s="18"/>
      <c r="E150" s="13"/>
      <c r="F150" s="18"/>
      <c r="G150" s="18"/>
      <c r="H150" s="13"/>
      <c r="I150" s="14"/>
      <c r="J150" s="19"/>
      <c r="K150" s="19"/>
      <c r="L150" s="13"/>
      <c r="M150" s="19"/>
      <c r="N150" s="19"/>
      <c r="O150" s="13"/>
      <c r="P150" s="14"/>
      <c r="Q150" s="19"/>
      <c r="R150" s="15"/>
      <c r="S150" s="13"/>
      <c r="T150" s="19"/>
      <c r="U150" s="19"/>
      <c r="V150" s="13"/>
      <c r="W150" s="14"/>
      <c r="X150" s="18"/>
      <c r="Y150" s="18"/>
      <c r="Z150" s="13"/>
      <c r="AA150" s="18"/>
      <c r="AB150" s="18"/>
      <c r="AC150" s="13"/>
      <c r="AD150" s="14"/>
    </row>
    <row r="151" spans="1:30" ht="15">
      <c r="A151" s="26">
        <v>22</v>
      </c>
      <c r="B151" s="5" t="s">
        <v>39</v>
      </c>
      <c r="C151" s="6">
        <f>C152+C153+C154+C155+C156</f>
        <v>129.28828358400003</v>
      </c>
      <c r="D151" s="6">
        <f>D152+D153+D154+D155+D156</f>
        <v>74.735257916999998</v>
      </c>
      <c r="E151" s="7">
        <f t="shared" ref="E151:E156" si="160">((D151-C151)/C151)*100</f>
        <v>-42.194871920900958</v>
      </c>
      <c r="F151" s="6">
        <f>F152+F153+F154+F155+F156</f>
        <v>676.50964511399991</v>
      </c>
      <c r="G151" s="6">
        <f>G152+G153+G154+G155+G156</f>
        <v>771.02366560500013</v>
      </c>
      <c r="H151" s="7">
        <f t="shared" ref="H151:H156" si="161">((G151-F151)/F151)*100</f>
        <v>13.970831188234351</v>
      </c>
      <c r="I151" s="8">
        <f>(G151/G$179)*100</f>
        <v>0.29781156189223074</v>
      </c>
      <c r="J151" s="9">
        <f>J152+J153+J154+J155+J156</f>
        <v>14158</v>
      </c>
      <c r="K151" s="9">
        <f>K152+K153+K154+K155+K156</f>
        <v>6555</v>
      </c>
      <c r="L151" s="7">
        <f t="shared" ref="L151:L156" si="162">((K151-J151)/J151)*100</f>
        <v>-53.701087724254833</v>
      </c>
      <c r="M151" s="9">
        <f>M152+M153+M154+M155+M156</f>
        <v>96007</v>
      </c>
      <c r="N151" s="9">
        <f>N152+N153+N154+N155+N156</f>
        <v>77620</v>
      </c>
      <c r="O151" s="7">
        <f t="shared" ref="O151:O156" si="163">((N151-M151)/M151)*100</f>
        <v>-19.151728519795434</v>
      </c>
      <c r="P151" s="8">
        <f>(N151/N$179)*100</f>
        <v>0.26870619352544084</v>
      </c>
      <c r="Q151" s="9">
        <f>Q152+Q153+Q154+Q155+Q156</f>
        <v>209081</v>
      </c>
      <c r="R151" s="9">
        <f>R152+R153+R154+R155+R156</f>
        <v>144622</v>
      </c>
      <c r="S151" s="7">
        <f t="shared" ref="S151:S156" si="164">((R151-Q151)/Q151)*100</f>
        <v>-30.829678449978715</v>
      </c>
      <c r="T151" s="9">
        <f>T152+T153+T154+T155+T156</f>
        <v>666509</v>
      </c>
      <c r="U151" s="9">
        <f>U152+U153+U154+U155+U156</f>
        <v>1482888</v>
      </c>
      <c r="V151" s="7">
        <f t="shared" ref="V151:V156" si="165">((U151-T151)/T151)*100</f>
        <v>122.48581789593239</v>
      </c>
      <c r="W151" s="8">
        <f>(U151/U$179)*100</f>
        <v>0.65076853493882059</v>
      </c>
      <c r="X151" s="6">
        <f>X152+X153+X154+X155+X156</f>
        <v>5950.7279854000008</v>
      </c>
      <c r="Y151" s="6">
        <f>Y152+Y153+Y154+Y155+Y156</f>
        <v>3998.4705595999999</v>
      </c>
      <c r="Z151" s="7">
        <f t="shared" ref="Z151:Z156" si="166">((Y151-X151)/X151)*100</f>
        <v>-32.807035216360546</v>
      </c>
      <c r="AA151" s="6">
        <f>AA152+AA153+AA154+AA155+AA156</f>
        <v>23866.442770000001</v>
      </c>
      <c r="AB151" s="6">
        <f>AB152+AB153+AB154+AB155+AB156</f>
        <v>40897.772629600004</v>
      </c>
      <c r="AC151" s="7">
        <f t="shared" ref="AC151:AC156" si="167">((AB151-AA151)/AA151)*100</f>
        <v>71.360990088595429</v>
      </c>
      <c r="AD151" s="8">
        <f>(AB151/AB$179)*100</f>
        <v>0.84749517406474562</v>
      </c>
    </row>
    <row r="152" spans="1:30">
      <c r="A152" s="26"/>
      <c r="B152" s="27" t="s">
        <v>2</v>
      </c>
      <c r="C152" s="18">
        <v>6.9722356000000003</v>
      </c>
      <c r="D152" s="18">
        <v>12.716908959999998</v>
      </c>
      <c r="E152" s="13">
        <f t="shared" si="160"/>
        <v>82.393563407409772</v>
      </c>
      <c r="F152" s="18">
        <v>49.750313689999992</v>
      </c>
      <c r="G152" s="18">
        <v>101.35057921000002</v>
      </c>
      <c r="H152" s="13">
        <f t="shared" si="161"/>
        <v>103.71847269451868</v>
      </c>
      <c r="I152" s="14">
        <f>(G152/G$180)*100</f>
        <v>0.32549002821107725</v>
      </c>
      <c r="J152" s="19">
        <v>192</v>
      </c>
      <c r="K152" s="19">
        <v>222</v>
      </c>
      <c r="L152" s="13">
        <f t="shared" si="162"/>
        <v>15.625</v>
      </c>
      <c r="M152" s="19">
        <v>1410</v>
      </c>
      <c r="N152" s="19">
        <v>2082</v>
      </c>
      <c r="O152" s="13">
        <f t="shared" si="163"/>
        <v>47.659574468085111</v>
      </c>
      <c r="P152" s="14">
        <f>(N152/N$180)*100</f>
        <v>0.19684611304564051</v>
      </c>
      <c r="Q152" s="19">
        <v>0</v>
      </c>
      <c r="R152" s="15">
        <v>0</v>
      </c>
      <c r="S152" s="39" t="s">
        <v>47</v>
      </c>
      <c r="T152" s="19">
        <v>0</v>
      </c>
      <c r="U152" s="19">
        <v>0</v>
      </c>
      <c r="V152" s="39" t="s">
        <v>47</v>
      </c>
      <c r="W152" s="39" t="s">
        <v>47</v>
      </c>
      <c r="X152" s="18">
        <v>8.9051662</v>
      </c>
      <c r="Y152" s="18">
        <v>5.1852642000000007</v>
      </c>
      <c r="Z152" s="13">
        <f t="shared" si="166"/>
        <v>-41.772403978266006</v>
      </c>
      <c r="AA152" s="18">
        <v>60.711025300000003</v>
      </c>
      <c r="AB152" s="18">
        <v>63.858059699999991</v>
      </c>
      <c r="AC152" s="13">
        <f t="shared" si="167"/>
        <v>5.1836291422342171</v>
      </c>
      <c r="AD152" s="14">
        <f>(AB152/AB$180)*100</f>
        <v>0.21475536362798037</v>
      </c>
    </row>
    <row r="153" spans="1:30">
      <c r="A153" s="26"/>
      <c r="B153" s="27" t="s">
        <v>3</v>
      </c>
      <c r="C153" s="18">
        <v>110.84247252000003</v>
      </c>
      <c r="D153" s="18">
        <v>48.121071980000004</v>
      </c>
      <c r="E153" s="13">
        <f t="shared" si="160"/>
        <v>-56.586071308254873</v>
      </c>
      <c r="F153" s="18">
        <v>558.78506557799994</v>
      </c>
      <c r="G153" s="18">
        <v>541.87015829000006</v>
      </c>
      <c r="H153" s="13">
        <f t="shared" si="161"/>
        <v>-3.027086500692949</v>
      </c>
      <c r="I153" s="14">
        <f>(G153/G$181)*100</f>
        <v>0.76997860802856966</v>
      </c>
      <c r="J153" s="19">
        <v>13965</v>
      </c>
      <c r="K153" s="19">
        <v>6333</v>
      </c>
      <c r="L153" s="13">
        <f t="shared" si="162"/>
        <v>-54.650912996777656</v>
      </c>
      <c r="M153" s="19">
        <v>94589</v>
      </c>
      <c r="N153" s="19">
        <v>75525</v>
      </c>
      <c r="O153" s="13">
        <f t="shared" si="163"/>
        <v>-20.154563427036969</v>
      </c>
      <c r="P153" s="14">
        <f>(N153/N$181)*100</f>
        <v>0.2717505408834251</v>
      </c>
      <c r="Q153" s="19">
        <v>0</v>
      </c>
      <c r="R153" s="20">
        <v>0</v>
      </c>
      <c r="S153" s="39" t="s">
        <v>47</v>
      </c>
      <c r="T153" s="19">
        <v>0</v>
      </c>
      <c r="U153" s="19">
        <v>0</v>
      </c>
      <c r="V153" s="39" t="s">
        <v>47</v>
      </c>
      <c r="W153" s="39" t="s">
        <v>47</v>
      </c>
      <c r="X153" s="18">
        <v>1422.0671837000002</v>
      </c>
      <c r="Y153" s="18">
        <v>556.35016300000007</v>
      </c>
      <c r="Z153" s="13">
        <f t="shared" si="166"/>
        <v>-60.877364348394394</v>
      </c>
      <c r="AA153" s="18">
        <v>7363.9545276999997</v>
      </c>
      <c r="AB153" s="18">
        <v>6653.8524803</v>
      </c>
      <c r="AC153" s="13">
        <f t="shared" si="167"/>
        <v>-9.6429444903401293</v>
      </c>
      <c r="AD153" s="14">
        <f>(AB153/AB$181)*100</f>
        <v>0.33865902852691721</v>
      </c>
    </row>
    <row r="154" spans="1:30">
      <c r="A154" s="26"/>
      <c r="B154" s="27" t="s">
        <v>4</v>
      </c>
      <c r="C154" s="18">
        <v>9.2212519840000002</v>
      </c>
      <c r="D154" s="18">
        <v>12.470030700000001</v>
      </c>
      <c r="E154" s="13">
        <f t="shared" si="160"/>
        <v>35.231427593964774</v>
      </c>
      <c r="F154" s="18">
        <v>53.173431583999999</v>
      </c>
      <c r="G154" s="18">
        <v>91.203683500000011</v>
      </c>
      <c r="H154" s="13">
        <f t="shared" si="161"/>
        <v>71.521154048375152</v>
      </c>
      <c r="I154" s="14">
        <f>(G154/G$182)*100</f>
        <v>7.4196188363659821E-2</v>
      </c>
      <c r="J154" s="19">
        <v>0</v>
      </c>
      <c r="K154" s="19">
        <v>0</v>
      </c>
      <c r="L154" s="39" t="s">
        <v>47</v>
      </c>
      <c r="M154" s="19">
        <v>2</v>
      </c>
      <c r="N154" s="19">
        <v>0</v>
      </c>
      <c r="O154" s="13">
        <f t="shared" si="163"/>
        <v>-100</v>
      </c>
      <c r="P154" s="14">
        <f>(N154/N$182)*100</f>
        <v>0</v>
      </c>
      <c r="Q154" s="19">
        <v>3687</v>
      </c>
      <c r="R154" s="15">
        <v>5033</v>
      </c>
      <c r="S154" s="13">
        <f t="shared" si="164"/>
        <v>36.506644968809333</v>
      </c>
      <c r="T154" s="19">
        <v>24693</v>
      </c>
      <c r="U154" s="19">
        <v>40510</v>
      </c>
      <c r="V154" s="13">
        <f t="shared" si="165"/>
        <v>64.05459036974041</v>
      </c>
      <c r="W154" s="14">
        <f>(U154/U$182)*100</f>
        <v>3.1561593310257346E-2</v>
      </c>
      <c r="X154" s="18">
        <v>416.09710000000001</v>
      </c>
      <c r="Y154" s="18">
        <v>582.70849999999996</v>
      </c>
      <c r="Z154" s="13">
        <f t="shared" si="166"/>
        <v>40.04147108932024</v>
      </c>
      <c r="AA154" s="18">
        <v>2385.607</v>
      </c>
      <c r="AB154" s="18">
        <v>4420.0275999999994</v>
      </c>
      <c r="AC154" s="13">
        <f t="shared" si="167"/>
        <v>85.278949969546517</v>
      </c>
      <c r="AD154" s="14">
        <f>(AB154/AB$182)*100</f>
        <v>0.4110572610071625</v>
      </c>
    </row>
    <row r="155" spans="1:30" s="3" customFormat="1" ht="15">
      <c r="A155" s="26"/>
      <c r="B155" s="27" t="s">
        <v>5</v>
      </c>
      <c r="C155" s="18">
        <v>0.21660143199999995</v>
      </c>
      <c r="D155" s="18">
        <v>0.18287109999999998</v>
      </c>
      <c r="E155" s="13">
        <f t="shared" si="160"/>
        <v>-15.572534164963406</v>
      </c>
      <c r="F155" s="18">
        <v>2.252543502</v>
      </c>
      <c r="G155" s="18">
        <v>1.7837423160000003</v>
      </c>
      <c r="H155" s="13">
        <f t="shared" si="161"/>
        <v>-20.812081346431626</v>
      </c>
      <c r="I155" s="14">
        <f>(G155/G$183)*100</f>
        <v>6.3461882167124501E-3</v>
      </c>
      <c r="J155" s="19">
        <v>0</v>
      </c>
      <c r="K155" s="19">
        <v>0</v>
      </c>
      <c r="L155" s="39" t="s">
        <v>47</v>
      </c>
      <c r="M155" s="19">
        <v>0</v>
      </c>
      <c r="N155" s="19">
        <v>0</v>
      </c>
      <c r="O155" s="39" t="s">
        <v>47</v>
      </c>
      <c r="P155" s="14">
        <f>(N155/N$183)*100</f>
        <v>0</v>
      </c>
      <c r="Q155" s="19">
        <v>111</v>
      </c>
      <c r="R155" s="15">
        <v>93</v>
      </c>
      <c r="S155" s="13">
        <f t="shared" si="164"/>
        <v>-16.216216216216218</v>
      </c>
      <c r="T155" s="19">
        <v>1448</v>
      </c>
      <c r="U155" s="19">
        <v>895</v>
      </c>
      <c r="V155" s="13">
        <f t="shared" si="165"/>
        <v>-38.190607734806633</v>
      </c>
      <c r="W155" s="14">
        <f>(U155/U$183)*100</f>
        <v>1.2179003316635172E-2</v>
      </c>
      <c r="X155" s="18">
        <v>29.859899999999996</v>
      </c>
      <c r="Y155" s="18">
        <v>23.867600000000003</v>
      </c>
      <c r="Z155" s="13">
        <f t="shared" si="166"/>
        <v>-20.068051132120317</v>
      </c>
      <c r="AA155" s="18">
        <v>323.45349999999996</v>
      </c>
      <c r="AB155" s="18">
        <v>247.32950000000005</v>
      </c>
      <c r="AC155" s="13">
        <f t="shared" si="167"/>
        <v>-23.534758473783686</v>
      </c>
      <c r="AD155" s="14">
        <f>(AB155/AB$183)*100</f>
        <v>0.30177941153957971</v>
      </c>
    </row>
    <row r="156" spans="1:30">
      <c r="A156" s="26"/>
      <c r="B156" s="10" t="s">
        <v>23</v>
      </c>
      <c r="C156" s="18">
        <v>2.0357220479999958</v>
      </c>
      <c r="D156" s="18">
        <v>1.2443751769999998</v>
      </c>
      <c r="E156" s="13">
        <f t="shared" si="160"/>
        <v>-38.873031403155373</v>
      </c>
      <c r="F156" s="18">
        <v>12.548290759999995</v>
      </c>
      <c r="G156" s="18">
        <v>34.815502289000008</v>
      </c>
      <c r="H156" s="13">
        <f t="shared" si="161"/>
        <v>177.45214830358319</v>
      </c>
      <c r="I156" s="14">
        <f>(G156/G$184)*100</f>
        <v>0.54790417628586774</v>
      </c>
      <c r="J156" s="19">
        <v>1</v>
      </c>
      <c r="K156" s="19">
        <v>0</v>
      </c>
      <c r="L156" s="13">
        <f t="shared" si="162"/>
        <v>-100</v>
      </c>
      <c r="M156" s="19">
        <v>6</v>
      </c>
      <c r="N156" s="19">
        <v>13</v>
      </c>
      <c r="O156" s="13">
        <f t="shared" si="163"/>
        <v>116.66666666666667</v>
      </c>
      <c r="P156" s="14">
        <f>(N156/N$184)*100</f>
        <v>4.2194092827004218E-2</v>
      </c>
      <c r="Q156" s="19">
        <v>205283</v>
      </c>
      <c r="R156" s="15">
        <v>139496</v>
      </c>
      <c r="S156" s="13">
        <f t="shared" si="164"/>
        <v>-32.046979048435574</v>
      </c>
      <c r="T156" s="19">
        <v>640368</v>
      </c>
      <c r="U156" s="19">
        <v>1441483</v>
      </c>
      <c r="V156" s="13">
        <f t="shared" si="165"/>
        <v>125.10228493616171</v>
      </c>
      <c r="W156" s="14">
        <f>(U156/U$184)*100</f>
        <v>1.5640026001266689</v>
      </c>
      <c r="X156" s="18">
        <v>4073.7986355000003</v>
      </c>
      <c r="Y156" s="18">
        <v>2830.3590323999997</v>
      </c>
      <c r="Z156" s="13">
        <f t="shared" si="166"/>
        <v>-30.522853836328274</v>
      </c>
      <c r="AA156" s="18">
        <v>13732.716717000001</v>
      </c>
      <c r="AB156" s="18">
        <v>29512.704989600006</v>
      </c>
      <c r="AC156" s="13">
        <f t="shared" si="167"/>
        <v>114.90798650980435</v>
      </c>
      <c r="AD156" s="14">
        <f>(AB156/AB$184)*100</f>
        <v>1.763022107833681</v>
      </c>
    </row>
    <row r="157" spans="1:30">
      <c r="A157" s="26"/>
      <c r="B157" s="10"/>
      <c r="C157" s="18"/>
      <c r="D157" s="18"/>
      <c r="E157" s="13"/>
      <c r="F157" s="18"/>
      <c r="G157" s="18"/>
      <c r="H157" s="13"/>
      <c r="I157" s="14"/>
      <c r="J157" s="19"/>
      <c r="K157" s="19"/>
      <c r="L157" s="13"/>
      <c r="M157" s="19"/>
      <c r="N157" s="19"/>
      <c r="O157" s="13"/>
      <c r="P157" s="14"/>
      <c r="Q157" s="19"/>
      <c r="R157" s="15"/>
      <c r="S157" s="13"/>
      <c r="T157" s="19"/>
      <c r="U157" s="19"/>
      <c r="V157" s="13"/>
      <c r="W157" s="14"/>
      <c r="X157" s="18"/>
      <c r="Y157" s="18"/>
      <c r="Z157" s="13"/>
      <c r="AA157" s="18"/>
      <c r="AB157" s="18"/>
      <c r="AC157" s="13"/>
      <c r="AD157" s="14"/>
    </row>
    <row r="158" spans="1:30" ht="15">
      <c r="A158" s="26">
        <v>23</v>
      </c>
      <c r="B158" s="5" t="s">
        <v>30</v>
      </c>
      <c r="C158" s="6">
        <f>C159+C160+C161+C162+C163</f>
        <v>596.44330081599992</v>
      </c>
      <c r="D158" s="6">
        <f>D159+D160+D161+D162+D163</f>
        <v>384.27132059400003</v>
      </c>
      <c r="E158" s="7">
        <f t="shared" ref="E158:E163" si="168">((D158-C158)/C158)*100</f>
        <v>-35.572866680156409</v>
      </c>
      <c r="F158" s="6">
        <f>F159+F160+F161+F162+F163</f>
        <v>2475.9008128479991</v>
      </c>
      <c r="G158" s="6">
        <f>G159+G160+G161+G162+G163</f>
        <v>3241.0680228970009</v>
      </c>
      <c r="H158" s="7">
        <f t="shared" ref="H158:H163" si="169">((G158-F158)/F158)*100</f>
        <v>30.904598684986865</v>
      </c>
      <c r="I158" s="8">
        <f>(G158/G$179)*100</f>
        <v>1.2518779554458082</v>
      </c>
      <c r="J158" s="9">
        <f>J159+J160+J161+J162+J163</f>
        <v>75093</v>
      </c>
      <c r="K158" s="9">
        <f>K159+K160+K161+K162+K163</f>
        <v>48289</v>
      </c>
      <c r="L158" s="7">
        <f t="shared" ref="L158:L163" si="170">((K158-J158)/J158)*100</f>
        <v>-35.694405603718053</v>
      </c>
      <c r="M158" s="9">
        <f>M159+M160+M161+M162+M163</f>
        <v>349798</v>
      </c>
      <c r="N158" s="9">
        <f>N159+N160+N161+N162+N163</f>
        <v>478182</v>
      </c>
      <c r="O158" s="7">
        <f t="shared" ref="O158:O163" si="171">((N158-M158)/M158)*100</f>
        <v>36.702325342054557</v>
      </c>
      <c r="P158" s="8">
        <f>(N158/N$179)*100</f>
        <v>1.6553783178611485</v>
      </c>
      <c r="Q158" s="9">
        <f>Q159+Q160+Q161+Q162+Q163</f>
        <v>14421</v>
      </c>
      <c r="R158" s="9">
        <f>R159+R160+R161+R162+R163</f>
        <v>19902</v>
      </c>
      <c r="S158" s="7">
        <f t="shared" ref="S158:S163" si="172">((R158-Q158)/Q158)*100</f>
        <v>38.007073018514667</v>
      </c>
      <c r="T158" s="9">
        <f>T159+T160+T161+T162+T163</f>
        <v>155191</v>
      </c>
      <c r="U158" s="9">
        <f>U159+U160+U161+U162+U163</f>
        <v>493205</v>
      </c>
      <c r="V158" s="7">
        <f t="shared" ref="V158:V163" si="173">((U158-T158)/T158)*100</f>
        <v>217.80515622684305</v>
      </c>
      <c r="W158" s="8">
        <f>(U158/U$179)*100</f>
        <v>0.2164440573222664</v>
      </c>
      <c r="X158" s="6">
        <f>X159+X160+X161+X162+X163</f>
        <v>25741.623829913995</v>
      </c>
      <c r="Y158" s="6">
        <f>Y159+Y160+Y161+Y162+Y163</f>
        <v>33258.822453268003</v>
      </c>
      <c r="Z158" s="7">
        <f t="shared" ref="Z158:Z163" si="174">((Y158-X158)/X158)*100</f>
        <v>29.20250359116185</v>
      </c>
      <c r="AA158" s="6">
        <f>AA159+AA160+AA161+AA162+AA163</f>
        <v>135717.83958966896</v>
      </c>
      <c r="AB158" s="6">
        <f>AB159+AB160+AB161+AB162+AB163</f>
        <v>285395.31154606398</v>
      </c>
      <c r="AC158" s="7">
        <f t="shared" ref="AC158:AC163" si="175">((AB158-AA158)/AA158)*100</f>
        <v>110.28577555384891</v>
      </c>
      <c r="AD158" s="8">
        <f>(AB158/AB$179)*100</f>
        <v>5.9140421026483514</v>
      </c>
    </row>
    <row r="159" spans="1:30" s="3" customFormat="1" ht="15">
      <c r="A159" s="26"/>
      <c r="B159" s="27" t="s">
        <v>2</v>
      </c>
      <c r="C159" s="18">
        <v>61.012557699999995</v>
      </c>
      <c r="D159" s="18">
        <v>29.459000659999997</v>
      </c>
      <c r="E159" s="13">
        <f t="shared" si="168"/>
        <v>-51.716496127157122</v>
      </c>
      <c r="F159" s="18">
        <v>131.87443369999997</v>
      </c>
      <c r="G159" s="18">
        <v>431.71463795999995</v>
      </c>
      <c r="H159" s="13">
        <f t="shared" si="169"/>
        <v>227.36795590122031</v>
      </c>
      <c r="I159" s="14">
        <f>(G159/G$180)*100</f>
        <v>1.3864628183088934</v>
      </c>
      <c r="J159" s="19">
        <v>623</v>
      </c>
      <c r="K159" s="19">
        <v>233</v>
      </c>
      <c r="L159" s="13">
        <f t="shared" si="170"/>
        <v>-62.600321027287322</v>
      </c>
      <c r="M159" s="19">
        <v>1409</v>
      </c>
      <c r="N159" s="19">
        <v>2770</v>
      </c>
      <c r="O159" s="13">
        <f t="shared" si="171"/>
        <v>96.593328601845286</v>
      </c>
      <c r="P159" s="14">
        <f>(N159/N$180)*100</f>
        <v>0.26189420419616916</v>
      </c>
      <c r="Q159" s="19">
        <v>0</v>
      </c>
      <c r="R159" s="15">
        <v>0</v>
      </c>
      <c r="S159" s="39" t="s">
        <v>47</v>
      </c>
      <c r="T159" s="19">
        <v>0</v>
      </c>
      <c r="U159" s="19">
        <v>0</v>
      </c>
      <c r="V159" s="39" t="s">
        <v>47</v>
      </c>
      <c r="W159" s="39" t="s">
        <v>47</v>
      </c>
      <c r="X159" s="18">
        <v>61.434265000000003</v>
      </c>
      <c r="Y159" s="18">
        <v>180.224535</v>
      </c>
      <c r="Z159" s="13">
        <f t="shared" si="174"/>
        <v>193.36158738124399</v>
      </c>
      <c r="AA159" s="18">
        <v>134.23157900000001</v>
      </c>
      <c r="AB159" s="18">
        <v>1704.136857</v>
      </c>
      <c r="AC159" s="13">
        <f t="shared" si="175"/>
        <v>1169.5498851279995</v>
      </c>
      <c r="AD159" s="14">
        <f>(AB159/AB$180)*100</f>
        <v>5.7310311668752227</v>
      </c>
    </row>
    <row r="160" spans="1:30">
      <c r="A160" s="26"/>
      <c r="B160" s="27" t="s">
        <v>3</v>
      </c>
      <c r="C160" s="18">
        <v>511.64943651599998</v>
      </c>
      <c r="D160" s="18">
        <v>326.839900559</v>
      </c>
      <c r="E160" s="13">
        <f t="shared" si="168"/>
        <v>-36.12034388534321</v>
      </c>
      <c r="F160" s="18">
        <v>2218.8856557049994</v>
      </c>
      <c r="G160" s="18">
        <v>2648.6055202620009</v>
      </c>
      <c r="H160" s="13">
        <f t="shared" si="169"/>
        <v>19.366471789663628</v>
      </c>
      <c r="I160" s="14">
        <f>(G160/G$181)*100</f>
        <v>3.7635761270630517</v>
      </c>
      <c r="J160" s="19">
        <v>74446</v>
      </c>
      <c r="K160" s="19">
        <v>48036</v>
      </c>
      <c r="L160" s="13">
        <f t="shared" si="170"/>
        <v>-35.475378126427209</v>
      </c>
      <c r="M160" s="19">
        <v>348268</v>
      </c>
      <c r="N160" s="19">
        <v>475158</v>
      </c>
      <c r="O160" s="13">
        <f t="shared" si="171"/>
        <v>36.434584859935455</v>
      </c>
      <c r="P160" s="14">
        <f>(N160/N$181)*100</f>
        <v>1.709691406886283</v>
      </c>
      <c r="Q160" s="19">
        <v>0</v>
      </c>
      <c r="R160" s="15">
        <v>0</v>
      </c>
      <c r="S160" s="39" t="s">
        <v>47</v>
      </c>
      <c r="T160" s="19">
        <v>0</v>
      </c>
      <c r="U160" s="19">
        <v>0</v>
      </c>
      <c r="V160" s="39" t="s">
        <v>47</v>
      </c>
      <c r="W160" s="39" t="s">
        <v>47</v>
      </c>
      <c r="X160" s="18">
        <v>24237.108877999995</v>
      </c>
      <c r="Y160" s="18">
        <v>30115.040441000001</v>
      </c>
      <c r="Z160" s="13">
        <f t="shared" si="174"/>
        <v>24.25178511425263</v>
      </c>
      <c r="AA160" s="18">
        <v>126566.34073899998</v>
      </c>
      <c r="AB160" s="18">
        <v>214835.18378299999</v>
      </c>
      <c r="AC160" s="13">
        <f t="shared" si="175"/>
        <v>69.741166986904105</v>
      </c>
      <c r="AD160" s="14">
        <f>(AB160/AB$181)*100</f>
        <v>10.9343985080463</v>
      </c>
    </row>
    <row r="161" spans="1:30">
      <c r="A161" s="26"/>
      <c r="B161" s="27" t="s">
        <v>4</v>
      </c>
      <c r="C161" s="18">
        <v>8.0042649090000015</v>
      </c>
      <c r="D161" s="18">
        <v>2.7282397659999997</v>
      </c>
      <c r="E161" s="13">
        <f t="shared" si="168"/>
        <v>-65.915174010140959</v>
      </c>
      <c r="F161" s="18">
        <v>32.079272513000006</v>
      </c>
      <c r="G161" s="18">
        <v>39.718923594000003</v>
      </c>
      <c r="H161" s="13">
        <f t="shared" si="169"/>
        <v>23.814913751251858</v>
      </c>
      <c r="I161" s="14">
        <f>(G161/G$182)*100</f>
        <v>3.2312211782347985E-2</v>
      </c>
      <c r="J161" s="19">
        <v>0</v>
      </c>
      <c r="K161" s="19">
        <v>0</v>
      </c>
      <c r="L161" s="39" t="s">
        <v>47</v>
      </c>
      <c r="M161" s="19">
        <v>7</v>
      </c>
      <c r="N161" s="19">
        <v>0</v>
      </c>
      <c r="O161" s="13">
        <f t="shared" si="171"/>
        <v>-100</v>
      </c>
      <c r="P161" s="14">
        <f>(N161/N$182)*100</f>
        <v>0</v>
      </c>
      <c r="Q161" s="19">
        <v>6576</v>
      </c>
      <c r="R161" s="15">
        <v>3015</v>
      </c>
      <c r="S161" s="13">
        <f t="shared" si="172"/>
        <v>-54.151459854014597</v>
      </c>
      <c r="T161" s="19">
        <v>34336</v>
      </c>
      <c r="U161" s="19">
        <v>47051</v>
      </c>
      <c r="V161" s="13">
        <f t="shared" si="173"/>
        <v>37.031104380242311</v>
      </c>
      <c r="W161" s="14">
        <f>(U161/U$182)*100</f>
        <v>3.6657727149862221E-2</v>
      </c>
      <c r="X161" s="18">
        <v>615.60859420999998</v>
      </c>
      <c r="Y161" s="18">
        <v>244.98234229999997</v>
      </c>
      <c r="Z161" s="13">
        <f t="shared" si="174"/>
        <v>-60.204853440296489</v>
      </c>
      <c r="AA161" s="18">
        <v>2790.3846811000003</v>
      </c>
      <c r="AB161" s="18">
        <v>3458.2258430900001</v>
      </c>
      <c r="AC161" s="13">
        <f t="shared" si="175"/>
        <v>23.933659273341821</v>
      </c>
      <c r="AD161" s="14">
        <f>(AB161/AB$182)*100</f>
        <v>0.32161085215955687</v>
      </c>
    </row>
    <row r="162" spans="1:30">
      <c r="A162" s="26"/>
      <c r="B162" s="27" t="s">
        <v>5</v>
      </c>
      <c r="C162" s="18">
        <v>15.113070195000001</v>
      </c>
      <c r="D162" s="18">
        <v>24.266105047</v>
      </c>
      <c r="E162" s="13">
        <f t="shared" si="168"/>
        <v>60.563702370866935</v>
      </c>
      <c r="F162" s="18">
        <v>87.058410101999996</v>
      </c>
      <c r="G162" s="18">
        <v>95.951478666</v>
      </c>
      <c r="H162" s="13">
        <f t="shared" si="169"/>
        <v>10.215059697943763</v>
      </c>
      <c r="I162" s="14">
        <f>(G162/G$183)*100</f>
        <v>0.34137562237790464</v>
      </c>
      <c r="J162" s="19">
        <v>4</v>
      </c>
      <c r="K162" s="19">
        <v>2</v>
      </c>
      <c r="L162" s="13">
        <f t="shared" si="170"/>
        <v>-50</v>
      </c>
      <c r="M162" s="19">
        <v>67</v>
      </c>
      <c r="N162" s="19">
        <v>64</v>
      </c>
      <c r="O162" s="13">
        <f t="shared" si="171"/>
        <v>-4.4776119402985071</v>
      </c>
      <c r="P162" s="14">
        <f>(N162/N$183)*100</f>
        <v>2.2099447513812152</v>
      </c>
      <c r="Q162" s="19">
        <v>2684</v>
      </c>
      <c r="R162" s="20">
        <v>2143</v>
      </c>
      <c r="S162" s="13">
        <f t="shared" si="172"/>
        <v>-20.156482861400892</v>
      </c>
      <c r="T162" s="19">
        <v>63601</v>
      </c>
      <c r="U162" s="19">
        <v>63085</v>
      </c>
      <c r="V162" s="13">
        <f t="shared" si="173"/>
        <v>-0.81130799830191358</v>
      </c>
      <c r="W162" s="14">
        <f>(U162/U$183)*100</f>
        <v>0.8584496360110947</v>
      </c>
      <c r="X162" s="18">
        <v>0.26839999999999997</v>
      </c>
      <c r="Y162" s="18">
        <v>0.21429999999999999</v>
      </c>
      <c r="Z162" s="13">
        <f t="shared" si="174"/>
        <v>-20.156482861400889</v>
      </c>
      <c r="AA162" s="18">
        <v>28.950600000000005</v>
      </c>
      <c r="AB162" s="18">
        <v>19.6768</v>
      </c>
      <c r="AC162" s="13">
        <f t="shared" si="175"/>
        <v>-32.033187567787898</v>
      </c>
      <c r="AD162" s="14">
        <f>(AB162/AB$183)*100</f>
        <v>2.4008673146478688E-2</v>
      </c>
    </row>
    <row r="163" spans="1:30">
      <c r="A163" s="26"/>
      <c r="B163" s="10" t="s">
        <v>23</v>
      </c>
      <c r="C163" s="18">
        <v>0.66397149599999494</v>
      </c>
      <c r="D163" s="18">
        <v>0.97807456199999931</v>
      </c>
      <c r="E163" s="13">
        <f t="shared" si="168"/>
        <v>47.3067093832002</v>
      </c>
      <c r="F163" s="18">
        <v>6.0030408280000067</v>
      </c>
      <c r="G163" s="18">
        <v>25.077462415000035</v>
      </c>
      <c r="H163" s="13">
        <f t="shared" si="169"/>
        <v>317.74599129879527</v>
      </c>
      <c r="I163" s="14">
        <f>(G163/G$184)*100</f>
        <v>0.39465311382773249</v>
      </c>
      <c r="J163" s="19">
        <v>20</v>
      </c>
      <c r="K163" s="19">
        <v>18</v>
      </c>
      <c r="L163" s="13">
        <f t="shared" si="170"/>
        <v>-10</v>
      </c>
      <c r="M163" s="19">
        <v>47</v>
      </c>
      <c r="N163" s="19">
        <v>190</v>
      </c>
      <c r="O163" s="13">
        <f t="shared" si="171"/>
        <v>304.25531914893617</v>
      </c>
      <c r="P163" s="14">
        <f>(N163/N$184)*100</f>
        <v>0.61668289516390784</v>
      </c>
      <c r="Q163" s="19">
        <v>5161</v>
      </c>
      <c r="R163" s="15">
        <v>14744</v>
      </c>
      <c r="S163" s="13">
        <f t="shared" si="172"/>
        <v>185.68106956016274</v>
      </c>
      <c r="T163" s="19">
        <v>57254</v>
      </c>
      <c r="U163" s="19">
        <v>383069</v>
      </c>
      <c r="V163" s="13">
        <f t="shared" si="173"/>
        <v>569.06940999755477</v>
      </c>
      <c r="W163" s="14">
        <f>(U163/U$184)*100</f>
        <v>0.41562814964028222</v>
      </c>
      <c r="X163" s="18">
        <v>827.20369270399999</v>
      </c>
      <c r="Y163" s="18">
        <v>2718.3608349679998</v>
      </c>
      <c r="Z163" s="13">
        <f t="shared" si="174"/>
        <v>228.62049081068557</v>
      </c>
      <c r="AA163" s="18">
        <v>6197.9319905689999</v>
      </c>
      <c r="AB163" s="18">
        <v>65378.088262973994</v>
      </c>
      <c r="AC163" s="13">
        <f t="shared" si="175"/>
        <v>954.83713539380051</v>
      </c>
      <c r="AD163" s="14">
        <f>(AB163/AB$184)*100</f>
        <v>3.90553881848995</v>
      </c>
    </row>
    <row r="164" spans="1:30">
      <c r="A164" s="26"/>
      <c r="B164" s="10"/>
      <c r="C164" s="18"/>
      <c r="D164" s="18"/>
      <c r="E164" s="13"/>
      <c r="F164" s="18"/>
      <c r="G164" s="18"/>
      <c r="H164" s="13"/>
      <c r="I164" s="14"/>
      <c r="J164" s="19"/>
      <c r="K164" s="19"/>
      <c r="L164" s="13"/>
      <c r="M164" s="19"/>
      <c r="N164" s="19"/>
      <c r="O164" s="13"/>
      <c r="P164" s="14"/>
      <c r="Q164" s="19"/>
      <c r="R164" s="15"/>
      <c r="S164" s="13"/>
      <c r="T164" s="19"/>
      <c r="U164" s="19"/>
      <c r="V164" s="13"/>
      <c r="W164" s="14"/>
      <c r="X164" s="18"/>
      <c r="Y164" s="18"/>
      <c r="Z164" s="13"/>
      <c r="AA164" s="18"/>
      <c r="AB164" s="18"/>
      <c r="AC164" s="13"/>
      <c r="AD164" s="14"/>
    </row>
    <row r="165" spans="1:30" s="28" customFormat="1" ht="15">
      <c r="A165" s="10"/>
      <c r="B165" s="5" t="s">
        <v>9</v>
      </c>
      <c r="C165" s="6">
        <f>C166+C167+C168+C169+C170</f>
        <v>12682.482328043501</v>
      </c>
      <c r="D165" s="6">
        <f>D166+D167+D168+D169+D170</f>
        <v>8342.7266898622474</v>
      </c>
      <c r="E165" s="7">
        <f t="shared" ref="E165:E170" si="176">((D165-C165)/C165)*100</f>
        <v>-34.218503333414368</v>
      </c>
      <c r="F165" s="6">
        <f>F166+F167+F168+F169+F170</f>
        <v>72481.172970219472</v>
      </c>
      <c r="G165" s="6">
        <f>G166+G167+G168+G169+G170</f>
        <v>80919.404998176033</v>
      </c>
      <c r="H165" s="7">
        <f t="shared" ref="H165:H170" si="177">((G165-F165)/F165)*100</f>
        <v>11.641963950312448</v>
      </c>
      <c r="I165" s="8">
        <f>(G165/G$179)*100</f>
        <v>31.255505459728273</v>
      </c>
      <c r="J165" s="9">
        <f>J166+J167+J168+J169+J170</f>
        <v>1142661</v>
      </c>
      <c r="K165" s="9">
        <f>K166+K167+K168+K169+K170</f>
        <v>671407</v>
      </c>
      <c r="L165" s="7">
        <f t="shared" ref="L165:L170" si="178">((K165-J165)/J165)*100</f>
        <v>-41.241803124461235</v>
      </c>
      <c r="M165" s="9">
        <f>M166+M167+M168+M169+M170</f>
        <v>7254556</v>
      </c>
      <c r="N165" s="9">
        <f>N166+N167+N168+N169+N170</f>
        <v>6961463</v>
      </c>
      <c r="O165" s="7">
        <f t="shared" ref="O165:O170" si="179">((N165-M165)/M165)*100</f>
        <v>-4.0401231998209122</v>
      </c>
      <c r="P165" s="8">
        <f>(N165/N$179)*100</f>
        <v>24.099307190133935</v>
      </c>
      <c r="Q165" s="9">
        <f>Q166+Q167+Q168+Q169+Q170</f>
        <v>24132872</v>
      </c>
      <c r="R165" s="9">
        <f>R166+R167+R168+R169+R170</f>
        <v>18745316</v>
      </c>
      <c r="S165" s="7">
        <f t="shared" ref="S165:S170" si="180">((R165-Q165)/Q165)*100</f>
        <v>-22.324553828487552</v>
      </c>
      <c r="T165" s="9">
        <f>T166+T167+T168+T169+T170</f>
        <v>168352325</v>
      </c>
      <c r="U165" s="9">
        <f>U166+U167+U168+U169+U170</f>
        <v>187337104</v>
      </c>
      <c r="V165" s="7">
        <f t="shared" ref="V165:V170" si="181">((U165-T165)/T165)*100</f>
        <v>11.276814264370866</v>
      </c>
      <c r="W165" s="8">
        <f>(U165/U$179)*100</f>
        <v>82.213284286986919</v>
      </c>
      <c r="X165" s="6">
        <f>X166+X167+X168+X169+X170</f>
        <v>451914.81437994062</v>
      </c>
      <c r="Y165" s="6">
        <f>Y166+Y167+Y168+Y169+Y170</f>
        <v>304081.77873860032</v>
      </c>
      <c r="Z165" s="7">
        <f t="shared" ref="Z165:Z170" si="182">((Y165-X165)/X165)*100</f>
        <v>-32.71258895200809</v>
      </c>
      <c r="AA165" s="6">
        <f>AA166+AA167+AA168+AA169+AA170</f>
        <v>3259324.0633578766</v>
      </c>
      <c r="AB165" s="6">
        <f>AB166+AB167+AB168+AB169+AB170</f>
        <v>3993744.6048086099</v>
      </c>
      <c r="AC165" s="7">
        <f t="shared" ref="AC165:AC170" si="183">((AB165-AA165)/AA165)*100</f>
        <v>22.532909498238297</v>
      </c>
      <c r="AD165" s="8">
        <f>(AB165/AB$179)*100</f>
        <v>82.759501591358799</v>
      </c>
    </row>
    <row r="166" spans="1:30" s="28" customFormat="1" ht="15">
      <c r="A166" s="10"/>
      <c r="B166" s="10" t="s">
        <v>2</v>
      </c>
      <c r="C166" s="11">
        <f t="shared" ref="C166:D170" si="184">C5+C12+C19+C26+C33+C40+C47+C54+C61+C68+C75+C82+C89+C96+C103+C110+C117+C124+C131+C138+C145+C152+C159</f>
        <v>1186.1416355438319</v>
      </c>
      <c r="D166" s="11">
        <f t="shared" si="184"/>
        <v>1066.6549743748503</v>
      </c>
      <c r="E166" s="13">
        <f t="shared" si="176"/>
        <v>-10.073557624861412</v>
      </c>
      <c r="F166" s="11">
        <f t="shared" ref="F166:G170" si="185">F5+F12+F19+F26+F33+F40+F47+F54+F61+F68+F75+F82+F89+F96+F103+F110+F117+F124+F131+F138+F145+F152+F159</f>
        <v>7273.7610874892307</v>
      </c>
      <c r="G166" s="11">
        <f t="shared" si="185"/>
        <v>9170.450751410066</v>
      </c>
      <c r="H166" s="13">
        <f t="shared" si="177"/>
        <v>26.075776219583503</v>
      </c>
      <c r="I166" s="14">
        <f>(G166/G$180)*100</f>
        <v>29.451141740394167</v>
      </c>
      <c r="J166" s="15">
        <f t="shared" ref="J166:K170" si="186">J5+J12+J19+J26+J33+J40+J47+J54+J61+J68+J75+J82+J89+J96+J103+J110+J117+J124+J131+J138+J145+J152+J159</f>
        <v>39318</v>
      </c>
      <c r="K166" s="15">
        <f t="shared" si="186"/>
        <v>18565</v>
      </c>
      <c r="L166" s="13">
        <f t="shared" si="178"/>
        <v>-52.782440612442137</v>
      </c>
      <c r="M166" s="15">
        <f t="shared" ref="M166:N170" si="187">M5+M12+M19+M26+M33+M40+M47+M54+M61+M68+M75+M82+M89+M96+M103+M110+M117+M124+M131+M138+M145+M152+M159</f>
        <v>259949</v>
      </c>
      <c r="N166" s="15">
        <f t="shared" si="187"/>
        <v>206190</v>
      </c>
      <c r="O166" s="13">
        <f t="shared" si="179"/>
        <v>-20.680595039796266</v>
      </c>
      <c r="P166" s="14">
        <f>(N166/N$180)*100</f>
        <v>19.494572549894627</v>
      </c>
      <c r="Q166" s="15">
        <f t="shared" ref="Q166:R170" si="188">Q5+Q12+Q19+Q26+Q33+Q40+Q47+Q54+Q61+Q68+Q75+Q82+Q89+Q96+Q103+Q110+Q117+Q124+Q131+Q138+Q145+Q152+Q159</f>
        <v>0</v>
      </c>
      <c r="R166" s="15">
        <f t="shared" si="188"/>
        <v>0</v>
      </c>
      <c r="S166" s="39" t="s">
        <v>47</v>
      </c>
      <c r="T166" s="15">
        <f t="shared" ref="T166:U170" si="189">T5+T12+T19+T26+T33+T40+T47+T54+T61+T68+T75+T82+T89+T96+T103+T110+T117+T124+T131+T138+T145+T152+T159</f>
        <v>0</v>
      </c>
      <c r="U166" s="15">
        <f t="shared" si="189"/>
        <v>0</v>
      </c>
      <c r="V166" s="39" t="s">
        <v>47</v>
      </c>
      <c r="W166" s="39" t="s">
        <v>47</v>
      </c>
      <c r="X166" s="11">
        <f t="shared" ref="X166:Y170" si="190">X5+X12+X19+X26+X33+X40+X47+X54+X61+X68+X75+X82+X89+X96+X103+X110+X117+X124+X131+X138+X145+X152+X159</f>
        <v>2997.8298474200092</v>
      </c>
      <c r="Y166" s="11">
        <f t="shared" si="190"/>
        <v>2877.5759300469913</v>
      </c>
      <c r="Z166" s="13">
        <f t="shared" si="182"/>
        <v>-4.0113656709539658</v>
      </c>
      <c r="AA166" s="11">
        <f t="shared" ref="AA166:AB170" si="191">AA5+AA12+AA19+AA26+AA33+AA40+AA47+AA54+AA61+AA68+AA75+AA82+AA89+AA96+AA103+AA110+AA117+AA124+AA131+AA138+AA145+AA152+AA159</f>
        <v>21065.310548271002</v>
      </c>
      <c r="AB166" s="11">
        <f t="shared" si="191"/>
        <v>18186.953588090993</v>
      </c>
      <c r="AC166" s="13">
        <f t="shared" si="183"/>
        <v>-13.663966422827114</v>
      </c>
      <c r="AD166" s="14">
        <f>(AB166/AB$180)*100</f>
        <v>61.162926801167494</v>
      </c>
    </row>
    <row r="167" spans="1:30" s="29" customFormat="1">
      <c r="A167" s="10"/>
      <c r="B167" s="10" t="s">
        <v>3</v>
      </c>
      <c r="C167" s="11">
        <f t="shared" si="184"/>
        <v>6833.4697047203836</v>
      </c>
      <c r="D167" s="11">
        <f t="shared" si="184"/>
        <v>4079.9740924010393</v>
      </c>
      <c r="E167" s="13">
        <f t="shared" si="176"/>
        <v>-40.294253597367977</v>
      </c>
      <c r="F167" s="11">
        <f t="shared" si="185"/>
        <v>39397.27218468974</v>
      </c>
      <c r="G167" s="11">
        <f t="shared" si="185"/>
        <v>41114.271346961352</v>
      </c>
      <c r="H167" s="13">
        <f t="shared" si="177"/>
        <v>4.3581676269933691</v>
      </c>
      <c r="I167" s="14">
        <f>(G167/G$181)*100</f>
        <v>58.421946544802786</v>
      </c>
      <c r="J167" s="15">
        <f t="shared" si="186"/>
        <v>1102421</v>
      </c>
      <c r="K167" s="15">
        <f t="shared" si="186"/>
        <v>651442</v>
      </c>
      <c r="L167" s="13">
        <f t="shared" si="178"/>
        <v>-40.908055996756232</v>
      </c>
      <c r="M167" s="15">
        <f t="shared" si="187"/>
        <v>6987362</v>
      </c>
      <c r="N167" s="15">
        <f t="shared" si="187"/>
        <v>6747302</v>
      </c>
      <c r="O167" s="13">
        <f t="shared" si="179"/>
        <v>-3.4356313584440024</v>
      </c>
      <c r="P167" s="14">
        <f>(N167/N$181)*100</f>
        <v>24.277828109947912</v>
      </c>
      <c r="Q167" s="15">
        <f t="shared" si="188"/>
        <v>0</v>
      </c>
      <c r="R167" s="15">
        <f t="shared" si="188"/>
        <v>0</v>
      </c>
      <c r="S167" s="39" t="s">
        <v>47</v>
      </c>
      <c r="T167" s="15">
        <f t="shared" si="189"/>
        <v>0</v>
      </c>
      <c r="U167" s="15">
        <f t="shared" si="189"/>
        <v>0</v>
      </c>
      <c r="V167" s="39" t="s">
        <v>47</v>
      </c>
      <c r="W167" s="39" t="s">
        <v>47</v>
      </c>
      <c r="X167" s="11">
        <f t="shared" si="190"/>
        <v>183402.80771706588</v>
      </c>
      <c r="Y167" s="11">
        <f t="shared" si="190"/>
        <v>156134.9151111065</v>
      </c>
      <c r="Z167" s="13">
        <f t="shared" si="182"/>
        <v>-14.867761810945309</v>
      </c>
      <c r="AA167" s="11">
        <f t="shared" si="191"/>
        <v>1153453.5536938235</v>
      </c>
      <c r="AB167" s="11">
        <f t="shared" si="191"/>
        <v>1330914.02770023</v>
      </c>
      <c r="AC167" s="13">
        <f t="shared" si="183"/>
        <v>15.385142595304899</v>
      </c>
      <c r="AD167" s="14">
        <f>(AB167/AB$181)*100</f>
        <v>67.739110989951598</v>
      </c>
    </row>
    <row r="168" spans="1:30" s="29" customFormat="1">
      <c r="A168" s="10"/>
      <c r="B168" s="10" t="s">
        <v>4</v>
      </c>
      <c r="C168" s="11">
        <f t="shared" si="184"/>
        <v>3980.4630548904779</v>
      </c>
      <c r="D168" s="11">
        <f t="shared" si="184"/>
        <v>2647.4270948758085</v>
      </c>
      <c r="E168" s="13">
        <f t="shared" si="176"/>
        <v>-33.489469482121542</v>
      </c>
      <c r="F168" s="11">
        <f t="shared" si="185"/>
        <v>21881.305041881373</v>
      </c>
      <c r="G168" s="11">
        <f t="shared" si="185"/>
        <v>24674.642272873982</v>
      </c>
      <c r="H168" s="13">
        <f t="shared" si="177"/>
        <v>12.76586211675259</v>
      </c>
      <c r="I168" s="14">
        <f>(G168/G$182)*100</f>
        <v>20.073360369091684</v>
      </c>
      <c r="J168" s="15">
        <f t="shared" si="186"/>
        <v>142</v>
      </c>
      <c r="K168" s="15">
        <f t="shared" si="186"/>
        <v>836</v>
      </c>
      <c r="L168" s="13">
        <f t="shared" si="178"/>
        <v>488.73239436619718</v>
      </c>
      <c r="M168" s="15">
        <f t="shared" si="187"/>
        <v>1016</v>
      </c>
      <c r="N168" s="15">
        <f t="shared" si="187"/>
        <v>2150</v>
      </c>
      <c r="O168" s="13">
        <f t="shared" si="179"/>
        <v>111.61417322834646</v>
      </c>
      <c r="P168" s="14">
        <f>(N168/N$182)*100</f>
        <v>68.232307204062209</v>
      </c>
      <c r="Q168" s="15">
        <f t="shared" si="188"/>
        <v>15380725</v>
      </c>
      <c r="R168" s="15">
        <f t="shared" si="188"/>
        <v>14862520</v>
      </c>
      <c r="S168" s="13">
        <f t="shared" si="180"/>
        <v>-3.3691844825260184</v>
      </c>
      <c r="T168" s="15">
        <f t="shared" si="189"/>
        <v>101792061</v>
      </c>
      <c r="U168" s="15">
        <f t="shared" si="189"/>
        <v>128105179</v>
      </c>
      <c r="V168" s="13">
        <f t="shared" si="181"/>
        <v>25.849872516089444</v>
      </c>
      <c r="W168" s="14">
        <f>(U168/U$182)*100</f>
        <v>99.807542842155527</v>
      </c>
      <c r="X168" s="11">
        <f t="shared" si="190"/>
        <v>108397.77563715902</v>
      </c>
      <c r="Y168" s="11">
        <f t="shared" si="190"/>
        <v>102251.13049169739</v>
      </c>
      <c r="Z168" s="13">
        <f t="shared" si="182"/>
        <v>-5.6704532074868039</v>
      </c>
      <c r="AA168" s="11">
        <f t="shared" si="191"/>
        <v>886867.15001627523</v>
      </c>
      <c r="AB168" s="11">
        <f t="shared" si="191"/>
        <v>1073341.6285325156</v>
      </c>
      <c r="AC168" s="13">
        <f t="shared" si="183"/>
        <v>21.026202009265795</v>
      </c>
      <c r="AD168" s="14">
        <f>(AB168/AB$182)*100</f>
        <v>99.819483016247048</v>
      </c>
    </row>
    <row r="169" spans="1:30" s="28" customFormat="1" ht="15">
      <c r="A169" s="10"/>
      <c r="B169" s="10" t="s">
        <v>5</v>
      </c>
      <c r="C169" s="11">
        <f t="shared" si="184"/>
        <v>106.05423565230001</v>
      </c>
      <c r="D169" s="11">
        <f t="shared" si="184"/>
        <v>70.416092334999988</v>
      </c>
      <c r="E169" s="13">
        <f t="shared" si="176"/>
        <v>-33.603696352251376</v>
      </c>
      <c r="F169" s="11">
        <f t="shared" si="185"/>
        <v>399.4800535280699</v>
      </c>
      <c r="G169" s="11">
        <f t="shared" si="185"/>
        <v>258.95894018545266</v>
      </c>
      <c r="H169" s="13">
        <f t="shared" si="177"/>
        <v>-35.17600243155654</v>
      </c>
      <c r="I169" s="14">
        <f>(G169/G$183)*100</f>
        <v>0.92132263728684427</v>
      </c>
      <c r="J169" s="15">
        <f t="shared" si="186"/>
        <v>52</v>
      </c>
      <c r="K169" s="15">
        <f t="shared" si="186"/>
        <v>33</v>
      </c>
      <c r="L169" s="13">
        <f t="shared" si="178"/>
        <v>-36.538461538461533</v>
      </c>
      <c r="M169" s="15">
        <f t="shared" si="187"/>
        <v>494</v>
      </c>
      <c r="N169" s="15">
        <f t="shared" si="187"/>
        <v>349</v>
      </c>
      <c r="O169" s="13">
        <f t="shared" si="179"/>
        <v>-29.352226720647774</v>
      </c>
      <c r="P169" s="14">
        <f>(N169/N$183)*100</f>
        <v>12.051104972375692</v>
      </c>
      <c r="Q169" s="15">
        <f t="shared" si="188"/>
        <v>269708</v>
      </c>
      <c r="R169" s="15">
        <f t="shared" si="188"/>
        <v>194901</v>
      </c>
      <c r="S169" s="13">
        <f t="shared" si="180"/>
        <v>-27.73629258308986</v>
      </c>
      <c r="T169" s="15">
        <f t="shared" si="189"/>
        <v>3375218</v>
      </c>
      <c r="U169" s="15">
        <f t="shared" si="189"/>
        <v>1686405</v>
      </c>
      <c r="V169" s="13">
        <f t="shared" si="181"/>
        <v>-50.03567176994197</v>
      </c>
      <c r="W169" s="14">
        <f>(U169/U$183)*100</f>
        <v>22.948304009150991</v>
      </c>
      <c r="X169" s="11">
        <f t="shared" si="190"/>
        <v>16362.077769900005</v>
      </c>
      <c r="Y169" s="11">
        <f t="shared" si="190"/>
        <v>-12614.161047999998</v>
      </c>
      <c r="Z169" s="13">
        <f t="shared" si="182"/>
        <v>-177.09388272927816</v>
      </c>
      <c r="AA169" s="11">
        <f t="shared" si="191"/>
        <v>105944.75926919999</v>
      </c>
      <c r="AB169" s="11">
        <f t="shared" si="191"/>
        <v>65983.109399700013</v>
      </c>
      <c r="AC169" s="13">
        <f t="shared" si="183"/>
        <v>-37.719326699265558</v>
      </c>
      <c r="AD169" s="14">
        <f>(AB169/AB$183)*100</f>
        <v>80.509376868481837</v>
      </c>
    </row>
    <row r="170" spans="1:30" s="29" customFormat="1">
      <c r="A170" s="10"/>
      <c r="B170" s="10" t="s">
        <v>23</v>
      </c>
      <c r="C170" s="11">
        <f t="shared" si="184"/>
        <v>576.3536972365082</v>
      </c>
      <c r="D170" s="11">
        <f t="shared" si="184"/>
        <v>478.25443587555031</v>
      </c>
      <c r="E170" s="13">
        <f t="shared" si="176"/>
        <v>-17.020670090488306</v>
      </c>
      <c r="F170" s="11">
        <f t="shared" si="185"/>
        <v>3529.3546026310496</v>
      </c>
      <c r="G170" s="11">
        <f t="shared" si="185"/>
        <v>5701.0816867451804</v>
      </c>
      <c r="H170" s="13">
        <f t="shared" si="177"/>
        <v>61.533263971128314</v>
      </c>
      <c r="I170" s="14">
        <f>(G170/G$184)*100</f>
        <v>89.719988515043852</v>
      </c>
      <c r="J170" s="15">
        <f t="shared" si="186"/>
        <v>728</v>
      </c>
      <c r="K170" s="15">
        <f t="shared" si="186"/>
        <v>531</v>
      </c>
      <c r="L170" s="13">
        <f t="shared" si="178"/>
        <v>-27.060439560439558</v>
      </c>
      <c r="M170" s="15">
        <f t="shared" si="187"/>
        <v>5735</v>
      </c>
      <c r="N170" s="15">
        <f t="shared" si="187"/>
        <v>5472</v>
      </c>
      <c r="O170" s="13">
        <f t="shared" si="179"/>
        <v>-4.5858761987794248</v>
      </c>
      <c r="P170" s="14">
        <f>(N170/N$184)*100</f>
        <v>17.760467380720545</v>
      </c>
      <c r="Q170" s="15">
        <f t="shared" si="188"/>
        <v>8482439</v>
      </c>
      <c r="R170" s="15">
        <f t="shared" si="188"/>
        <v>3687895</v>
      </c>
      <c r="S170" s="13">
        <f t="shared" si="180"/>
        <v>-56.523176883441181</v>
      </c>
      <c r="T170" s="15">
        <f t="shared" si="189"/>
        <v>63185046</v>
      </c>
      <c r="U170" s="15">
        <f t="shared" si="189"/>
        <v>57545520</v>
      </c>
      <c r="V170" s="13">
        <f t="shared" si="181"/>
        <v>-8.9254125097891048</v>
      </c>
      <c r="W170" s="14">
        <f>(U170/U$184)*100</f>
        <v>62.436631514656248</v>
      </c>
      <c r="X170" s="11">
        <f t="shared" si="190"/>
        <v>140754.32340839569</v>
      </c>
      <c r="Y170" s="11">
        <f t="shared" si="190"/>
        <v>55432.318253749429</v>
      </c>
      <c r="Z170" s="13">
        <f t="shared" si="182"/>
        <v>-60.617679861304339</v>
      </c>
      <c r="AA170" s="11">
        <f t="shared" si="191"/>
        <v>1091993.2898303072</v>
      </c>
      <c r="AB170" s="11">
        <f t="shared" si="191"/>
        <v>1505318.8855880734</v>
      </c>
      <c r="AC170" s="13">
        <f t="shared" si="183"/>
        <v>37.850561867646263</v>
      </c>
      <c r="AD170" s="14">
        <f>(AB170/AB$184)*100</f>
        <v>89.924338537133266</v>
      </c>
    </row>
    <row r="171" spans="1:30" s="29" customFormat="1">
      <c r="A171" s="10"/>
      <c r="B171" s="10"/>
      <c r="C171" s="11"/>
      <c r="D171" s="11"/>
      <c r="E171" s="13"/>
      <c r="F171" s="11"/>
      <c r="G171" s="11"/>
      <c r="H171" s="13"/>
      <c r="I171" s="14"/>
      <c r="J171" s="15"/>
      <c r="K171" s="15"/>
      <c r="L171" s="13"/>
      <c r="M171" s="15"/>
      <c r="N171" s="15"/>
      <c r="O171" s="13"/>
      <c r="P171" s="14"/>
      <c r="Q171" s="15"/>
      <c r="R171" s="15"/>
      <c r="S171" s="13"/>
      <c r="T171" s="15"/>
      <c r="U171" s="15"/>
      <c r="V171" s="13"/>
      <c r="W171" s="14"/>
      <c r="X171" s="11"/>
      <c r="Y171" s="11"/>
      <c r="Z171" s="13"/>
      <c r="AA171" s="11"/>
      <c r="AB171" s="11"/>
      <c r="AC171" s="13"/>
      <c r="AD171" s="14"/>
    </row>
    <row r="172" spans="1:30" s="29" customFormat="1" ht="15">
      <c r="A172" s="4">
        <v>24</v>
      </c>
      <c r="B172" s="5" t="s">
        <v>33</v>
      </c>
      <c r="C172" s="6">
        <f>C173+C174+C175+C176+C177</f>
        <v>24776.873140536016</v>
      </c>
      <c r="D172" s="6">
        <f>D173+D174+D175+D176+D177</f>
        <v>17066.574453891008</v>
      </c>
      <c r="E172" s="7">
        <f t="shared" ref="E172:E177" si="192">((D172-C172)/C172)*100</f>
        <v>-31.118933543033052</v>
      </c>
      <c r="F172" s="6">
        <f>F173+F174+F175+F176+F177</f>
        <v>142191.68765929702</v>
      </c>
      <c r="G172" s="6">
        <f>G173+G174+G175+G176+G177</f>
        <v>177977.07998248801</v>
      </c>
      <c r="H172" s="7">
        <f t="shared" ref="H172:H177" si="193">((G172-F172)/F172)*100</f>
        <v>25.167007236692857</v>
      </c>
      <c r="I172" s="8">
        <f>(G172/G$179)*100</f>
        <v>68.744494540271731</v>
      </c>
      <c r="J172" s="9">
        <f>J173+J174+J175+J176+J177</f>
        <v>4396535</v>
      </c>
      <c r="K172" s="9">
        <f>K173+K174+K175+K176+K177</f>
        <v>1171662</v>
      </c>
      <c r="L172" s="7">
        <f t="shared" ref="L172:L177" si="194">((K172-J172)/J172)*100</f>
        <v>-73.350331567927924</v>
      </c>
      <c r="M172" s="9">
        <f>M173+M174+M175+M176+M177</f>
        <v>21433256</v>
      </c>
      <c r="N172" s="9">
        <f>N173+N174+N175+N176+N177</f>
        <v>21925106</v>
      </c>
      <c r="O172" s="7">
        <f t="shared" ref="O172:O177" si="195">((N172-M172)/M172)*100</f>
        <v>2.2947983264885186</v>
      </c>
      <c r="P172" s="8">
        <f>(N172/N$179)*100</f>
        <v>75.900692809866072</v>
      </c>
      <c r="Q172" s="9">
        <f>Q173+Q174+Q175+Q176+Q177</f>
        <v>8640417</v>
      </c>
      <c r="R172" s="9">
        <f>R173+R174+R175+R176+R177</f>
        <v>11067428</v>
      </c>
      <c r="S172" s="7">
        <f t="shared" ref="S172:S177" si="196">((R172-Q172)/Q172)*100</f>
        <v>28.089049405833077</v>
      </c>
      <c r="T172" s="9">
        <f>T173+T174+T175+T176+T177</f>
        <v>56300688</v>
      </c>
      <c r="U172" s="9">
        <f>U173+U174+U175+U176+U177</f>
        <v>40530090</v>
      </c>
      <c r="V172" s="7">
        <f t="shared" ref="V172:V177" si="197">((U172-T172)/T172)*100</f>
        <v>-28.011377054575249</v>
      </c>
      <c r="W172" s="8">
        <f>(U172/U$179)*100</f>
        <v>17.786715713013081</v>
      </c>
      <c r="X172" s="6">
        <f>X173+X174+X175+X176+X177</f>
        <v>213202.45314704999</v>
      </c>
      <c r="Y172" s="6">
        <f>Y173+Y174+Y175+Y176+Y177</f>
        <v>86018.705706100023</v>
      </c>
      <c r="Z172" s="7">
        <f t="shared" ref="Z172:Z177" si="198">((Y172-X172)/X172)*100</f>
        <v>-59.653979381385824</v>
      </c>
      <c r="AA172" s="6">
        <f>AA173+AA174+AA175+AA176+AA177</f>
        <v>1074217.3479083139</v>
      </c>
      <c r="AB172" s="6">
        <f>AB173+AB174+AB175+AB176+AB177</f>
        <v>831978.75989759993</v>
      </c>
      <c r="AC172" s="7">
        <f t="shared" ref="AC172:AC177" si="199">((AB172-AA172)/AA172)*100</f>
        <v>-22.550239807837226</v>
      </c>
      <c r="AD172" s="8">
        <f>(AB172/AB$179)*100</f>
        <v>17.24049840864118</v>
      </c>
    </row>
    <row r="173" spans="1:30" s="29" customFormat="1">
      <c r="A173" s="10"/>
      <c r="B173" s="10" t="s">
        <v>2</v>
      </c>
      <c r="C173" s="18">
        <v>3580.2960064999997</v>
      </c>
      <c r="D173" s="11">
        <v>1112.8464897000015</v>
      </c>
      <c r="E173" s="13">
        <f t="shared" si="192"/>
        <v>-68.917472530772955</v>
      </c>
      <c r="F173" s="18">
        <v>24393.546097400002</v>
      </c>
      <c r="G173" s="11">
        <v>21967.39386</v>
      </c>
      <c r="H173" s="13">
        <f t="shared" si="193"/>
        <v>-9.9458776010372443</v>
      </c>
      <c r="I173" s="13">
        <f>(G173/G$180)*100</f>
        <v>70.548858259605822</v>
      </c>
      <c r="J173" s="19">
        <v>174702</v>
      </c>
      <c r="K173" s="15">
        <v>46034</v>
      </c>
      <c r="L173" s="13">
        <f t="shared" si="194"/>
        <v>-73.649986834724274</v>
      </c>
      <c r="M173" s="19">
        <v>1127538</v>
      </c>
      <c r="N173" s="15">
        <v>851489</v>
      </c>
      <c r="O173" s="13">
        <f t="shared" si="195"/>
        <v>-24.482456467099116</v>
      </c>
      <c r="P173" s="13">
        <f>(N173/N$180)*100</f>
        <v>80.505427450105373</v>
      </c>
      <c r="Q173" s="19">
        <v>0</v>
      </c>
      <c r="R173" s="15">
        <v>0</v>
      </c>
      <c r="S173" s="39" t="s">
        <v>47</v>
      </c>
      <c r="T173" s="19">
        <v>0</v>
      </c>
      <c r="U173" s="15">
        <v>0</v>
      </c>
      <c r="V173" s="39" t="s">
        <v>47</v>
      </c>
      <c r="W173" s="39" t="s">
        <v>47</v>
      </c>
      <c r="X173" s="18">
        <v>2145.9988966999999</v>
      </c>
      <c r="Y173" s="11">
        <v>675.88689999999906</v>
      </c>
      <c r="Z173" s="13">
        <f t="shared" si="198"/>
        <v>-68.504788094749671</v>
      </c>
      <c r="AA173" s="18">
        <v>14371.840796699998</v>
      </c>
      <c r="AB173" s="11">
        <v>11548.303600000001</v>
      </c>
      <c r="AC173" s="13">
        <f t="shared" si="199"/>
        <v>-19.646315573912606</v>
      </c>
      <c r="AD173" s="13">
        <f>(AB173/AB$180)*100</f>
        <v>38.837073198832492</v>
      </c>
    </row>
    <row r="174" spans="1:30" s="29" customFormat="1">
      <c r="A174" s="10"/>
      <c r="B174" s="10" t="s">
        <v>3</v>
      </c>
      <c r="C174" s="18">
        <v>4682.2202624000029</v>
      </c>
      <c r="D174" s="11">
        <v>1679.590113700001</v>
      </c>
      <c r="E174" s="13">
        <f t="shared" si="192"/>
        <v>-64.128340411754152</v>
      </c>
      <c r="F174" s="18">
        <v>26618.625119299999</v>
      </c>
      <c r="G174" s="11">
        <v>29260.431617500006</v>
      </c>
      <c r="H174" s="13">
        <f t="shared" si="193"/>
        <v>9.9246542086974614</v>
      </c>
      <c r="I174" s="13">
        <f>(G174/G$181)*100</f>
        <v>41.578053455197221</v>
      </c>
      <c r="J174" s="19">
        <v>4217746</v>
      </c>
      <c r="K174" s="15">
        <v>1123751</v>
      </c>
      <c r="L174" s="13">
        <f t="shared" si="194"/>
        <v>-73.356598524425138</v>
      </c>
      <c r="M174" s="19">
        <v>20276367</v>
      </c>
      <c r="N174" s="15">
        <v>21044731</v>
      </c>
      <c r="O174" s="13">
        <f t="shared" si="195"/>
        <v>3.7894559710819986</v>
      </c>
      <c r="P174" s="13">
        <f>(N174/N$181)*100</f>
        <v>75.722171890052095</v>
      </c>
      <c r="Q174" s="19">
        <v>0</v>
      </c>
      <c r="R174" s="15">
        <v>0</v>
      </c>
      <c r="S174" s="39" t="s">
        <v>47</v>
      </c>
      <c r="T174" s="19">
        <v>0</v>
      </c>
      <c r="U174" s="15">
        <v>0</v>
      </c>
      <c r="V174" s="39" t="s">
        <v>47</v>
      </c>
      <c r="W174" s="39" t="s">
        <v>47</v>
      </c>
      <c r="X174" s="18">
        <v>119254.03677400001</v>
      </c>
      <c r="Y174" s="11">
        <v>32100.025300000016</v>
      </c>
      <c r="Z174" s="13">
        <f t="shared" si="198"/>
        <v>-73.082650979074842</v>
      </c>
      <c r="AA174" s="18">
        <v>560759.87259999989</v>
      </c>
      <c r="AB174" s="11">
        <v>633850.50529999996</v>
      </c>
      <c r="AC174" s="13">
        <f t="shared" si="199"/>
        <v>13.034212373490735</v>
      </c>
      <c r="AD174" s="13">
        <f>(AB174/AB$181)*100</f>
        <v>32.260889010048402</v>
      </c>
    </row>
    <row r="175" spans="1:30" s="28" customFormat="1" ht="15">
      <c r="A175" s="10"/>
      <c r="B175" s="10" t="s">
        <v>4</v>
      </c>
      <c r="C175" s="18">
        <v>13960.510815023012</v>
      </c>
      <c r="D175" s="11">
        <v>13552.024503078004</v>
      </c>
      <c r="E175" s="13">
        <f t="shared" si="192"/>
        <v>-2.9260126463670098</v>
      </c>
      <c r="F175" s="18">
        <v>86527.417422487008</v>
      </c>
      <c r="G175" s="11">
        <v>98247.687716614004</v>
      </c>
      <c r="H175" s="13">
        <f t="shared" si="193"/>
        <v>13.545152095434085</v>
      </c>
      <c r="I175" s="13">
        <f>(G175/G$182)*100</f>
        <v>79.926639630908312</v>
      </c>
      <c r="J175" s="19">
        <v>76</v>
      </c>
      <c r="K175" s="15">
        <v>38</v>
      </c>
      <c r="L175" s="13">
        <f t="shared" si="194"/>
        <v>-50</v>
      </c>
      <c r="M175" s="19">
        <v>713</v>
      </c>
      <c r="N175" s="15">
        <v>1001</v>
      </c>
      <c r="O175" s="13">
        <f t="shared" si="195"/>
        <v>40.392706872370269</v>
      </c>
      <c r="P175" s="13">
        <f>(N175/N$182)*100</f>
        <v>31.767692795937798</v>
      </c>
      <c r="Q175" s="19">
        <v>36883</v>
      </c>
      <c r="R175" s="15">
        <v>28683</v>
      </c>
      <c r="S175" s="13">
        <f t="shared" si="196"/>
        <v>-22.232464821191332</v>
      </c>
      <c r="T175" s="19">
        <v>152981</v>
      </c>
      <c r="U175" s="15">
        <v>247023</v>
      </c>
      <c r="V175" s="13">
        <f t="shared" si="197"/>
        <v>61.472993378262665</v>
      </c>
      <c r="W175" s="13">
        <f>(U175/U$182)*100</f>
        <v>0.19245715784447548</v>
      </c>
      <c r="X175" s="18">
        <v>311.23667159999997</v>
      </c>
      <c r="Y175" s="11">
        <v>260.09244960000012</v>
      </c>
      <c r="Z175" s="13">
        <f t="shared" si="198"/>
        <v>-16.432582233024963</v>
      </c>
      <c r="AA175" s="18">
        <v>1200.0485261000001</v>
      </c>
      <c r="AB175" s="11">
        <v>1941.0678904000001</v>
      </c>
      <c r="AC175" s="13">
        <f t="shared" si="199"/>
        <v>61.749116655158566</v>
      </c>
      <c r="AD175" s="13">
        <f>(AB175/AB$182)*100</f>
        <v>0.18051698375294653</v>
      </c>
    </row>
    <row r="176" spans="1:30" s="29" customFormat="1">
      <c r="A176" s="10"/>
      <c r="B176" s="10" t="s">
        <v>5</v>
      </c>
      <c r="C176" s="18">
        <v>2346.1686556220002</v>
      </c>
      <c r="D176" s="11">
        <v>663.5878808470012</v>
      </c>
      <c r="E176" s="13">
        <f t="shared" si="192"/>
        <v>-71.716104924644668</v>
      </c>
      <c r="F176" s="18">
        <v>3464.9766271529998</v>
      </c>
      <c r="G176" s="11">
        <v>27848.343507961003</v>
      </c>
      <c r="H176" s="13">
        <f t="shared" si="193"/>
        <v>703.70941869361502</v>
      </c>
      <c r="I176" s="13">
        <f>(G176/G$183)*100</f>
        <v>99.078677362713151</v>
      </c>
      <c r="J176" s="19">
        <v>848</v>
      </c>
      <c r="K176" s="15">
        <v>279</v>
      </c>
      <c r="L176" s="13">
        <f t="shared" si="194"/>
        <v>-67.09905660377359</v>
      </c>
      <c r="M176" s="19">
        <v>3288</v>
      </c>
      <c r="N176" s="15">
        <v>2547</v>
      </c>
      <c r="O176" s="13">
        <f t="shared" si="195"/>
        <v>-22.536496350364963</v>
      </c>
      <c r="P176" s="13">
        <f>(N176/N$183)*100</f>
        <v>87.948895027624303</v>
      </c>
      <c r="Q176" s="19">
        <v>1229866</v>
      </c>
      <c r="R176" s="15">
        <v>560822</v>
      </c>
      <c r="S176" s="13">
        <f t="shared" si="196"/>
        <v>-54.3997476147808</v>
      </c>
      <c r="T176" s="19">
        <v>4848782</v>
      </c>
      <c r="U176" s="15">
        <v>5662308</v>
      </c>
      <c r="V176" s="13">
        <f t="shared" si="197"/>
        <v>16.777945471666904</v>
      </c>
      <c r="W176" s="13">
        <f>(U176/U$183)*100</f>
        <v>77.051695990849012</v>
      </c>
      <c r="X176" s="18">
        <v>4173.771344800005</v>
      </c>
      <c r="Y176" s="11">
        <v>2355.7635729000003</v>
      </c>
      <c r="Z176" s="13">
        <f t="shared" si="198"/>
        <v>-43.557914933816726</v>
      </c>
      <c r="AA176" s="18">
        <v>19782.880325564005</v>
      </c>
      <c r="AB176" s="11">
        <v>15973.9395382</v>
      </c>
      <c r="AC176" s="13">
        <f t="shared" si="199"/>
        <v>-19.253722029759146</v>
      </c>
      <c r="AD176" s="13">
        <f>(AB176/AB$183)*100</f>
        <v>19.490623131518163</v>
      </c>
    </row>
    <row r="177" spans="1:30" s="29" customFormat="1">
      <c r="A177" s="10"/>
      <c r="B177" s="10" t="s">
        <v>23</v>
      </c>
      <c r="C177" s="18">
        <v>207.67740099100004</v>
      </c>
      <c r="D177" s="11">
        <v>58.525466565999942</v>
      </c>
      <c r="E177" s="13">
        <f t="shared" si="192"/>
        <v>-71.81904902183544</v>
      </c>
      <c r="F177" s="18">
        <v>1187.1223929569999</v>
      </c>
      <c r="G177" s="11">
        <v>653.223280413</v>
      </c>
      <c r="H177" s="13">
        <f t="shared" si="193"/>
        <v>-44.974226390769367</v>
      </c>
      <c r="I177" s="13">
        <f>(G177/G$184)*100</f>
        <v>10.280011484956148</v>
      </c>
      <c r="J177" s="19">
        <v>3163</v>
      </c>
      <c r="K177" s="15">
        <v>1560</v>
      </c>
      <c r="L177" s="13">
        <f t="shared" si="194"/>
        <v>-50.679734429339241</v>
      </c>
      <c r="M177" s="19">
        <v>25350</v>
      </c>
      <c r="N177" s="15">
        <v>25338</v>
      </c>
      <c r="O177" s="13">
        <f t="shared" si="195"/>
        <v>-4.7337278106508875E-2</v>
      </c>
      <c r="P177" s="13">
        <f>(N177/N$184)*100</f>
        <v>82.239532619279458</v>
      </c>
      <c r="Q177" s="19">
        <v>7373668</v>
      </c>
      <c r="R177" s="15">
        <v>10477923</v>
      </c>
      <c r="S177" s="13">
        <f t="shared" si="196"/>
        <v>42.099196763401878</v>
      </c>
      <c r="T177" s="19">
        <v>51298925</v>
      </c>
      <c r="U177" s="15">
        <v>34620759</v>
      </c>
      <c r="V177" s="13">
        <f t="shared" si="197"/>
        <v>-32.511726122915832</v>
      </c>
      <c r="W177" s="13">
        <f>(U177/U$184)*100</f>
        <v>37.563368485343759</v>
      </c>
      <c r="X177" s="18">
        <v>87317.409459949995</v>
      </c>
      <c r="Y177" s="11">
        <v>50626.937483600006</v>
      </c>
      <c r="Z177" s="13">
        <f t="shared" si="198"/>
        <v>-42.019652441909493</v>
      </c>
      <c r="AA177" s="18">
        <v>478102.70565994998</v>
      </c>
      <c r="AB177" s="11">
        <v>168664.943569</v>
      </c>
      <c r="AC177" s="13">
        <f t="shared" si="199"/>
        <v>-64.722026967786547</v>
      </c>
      <c r="AD177" s="13">
        <f>(AB177/AB$184)*100</f>
        <v>10.075661462866723</v>
      </c>
    </row>
    <row r="178" spans="1:30" s="29" customFormat="1">
      <c r="A178" s="10"/>
      <c r="B178" s="10"/>
      <c r="C178" s="18"/>
      <c r="D178" s="11"/>
      <c r="E178" s="13"/>
      <c r="F178" s="18"/>
      <c r="G178" s="11"/>
      <c r="H178" s="13"/>
      <c r="I178" s="13"/>
      <c r="J178" s="19"/>
      <c r="K178" s="15"/>
      <c r="L178" s="13"/>
      <c r="M178" s="19"/>
      <c r="N178" s="15"/>
      <c r="O178" s="13"/>
      <c r="P178" s="13"/>
      <c r="Q178" s="19"/>
      <c r="R178" s="15"/>
      <c r="S178" s="13"/>
      <c r="T178" s="19"/>
      <c r="U178" s="15"/>
      <c r="V178" s="13"/>
      <c r="W178" s="13"/>
      <c r="X178" s="18"/>
      <c r="Y178" s="11"/>
      <c r="Z178" s="13"/>
      <c r="AA178" s="18"/>
      <c r="AB178" s="11"/>
      <c r="AC178" s="13"/>
      <c r="AD178" s="13"/>
    </row>
    <row r="179" spans="1:30" s="29" customFormat="1" ht="15">
      <c r="A179" s="10"/>
      <c r="B179" s="5" t="s">
        <v>10</v>
      </c>
      <c r="C179" s="6">
        <f>C180+C181+C182+C183+C184</f>
        <v>37459.355468579524</v>
      </c>
      <c r="D179" s="6">
        <f>D180+D181+D182+D183+D184</f>
        <v>25409.301143753255</v>
      </c>
      <c r="E179" s="7">
        <f t="shared" ref="E179:E184" si="200">((D179-C179)/C179)*100</f>
        <v>-32.168343993354917</v>
      </c>
      <c r="F179" s="6">
        <f>F180+F181+F182+F183+F184</f>
        <v>214672.86062951645</v>
      </c>
      <c r="G179" s="6">
        <f>G180+G181+G182+G183+G184</f>
        <v>258896.48498066404</v>
      </c>
      <c r="H179" s="7">
        <f t="shared" ref="H179:H184" si="201">((G179-F179)/F179)*100</f>
        <v>20.600472841077455</v>
      </c>
      <c r="I179" s="8">
        <f>(G179/G$179)*100</f>
        <v>100</v>
      </c>
      <c r="J179" s="9">
        <f>J180+J181+J182+J183+J184</f>
        <v>5539196</v>
      </c>
      <c r="K179" s="9">
        <f>K180+K181+K182+K183+K184</f>
        <v>1843069</v>
      </c>
      <c r="L179" s="7">
        <f t="shared" ref="L179:L184" si="202">((K179-J179)/J179)*100</f>
        <v>-66.726777676760307</v>
      </c>
      <c r="M179" s="9">
        <f>M180+M181+M182+M183+M184</f>
        <v>28687812</v>
      </c>
      <c r="N179" s="9">
        <f>N180+N181+N182+N183+N184</f>
        <v>28886569</v>
      </c>
      <c r="O179" s="7">
        <f t="shared" ref="O179:O184" si="203">((N179-M179)/M179)*100</f>
        <v>0.69282732332462305</v>
      </c>
      <c r="P179" s="8">
        <f>(N179/N$179)*100</f>
        <v>100</v>
      </c>
      <c r="Q179" s="9">
        <f>Q180+Q181+Q182+Q183+Q184</f>
        <v>32773289</v>
      </c>
      <c r="R179" s="9">
        <f>R180+R181+R182+R183+R184</f>
        <v>29812744</v>
      </c>
      <c r="S179" s="7">
        <f t="shared" ref="S179:S184" si="204">((R179-Q179)/Q179)*100</f>
        <v>-9.0334082734265699</v>
      </c>
      <c r="T179" s="9">
        <f>T180+T181+T182+T183+T184</f>
        <v>224653013</v>
      </c>
      <c r="U179" s="9">
        <f>U180+U181+U182+U183+U184</f>
        <v>227867194</v>
      </c>
      <c r="V179" s="7">
        <f t="shared" ref="V179:V184" si="205">((U179-T179)/T179)*100</f>
        <v>1.4307313118475737</v>
      </c>
      <c r="W179" s="8">
        <f>(U179/U$179)*100</f>
        <v>100</v>
      </c>
      <c r="X179" s="6">
        <f>X180+X181+X182+X183+X184</f>
        <v>665117.26752699062</v>
      </c>
      <c r="Y179" s="6">
        <f>Y180+Y181+Y182+Y183+Y184</f>
        <v>390100.4844447003</v>
      </c>
      <c r="Z179" s="7">
        <f t="shared" ref="Z179:Z184" si="206">((Y179-X179)/X179)*100</f>
        <v>-41.348615726794385</v>
      </c>
      <c r="AA179" s="6">
        <f>AA180+AA181+AA182+AA183+AA184</f>
        <v>4333541.4112661909</v>
      </c>
      <c r="AB179" s="6">
        <f>AB180+AB181+AB182+AB183+AB184</f>
        <v>4825723.3647062108</v>
      </c>
      <c r="AC179" s="7">
        <f t="shared" ref="AC179:AC184" si="207">((AB179-AA179)/AA179)*100</f>
        <v>11.357499715139729</v>
      </c>
      <c r="AD179" s="8">
        <f>(AB179/AB$179)*100</f>
        <v>100</v>
      </c>
    </row>
    <row r="180" spans="1:30" s="28" customFormat="1" ht="15">
      <c r="A180" s="10"/>
      <c r="B180" s="10" t="s">
        <v>2</v>
      </c>
      <c r="C180" s="11">
        <f>C166+C173</f>
        <v>4766.4376420438311</v>
      </c>
      <c r="D180" s="11">
        <f>D166+D173</f>
        <v>2179.5014640748518</v>
      </c>
      <c r="E180" s="13">
        <f t="shared" si="200"/>
        <v>-54.273996058400343</v>
      </c>
      <c r="F180" s="11">
        <f>F166+F173</f>
        <v>31667.307184889232</v>
      </c>
      <c r="G180" s="11">
        <f>G166+G173</f>
        <v>31137.844611410066</v>
      </c>
      <c r="H180" s="13">
        <f t="shared" si="201"/>
        <v>-1.6719532557280752</v>
      </c>
      <c r="I180" s="13">
        <f>(G180/G$180)*100</f>
        <v>100</v>
      </c>
      <c r="J180" s="15">
        <f>J166+J173</f>
        <v>214020</v>
      </c>
      <c r="K180" s="15">
        <f>K166+K173</f>
        <v>64599</v>
      </c>
      <c r="L180" s="13">
        <f t="shared" si="202"/>
        <v>-69.816372301654056</v>
      </c>
      <c r="M180" s="15">
        <f>M166+M173</f>
        <v>1387487</v>
      </c>
      <c r="N180" s="15">
        <f>N166+N173</f>
        <v>1057679</v>
      </c>
      <c r="O180" s="13">
        <f t="shared" si="203"/>
        <v>-23.77016865743607</v>
      </c>
      <c r="P180" s="13">
        <f>(N180/N$180)*100</f>
        <v>100</v>
      </c>
      <c r="Q180" s="15">
        <f>Q166+Q173</f>
        <v>0</v>
      </c>
      <c r="R180" s="15">
        <f>R166+R173</f>
        <v>0</v>
      </c>
      <c r="S180" s="39" t="s">
        <v>47</v>
      </c>
      <c r="T180" s="15">
        <f>T166+T173</f>
        <v>0</v>
      </c>
      <c r="U180" s="15">
        <f>U166+U173</f>
        <v>0</v>
      </c>
      <c r="V180" s="39" t="s">
        <v>47</v>
      </c>
      <c r="W180" s="39" t="s">
        <v>47</v>
      </c>
      <c r="X180" s="11">
        <f>X166+X173</f>
        <v>5143.8287441200091</v>
      </c>
      <c r="Y180" s="11">
        <f>Y166+Y173</f>
        <v>3553.4628300469903</v>
      </c>
      <c r="Z180" s="13">
        <f t="shared" si="206"/>
        <v>-30.917940568899983</v>
      </c>
      <c r="AA180" s="11">
        <f>AA166+AA173</f>
        <v>35437.151344971004</v>
      </c>
      <c r="AB180" s="11">
        <f>AB166+AB173</f>
        <v>29735.257188090996</v>
      </c>
      <c r="AC180" s="13">
        <f t="shared" si="207"/>
        <v>-16.090159452642293</v>
      </c>
      <c r="AD180" s="13">
        <f>(AB180/AB$180)*100</f>
        <v>100</v>
      </c>
    </row>
    <row r="181" spans="1:30" s="29" customFormat="1">
      <c r="A181" s="10"/>
      <c r="B181" s="10" t="s">
        <v>3</v>
      </c>
      <c r="C181" s="11">
        <f t="shared" ref="C181:D184" si="208">C167+C174</f>
        <v>11515.689967120386</v>
      </c>
      <c r="D181" s="11">
        <f t="shared" si="208"/>
        <v>5759.5642061010403</v>
      </c>
      <c r="E181" s="13">
        <f t="shared" si="200"/>
        <v>-49.985070607616599</v>
      </c>
      <c r="F181" s="11">
        <f t="shared" ref="F181:G184" si="209">F167+F174</f>
        <v>66015.897303989739</v>
      </c>
      <c r="G181" s="11">
        <f t="shared" si="209"/>
        <v>70374.70296446135</v>
      </c>
      <c r="H181" s="13">
        <f t="shared" si="201"/>
        <v>6.6026606294544488</v>
      </c>
      <c r="I181" s="13">
        <f>(G181/G$181)*100</f>
        <v>100</v>
      </c>
      <c r="J181" s="15">
        <f t="shared" ref="J181:K184" si="210">J167+J174</f>
        <v>5320167</v>
      </c>
      <c r="K181" s="15">
        <f t="shared" si="210"/>
        <v>1775193</v>
      </c>
      <c r="L181" s="13">
        <f t="shared" si="202"/>
        <v>-66.632757956658125</v>
      </c>
      <c r="M181" s="15">
        <f t="shared" ref="M181:N184" si="211">M167+M174</f>
        <v>27263729</v>
      </c>
      <c r="N181" s="15">
        <f t="shared" si="211"/>
        <v>27792033</v>
      </c>
      <c r="O181" s="13">
        <f t="shared" si="203"/>
        <v>1.9377540027631583</v>
      </c>
      <c r="P181" s="13">
        <f>(N181/N$181)*100</f>
        <v>100</v>
      </c>
      <c r="Q181" s="15">
        <f t="shared" ref="Q181:R184" si="212">Q167+Q174</f>
        <v>0</v>
      </c>
      <c r="R181" s="15">
        <f t="shared" si="212"/>
        <v>0</v>
      </c>
      <c r="S181" s="39" t="s">
        <v>47</v>
      </c>
      <c r="T181" s="15">
        <f t="shared" ref="T181:U184" si="213">T167+T174</f>
        <v>0</v>
      </c>
      <c r="U181" s="15">
        <f t="shared" si="213"/>
        <v>0</v>
      </c>
      <c r="V181" s="39" t="s">
        <v>47</v>
      </c>
      <c r="W181" s="39" t="s">
        <v>47</v>
      </c>
      <c r="X181" s="11">
        <f t="shared" ref="X181:Y184" si="214">X167+X174</f>
        <v>302656.84449106589</v>
      </c>
      <c r="Y181" s="11">
        <f t="shared" si="214"/>
        <v>188234.94041110651</v>
      </c>
      <c r="Z181" s="13">
        <f t="shared" si="206"/>
        <v>-37.805820738125419</v>
      </c>
      <c r="AA181" s="11">
        <f t="shared" ref="AA181:AB184" si="215">AA167+AA174</f>
        <v>1714213.4262938234</v>
      </c>
      <c r="AB181" s="11">
        <f t="shared" si="215"/>
        <v>1964764.5330002299</v>
      </c>
      <c r="AC181" s="13">
        <f t="shared" si="207"/>
        <v>14.616097556072983</v>
      </c>
      <c r="AD181" s="13">
        <f>(AB181/AB$181)*100</f>
        <v>100</v>
      </c>
    </row>
    <row r="182" spans="1:30" s="29" customFormat="1">
      <c r="A182" s="10"/>
      <c r="B182" s="10" t="s">
        <v>4</v>
      </c>
      <c r="C182" s="11">
        <f t="shared" si="208"/>
        <v>17940.97386991349</v>
      </c>
      <c r="D182" s="11">
        <f t="shared" si="208"/>
        <v>16199.451597953812</v>
      </c>
      <c r="E182" s="13">
        <f t="shared" si="200"/>
        <v>-9.7069550660243848</v>
      </c>
      <c r="F182" s="11">
        <f t="shared" si="209"/>
        <v>108408.72246436839</v>
      </c>
      <c r="G182" s="11">
        <f t="shared" si="209"/>
        <v>122922.32998948799</v>
      </c>
      <c r="H182" s="13">
        <f t="shared" si="201"/>
        <v>13.387859569962105</v>
      </c>
      <c r="I182" s="13">
        <f>(G182/G$182)*100</f>
        <v>100</v>
      </c>
      <c r="J182" s="15">
        <f t="shared" si="210"/>
        <v>218</v>
      </c>
      <c r="K182" s="15">
        <f t="shared" si="210"/>
        <v>874</v>
      </c>
      <c r="L182" s="13">
        <f t="shared" si="202"/>
        <v>300.91743119266056</v>
      </c>
      <c r="M182" s="15">
        <f t="shared" si="211"/>
        <v>1729</v>
      </c>
      <c r="N182" s="15">
        <f t="shared" si="211"/>
        <v>3151</v>
      </c>
      <c r="O182" s="13">
        <f t="shared" si="203"/>
        <v>82.244071717755929</v>
      </c>
      <c r="P182" s="13">
        <f>(N182/N$182)*100</f>
        <v>100</v>
      </c>
      <c r="Q182" s="15">
        <f t="shared" si="212"/>
        <v>15417608</v>
      </c>
      <c r="R182" s="15">
        <f t="shared" si="212"/>
        <v>14891203</v>
      </c>
      <c r="S182" s="13">
        <f t="shared" si="204"/>
        <v>-3.4143104429688447</v>
      </c>
      <c r="T182" s="15">
        <f t="shared" si="213"/>
        <v>101945042</v>
      </c>
      <c r="U182" s="15">
        <f t="shared" si="213"/>
        <v>128352202</v>
      </c>
      <c r="V182" s="13">
        <f t="shared" si="205"/>
        <v>25.903329364462863</v>
      </c>
      <c r="W182" s="13">
        <f>(U182/U$182)*100</f>
        <v>100</v>
      </c>
      <c r="X182" s="11">
        <f t="shared" si="214"/>
        <v>108709.01230875902</v>
      </c>
      <c r="Y182" s="11">
        <f t="shared" si="214"/>
        <v>102511.22294129738</v>
      </c>
      <c r="Z182" s="13">
        <f t="shared" si="206"/>
        <v>-5.7012654570519548</v>
      </c>
      <c r="AA182" s="11">
        <f t="shared" si="215"/>
        <v>888067.19854237523</v>
      </c>
      <c r="AB182" s="11">
        <f t="shared" si="215"/>
        <v>1075282.6964229157</v>
      </c>
      <c r="AC182" s="13">
        <f t="shared" si="207"/>
        <v>21.08123103610016</v>
      </c>
      <c r="AD182" s="13">
        <f>(AB182/AB$182)*100</f>
        <v>100</v>
      </c>
    </row>
    <row r="183" spans="1:30" s="29" customFormat="1">
      <c r="A183" s="10"/>
      <c r="B183" s="10" t="s">
        <v>5</v>
      </c>
      <c r="C183" s="11">
        <f t="shared" si="208"/>
        <v>2452.2228912743003</v>
      </c>
      <c r="D183" s="11">
        <f t="shared" si="208"/>
        <v>734.00397318200123</v>
      </c>
      <c r="E183" s="13">
        <f t="shared" si="200"/>
        <v>-70.06781170692949</v>
      </c>
      <c r="F183" s="11">
        <f t="shared" si="209"/>
        <v>3864.4566806810699</v>
      </c>
      <c r="G183" s="11">
        <f t="shared" si="209"/>
        <v>28107.302448146456</v>
      </c>
      <c r="H183" s="13">
        <f t="shared" si="201"/>
        <v>627.3286976836506</v>
      </c>
      <c r="I183" s="13">
        <f>(G183/G$183)*100</f>
        <v>100</v>
      </c>
      <c r="J183" s="15">
        <f t="shared" si="210"/>
        <v>900</v>
      </c>
      <c r="K183" s="15">
        <f t="shared" si="210"/>
        <v>312</v>
      </c>
      <c r="L183" s="13">
        <f t="shared" si="202"/>
        <v>-65.333333333333329</v>
      </c>
      <c r="M183" s="15">
        <f t="shared" si="211"/>
        <v>3782</v>
      </c>
      <c r="N183" s="15">
        <f t="shared" si="211"/>
        <v>2896</v>
      </c>
      <c r="O183" s="13">
        <f t="shared" si="203"/>
        <v>-23.426758328926496</v>
      </c>
      <c r="P183" s="13">
        <f>(N183/N$183)*100</f>
        <v>100</v>
      </c>
      <c r="Q183" s="15">
        <f t="shared" si="212"/>
        <v>1499574</v>
      </c>
      <c r="R183" s="15">
        <f t="shared" si="212"/>
        <v>755723</v>
      </c>
      <c r="S183" s="13">
        <f t="shared" si="204"/>
        <v>-49.604154246472667</v>
      </c>
      <c r="T183" s="15">
        <f t="shared" si="213"/>
        <v>8224000</v>
      </c>
      <c r="U183" s="15">
        <f t="shared" si="213"/>
        <v>7348713</v>
      </c>
      <c r="V183" s="13">
        <f t="shared" si="205"/>
        <v>-10.643081225680934</v>
      </c>
      <c r="W183" s="13">
        <f>(U183/U$183)*100</f>
        <v>100</v>
      </c>
      <c r="X183" s="11">
        <f t="shared" si="214"/>
        <v>20535.84911470001</v>
      </c>
      <c r="Y183" s="11">
        <f t="shared" si="214"/>
        <v>-10258.397475099999</v>
      </c>
      <c r="Z183" s="13">
        <f t="shared" si="206"/>
        <v>-149.95360755624569</v>
      </c>
      <c r="AA183" s="11">
        <f t="shared" si="215"/>
        <v>125727.639594764</v>
      </c>
      <c r="AB183" s="11">
        <f t="shared" si="215"/>
        <v>81957.048937900021</v>
      </c>
      <c r="AC183" s="13">
        <f t="shared" si="207"/>
        <v>-34.813817230596314</v>
      </c>
      <c r="AD183" s="13">
        <f>(AB183/AB$183)*100</f>
        <v>100</v>
      </c>
    </row>
    <row r="184" spans="1:30" s="28" customFormat="1" ht="15">
      <c r="A184" s="10"/>
      <c r="B184" s="10" t="s">
        <v>23</v>
      </c>
      <c r="C184" s="11">
        <f t="shared" si="208"/>
        <v>784.03109822750821</v>
      </c>
      <c r="D184" s="11">
        <f t="shared" si="208"/>
        <v>536.77990244155023</v>
      </c>
      <c r="E184" s="13">
        <f t="shared" si="200"/>
        <v>-31.535891413609622</v>
      </c>
      <c r="F184" s="11">
        <f t="shared" si="209"/>
        <v>4716.4769955880492</v>
      </c>
      <c r="G184" s="11">
        <f t="shared" si="209"/>
        <v>6354.3049671581803</v>
      </c>
      <c r="H184" s="13">
        <f t="shared" si="201"/>
        <v>34.72566436987205</v>
      </c>
      <c r="I184" s="13">
        <f>(G184/G$184)*100</f>
        <v>100</v>
      </c>
      <c r="J184" s="15">
        <f t="shared" si="210"/>
        <v>3891</v>
      </c>
      <c r="K184" s="15">
        <f t="shared" si="210"/>
        <v>2091</v>
      </c>
      <c r="L184" s="13">
        <f t="shared" si="202"/>
        <v>-46.260601387818042</v>
      </c>
      <c r="M184" s="15">
        <f t="shared" si="211"/>
        <v>31085</v>
      </c>
      <c r="N184" s="15">
        <f t="shared" si="211"/>
        <v>30810</v>
      </c>
      <c r="O184" s="13">
        <f t="shared" si="203"/>
        <v>-0.88467106321376865</v>
      </c>
      <c r="P184" s="13">
        <f>(N184/N$184)*100</f>
        <v>100</v>
      </c>
      <c r="Q184" s="15">
        <f t="shared" si="212"/>
        <v>15856107</v>
      </c>
      <c r="R184" s="15">
        <f t="shared" si="212"/>
        <v>14165818</v>
      </c>
      <c r="S184" s="13">
        <f t="shared" si="204"/>
        <v>-10.660176549010423</v>
      </c>
      <c r="T184" s="15">
        <f t="shared" si="213"/>
        <v>114483971</v>
      </c>
      <c r="U184" s="15">
        <f t="shared" si="213"/>
        <v>92166279</v>
      </c>
      <c r="V184" s="13">
        <f t="shared" si="205"/>
        <v>-19.49416307371099</v>
      </c>
      <c r="W184" s="13">
        <f>(U184/U$184)*100</f>
        <v>100</v>
      </c>
      <c r="X184" s="11">
        <f t="shared" si="214"/>
        <v>228071.73286834569</v>
      </c>
      <c r="Y184" s="11">
        <f t="shared" si="214"/>
        <v>106059.25573734943</v>
      </c>
      <c r="Z184" s="13">
        <f t="shared" si="206"/>
        <v>-53.497413114946553</v>
      </c>
      <c r="AA184" s="11">
        <f t="shared" si="215"/>
        <v>1570095.9954902572</v>
      </c>
      <c r="AB184" s="11">
        <f t="shared" si="215"/>
        <v>1673983.8291570735</v>
      </c>
      <c r="AC184" s="13">
        <f t="shared" si="207"/>
        <v>6.6166549029620141</v>
      </c>
      <c r="AD184" s="13">
        <f>(AB184/AB$184)*100</f>
        <v>100</v>
      </c>
    </row>
    <row r="185" spans="1:30">
      <c r="A185" s="30" t="s">
        <v>22</v>
      </c>
      <c r="N185" s="24"/>
      <c r="O185" s="24"/>
      <c r="P185" s="24"/>
      <c r="Q185" s="24"/>
    </row>
    <row r="186" spans="1:30">
      <c r="A186" s="30" t="s">
        <v>14</v>
      </c>
    </row>
  </sheetData>
  <mergeCells count="10">
    <mergeCell ref="Q1:W1"/>
    <mergeCell ref="X1:AD1"/>
    <mergeCell ref="A2:A3"/>
    <mergeCell ref="B2:B3"/>
    <mergeCell ref="C2:I2"/>
    <mergeCell ref="J2:P2"/>
    <mergeCell ref="L1:P1"/>
    <mergeCell ref="A1:K1"/>
    <mergeCell ref="Q2:W2"/>
    <mergeCell ref="X2:AD2"/>
  </mergeCells>
  <pageMargins left="0.7" right="0.7" top="0.75" bottom="0.75" header="0.3" footer="0.3"/>
  <pageSetup paperSize="9" scale="53" fitToHeight="0" orientation="portrait" r:id="rId1"/>
  <rowBreaks count="2" manualBreakCount="2">
    <brk id="66" max="16383" man="1"/>
    <brk id="129" max="16383" man="1"/>
  </rowBreaks>
  <colBreaks count="3" manualBreakCount="3">
    <brk id="9" max="1048575" man="1"/>
    <brk id="16" max="1048575" man="1"/>
    <brk id="2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NB Stmt as at 31st March' 2020</vt:lpstr>
      <vt:lpstr>'NB Stmt as at 31st March'' 2020'!Print_Titles</vt:lpstr>
    </vt:vector>
  </TitlesOfParts>
  <Company>IRDA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IRDA</dc:creator>
  <cp:lastModifiedBy>Suryanarayana Sastry Bhaskarabhatla</cp:lastModifiedBy>
  <cp:lastPrinted>2020-04-22T15:22:49Z</cp:lastPrinted>
  <dcterms:created xsi:type="dcterms:W3CDTF">2002-04-18T04:47:59Z</dcterms:created>
  <dcterms:modified xsi:type="dcterms:W3CDTF">2020-04-23T02:30:05Z</dcterms:modified>
</cp:coreProperties>
</file>