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6225" tabRatio="695" firstSheet="2" activeTab="2"/>
  </bookViews>
  <sheets>
    <sheet name="FYP as at 31st March, 2018_TEMP" sheetId="40" state="hidden" r:id="rId1"/>
    <sheet name="Authority Vs Life Council" sheetId="30" state="hidden" r:id="rId2"/>
    <sheet name="FYP as at 31st May' 2020" sheetId="42" r:id="rId3"/>
  </sheets>
  <definedNames>
    <definedName name="_xlnm.Print_Area" localSheetId="0">'FYP as at 31st March, 2018_TEMP'!$A$1:$J$31</definedName>
    <definedName name="_xlnm.Print_Titles" localSheetId="0">'FYP as at 31st March, 2018_TEMP'!$A:$B,'FYP as at 31st March, 2018_TEMP'!$1:$3</definedName>
    <definedName name="_xlnm.Print_Titles" localSheetId="2">'FYP as at 31st May'' 2020'!$A:$B,'FYP as at 31st May'' 2020'!$1:$3</definedName>
  </definedNames>
  <calcPr calcId="125725"/>
  <fileRecoveryPr autoRecover="0"/>
</workbook>
</file>

<file path=xl/calcChain.xml><?xml version="1.0" encoding="utf-8"?>
<calcChain xmlns="http://schemas.openxmlformats.org/spreadsheetml/2006/main">
  <c r="AC121" i="42"/>
  <c r="Z121"/>
  <c r="V121"/>
  <c r="S121"/>
  <c r="O121"/>
  <c r="L121"/>
  <c r="H121"/>
  <c r="E121"/>
  <c r="AC119"/>
  <c r="Z119"/>
  <c r="V119"/>
  <c r="S119"/>
  <c r="O119"/>
  <c r="L119"/>
  <c r="H119"/>
  <c r="E119"/>
  <c r="AC118"/>
  <c r="Z118"/>
  <c r="O118"/>
  <c r="L118"/>
  <c r="H118"/>
  <c r="E118"/>
  <c r="AC117"/>
  <c r="Z117"/>
  <c r="O117"/>
  <c r="L117"/>
  <c r="H117"/>
  <c r="E117"/>
  <c r="AB116"/>
  <c r="AA116"/>
  <c r="AC116" s="1"/>
  <c r="Y116"/>
  <c r="Z116" s="1"/>
  <c r="X116"/>
  <c r="U116"/>
  <c r="V116" s="1"/>
  <c r="T116"/>
  <c r="R116"/>
  <c r="Q116"/>
  <c r="S116" s="1"/>
  <c r="N116"/>
  <c r="M116"/>
  <c r="O116" s="1"/>
  <c r="K116"/>
  <c r="L116" s="1"/>
  <c r="J116"/>
  <c r="G116"/>
  <c r="F116"/>
  <c r="D116"/>
  <c r="C116"/>
  <c r="E116" s="1"/>
  <c r="AC114"/>
  <c r="Z114"/>
  <c r="V114"/>
  <c r="S114"/>
  <c r="H114"/>
  <c r="E114"/>
  <c r="AC113"/>
  <c r="Z113"/>
  <c r="V113"/>
  <c r="S113"/>
  <c r="O113"/>
  <c r="L113"/>
  <c r="H113"/>
  <c r="E113"/>
  <c r="AC112"/>
  <c r="Z112"/>
  <c r="V112"/>
  <c r="S112"/>
  <c r="O112"/>
  <c r="H112"/>
  <c r="E112"/>
  <c r="AC111"/>
  <c r="Z111"/>
  <c r="O111"/>
  <c r="L111"/>
  <c r="H111"/>
  <c r="E111"/>
  <c r="AC110"/>
  <c r="Z110"/>
  <c r="O110"/>
  <c r="L110"/>
  <c r="H110"/>
  <c r="E110"/>
  <c r="AB109"/>
  <c r="AA109"/>
  <c r="Y109"/>
  <c r="X109"/>
  <c r="Z109" s="1"/>
  <c r="U109"/>
  <c r="T109"/>
  <c r="V109" s="1"/>
  <c r="R109"/>
  <c r="S109" s="1"/>
  <c r="Q109"/>
  <c r="N109"/>
  <c r="O109" s="1"/>
  <c r="M109"/>
  <c r="L109"/>
  <c r="K109"/>
  <c r="J109"/>
  <c r="H109"/>
  <c r="G109"/>
  <c r="F109"/>
  <c r="D109"/>
  <c r="E109" s="1"/>
  <c r="C109"/>
  <c r="AC107"/>
  <c r="Z107"/>
  <c r="V107"/>
  <c r="S107"/>
  <c r="O107"/>
  <c r="L107"/>
  <c r="H107"/>
  <c r="E107"/>
  <c r="AC105"/>
  <c r="Z105"/>
  <c r="V105"/>
  <c r="S105"/>
  <c r="O105"/>
  <c r="L105"/>
  <c r="H105"/>
  <c r="E105"/>
  <c r="AC104"/>
  <c r="Z104"/>
  <c r="O104"/>
  <c r="L104"/>
  <c r="H104"/>
  <c r="E104"/>
  <c r="AC103"/>
  <c r="Z103"/>
  <c r="O103"/>
  <c r="L103"/>
  <c r="H103"/>
  <c r="E103"/>
  <c r="AB102"/>
  <c r="AC102" s="1"/>
  <c r="AA102"/>
  <c r="Z102"/>
  <c r="Y102"/>
  <c r="X102"/>
  <c r="V102"/>
  <c r="U102"/>
  <c r="T102"/>
  <c r="R102"/>
  <c r="S102" s="1"/>
  <c r="Q102"/>
  <c r="N102"/>
  <c r="M102"/>
  <c r="K102"/>
  <c r="J102"/>
  <c r="L102" s="1"/>
  <c r="G102"/>
  <c r="F102"/>
  <c r="H102" s="1"/>
  <c r="D102"/>
  <c r="E102" s="1"/>
  <c r="C102"/>
  <c r="AC100"/>
  <c r="Z100"/>
  <c r="V100"/>
  <c r="S100"/>
  <c r="O100"/>
  <c r="L100"/>
  <c r="H100"/>
  <c r="E100"/>
  <c r="AC99"/>
  <c r="Z99"/>
  <c r="V99"/>
  <c r="S99"/>
  <c r="O99"/>
  <c r="L99"/>
  <c r="H99"/>
  <c r="E99"/>
  <c r="AC98"/>
  <c r="Z98"/>
  <c r="V98"/>
  <c r="S98"/>
  <c r="O98"/>
  <c r="L98"/>
  <c r="H98"/>
  <c r="E98"/>
  <c r="AC97"/>
  <c r="Z97"/>
  <c r="O97"/>
  <c r="L97"/>
  <c r="H97"/>
  <c r="E97"/>
  <c r="AC96"/>
  <c r="Z96"/>
  <c r="O96"/>
  <c r="L96"/>
  <c r="H96"/>
  <c r="E96"/>
  <c r="AB95"/>
  <c r="AA95"/>
  <c r="Y95"/>
  <c r="X95"/>
  <c r="Z95" s="1"/>
  <c r="U95"/>
  <c r="T95"/>
  <c r="V95" s="1"/>
  <c r="R95"/>
  <c r="S95" s="1"/>
  <c r="Q95"/>
  <c r="N95"/>
  <c r="O95" s="1"/>
  <c r="M95"/>
  <c r="K95"/>
  <c r="J95"/>
  <c r="L95" s="1"/>
  <c r="G95"/>
  <c r="F95"/>
  <c r="H95" s="1"/>
  <c r="D95"/>
  <c r="E95" s="1"/>
  <c r="C95"/>
  <c r="AC92"/>
  <c r="Z92"/>
  <c r="V92"/>
  <c r="S92"/>
  <c r="O92"/>
  <c r="L92"/>
  <c r="H92"/>
  <c r="E92"/>
  <c r="AC91"/>
  <c r="Z91"/>
  <c r="V91"/>
  <c r="S91"/>
  <c r="O91"/>
  <c r="L91"/>
  <c r="H91"/>
  <c r="E91"/>
  <c r="AC90"/>
  <c r="Z90"/>
  <c r="O90"/>
  <c r="L90"/>
  <c r="H90"/>
  <c r="E90"/>
  <c r="AC89"/>
  <c r="Z89"/>
  <c r="O89"/>
  <c r="L89"/>
  <c r="H89"/>
  <c r="E89"/>
  <c r="AB88"/>
  <c r="AC88" s="1"/>
  <c r="AA88"/>
  <c r="Y88"/>
  <c r="X88"/>
  <c r="Z88" s="1"/>
  <c r="U88"/>
  <c r="T88"/>
  <c r="V88" s="1"/>
  <c r="R88"/>
  <c r="S88" s="1"/>
  <c r="Q88"/>
  <c r="N88"/>
  <c r="M88"/>
  <c r="K88"/>
  <c r="J88"/>
  <c r="L88" s="1"/>
  <c r="G88"/>
  <c r="F88"/>
  <c r="H88" s="1"/>
  <c r="D88"/>
  <c r="E88" s="1"/>
  <c r="C88"/>
  <c r="AC85"/>
  <c r="Z85"/>
  <c r="V85"/>
  <c r="S85"/>
  <c r="H85"/>
  <c r="E85"/>
  <c r="AC84"/>
  <c r="Z84"/>
  <c r="V84"/>
  <c r="S84"/>
  <c r="O84"/>
  <c r="H84"/>
  <c r="E84"/>
  <c r="AC83"/>
  <c r="Z83"/>
  <c r="O83"/>
  <c r="L83"/>
  <c r="H83"/>
  <c r="E83"/>
  <c r="AC82"/>
  <c r="Z82"/>
  <c r="O82"/>
  <c r="L82"/>
  <c r="H82"/>
  <c r="E82"/>
  <c r="AB81"/>
  <c r="AA81"/>
  <c r="AC81" s="1"/>
  <c r="Y81"/>
  <c r="Z81" s="1"/>
  <c r="X81"/>
  <c r="U81"/>
  <c r="V81" s="1"/>
  <c r="T81"/>
  <c r="S81"/>
  <c r="R81"/>
  <c r="Q81"/>
  <c r="O81"/>
  <c r="N81"/>
  <c r="M81"/>
  <c r="K81"/>
  <c r="L81" s="1"/>
  <c r="J81"/>
  <c r="G81"/>
  <c r="H81" s="1"/>
  <c r="F81"/>
  <c r="D81"/>
  <c r="C81"/>
  <c r="E81" s="1"/>
  <c r="AC79"/>
  <c r="Z79"/>
  <c r="V79"/>
  <c r="S79"/>
  <c r="O79"/>
  <c r="L79"/>
  <c r="H79"/>
  <c r="E79"/>
  <c r="AC77"/>
  <c r="Z77"/>
  <c r="V77"/>
  <c r="S77"/>
  <c r="O77"/>
  <c r="L77"/>
  <c r="H77"/>
  <c r="E77"/>
  <c r="AC76"/>
  <c r="Z76"/>
  <c r="O76"/>
  <c r="L76"/>
  <c r="H76"/>
  <c r="E76"/>
  <c r="AC75"/>
  <c r="Z75"/>
  <c r="O75"/>
  <c r="L75"/>
  <c r="H75"/>
  <c r="E75"/>
  <c r="AC74"/>
  <c r="AB74"/>
  <c r="AA74"/>
  <c r="Y74"/>
  <c r="Z74" s="1"/>
  <c r="X74"/>
  <c r="U74"/>
  <c r="V74" s="1"/>
  <c r="T74"/>
  <c r="R74"/>
  <c r="Q74"/>
  <c r="S74" s="1"/>
  <c r="N74"/>
  <c r="M74"/>
  <c r="O74" s="1"/>
  <c r="K74"/>
  <c r="L74" s="1"/>
  <c r="J74"/>
  <c r="G74"/>
  <c r="H74" s="1"/>
  <c r="F74"/>
  <c r="E74"/>
  <c r="D74"/>
  <c r="C74"/>
  <c r="AC72"/>
  <c r="Z72"/>
  <c r="V72"/>
  <c r="S72"/>
  <c r="O72"/>
  <c r="L72"/>
  <c r="H72"/>
  <c r="E72"/>
  <c r="AC70"/>
  <c r="Z70"/>
  <c r="V70"/>
  <c r="S70"/>
  <c r="O70"/>
  <c r="L70"/>
  <c r="H70"/>
  <c r="E70"/>
  <c r="AC69"/>
  <c r="Z69"/>
  <c r="O69"/>
  <c r="L69"/>
  <c r="H69"/>
  <c r="E69"/>
  <c r="AC68"/>
  <c r="Z68"/>
  <c r="O68"/>
  <c r="L68"/>
  <c r="H68"/>
  <c r="E68"/>
  <c r="AB67"/>
  <c r="AA67"/>
  <c r="AC67" s="1"/>
  <c r="Y67"/>
  <c r="Z67" s="1"/>
  <c r="X67"/>
  <c r="U67"/>
  <c r="V67" s="1"/>
  <c r="T67"/>
  <c r="S67"/>
  <c r="R67"/>
  <c r="Q67"/>
  <c r="O67"/>
  <c r="N67"/>
  <c r="M67"/>
  <c r="K67"/>
  <c r="L67" s="1"/>
  <c r="J67"/>
  <c r="G67"/>
  <c r="H67" s="1"/>
  <c r="F67"/>
  <c r="D67"/>
  <c r="C67"/>
  <c r="E67" s="1"/>
  <c r="AC65"/>
  <c r="Z65"/>
  <c r="V65"/>
  <c r="S65"/>
  <c r="O65"/>
  <c r="L65"/>
  <c r="H65"/>
  <c r="E65"/>
  <c r="AC63"/>
  <c r="Z63"/>
  <c r="V63"/>
  <c r="S63"/>
  <c r="O63"/>
  <c r="H63"/>
  <c r="E63"/>
  <c r="AC62"/>
  <c r="Z62"/>
  <c r="O62"/>
  <c r="L62"/>
  <c r="H62"/>
  <c r="E62"/>
  <c r="AC61"/>
  <c r="Z61"/>
  <c r="O61"/>
  <c r="L61"/>
  <c r="H61"/>
  <c r="E61"/>
  <c r="AB60"/>
  <c r="AC60" s="1"/>
  <c r="AA60"/>
  <c r="Y60"/>
  <c r="X60"/>
  <c r="Z60" s="1"/>
  <c r="U60"/>
  <c r="T60"/>
  <c r="V60" s="1"/>
  <c r="R60"/>
  <c r="S60" s="1"/>
  <c r="Q60"/>
  <c r="N60"/>
  <c r="O60" s="1"/>
  <c r="M60"/>
  <c r="L60"/>
  <c r="K60"/>
  <c r="J60"/>
  <c r="H60"/>
  <c r="G60"/>
  <c r="F60"/>
  <c r="D60"/>
  <c r="E60" s="1"/>
  <c r="C60"/>
  <c r="AC58"/>
  <c r="Z58"/>
  <c r="V58"/>
  <c r="S58"/>
  <c r="H58"/>
  <c r="E58"/>
  <c r="AC57"/>
  <c r="Z57"/>
  <c r="V57"/>
  <c r="S57"/>
  <c r="O57"/>
  <c r="L57"/>
  <c r="H57"/>
  <c r="E57"/>
  <c r="AC56"/>
  <c r="Z56"/>
  <c r="V56"/>
  <c r="S56"/>
  <c r="H56"/>
  <c r="E56"/>
  <c r="AC55"/>
  <c r="Z55"/>
  <c r="O55"/>
  <c r="L55"/>
  <c r="H55"/>
  <c r="E55"/>
  <c r="AC54"/>
  <c r="Z54"/>
  <c r="O54"/>
  <c r="L54"/>
  <c r="H54"/>
  <c r="E54"/>
  <c r="AB53"/>
  <c r="AC53" s="1"/>
  <c r="AA53"/>
  <c r="Z53"/>
  <c r="Y53"/>
  <c r="X53"/>
  <c r="V53"/>
  <c r="U53"/>
  <c r="T53"/>
  <c r="R53"/>
  <c r="S53" s="1"/>
  <c r="Q53"/>
  <c r="N53"/>
  <c r="O53" s="1"/>
  <c r="M53"/>
  <c r="K53"/>
  <c r="J53"/>
  <c r="L53" s="1"/>
  <c r="G53"/>
  <c r="F53"/>
  <c r="H53" s="1"/>
  <c r="D53"/>
  <c r="E53" s="1"/>
  <c r="C53"/>
  <c r="AC51"/>
  <c r="Z51"/>
  <c r="V51"/>
  <c r="S51"/>
  <c r="O51"/>
  <c r="L51"/>
  <c r="H51"/>
  <c r="E51"/>
  <c r="AC49"/>
  <c r="Z49"/>
  <c r="V49"/>
  <c r="S49"/>
  <c r="H49"/>
  <c r="E49"/>
  <c r="AC48"/>
  <c r="Z48"/>
  <c r="O48"/>
  <c r="L48"/>
  <c r="H48"/>
  <c r="E48"/>
  <c r="AC47"/>
  <c r="Z47"/>
  <c r="O47"/>
  <c r="L47"/>
  <c r="H47"/>
  <c r="E47"/>
  <c r="AB46"/>
  <c r="AC46" s="1"/>
  <c r="AA46"/>
  <c r="Z46"/>
  <c r="Y46"/>
  <c r="X46"/>
  <c r="V46"/>
  <c r="U46"/>
  <c r="T46"/>
  <c r="R46"/>
  <c r="S46" s="1"/>
  <c r="Q46"/>
  <c r="N46"/>
  <c r="O46" s="1"/>
  <c r="M46"/>
  <c r="K46"/>
  <c r="J46"/>
  <c r="L46" s="1"/>
  <c r="G46"/>
  <c r="F46"/>
  <c r="H46" s="1"/>
  <c r="D46"/>
  <c r="E46" s="1"/>
  <c r="C46"/>
  <c r="AC177"/>
  <c r="Z177"/>
  <c r="V177"/>
  <c r="S177"/>
  <c r="O177"/>
  <c r="L177"/>
  <c r="H177"/>
  <c r="E177"/>
  <c r="AC176"/>
  <c r="Z176"/>
  <c r="V176"/>
  <c r="S176"/>
  <c r="O176"/>
  <c r="L176"/>
  <c r="H176"/>
  <c r="E176"/>
  <c r="AC175"/>
  <c r="Z175"/>
  <c r="V175"/>
  <c r="S175"/>
  <c r="O175"/>
  <c r="L175"/>
  <c r="H175"/>
  <c r="E175"/>
  <c r="AC174"/>
  <c r="Z174"/>
  <c r="O174"/>
  <c r="L174"/>
  <c r="H174"/>
  <c r="E174"/>
  <c r="AC173"/>
  <c r="Z173"/>
  <c r="O173"/>
  <c r="L173"/>
  <c r="H173"/>
  <c r="E173"/>
  <c r="AB172"/>
  <c r="AC172" s="1"/>
  <c r="AA172"/>
  <c r="Z172"/>
  <c r="Y172"/>
  <c r="X172"/>
  <c r="V172"/>
  <c r="U172"/>
  <c r="T172"/>
  <c r="R172"/>
  <c r="S172" s="1"/>
  <c r="Q172"/>
  <c r="N172"/>
  <c r="O172" s="1"/>
  <c r="M172"/>
  <c r="K172"/>
  <c r="L172" s="1"/>
  <c r="J172"/>
  <c r="G172"/>
  <c r="H172" s="1"/>
  <c r="F172"/>
  <c r="D172"/>
  <c r="E172" s="1"/>
  <c r="C172"/>
  <c r="AB170"/>
  <c r="AB184" s="1"/>
  <c r="AD107" s="1"/>
  <c r="AA170"/>
  <c r="AA184" s="1"/>
  <c r="Y170"/>
  <c r="Y184" s="1"/>
  <c r="X170"/>
  <c r="X184" s="1"/>
  <c r="U170"/>
  <c r="U184" s="1"/>
  <c r="W114" s="1"/>
  <c r="T170"/>
  <c r="T184" s="1"/>
  <c r="R170"/>
  <c r="Q170"/>
  <c r="Q184" s="1"/>
  <c r="N170"/>
  <c r="M170"/>
  <c r="M184" s="1"/>
  <c r="K170"/>
  <c r="K184" s="1"/>
  <c r="J170"/>
  <c r="J184" s="1"/>
  <c r="G170"/>
  <c r="G184" s="1"/>
  <c r="I114" s="1"/>
  <c r="F170"/>
  <c r="F184" s="1"/>
  <c r="D170"/>
  <c r="D184" s="1"/>
  <c r="C170"/>
  <c r="C184" s="1"/>
  <c r="AB169"/>
  <c r="AB183" s="1"/>
  <c r="AD106" s="1"/>
  <c r="AA169"/>
  <c r="AA183" s="1"/>
  <c r="Y169"/>
  <c r="Y183" s="1"/>
  <c r="X169"/>
  <c r="X183" s="1"/>
  <c r="U169"/>
  <c r="U183" s="1"/>
  <c r="W71" s="1"/>
  <c r="T169"/>
  <c r="T183" s="1"/>
  <c r="R169"/>
  <c r="Q169"/>
  <c r="Q183" s="1"/>
  <c r="N169"/>
  <c r="M169"/>
  <c r="M183" s="1"/>
  <c r="K169"/>
  <c r="K183" s="1"/>
  <c r="J169"/>
  <c r="J183" s="1"/>
  <c r="G169"/>
  <c r="G183" s="1"/>
  <c r="I113" s="1"/>
  <c r="F169"/>
  <c r="F183" s="1"/>
  <c r="D169"/>
  <c r="D183" s="1"/>
  <c r="C169"/>
  <c r="C183" s="1"/>
  <c r="AB168"/>
  <c r="AB182" s="1"/>
  <c r="AD105" s="1"/>
  <c r="AA168"/>
  <c r="AA182" s="1"/>
  <c r="Y168"/>
  <c r="Y182" s="1"/>
  <c r="X168"/>
  <c r="X182" s="1"/>
  <c r="U168"/>
  <c r="U182" s="1"/>
  <c r="W77" s="1"/>
  <c r="T168"/>
  <c r="T182" s="1"/>
  <c r="R168"/>
  <c r="Q168"/>
  <c r="Q182" s="1"/>
  <c r="N168"/>
  <c r="M168"/>
  <c r="M182" s="1"/>
  <c r="K168"/>
  <c r="K182" s="1"/>
  <c r="J168"/>
  <c r="G168"/>
  <c r="G182" s="1"/>
  <c r="I84" s="1"/>
  <c r="F168"/>
  <c r="D168"/>
  <c r="D182" s="1"/>
  <c r="C168"/>
  <c r="C182" s="1"/>
  <c r="AB167"/>
  <c r="AB181" s="1"/>
  <c r="AD104" s="1"/>
  <c r="AA167"/>
  <c r="AA181" s="1"/>
  <c r="Y167"/>
  <c r="Y181" s="1"/>
  <c r="X167"/>
  <c r="X181" s="1"/>
  <c r="U167"/>
  <c r="U181" s="1"/>
  <c r="T167"/>
  <c r="T181" s="1"/>
  <c r="R167"/>
  <c r="R181" s="1"/>
  <c r="Q167"/>
  <c r="Q181" s="1"/>
  <c r="N167"/>
  <c r="N181" s="1"/>
  <c r="P76" s="1"/>
  <c r="M167"/>
  <c r="M181" s="1"/>
  <c r="K167"/>
  <c r="J167"/>
  <c r="J181" s="1"/>
  <c r="G167"/>
  <c r="F167"/>
  <c r="F181" s="1"/>
  <c r="D167"/>
  <c r="D181" s="1"/>
  <c r="C167"/>
  <c r="AB166"/>
  <c r="AB180" s="1"/>
  <c r="AD82" s="1"/>
  <c r="AA166"/>
  <c r="AA165" s="1"/>
  <c r="Y166"/>
  <c r="Y180" s="1"/>
  <c r="X166"/>
  <c r="X180" s="1"/>
  <c r="U166"/>
  <c r="U165" s="1"/>
  <c r="T166"/>
  <c r="T180" s="1"/>
  <c r="R166"/>
  <c r="R180" s="1"/>
  <c r="Q166"/>
  <c r="Q180" s="1"/>
  <c r="N166"/>
  <c r="N180" s="1"/>
  <c r="P103" s="1"/>
  <c r="M166"/>
  <c r="M180" s="1"/>
  <c r="M179" s="1"/>
  <c r="K166"/>
  <c r="K180" s="1"/>
  <c r="J166"/>
  <c r="J180" s="1"/>
  <c r="G166"/>
  <c r="G180" s="1"/>
  <c r="I75" s="1"/>
  <c r="F166"/>
  <c r="F180" s="1"/>
  <c r="D166"/>
  <c r="C166"/>
  <c r="C180" s="1"/>
  <c r="AB165"/>
  <c r="AC165" s="1"/>
  <c r="X165"/>
  <c r="Q165"/>
  <c r="M165"/>
  <c r="D165"/>
  <c r="AC163"/>
  <c r="Z163"/>
  <c r="V163"/>
  <c r="S163"/>
  <c r="O163"/>
  <c r="L163"/>
  <c r="H163"/>
  <c r="E163"/>
  <c r="AC162"/>
  <c r="Z162"/>
  <c r="V162"/>
  <c r="S162"/>
  <c r="O162"/>
  <c r="L162"/>
  <c r="H162"/>
  <c r="E162"/>
  <c r="AC161"/>
  <c r="Z161"/>
  <c r="V161"/>
  <c r="S161"/>
  <c r="H161"/>
  <c r="E161"/>
  <c r="AC160"/>
  <c r="Z160"/>
  <c r="O160"/>
  <c r="L160"/>
  <c r="H160"/>
  <c r="E160"/>
  <c r="AC159"/>
  <c r="Z159"/>
  <c r="O159"/>
  <c r="L159"/>
  <c r="H159"/>
  <c r="E159"/>
  <c r="AB158"/>
  <c r="AC158" s="1"/>
  <c r="AA158"/>
  <c r="Y158"/>
  <c r="Z158" s="1"/>
  <c r="X158"/>
  <c r="U158"/>
  <c r="V158" s="1"/>
  <c r="T158"/>
  <c r="R158"/>
  <c r="S158" s="1"/>
  <c r="Q158"/>
  <c r="N158"/>
  <c r="O158" s="1"/>
  <c r="M158"/>
  <c r="L158"/>
  <c r="K158"/>
  <c r="J158"/>
  <c r="H158"/>
  <c r="G158"/>
  <c r="F158"/>
  <c r="D158"/>
  <c r="E158" s="1"/>
  <c r="C158"/>
  <c r="AC156"/>
  <c r="Z156"/>
  <c r="V156"/>
  <c r="S156"/>
  <c r="O156"/>
  <c r="L156"/>
  <c r="H156"/>
  <c r="E156"/>
  <c r="AC155"/>
  <c r="Z155"/>
  <c r="V155"/>
  <c r="S155"/>
  <c r="H155"/>
  <c r="E155"/>
  <c r="AC154"/>
  <c r="Z154"/>
  <c r="V154"/>
  <c r="S154"/>
  <c r="H154"/>
  <c r="E154"/>
  <c r="AC153"/>
  <c r="Z153"/>
  <c r="O153"/>
  <c r="L153"/>
  <c r="H153"/>
  <c r="E153"/>
  <c r="AC152"/>
  <c r="Z152"/>
  <c r="O152"/>
  <c r="L152"/>
  <c r="H152"/>
  <c r="E152"/>
  <c r="AB151"/>
  <c r="AC151" s="1"/>
  <c r="AA151"/>
  <c r="Z151"/>
  <c r="Y151"/>
  <c r="X151"/>
  <c r="V151"/>
  <c r="U151"/>
  <c r="T151"/>
  <c r="R151"/>
  <c r="S151" s="1"/>
  <c r="Q151"/>
  <c r="N151"/>
  <c r="O151" s="1"/>
  <c r="M151"/>
  <c r="K151"/>
  <c r="L151" s="1"/>
  <c r="J151"/>
  <c r="G151"/>
  <c r="H151" s="1"/>
  <c r="F151"/>
  <c r="D151"/>
  <c r="E151" s="1"/>
  <c r="C151"/>
  <c r="AC149"/>
  <c r="Z149"/>
  <c r="V149"/>
  <c r="S149"/>
  <c r="O149"/>
  <c r="L149"/>
  <c r="H149"/>
  <c r="E149"/>
  <c r="AC147"/>
  <c r="Z147"/>
  <c r="V147"/>
  <c r="S147"/>
  <c r="O147"/>
  <c r="L147"/>
  <c r="H147"/>
  <c r="E147"/>
  <c r="AC146"/>
  <c r="Z146"/>
  <c r="O146"/>
  <c r="L146"/>
  <c r="H146"/>
  <c r="E146"/>
  <c r="AC145"/>
  <c r="Z145"/>
  <c r="O145"/>
  <c r="L145"/>
  <c r="H145"/>
  <c r="E145"/>
  <c r="AB144"/>
  <c r="AC144" s="1"/>
  <c r="AA144"/>
  <c r="Y144"/>
  <c r="Z144" s="1"/>
  <c r="X144"/>
  <c r="U144"/>
  <c r="V144" s="1"/>
  <c r="T144"/>
  <c r="R144"/>
  <c r="S144" s="1"/>
  <c r="Q144"/>
  <c r="N144"/>
  <c r="O144" s="1"/>
  <c r="M144"/>
  <c r="L144"/>
  <c r="K144"/>
  <c r="J144"/>
  <c r="H144"/>
  <c r="G144"/>
  <c r="F144"/>
  <c r="D144"/>
  <c r="E144" s="1"/>
  <c r="C144"/>
  <c r="AC142"/>
  <c r="Z142"/>
  <c r="V142"/>
  <c r="S142"/>
  <c r="O142"/>
  <c r="L142"/>
  <c r="H142"/>
  <c r="E142"/>
  <c r="AC141"/>
  <c r="Z141"/>
  <c r="V141"/>
  <c r="S141"/>
  <c r="H141"/>
  <c r="E141"/>
  <c r="AC140"/>
  <c r="Z140"/>
  <c r="V140"/>
  <c r="S140"/>
  <c r="O140"/>
  <c r="L140"/>
  <c r="H140"/>
  <c r="E140"/>
  <c r="AC139"/>
  <c r="Z139"/>
  <c r="O139"/>
  <c r="L139"/>
  <c r="H139"/>
  <c r="E139"/>
  <c r="AC138"/>
  <c r="Z138"/>
  <c r="O138"/>
  <c r="L138"/>
  <c r="H138"/>
  <c r="E138"/>
  <c r="AB137"/>
  <c r="AC137" s="1"/>
  <c r="AA137"/>
  <c r="Y137"/>
  <c r="Z137" s="1"/>
  <c r="X137"/>
  <c r="U137"/>
  <c r="V137" s="1"/>
  <c r="T137"/>
  <c r="R137"/>
  <c r="S137" s="1"/>
  <c r="Q137"/>
  <c r="N137"/>
  <c r="O137" s="1"/>
  <c r="M137"/>
  <c r="L137"/>
  <c r="K137"/>
  <c r="J137"/>
  <c r="H137"/>
  <c r="G137"/>
  <c r="F137"/>
  <c r="D137"/>
  <c r="E137" s="1"/>
  <c r="C137"/>
  <c r="AB130"/>
  <c r="AA130"/>
  <c r="Y130"/>
  <c r="X130"/>
  <c r="U130"/>
  <c r="T130"/>
  <c r="R130"/>
  <c r="Q130"/>
  <c r="N130"/>
  <c r="M130"/>
  <c r="K130"/>
  <c r="J130"/>
  <c r="G130"/>
  <c r="F130"/>
  <c r="D130"/>
  <c r="C130"/>
  <c r="AC128"/>
  <c r="Z128"/>
  <c r="V128"/>
  <c r="S128"/>
  <c r="O128"/>
  <c r="L128"/>
  <c r="H128"/>
  <c r="E128"/>
  <c r="AC127"/>
  <c r="Z127"/>
  <c r="V127"/>
  <c r="S127"/>
  <c r="O127"/>
  <c r="L127"/>
  <c r="H127"/>
  <c r="E127"/>
  <c r="AC126"/>
  <c r="Z126"/>
  <c r="V126"/>
  <c r="S126"/>
  <c r="H126"/>
  <c r="E126"/>
  <c r="AC125"/>
  <c r="Z125"/>
  <c r="O125"/>
  <c r="L125"/>
  <c r="H125"/>
  <c r="E125"/>
  <c r="AC124"/>
  <c r="Z124"/>
  <c r="O124"/>
  <c r="L124"/>
  <c r="H124"/>
  <c r="E124"/>
  <c r="AB123"/>
  <c r="AC123" s="1"/>
  <c r="AA123"/>
  <c r="Z123"/>
  <c r="Y123"/>
  <c r="X123"/>
  <c r="V123"/>
  <c r="U123"/>
  <c r="T123"/>
  <c r="R123"/>
  <c r="S123" s="1"/>
  <c r="Q123"/>
  <c r="N123"/>
  <c r="O123" s="1"/>
  <c r="M123"/>
  <c r="K123"/>
  <c r="J123"/>
  <c r="L123" s="1"/>
  <c r="G123"/>
  <c r="F123"/>
  <c r="H123" s="1"/>
  <c r="D123"/>
  <c r="E123" s="1"/>
  <c r="C123"/>
  <c r="AC44"/>
  <c r="Z44"/>
  <c r="V44"/>
  <c r="S44"/>
  <c r="H44"/>
  <c r="E44"/>
  <c r="AC43"/>
  <c r="Z43"/>
  <c r="V43"/>
  <c r="S43"/>
  <c r="H43"/>
  <c r="E43"/>
  <c r="AC42"/>
  <c r="Z42"/>
  <c r="V42"/>
  <c r="S42"/>
  <c r="H42"/>
  <c r="E42"/>
  <c r="AC41"/>
  <c r="Z41"/>
  <c r="O41"/>
  <c r="L41"/>
  <c r="H41"/>
  <c r="E41"/>
  <c r="AC40"/>
  <c r="Z40"/>
  <c r="O40"/>
  <c r="L40"/>
  <c r="H40"/>
  <c r="E40"/>
  <c r="AB39"/>
  <c r="AA39"/>
  <c r="AC39" s="1"/>
  <c r="Y39"/>
  <c r="Z39" s="1"/>
  <c r="X39"/>
  <c r="U39"/>
  <c r="V39" s="1"/>
  <c r="T39"/>
  <c r="S39"/>
  <c r="R39"/>
  <c r="Q39"/>
  <c r="O39"/>
  <c r="N39"/>
  <c r="M39"/>
  <c r="K39"/>
  <c r="L39" s="1"/>
  <c r="J39"/>
  <c r="G39"/>
  <c r="H39" s="1"/>
  <c r="F39"/>
  <c r="D39"/>
  <c r="C39"/>
  <c r="E39" s="1"/>
  <c r="AC35"/>
  <c r="Z35"/>
  <c r="V35"/>
  <c r="S35"/>
  <c r="O35"/>
  <c r="L35"/>
  <c r="H35"/>
  <c r="E35"/>
  <c r="AC34"/>
  <c r="Z34"/>
  <c r="O34"/>
  <c r="L34"/>
  <c r="H34"/>
  <c r="E34"/>
  <c r="AC33"/>
  <c r="Z33"/>
  <c r="O33"/>
  <c r="L33"/>
  <c r="H33"/>
  <c r="E33"/>
  <c r="AC32"/>
  <c r="AB32"/>
  <c r="AA32"/>
  <c r="Y32"/>
  <c r="Z32" s="1"/>
  <c r="X32"/>
  <c r="U32"/>
  <c r="V32" s="1"/>
  <c r="T32"/>
  <c r="R32"/>
  <c r="Q32"/>
  <c r="S32" s="1"/>
  <c r="N32"/>
  <c r="M32"/>
  <c r="O32" s="1"/>
  <c r="K32"/>
  <c r="L32" s="1"/>
  <c r="J32"/>
  <c r="G32"/>
  <c r="H32" s="1"/>
  <c r="F32"/>
  <c r="E32"/>
  <c r="D32"/>
  <c r="C32"/>
  <c r="AC30"/>
  <c r="Z30"/>
  <c r="V30"/>
  <c r="S30"/>
  <c r="O30"/>
  <c r="L30"/>
  <c r="H30"/>
  <c r="E30"/>
  <c r="H29"/>
  <c r="AC28"/>
  <c r="Z28"/>
  <c r="V28"/>
  <c r="S28"/>
  <c r="O28"/>
  <c r="L28"/>
  <c r="H28"/>
  <c r="E28"/>
  <c r="AC27"/>
  <c r="Z27"/>
  <c r="O27"/>
  <c r="L27"/>
  <c r="H27"/>
  <c r="E27"/>
  <c r="AC26"/>
  <c r="Z26"/>
  <c r="O26"/>
  <c r="L26"/>
  <c r="H26"/>
  <c r="E26"/>
  <c r="AB25"/>
  <c r="AC25" s="1"/>
  <c r="AA25"/>
  <c r="Y25"/>
  <c r="X25"/>
  <c r="Z25" s="1"/>
  <c r="U25"/>
  <c r="T25"/>
  <c r="V25" s="1"/>
  <c r="R25"/>
  <c r="S25" s="1"/>
  <c r="Q25"/>
  <c r="N25"/>
  <c r="O25" s="1"/>
  <c r="M25"/>
  <c r="L25"/>
  <c r="K25"/>
  <c r="J25"/>
  <c r="H25"/>
  <c r="G25"/>
  <c r="F25"/>
  <c r="D25"/>
  <c r="E25" s="1"/>
  <c r="C25"/>
  <c r="AC23"/>
  <c r="Z23"/>
  <c r="V23"/>
  <c r="S23"/>
  <c r="O23"/>
  <c r="L23"/>
  <c r="H23"/>
  <c r="E23"/>
  <c r="AC22"/>
  <c r="Z22"/>
  <c r="H22"/>
  <c r="E22"/>
  <c r="AC21"/>
  <c r="Z21"/>
  <c r="V21"/>
  <c r="S21"/>
  <c r="H21"/>
  <c r="E21"/>
  <c r="AC20"/>
  <c r="Z20"/>
  <c r="O20"/>
  <c r="L20"/>
  <c r="H20"/>
  <c r="E20"/>
  <c r="AC19"/>
  <c r="Z19"/>
  <c r="O19"/>
  <c r="L19"/>
  <c r="H19"/>
  <c r="E19"/>
  <c r="AB18"/>
  <c r="AC18" s="1"/>
  <c r="AA18"/>
  <c r="Y18"/>
  <c r="X18"/>
  <c r="Z18" s="1"/>
  <c r="U18"/>
  <c r="T18"/>
  <c r="V18" s="1"/>
  <c r="R18"/>
  <c r="S18" s="1"/>
  <c r="Q18"/>
  <c r="N18"/>
  <c r="O18" s="1"/>
  <c r="M18"/>
  <c r="L18"/>
  <c r="K18"/>
  <c r="J18"/>
  <c r="H18"/>
  <c r="G18"/>
  <c r="F18"/>
  <c r="D18"/>
  <c r="E18" s="1"/>
  <c r="C18"/>
  <c r="AC16"/>
  <c r="Z16"/>
  <c r="V16"/>
  <c r="S16"/>
  <c r="O16"/>
  <c r="L16"/>
  <c r="H16"/>
  <c r="E16"/>
  <c r="AC13"/>
  <c r="Z13"/>
  <c r="O13"/>
  <c r="L13"/>
  <c r="H13"/>
  <c r="E13"/>
  <c r="AC12"/>
  <c r="Z12"/>
  <c r="O12"/>
  <c r="L12"/>
  <c r="H12"/>
  <c r="E12"/>
  <c r="AB11"/>
  <c r="AC11" s="1"/>
  <c r="AA11"/>
  <c r="Z11"/>
  <c r="Y11"/>
  <c r="X11"/>
  <c r="V11"/>
  <c r="U11"/>
  <c r="T11"/>
  <c r="R11"/>
  <c r="S11" s="1"/>
  <c r="Q11"/>
  <c r="N11"/>
  <c r="O11" s="1"/>
  <c r="M11"/>
  <c r="K11"/>
  <c r="J11"/>
  <c r="L11" s="1"/>
  <c r="G11"/>
  <c r="F11"/>
  <c r="H11" s="1"/>
  <c r="D11"/>
  <c r="E11" s="1"/>
  <c r="C11"/>
  <c r="AC9"/>
  <c r="Z9"/>
  <c r="V9"/>
  <c r="S9"/>
  <c r="O9"/>
  <c r="L9"/>
  <c r="H9"/>
  <c r="E9"/>
  <c r="H8"/>
  <c r="E8"/>
  <c r="AC7"/>
  <c r="Z7"/>
  <c r="V7"/>
  <c r="S7"/>
  <c r="O7"/>
  <c r="L7"/>
  <c r="H7"/>
  <c r="E7"/>
  <c r="AC6"/>
  <c r="Z6"/>
  <c r="O6"/>
  <c r="L6"/>
  <c r="H6"/>
  <c r="E6"/>
  <c r="AC5"/>
  <c r="Z5"/>
  <c r="O5"/>
  <c r="L5"/>
  <c r="H5"/>
  <c r="E5"/>
  <c r="AB4"/>
  <c r="AC4" s="1"/>
  <c r="AA4"/>
  <c r="Z4"/>
  <c r="Y4"/>
  <c r="X4"/>
  <c r="V4"/>
  <c r="U4"/>
  <c r="T4"/>
  <c r="R4"/>
  <c r="S4" s="1"/>
  <c r="Q4"/>
  <c r="N4"/>
  <c r="O4" s="1"/>
  <c r="M4"/>
  <c r="K4"/>
  <c r="J4"/>
  <c r="L4" s="1"/>
  <c r="G4"/>
  <c r="F4"/>
  <c r="H4" s="1"/>
  <c r="D4"/>
  <c r="E4" s="1"/>
  <c r="C4"/>
  <c r="H167" l="1"/>
  <c r="O168"/>
  <c r="O169"/>
  <c r="O170"/>
  <c r="H116"/>
  <c r="P117"/>
  <c r="AD118"/>
  <c r="AD119"/>
  <c r="AD120"/>
  <c r="AD121"/>
  <c r="Z170"/>
  <c r="AD117"/>
  <c r="I119"/>
  <c r="W120"/>
  <c r="I121"/>
  <c r="E166"/>
  <c r="L167"/>
  <c r="S168"/>
  <c r="E183"/>
  <c r="L183"/>
  <c r="S169"/>
  <c r="S170"/>
  <c r="I117"/>
  <c r="P118"/>
  <c r="W119"/>
  <c r="I120"/>
  <c r="W121"/>
  <c r="Y165"/>
  <c r="Z165" s="1"/>
  <c r="C165"/>
  <c r="O167"/>
  <c r="F165"/>
  <c r="Z182"/>
  <c r="V169"/>
  <c r="Z184"/>
  <c r="I47"/>
  <c r="P48"/>
  <c r="W50"/>
  <c r="I51"/>
  <c r="I54"/>
  <c r="P55"/>
  <c r="I57"/>
  <c r="I58"/>
  <c r="W58"/>
  <c r="AD61"/>
  <c r="I63"/>
  <c r="AD63"/>
  <c r="AD64"/>
  <c r="AD65"/>
  <c r="P75"/>
  <c r="AD76"/>
  <c r="AD77"/>
  <c r="AD78"/>
  <c r="AD79"/>
  <c r="I85"/>
  <c r="W85"/>
  <c r="I86"/>
  <c r="O88"/>
  <c r="AD89"/>
  <c r="I91"/>
  <c r="I92"/>
  <c r="W93"/>
  <c r="AC95"/>
  <c r="I96"/>
  <c r="P97"/>
  <c r="W98"/>
  <c r="W99"/>
  <c r="W100"/>
  <c r="O102"/>
  <c r="AD103"/>
  <c r="I105"/>
  <c r="W106"/>
  <c r="I107"/>
  <c r="AC109"/>
  <c r="I110"/>
  <c r="P111"/>
  <c r="AD114"/>
  <c r="E165"/>
  <c r="Z167"/>
  <c r="Z169"/>
  <c r="P47"/>
  <c r="AD48"/>
  <c r="P54"/>
  <c r="AD55"/>
  <c r="AD58"/>
  <c r="W64"/>
  <c r="I65"/>
  <c r="I68"/>
  <c r="P69"/>
  <c r="W70"/>
  <c r="I71"/>
  <c r="W72"/>
  <c r="AD75"/>
  <c r="I77"/>
  <c r="W78"/>
  <c r="I79"/>
  <c r="I82"/>
  <c r="P83"/>
  <c r="AD85"/>
  <c r="AD86"/>
  <c r="P96"/>
  <c r="AD97"/>
  <c r="AD98"/>
  <c r="AD99"/>
  <c r="AD100"/>
  <c r="P110"/>
  <c r="AD111"/>
  <c r="W112"/>
  <c r="W113"/>
  <c r="T165"/>
  <c r="H166"/>
  <c r="T179"/>
  <c r="J165"/>
  <c r="V168"/>
  <c r="V170"/>
  <c r="AD47"/>
  <c r="I49"/>
  <c r="W49"/>
  <c r="I50"/>
  <c r="W51"/>
  <c r="AD54"/>
  <c r="I56"/>
  <c r="W56"/>
  <c r="W57"/>
  <c r="I61"/>
  <c r="P62"/>
  <c r="P68"/>
  <c r="AD69"/>
  <c r="AD70"/>
  <c r="AD71"/>
  <c r="AD72"/>
  <c r="P82"/>
  <c r="AD83"/>
  <c r="W84"/>
  <c r="W86"/>
  <c r="I89"/>
  <c r="P90"/>
  <c r="W91"/>
  <c r="W92"/>
  <c r="I93"/>
  <c r="AD96"/>
  <c r="I98"/>
  <c r="I99"/>
  <c r="I100"/>
  <c r="I103"/>
  <c r="P104"/>
  <c r="W105"/>
  <c r="I106"/>
  <c r="W107"/>
  <c r="AD110"/>
  <c r="I112"/>
  <c r="AD112"/>
  <c r="AD113"/>
  <c r="L166"/>
  <c r="Z168"/>
  <c r="AD49"/>
  <c r="AD50"/>
  <c r="AD51"/>
  <c r="AD56"/>
  <c r="AD57"/>
  <c r="P61"/>
  <c r="AD62"/>
  <c r="W63"/>
  <c r="I64"/>
  <c r="W65"/>
  <c r="AD68"/>
  <c r="I70"/>
  <c r="I72"/>
  <c r="I78"/>
  <c r="W79"/>
  <c r="AD84"/>
  <c r="P89"/>
  <c r="AD90"/>
  <c r="AD91"/>
  <c r="AD92"/>
  <c r="AD93"/>
  <c r="I180"/>
  <c r="I166"/>
  <c r="I159"/>
  <c r="I145"/>
  <c r="I138"/>
  <c r="I26"/>
  <c r="I19"/>
  <c r="I40"/>
  <c r="I173"/>
  <c r="I152"/>
  <c r="I124"/>
  <c r="I12"/>
  <c r="I5"/>
  <c r="H180"/>
  <c r="I131"/>
  <c r="I33"/>
  <c r="Y179"/>
  <c r="Z179" s="1"/>
  <c r="Z180"/>
  <c r="AD132"/>
  <c r="AD41"/>
  <c r="AD174"/>
  <c r="AD153"/>
  <c r="AD125"/>
  <c r="AD13"/>
  <c r="AD6"/>
  <c r="AC181"/>
  <c r="AD34"/>
  <c r="AD181"/>
  <c r="AD167"/>
  <c r="AD160"/>
  <c r="AD146"/>
  <c r="AD139"/>
  <c r="AD27"/>
  <c r="AD20"/>
  <c r="I175"/>
  <c r="I154"/>
  <c r="I126"/>
  <c r="I7"/>
  <c r="I133"/>
  <c r="I35"/>
  <c r="I182"/>
  <c r="I161"/>
  <c r="I147"/>
  <c r="I140"/>
  <c r="I28"/>
  <c r="I21"/>
  <c r="I14"/>
  <c r="I42"/>
  <c r="W182"/>
  <c r="W168"/>
  <c r="W154"/>
  <c r="W147"/>
  <c r="W140"/>
  <c r="W126"/>
  <c r="W28"/>
  <c r="W14"/>
  <c r="W175"/>
  <c r="W161"/>
  <c r="W21"/>
  <c r="W7"/>
  <c r="V182"/>
  <c r="W42"/>
  <c r="W35"/>
  <c r="AD43"/>
  <c r="AD29"/>
  <c r="AD176"/>
  <c r="AD162"/>
  <c r="AD155"/>
  <c r="AD141"/>
  <c r="AD22"/>
  <c r="AD15"/>
  <c r="AC183"/>
  <c r="AD134"/>
  <c r="AD36"/>
  <c r="AD183"/>
  <c r="AD169"/>
  <c r="AD148"/>
  <c r="AD127"/>
  <c r="AD8"/>
  <c r="I177"/>
  <c r="I163"/>
  <c r="I156"/>
  <c r="I142"/>
  <c r="I23"/>
  <c r="I16"/>
  <c r="H184"/>
  <c r="I184"/>
  <c r="I149"/>
  <c r="I128"/>
  <c r="I9"/>
  <c r="I135"/>
  <c r="I44"/>
  <c r="I37"/>
  <c r="I30"/>
  <c r="W184"/>
  <c r="W170"/>
  <c r="W149"/>
  <c r="W128"/>
  <c r="W9"/>
  <c r="W37"/>
  <c r="W30"/>
  <c r="W177"/>
  <c r="W163"/>
  <c r="W156"/>
  <c r="W142"/>
  <c r="W23"/>
  <c r="W16"/>
  <c r="V184"/>
  <c r="W44"/>
  <c r="L180"/>
  <c r="Q179"/>
  <c r="X179"/>
  <c r="P131"/>
  <c r="P40"/>
  <c r="P173"/>
  <c r="P152"/>
  <c r="P124"/>
  <c r="P12"/>
  <c r="P5"/>
  <c r="O180"/>
  <c r="P33"/>
  <c r="P180"/>
  <c r="P166"/>
  <c r="P159"/>
  <c r="P145"/>
  <c r="P138"/>
  <c r="P26"/>
  <c r="P19"/>
  <c r="V165"/>
  <c r="AD173"/>
  <c r="AD152"/>
  <c r="AD124"/>
  <c r="AD12"/>
  <c r="AD5"/>
  <c r="AD131"/>
  <c r="AD33"/>
  <c r="AD180"/>
  <c r="AD159"/>
  <c r="AD145"/>
  <c r="AD138"/>
  <c r="AD26"/>
  <c r="AD19"/>
  <c r="AB179"/>
  <c r="AD95" s="1"/>
  <c r="AD40"/>
  <c r="P181"/>
  <c r="P167"/>
  <c r="P160"/>
  <c r="P146"/>
  <c r="P139"/>
  <c r="P27"/>
  <c r="P20"/>
  <c r="P41"/>
  <c r="P174"/>
  <c r="P153"/>
  <c r="P125"/>
  <c r="P13"/>
  <c r="P6"/>
  <c r="O181"/>
  <c r="P132"/>
  <c r="P34"/>
  <c r="AD175"/>
  <c r="AD161"/>
  <c r="AD21"/>
  <c r="AD14"/>
  <c r="AD7"/>
  <c r="AC182"/>
  <c r="AD42"/>
  <c r="AD35"/>
  <c r="AD182"/>
  <c r="AD168"/>
  <c r="AD154"/>
  <c r="AD147"/>
  <c r="AD140"/>
  <c r="AD133"/>
  <c r="AD126"/>
  <c r="AD28"/>
  <c r="I176"/>
  <c r="I162"/>
  <c r="I148"/>
  <c r="I134"/>
  <c r="I22"/>
  <c r="I8"/>
  <c r="H183"/>
  <c r="I43"/>
  <c r="I29"/>
  <c r="I183"/>
  <c r="I155"/>
  <c r="I141"/>
  <c r="I127"/>
  <c r="I15"/>
  <c r="I36"/>
  <c r="W183"/>
  <c r="W169"/>
  <c r="W127"/>
  <c r="W15"/>
  <c r="W43"/>
  <c r="W36"/>
  <c r="W176"/>
  <c r="W162"/>
  <c r="W155"/>
  <c r="W148"/>
  <c r="W141"/>
  <c r="W22"/>
  <c r="W8"/>
  <c r="V183"/>
  <c r="W29"/>
  <c r="AD30"/>
  <c r="AD177"/>
  <c r="AD163"/>
  <c r="AD156"/>
  <c r="AD142"/>
  <c r="AD135"/>
  <c r="AD23"/>
  <c r="AD16"/>
  <c r="AC184"/>
  <c r="AD44"/>
  <c r="AD37"/>
  <c r="AD184"/>
  <c r="AD170"/>
  <c r="AD149"/>
  <c r="AD128"/>
  <c r="AD9"/>
  <c r="AD39"/>
  <c r="E182"/>
  <c r="E184"/>
  <c r="L184"/>
  <c r="Z181"/>
  <c r="Z183"/>
  <c r="D180"/>
  <c r="U180"/>
  <c r="U179" s="1"/>
  <c r="W109" s="1"/>
  <c r="AA180"/>
  <c r="AA179" s="1"/>
  <c r="C181"/>
  <c r="E181" s="1"/>
  <c r="G181"/>
  <c r="I118" s="1"/>
  <c r="K181"/>
  <c r="L181" s="1"/>
  <c r="F182"/>
  <c r="H182" s="1"/>
  <c r="J182"/>
  <c r="L182" s="1"/>
  <c r="N182"/>
  <c r="P119" s="1"/>
  <c r="R182"/>
  <c r="S182" s="1"/>
  <c r="N183"/>
  <c r="P120" s="1"/>
  <c r="R183"/>
  <c r="S183" s="1"/>
  <c r="N184"/>
  <c r="P121" s="1"/>
  <c r="R184"/>
  <c r="S184" s="1"/>
  <c r="G165"/>
  <c r="K165"/>
  <c r="L165" s="1"/>
  <c r="O166"/>
  <c r="Z166"/>
  <c r="AD166"/>
  <c r="AC167"/>
  <c r="E168"/>
  <c r="I168"/>
  <c r="AC168"/>
  <c r="E169"/>
  <c r="I169"/>
  <c r="AC169"/>
  <c r="E170"/>
  <c r="I170"/>
  <c r="AC170"/>
  <c r="AD158"/>
  <c r="N165"/>
  <c r="R165"/>
  <c r="S165" s="1"/>
  <c r="AC166"/>
  <c r="E167"/>
  <c r="I167"/>
  <c r="H168"/>
  <c r="L168"/>
  <c r="P168"/>
  <c r="H169"/>
  <c r="L169"/>
  <c r="H170"/>
  <c r="L170"/>
  <c r="P170"/>
  <c r="N203" i="30"/>
  <c r="N202"/>
  <c r="N201"/>
  <c r="N200"/>
  <c r="N199"/>
  <c r="N187"/>
  <c r="N186"/>
  <c r="N185"/>
  <c r="N184"/>
  <c r="N183"/>
  <c r="N179"/>
  <c r="N178"/>
  <c r="N177"/>
  <c r="N176"/>
  <c r="N175"/>
  <c r="N171"/>
  <c r="N170"/>
  <c r="N169"/>
  <c r="N168"/>
  <c r="N167"/>
  <c r="N163"/>
  <c r="N162"/>
  <c r="N161"/>
  <c r="N160"/>
  <c r="N159"/>
  <c r="N155"/>
  <c r="N154"/>
  <c r="N153"/>
  <c r="N152"/>
  <c r="N151"/>
  <c r="N147"/>
  <c r="N146"/>
  <c r="N145"/>
  <c r="N144"/>
  <c r="N143"/>
  <c r="N139"/>
  <c r="N138"/>
  <c r="N137"/>
  <c r="N136"/>
  <c r="N135"/>
  <c r="N131"/>
  <c r="N130"/>
  <c r="N129"/>
  <c r="N128"/>
  <c r="N127"/>
  <c r="N123"/>
  <c r="N122"/>
  <c r="N121"/>
  <c r="N120"/>
  <c r="N119"/>
  <c r="N115"/>
  <c r="N114"/>
  <c r="N113"/>
  <c r="N112"/>
  <c r="N111"/>
  <c r="N107"/>
  <c r="N106"/>
  <c r="N105"/>
  <c r="N104"/>
  <c r="N103"/>
  <c r="N99"/>
  <c r="N98"/>
  <c r="N97"/>
  <c r="N96"/>
  <c r="N95"/>
  <c r="N91"/>
  <c r="N90"/>
  <c r="N89"/>
  <c r="N88"/>
  <c r="N87"/>
  <c r="N83"/>
  <c r="N82"/>
  <c r="N81"/>
  <c r="N80"/>
  <c r="N79"/>
  <c r="N75"/>
  <c r="N74"/>
  <c r="N73"/>
  <c r="N72"/>
  <c r="N71"/>
  <c r="N67"/>
  <c r="N66"/>
  <c r="N65"/>
  <c r="N64"/>
  <c r="N63"/>
  <c r="N59"/>
  <c r="N58"/>
  <c r="N57"/>
  <c r="N56"/>
  <c r="N55"/>
  <c r="N51"/>
  <c r="N50"/>
  <c r="N49"/>
  <c r="N48"/>
  <c r="N47"/>
  <c r="N43"/>
  <c r="N42"/>
  <c r="N41"/>
  <c r="N40"/>
  <c r="N39"/>
  <c r="N35"/>
  <c r="N34"/>
  <c r="N33"/>
  <c r="N32"/>
  <c r="N31"/>
  <c r="N27"/>
  <c r="N26"/>
  <c r="N25"/>
  <c r="N24"/>
  <c r="N23"/>
  <c r="N19"/>
  <c r="N18"/>
  <c r="N17"/>
  <c r="N16"/>
  <c r="N15"/>
  <c r="N11"/>
  <c r="N10"/>
  <c r="N9"/>
  <c r="N8"/>
  <c r="N7"/>
  <c r="K203"/>
  <c r="K202"/>
  <c r="K201"/>
  <c r="K200"/>
  <c r="K199"/>
  <c r="K187"/>
  <c r="K186"/>
  <c r="K185"/>
  <c r="K184"/>
  <c r="K183"/>
  <c r="K179"/>
  <c r="K178"/>
  <c r="K177"/>
  <c r="K176"/>
  <c r="K175"/>
  <c r="K171"/>
  <c r="K170"/>
  <c r="K169"/>
  <c r="K168"/>
  <c r="K167"/>
  <c r="K163"/>
  <c r="K162"/>
  <c r="K161"/>
  <c r="K160"/>
  <c r="K159"/>
  <c r="K155"/>
  <c r="K154"/>
  <c r="K153"/>
  <c r="K152"/>
  <c r="K151"/>
  <c r="K147"/>
  <c r="K146"/>
  <c r="K145"/>
  <c r="K144"/>
  <c r="K143"/>
  <c r="K139"/>
  <c r="K138"/>
  <c r="K137"/>
  <c r="K136"/>
  <c r="K135"/>
  <c r="K131"/>
  <c r="K130"/>
  <c r="K129"/>
  <c r="K128"/>
  <c r="K127"/>
  <c r="K123"/>
  <c r="K122"/>
  <c r="K121"/>
  <c r="K120"/>
  <c r="K119"/>
  <c r="K115"/>
  <c r="K114"/>
  <c r="K113"/>
  <c r="K112"/>
  <c r="K111"/>
  <c r="K107"/>
  <c r="K106"/>
  <c r="K105"/>
  <c r="K104"/>
  <c r="K103"/>
  <c r="K99"/>
  <c r="K98"/>
  <c r="K97"/>
  <c r="K96"/>
  <c r="K95"/>
  <c r="K91"/>
  <c r="K90"/>
  <c r="K89"/>
  <c r="K88"/>
  <c r="K87"/>
  <c r="K83"/>
  <c r="K82"/>
  <c r="K81"/>
  <c r="K80"/>
  <c r="K79"/>
  <c r="K75"/>
  <c r="K74"/>
  <c r="K73"/>
  <c r="K72"/>
  <c r="K71"/>
  <c r="K67"/>
  <c r="K66"/>
  <c r="K65"/>
  <c r="K64"/>
  <c r="K63"/>
  <c r="K59"/>
  <c r="K58"/>
  <c r="K57"/>
  <c r="K56"/>
  <c r="K55"/>
  <c r="K51"/>
  <c r="K50"/>
  <c r="K49"/>
  <c r="K48"/>
  <c r="K47"/>
  <c r="K43"/>
  <c r="K42"/>
  <c r="K41"/>
  <c r="K40"/>
  <c r="K39"/>
  <c r="K35"/>
  <c r="K34"/>
  <c r="K33"/>
  <c r="K32"/>
  <c r="K31"/>
  <c r="K27"/>
  <c r="K26"/>
  <c r="K25"/>
  <c r="K24"/>
  <c r="K23"/>
  <c r="K19"/>
  <c r="K18"/>
  <c r="K17"/>
  <c r="K16"/>
  <c r="K15"/>
  <c r="K11"/>
  <c r="K10"/>
  <c r="K9"/>
  <c r="K8"/>
  <c r="K7"/>
  <c r="H203"/>
  <c r="H202"/>
  <c r="H201"/>
  <c r="H200"/>
  <c r="H199"/>
  <c r="H187"/>
  <c r="H186"/>
  <c r="H185"/>
  <c r="H184"/>
  <c r="H183"/>
  <c r="H179"/>
  <c r="H178"/>
  <c r="H177"/>
  <c r="H176"/>
  <c r="H175"/>
  <c r="H171"/>
  <c r="H170"/>
  <c r="H169"/>
  <c r="H168"/>
  <c r="H167"/>
  <c r="H163"/>
  <c r="H162"/>
  <c r="H161"/>
  <c r="H160"/>
  <c r="H159"/>
  <c r="H155"/>
  <c r="H154"/>
  <c r="H153"/>
  <c r="H152"/>
  <c r="H151"/>
  <c r="H147"/>
  <c r="H146"/>
  <c r="H145"/>
  <c r="H144"/>
  <c r="H143"/>
  <c r="H139"/>
  <c r="H138"/>
  <c r="H137"/>
  <c r="H136"/>
  <c r="H135"/>
  <c r="H131"/>
  <c r="H130"/>
  <c r="H129"/>
  <c r="H128"/>
  <c r="H127"/>
  <c r="H123"/>
  <c r="H122"/>
  <c r="H121"/>
  <c r="H120"/>
  <c r="H119"/>
  <c r="H115"/>
  <c r="H114"/>
  <c r="H113"/>
  <c r="H112"/>
  <c r="H111"/>
  <c r="H107"/>
  <c r="H106"/>
  <c r="H105"/>
  <c r="H104"/>
  <c r="H103"/>
  <c r="H99"/>
  <c r="H98"/>
  <c r="H97"/>
  <c r="H96"/>
  <c r="H95"/>
  <c r="H91"/>
  <c r="H90"/>
  <c r="H89"/>
  <c r="H88"/>
  <c r="H87"/>
  <c r="H83"/>
  <c r="H82"/>
  <c r="H81"/>
  <c r="H80"/>
  <c r="H79"/>
  <c r="H75"/>
  <c r="H74"/>
  <c r="H73"/>
  <c r="H72"/>
  <c r="H71"/>
  <c r="H67"/>
  <c r="H66"/>
  <c r="H65"/>
  <c r="H64"/>
  <c r="H63"/>
  <c r="H59"/>
  <c r="H58"/>
  <c r="H57"/>
  <c r="H56"/>
  <c r="H55"/>
  <c r="H51"/>
  <c r="H50"/>
  <c r="H49"/>
  <c r="H48"/>
  <c r="H47"/>
  <c r="H43"/>
  <c r="H42"/>
  <c r="H41"/>
  <c r="H40"/>
  <c r="H39"/>
  <c r="H35"/>
  <c r="H34"/>
  <c r="H33"/>
  <c r="H32"/>
  <c r="H31"/>
  <c r="H27"/>
  <c r="H26"/>
  <c r="H25"/>
  <c r="H24"/>
  <c r="H23"/>
  <c r="H19"/>
  <c r="H18"/>
  <c r="H17"/>
  <c r="H16"/>
  <c r="H15"/>
  <c r="H11"/>
  <c r="H10"/>
  <c r="H9"/>
  <c r="H8"/>
  <c r="H7"/>
  <c r="E203"/>
  <c r="E202"/>
  <c r="E201"/>
  <c r="E200"/>
  <c r="E199"/>
  <c r="E187"/>
  <c r="E186"/>
  <c r="E185"/>
  <c r="E184"/>
  <c r="E183"/>
  <c r="E179"/>
  <c r="E178"/>
  <c r="E177"/>
  <c r="E176"/>
  <c r="E175"/>
  <c r="E171"/>
  <c r="E170"/>
  <c r="E169"/>
  <c r="E168"/>
  <c r="E167"/>
  <c r="E163"/>
  <c r="E162"/>
  <c r="E161"/>
  <c r="E160"/>
  <c r="E159"/>
  <c r="E155"/>
  <c r="E154"/>
  <c r="E153"/>
  <c r="E152"/>
  <c r="E151"/>
  <c r="E147"/>
  <c r="E146"/>
  <c r="E145"/>
  <c r="E144"/>
  <c r="E143"/>
  <c r="E139"/>
  <c r="E138"/>
  <c r="E137"/>
  <c r="E136"/>
  <c r="E135"/>
  <c r="E131"/>
  <c r="E130"/>
  <c r="E129"/>
  <c r="E128"/>
  <c r="E127"/>
  <c r="E123"/>
  <c r="E122"/>
  <c r="E121"/>
  <c r="E120"/>
  <c r="E119"/>
  <c r="E115"/>
  <c r="E114"/>
  <c r="E113"/>
  <c r="E112"/>
  <c r="E111"/>
  <c r="E107"/>
  <c r="E106"/>
  <c r="E105"/>
  <c r="E104"/>
  <c r="E103"/>
  <c r="E99"/>
  <c r="E98"/>
  <c r="E97"/>
  <c r="E96"/>
  <c r="E95"/>
  <c r="E91"/>
  <c r="E90"/>
  <c r="E89"/>
  <c r="E88"/>
  <c r="E87"/>
  <c r="E83"/>
  <c r="E82"/>
  <c r="E81"/>
  <c r="E80"/>
  <c r="E79"/>
  <c r="E75"/>
  <c r="E74"/>
  <c r="E73"/>
  <c r="E72"/>
  <c r="E71"/>
  <c r="E67"/>
  <c r="E66"/>
  <c r="E65"/>
  <c r="E64"/>
  <c r="E63"/>
  <c r="E59"/>
  <c r="E58"/>
  <c r="E57"/>
  <c r="E56"/>
  <c r="E55"/>
  <c r="E51"/>
  <c r="E50"/>
  <c r="E49"/>
  <c r="E48"/>
  <c r="E47"/>
  <c r="E43"/>
  <c r="E42"/>
  <c r="E41"/>
  <c r="E40"/>
  <c r="E39"/>
  <c r="E35"/>
  <c r="E34"/>
  <c r="E33"/>
  <c r="E32"/>
  <c r="E31"/>
  <c r="E27"/>
  <c r="E26"/>
  <c r="E25"/>
  <c r="E24"/>
  <c r="E23"/>
  <c r="E19"/>
  <c r="E18"/>
  <c r="E17"/>
  <c r="E16"/>
  <c r="E15"/>
  <c r="E8"/>
  <c r="E9"/>
  <c r="E10"/>
  <c r="E11"/>
  <c r="E7"/>
  <c r="M195"/>
  <c r="M211" s="1"/>
  <c r="L195"/>
  <c r="N195" s="1"/>
  <c r="M194"/>
  <c r="M210" s="1"/>
  <c r="L194"/>
  <c r="M193"/>
  <c r="M209" s="1"/>
  <c r="L193"/>
  <c r="L209" s="1"/>
  <c r="M192"/>
  <c r="M208" s="1"/>
  <c r="L192"/>
  <c r="L208" s="1"/>
  <c r="M191"/>
  <c r="M207" s="1"/>
  <c r="L191"/>
  <c r="N191" s="1"/>
  <c r="J195"/>
  <c r="J211" s="1"/>
  <c r="I195"/>
  <c r="J194"/>
  <c r="J210" s="1"/>
  <c r="I194"/>
  <c r="I210" s="1"/>
  <c r="J193"/>
  <c r="J209" s="1"/>
  <c r="I193"/>
  <c r="J192"/>
  <c r="I192"/>
  <c r="I196" s="1"/>
  <c r="J191"/>
  <c r="J207" s="1"/>
  <c r="I191"/>
  <c r="I207" s="1"/>
  <c r="G195"/>
  <c r="G211" s="1"/>
  <c r="F195"/>
  <c r="H195" s="1"/>
  <c r="G194"/>
  <c r="G210" s="1"/>
  <c r="F194"/>
  <c r="F210" s="1"/>
  <c r="G193"/>
  <c r="G209" s="1"/>
  <c r="F193"/>
  <c r="F209" s="1"/>
  <c r="G192"/>
  <c r="F192"/>
  <c r="F208" s="1"/>
  <c r="G191"/>
  <c r="G207" s="1"/>
  <c r="F191"/>
  <c r="H191" s="1"/>
  <c r="C192"/>
  <c r="D192"/>
  <c r="D208" s="1"/>
  <c r="C193"/>
  <c r="C209" s="1"/>
  <c r="D193"/>
  <c r="D209" s="1"/>
  <c r="C194"/>
  <c r="C210" s="1"/>
  <c r="D194"/>
  <c r="D210" s="1"/>
  <c r="C195"/>
  <c r="D195"/>
  <c r="D211" s="1"/>
  <c r="D191"/>
  <c r="D207" s="1"/>
  <c r="C191"/>
  <c r="M204"/>
  <c r="L204"/>
  <c r="J204"/>
  <c r="I204"/>
  <c r="G204"/>
  <c r="F204"/>
  <c r="D204"/>
  <c r="C204"/>
  <c r="M188"/>
  <c r="L188"/>
  <c r="J188"/>
  <c r="I188"/>
  <c r="G188"/>
  <c r="F188"/>
  <c r="D188"/>
  <c r="C188"/>
  <c r="M180"/>
  <c r="L180"/>
  <c r="J180"/>
  <c r="I180"/>
  <c r="G180"/>
  <c r="F180"/>
  <c r="D180"/>
  <c r="C180"/>
  <c r="M172"/>
  <c r="L172"/>
  <c r="J172"/>
  <c r="I172"/>
  <c r="G172"/>
  <c r="F172"/>
  <c r="D172"/>
  <c r="C172"/>
  <c r="M164"/>
  <c r="L164"/>
  <c r="J164"/>
  <c r="I164"/>
  <c r="G164"/>
  <c r="F164"/>
  <c r="D164"/>
  <c r="C164"/>
  <c r="M156"/>
  <c r="L156"/>
  <c r="J156"/>
  <c r="I156"/>
  <c r="G156"/>
  <c r="F156"/>
  <c r="D156"/>
  <c r="C156"/>
  <c r="M148"/>
  <c r="L148"/>
  <c r="J148"/>
  <c r="I148"/>
  <c r="G148"/>
  <c r="F148"/>
  <c r="D148"/>
  <c r="C148"/>
  <c r="M140"/>
  <c r="L140"/>
  <c r="J140"/>
  <c r="I140"/>
  <c r="G140"/>
  <c r="F140"/>
  <c r="D140"/>
  <c r="C140"/>
  <c r="M132"/>
  <c r="L132"/>
  <c r="J132"/>
  <c r="I132"/>
  <c r="G132"/>
  <c r="F132"/>
  <c r="D132"/>
  <c r="C132"/>
  <c r="M124"/>
  <c r="L124"/>
  <c r="J124"/>
  <c r="I124"/>
  <c r="G124"/>
  <c r="F124"/>
  <c r="D124"/>
  <c r="C124"/>
  <c r="M116"/>
  <c r="L116"/>
  <c r="J116"/>
  <c r="I116"/>
  <c r="G116"/>
  <c r="F116"/>
  <c r="D116"/>
  <c r="C116"/>
  <c r="M108"/>
  <c r="L108"/>
  <c r="J108"/>
  <c r="I108"/>
  <c r="G108"/>
  <c r="F108"/>
  <c r="D108"/>
  <c r="C108"/>
  <c r="M100"/>
  <c r="L100"/>
  <c r="J100"/>
  <c r="I100"/>
  <c r="G100"/>
  <c r="F100"/>
  <c r="D100"/>
  <c r="C100"/>
  <c r="M92"/>
  <c r="L92"/>
  <c r="J92"/>
  <c r="I92"/>
  <c r="G92"/>
  <c r="F92"/>
  <c r="D92"/>
  <c r="C92"/>
  <c r="M84"/>
  <c r="L84"/>
  <c r="J84"/>
  <c r="I84"/>
  <c r="G84"/>
  <c r="F84"/>
  <c r="D84"/>
  <c r="C84"/>
  <c r="M76"/>
  <c r="L76"/>
  <c r="J76"/>
  <c r="I76"/>
  <c r="G76"/>
  <c r="F76"/>
  <c r="D76"/>
  <c r="C76"/>
  <c r="M68"/>
  <c r="L68"/>
  <c r="J68"/>
  <c r="I68"/>
  <c r="G68"/>
  <c r="F68"/>
  <c r="D68"/>
  <c r="C68"/>
  <c r="M60"/>
  <c r="L60"/>
  <c r="J60"/>
  <c r="I60"/>
  <c r="G60"/>
  <c r="F60"/>
  <c r="D60"/>
  <c r="C60"/>
  <c r="M52"/>
  <c r="L52"/>
  <c r="J52"/>
  <c r="I52"/>
  <c r="G52"/>
  <c r="F52"/>
  <c r="D52"/>
  <c r="C52"/>
  <c r="M44"/>
  <c r="L44"/>
  <c r="J44"/>
  <c r="I44"/>
  <c r="G44"/>
  <c r="F44"/>
  <c r="D44"/>
  <c r="C44"/>
  <c r="M36"/>
  <c r="L36"/>
  <c r="J36"/>
  <c r="I36"/>
  <c r="G36"/>
  <c r="F36"/>
  <c r="D36"/>
  <c r="C36"/>
  <c r="M28"/>
  <c r="L28"/>
  <c r="J28"/>
  <c r="I28"/>
  <c r="G28"/>
  <c r="F28"/>
  <c r="D28"/>
  <c r="C28"/>
  <c r="M20"/>
  <c r="L20"/>
  <c r="J20"/>
  <c r="I20"/>
  <c r="G20"/>
  <c r="F20"/>
  <c r="D20"/>
  <c r="C20"/>
  <c r="M12"/>
  <c r="L12"/>
  <c r="J12"/>
  <c r="I12"/>
  <c r="G12"/>
  <c r="F12"/>
  <c r="D12"/>
  <c r="C12"/>
  <c r="C179" i="42" l="1"/>
  <c r="W32"/>
  <c r="W137"/>
  <c r="W116"/>
  <c r="AD116"/>
  <c r="AD137"/>
  <c r="AD18"/>
  <c r="W158"/>
  <c r="W25"/>
  <c r="J179"/>
  <c r="W53"/>
  <c r="AD81"/>
  <c r="W102"/>
  <c r="W95"/>
  <c r="P100"/>
  <c r="P86"/>
  <c r="P58"/>
  <c r="P114"/>
  <c r="P79"/>
  <c r="P65"/>
  <c r="P107"/>
  <c r="P93"/>
  <c r="P51"/>
  <c r="P72"/>
  <c r="P98"/>
  <c r="P77"/>
  <c r="P63"/>
  <c r="P105"/>
  <c r="P91"/>
  <c r="P84"/>
  <c r="P56"/>
  <c r="P49"/>
  <c r="P112"/>
  <c r="P70"/>
  <c r="G179"/>
  <c r="I116" s="1"/>
  <c r="I111"/>
  <c r="I97"/>
  <c r="I55"/>
  <c r="I48"/>
  <c r="I76"/>
  <c r="I104"/>
  <c r="I90"/>
  <c r="I62"/>
  <c r="I83"/>
  <c r="I69"/>
  <c r="AD165"/>
  <c r="AD144"/>
  <c r="AD25"/>
  <c r="AD130"/>
  <c r="AD88"/>
  <c r="W60"/>
  <c r="W165"/>
  <c r="W81"/>
  <c r="W67"/>
  <c r="AD53"/>
  <c r="AD46"/>
  <c r="AD102"/>
  <c r="R179"/>
  <c r="S179" s="1"/>
  <c r="AD60"/>
  <c r="W46"/>
  <c r="AD109"/>
  <c r="W88"/>
  <c r="P169"/>
  <c r="P99"/>
  <c r="P85"/>
  <c r="P78"/>
  <c r="P64"/>
  <c r="P106"/>
  <c r="P92"/>
  <c r="P57"/>
  <c r="P50"/>
  <c r="P113"/>
  <c r="P71"/>
  <c r="W74"/>
  <c r="AD67"/>
  <c r="AD74"/>
  <c r="I179"/>
  <c r="I158"/>
  <c r="I144"/>
  <c r="I137"/>
  <c r="I25"/>
  <c r="I18"/>
  <c r="I32"/>
  <c r="I172"/>
  <c r="I11"/>
  <c r="I151"/>
  <c r="I4"/>
  <c r="I130"/>
  <c r="I39"/>
  <c r="I123"/>
  <c r="W144"/>
  <c r="W4"/>
  <c r="AC180"/>
  <c r="F179"/>
  <c r="H179" s="1"/>
  <c r="I165"/>
  <c r="H165"/>
  <c r="O183"/>
  <c r="P36"/>
  <c r="P183"/>
  <c r="P148"/>
  <c r="P134"/>
  <c r="P127"/>
  <c r="P22"/>
  <c r="P8"/>
  <c r="P43"/>
  <c r="P29"/>
  <c r="P176"/>
  <c r="P162"/>
  <c r="P155"/>
  <c r="P141"/>
  <c r="P15"/>
  <c r="O165"/>
  <c r="O184"/>
  <c r="P135"/>
  <c r="P44"/>
  <c r="P37"/>
  <c r="P184"/>
  <c r="P149"/>
  <c r="P128"/>
  <c r="P9"/>
  <c r="P30"/>
  <c r="P177"/>
  <c r="P163"/>
  <c r="P156"/>
  <c r="P142"/>
  <c r="P23"/>
  <c r="P16"/>
  <c r="O182"/>
  <c r="P42"/>
  <c r="P35"/>
  <c r="P182"/>
  <c r="P154"/>
  <c r="P147"/>
  <c r="P140"/>
  <c r="P126"/>
  <c r="P28"/>
  <c r="P133"/>
  <c r="P175"/>
  <c r="P161"/>
  <c r="P21"/>
  <c r="P14"/>
  <c r="P7"/>
  <c r="H181"/>
  <c r="I34"/>
  <c r="I181"/>
  <c r="I160"/>
  <c r="I146"/>
  <c r="I139"/>
  <c r="I27"/>
  <c r="I20"/>
  <c r="I132"/>
  <c r="I41"/>
  <c r="I6"/>
  <c r="I174"/>
  <c r="I153"/>
  <c r="I125"/>
  <c r="I13"/>
  <c r="E180"/>
  <c r="D179"/>
  <c r="E179" s="1"/>
  <c r="N179"/>
  <c r="P116" s="1"/>
  <c r="K179"/>
  <c r="L179" s="1"/>
  <c r="W172"/>
  <c r="W151"/>
  <c r="W123"/>
  <c r="W11"/>
  <c r="V179"/>
  <c r="W179"/>
  <c r="W39"/>
  <c r="AC179"/>
  <c r="AD32"/>
  <c r="AD179"/>
  <c r="AD4"/>
  <c r="AD172"/>
  <c r="AD151"/>
  <c r="AD123"/>
  <c r="AD11"/>
  <c r="W18"/>
  <c r="E195" i="30"/>
  <c r="E12"/>
  <c r="K12"/>
  <c r="E20"/>
  <c r="K20"/>
  <c r="E28"/>
  <c r="K28"/>
  <c r="E36"/>
  <c r="K36"/>
  <c r="E44"/>
  <c r="K44"/>
  <c r="E52"/>
  <c r="K52"/>
  <c r="E60"/>
  <c r="K60"/>
  <c r="E68"/>
  <c r="K68"/>
  <c r="E76"/>
  <c r="K76"/>
  <c r="E84"/>
  <c r="K84"/>
  <c r="E92"/>
  <c r="K92"/>
  <c r="E100"/>
  <c r="K100"/>
  <c r="E108"/>
  <c r="K108"/>
  <c r="E116"/>
  <c r="K116"/>
  <c r="E124"/>
  <c r="K124"/>
  <c r="E132"/>
  <c r="K132"/>
  <c r="E140"/>
  <c r="K140"/>
  <c r="E148"/>
  <c r="K148"/>
  <c r="E156"/>
  <c r="K156"/>
  <c r="E164"/>
  <c r="K164"/>
  <c r="E172"/>
  <c r="K172"/>
  <c r="E180"/>
  <c r="K180"/>
  <c r="E188"/>
  <c r="K188"/>
  <c r="E204"/>
  <c r="K204"/>
  <c r="E191"/>
  <c r="N194"/>
  <c r="E209"/>
  <c r="K193"/>
  <c r="H12"/>
  <c r="N12"/>
  <c r="H20"/>
  <c r="N20"/>
  <c r="H28"/>
  <c r="N28"/>
  <c r="H36"/>
  <c r="N36"/>
  <c r="H44"/>
  <c r="N44"/>
  <c r="H52"/>
  <c r="N52"/>
  <c r="H60"/>
  <c r="N60"/>
  <c r="H68"/>
  <c r="N68"/>
  <c r="H76"/>
  <c r="N76"/>
  <c r="H84"/>
  <c r="N84"/>
  <c r="H92"/>
  <c r="N92"/>
  <c r="H100"/>
  <c r="N100"/>
  <c r="H108"/>
  <c r="N108"/>
  <c r="H116"/>
  <c r="N116"/>
  <c r="H124"/>
  <c r="N124"/>
  <c r="H132"/>
  <c r="N132"/>
  <c r="H140"/>
  <c r="N140"/>
  <c r="H148"/>
  <c r="N148"/>
  <c r="G196"/>
  <c r="M212"/>
  <c r="L210"/>
  <c r="N210" s="1"/>
  <c r="E193"/>
  <c r="E210"/>
  <c r="E192"/>
  <c r="I209"/>
  <c r="K209" s="1"/>
  <c r="H156"/>
  <c r="N156"/>
  <c r="H164"/>
  <c r="N164"/>
  <c r="H172"/>
  <c r="N172"/>
  <c r="H180"/>
  <c r="N180"/>
  <c r="H188"/>
  <c r="N188"/>
  <c r="H204"/>
  <c r="N204"/>
  <c r="H194"/>
  <c r="K191"/>
  <c r="K195"/>
  <c r="I211"/>
  <c r="H210"/>
  <c r="H209"/>
  <c r="K210"/>
  <c r="N209"/>
  <c r="K207"/>
  <c r="K211"/>
  <c r="H193"/>
  <c r="N193"/>
  <c r="C211"/>
  <c r="E211" s="1"/>
  <c r="J196"/>
  <c r="K196" s="1"/>
  <c r="G208"/>
  <c r="G212" s="1"/>
  <c r="E194"/>
  <c r="K194"/>
  <c r="C207"/>
  <c r="E207" s="1"/>
  <c r="F196"/>
  <c r="H196" s="1"/>
  <c r="L196"/>
  <c r="F207"/>
  <c r="H207" s="1"/>
  <c r="F211"/>
  <c r="H211" s="1"/>
  <c r="I208"/>
  <c r="L207"/>
  <c r="N207" s="1"/>
  <c r="L211"/>
  <c r="N211" s="1"/>
  <c r="D212"/>
  <c r="C196"/>
  <c r="C208"/>
  <c r="E208" s="1"/>
  <c r="M196"/>
  <c r="J208"/>
  <c r="J212" s="1"/>
  <c r="H192"/>
  <c r="K192"/>
  <c r="N192"/>
  <c r="N208"/>
  <c r="D196"/>
  <c r="I74" i="42" l="1"/>
  <c r="I95"/>
  <c r="I53"/>
  <c r="I102"/>
  <c r="I109"/>
  <c r="I60"/>
  <c r="I46"/>
  <c r="I67"/>
  <c r="I88"/>
  <c r="I81"/>
  <c r="P60"/>
  <c r="P67"/>
  <c r="P109"/>
  <c r="P95"/>
  <c r="P102"/>
  <c r="P46"/>
  <c r="P74"/>
  <c r="P53"/>
  <c r="P88"/>
  <c r="P81"/>
  <c r="P39"/>
  <c r="P130"/>
  <c r="O179"/>
  <c r="P179"/>
  <c r="P158"/>
  <c r="P144"/>
  <c r="P137"/>
  <c r="P25"/>
  <c r="P18"/>
  <c r="P4"/>
  <c r="P151"/>
  <c r="P11"/>
  <c r="P123"/>
  <c r="P172"/>
  <c r="P32"/>
  <c r="P165"/>
  <c r="E196" i="30"/>
  <c r="L212"/>
  <c r="N212" s="1"/>
  <c r="F212"/>
  <c r="H212" s="1"/>
  <c r="I212"/>
  <c r="K212" s="1"/>
  <c r="K208"/>
  <c r="C212"/>
  <c r="E212" s="1"/>
  <c r="H208"/>
  <c r="N196"/>
</calcChain>
</file>

<file path=xl/sharedStrings.xml><?xml version="1.0" encoding="utf-8"?>
<sst xmlns="http://schemas.openxmlformats.org/spreadsheetml/2006/main" count="779" uniqueCount="66">
  <si>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</si>
  <si>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</si>
  <si>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</si>
  <si>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</si>
  <si>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</si>
  <si>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</si>
  <si>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</si>
  <si>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</si>
  <si>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</si>
  <si>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</si>
  <si>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</si>
  <si>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</si>
  <si>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</si>
  <si>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</si>
  <si>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</si>
  <si>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</si>
  <si>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</si>
  <si>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</si>
  <si>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</si>
  <si>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</si>
  <si>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</si>
  <si>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</si>
  <si>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</si>
  <si>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</si>
  <si>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</si>
  <si>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</si>
  <si>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</si>
  <si>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</si>
  <si>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</si>
  <si>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</si>
  <si>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</si>
  <si>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</si>
  <si>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</si>
  <si>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</si>
  <si>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</si>
  <si>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</si>
  <si>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</si>
  <si>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</si>
  <si>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</si>
  <si>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</si>
  <si>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</si>
  <si>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</si>
  <si>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</si>
  <si>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</si>
  <si>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</si>
  <si>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</si>
  <si>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</si>
  <si>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</si>
  <si>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</si>
  <si>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</si>
  <si>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</si>
  <si>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</si>
  <si>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</si>
  <si>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</si>
  <si>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</si>
  <si>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Sum Assured</t>
  </si>
  <si>
    <t>(Premium &amp; Sum Assured in Rs.Crore)</t>
  </si>
  <si>
    <t>For May, 2019</t>
  </si>
  <si>
    <t>Up to 31st May, 2019</t>
  </si>
  <si>
    <t>NA</t>
  </si>
  <si>
    <t>First Year Premium of Life Insurers for the Period ended 31st May, 2020</t>
  </si>
  <si>
    <t>For May, 2020</t>
  </si>
  <si>
    <t>Up to 31st May, 2020</t>
  </si>
  <si>
    <t>Edelweiss Tokio Life</t>
  </si>
  <si>
    <t xml:space="preserve">Star Union Dai-ichi Life </t>
  </si>
  <si>
    <t>Pramerica Life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</si>
</sst>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0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i/>
      <sz val="10"/>
      <name val="Rupee Foradi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1" xfId="0" applyFont="1" applyFill="1" applyBorder="1"/>
    <xf numFmtId="0" fontId="5" fillId="2" borderId="1" xfId="8" applyFont="1" applyFill="1" applyBorder="1" applyAlignment="1">
      <alignment horizontal="center"/>
    </xf>
    <xf numFmtId="0" fontId="5" fillId="2" borderId="0" xfId="8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8" fillId="2" borderId="1" xfId="0" applyNumberFormat="1" applyFont="1" applyFill="1" applyBorder="1"/>
    <xf numFmtId="1" fontId="5" fillId="0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1" xfId="8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8" fillId="2" borderId="1" xfId="0" applyFont="1" applyFill="1" applyBorder="1" applyAlignment="1">
      <alignment horizontal="center"/>
    </xf>
    <xf numFmtId="0" fontId="8" fillId="0" borderId="0" xfId="0" applyFont="1" applyBorder="1"/>
    <xf numFmtId="0" fontId="5" fillId="0" borderId="0" xfId="0" applyFont="1" applyFill="1" applyBorder="1"/>
    <xf numFmtId="0" fontId="5" fillId="0" borderId="0" xfId="8" applyFont="1"/>
    <xf numFmtId="0" fontId="10" fillId="0" borderId="0" xfId="0" applyFont="1"/>
    <xf numFmtId="0" fontId="9" fillId="0" borderId="3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3" borderId="1" xfId="0" applyFont="1" applyFill="1" applyBorder="1" applyAlignment="1">
      <alignment horizontal="right" wrapText="1"/>
    </xf>
    <xf numFmtId="2" fontId="10" fillId="0" borderId="1" xfId="0" applyNumberFormat="1" applyFont="1" applyBorder="1"/>
    <xf numFmtId="2" fontId="12" fillId="0" borderId="1" xfId="0" applyNumberFormat="1" applyFont="1" applyBorder="1"/>
    <xf numFmtId="2" fontId="10" fillId="2" borderId="1" xfId="0" applyNumberFormat="1" applyFont="1" applyFill="1" applyBorder="1"/>
    <xf numFmtId="1" fontId="10" fillId="0" borderId="1" xfId="0" applyNumberFormat="1" applyFont="1" applyBorder="1"/>
    <xf numFmtId="1" fontId="12" fillId="0" borderId="1" xfId="0" applyNumberFormat="1" applyFont="1" applyBorder="1"/>
    <xf numFmtId="1" fontId="10" fillId="2" borderId="1" xfId="0" applyNumberFormat="1" applyFont="1" applyFill="1" applyBorder="1"/>
    <xf numFmtId="0" fontId="9" fillId="2" borderId="1" xfId="0" applyFont="1" applyFill="1" applyBorder="1"/>
    <xf numFmtId="0" fontId="13" fillId="3" borderId="1" xfId="0" applyFont="1" applyFill="1" applyBorder="1" applyAlignment="1">
      <alignment horizontal="right" wrapText="1"/>
    </xf>
    <xf numFmtId="2" fontId="13" fillId="3" borderId="1" xfId="0" applyNumberFormat="1" applyFont="1" applyFill="1" applyBorder="1" applyAlignment="1">
      <alignment horizontal="right" wrapText="1"/>
    </xf>
    <xf numFmtId="2" fontId="14" fillId="0" borderId="1" xfId="0" applyNumberFormat="1" applyFont="1" applyBorder="1"/>
    <xf numFmtId="1" fontId="13" fillId="3" borderId="1" xfId="0" applyNumberFormat="1" applyFont="1" applyFill="1" applyBorder="1" applyAlignment="1">
      <alignment horizontal="right" wrapText="1"/>
    </xf>
    <xf numFmtId="1" fontId="14" fillId="0" borderId="1" xfId="0" applyNumberFormat="1" applyFont="1" applyBorder="1"/>
    <xf numFmtId="2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2" fontId="10" fillId="0" borderId="1" xfId="1" applyNumberFormat="1" applyFont="1" applyBorder="1"/>
    <xf numFmtId="1" fontId="10" fillId="0" borderId="1" xfId="1" applyNumberFormat="1" applyFont="1" applyBorder="1"/>
    <xf numFmtId="2" fontId="12" fillId="0" borderId="1" xfId="1" applyNumberFormat="1" applyFont="1" applyBorder="1"/>
    <xf numFmtId="1" fontId="12" fillId="0" borderId="1" xfId="1" applyNumberFormat="1" applyFont="1" applyBorder="1"/>
    <xf numFmtId="2" fontId="10" fillId="2" borderId="1" xfId="1" applyNumberFormat="1" applyFont="1" applyFill="1" applyBorder="1"/>
    <xf numFmtId="1" fontId="10" fillId="2" borderId="1" xfId="1" applyNumberFormat="1" applyFont="1" applyFill="1" applyBorder="1"/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2" fontId="10" fillId="0" borderId="1" xfId="0" applyNumberFormat="1" applyFont="1" applyFill="1" applyBorder="1"/>
    <xf numFmtId="1" fontId="10" fillId="0" borderId="1" xfId="0" applyNumberFormat="1" applyFont="1" applyFill="1" applyBorder="1"/>
    <xf numFmtId="0" fontId="9" fillId="0" borderId="0" xfId="0" applyFont="1" applyFill="1"/>
    <xf numFmtId="2" fontId="10" fillId="0" borderId="1" xfId="1" applyNumberFormat="1" applyFont="1" applyFill="1" applyBorder="1"/>
    <xf numFmtId="1" fontId="10" fillId="0" borderId="1" xfId="1" applyNumberFormat="1" applyFont="1" applyFill="1" applyBorder="1"/>
    <xf numFmtId="0" fontId="10" fillId="0" borderId="0" xfId="0" applyFont="1" applyFill="1"/>
    <xf numFmtId="2" fontId="10" fillId="2" borderId="1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2" fontId="12" fillId="0" borderId="1" xfId="1" applyNumberFormat="1" applyFont="1" applyFill="1" applyBorder="1"/>
    <xf numFmtId="1" fontId="12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Fill="1" applyBorder="1"/>
    <xf numFmtId="0" fontId="9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right" wrapText="1"/>
    </xf>
    <xf numFmtId="1" fontId="11" fillId="3" borderId="1" xfId="0" applyNumberFormat="1" applyFont="1" applyFill="1" applyBorder="1" applyAlignment="1">
      <alignment horizontal="right" wrapText="1"/>
    </xf>
    <xf numFmtId="0" fontId="10" fillId="2" borderId="0" xfId="0" applyFont="1" applyFill="1" applyBorder="1"/>
    <xf numFmtId="2" fontId="10" fillId="2" borderId="0" xfId="0" applyNumberFormat="1" applyFont="1" applyFill="1" applyBorder="1"/>
    <xf numFmtId="1" fontId="10" fillId="2" borderId="0" xfId="0" applyNumberFormat="1" applyFont="1" applyFill="1" applyBorder="1"/>
    <xf numFmtId="0" fontId="10" fillId="0" borderId="0" xfId="8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2" fontId="8" fillId="2" borderId="6" xfId="0" applyNumberFormat="1" applyFont="1" applyFill="1" applyBorder="1"/>
    <xf numFmtId="1" fontId="8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/>
    <xf numFmtId="2" fontId="17" fillId="0" borderId="1" xfId="0" applyNumberFormat="1" applyFont="1" applyBorder="1"/>
    <xf numFmtId="2" fontId="18" fillId="2" borderId="1" xfId="0" applyNumberFormat="1" applyFont="1" applyFill="1" applyBorder="1"/>
    <xf numFmtId="2" fontId="18" fillId="0" borderId="1" xfId="0" applyNumberFormat="1" applyFont="1" applyBorder="1"/>
    <xf numFmtId="0" fontId="7" fillId="0" borderId="0" xfId="0" quotePrefix="1" applyFont="1" applyBorder="1" applyAlignment="1">
      <alignment horizontal="left"/>
    </xf>
    <xf numFmtId="2" fontId="8" fillId="0" borderId="1" xfId="1" applyNumberFormat="1" applyFont="1" applyFill="1" applyBorder="1"/>
    <xf numFmtId="1" fontId="8" fillId="0" borderId="1" xfId="1" applyNumberFormat="1" applyFont="1" applyFill="1" applyBorder="1"/>
    <xf numFmtId="2" fontId="8" fillId="0" borderId="1" xfId="0" applyNumberFormat="1" applyFont="1" applyBorder="1"/>
    <xf numFmtId="2" fontId="5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right"/>
    </xf>
    <xf numFmtId="2" fontId="19" fillId="2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8" applyFont="1" applyFill="1" applyBorder="1"/>
    <xf numFmtId="0" fontId="5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1"/>
  <sheetViews>
    <sheetView zoomScaleNormal="100"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RowHeight="12.75"/>
  <cols>
    <col min="1" max="1" width="6.42578125" style="1" customWidth="1"/>
    <col min="2" max="2" width="30" style="1" customWidth="1"/>
    <col min="3" max="11" width="12.7109375" style="1" customWidth="1"/>
    <col min="12" max="16384" width="9.140625" style="1"/>
  </cols>
  <sheetData>
    <row r="1" spans="1:11" ht="15">
      <c r="A1" s="124" t="s">
        <v>49</v>
      </c>
      <c r="B1" s="125"/>
      <c r="C1" s="125"/>
      <c r="D1" s="125"/>
      <c r="E1" s="125"/>
      <c r="F1" s="125"/>
      <c r="G1" s="125"/>
      <c r="H1" s="125"/>
      <c r="I1" s="121" t="s">
        <v>26</v>
      </c>
      <c r="J1" s="121"/>
      <c r="K1" s="121"/>
    </row>
    <row r="2" spans="1:11" ht="41.25" customHeight="1">
      <c r="A2" s="122" t="s">
        <v>2</v>
      </c>
      <c r="B2" s="122" t="s">
        <v>0</v>
      </c>
      <c r="C2" s="122" t="s">
        <v>51</v>
      </c>
      <c r="D2" s="122"/>
      <c r="E2" s="122"/>
      <c r="F2" s="122" t="s">
        <v>8</v>
      </c>
      <c r="G2" s="122"/>
      <c r="H2" s="122"/>
      <c r="I2" s="123" t="s">
        <v>9</v>
      </c>
      <c r="J2" s="123"/>
      <c r="K2" s="123"/>
    </row>
    <row r="3" spans="1:11" s="4" customFormat="1" ht="39.75" customHeight="1">
      <c r="A3" s="122"/>
      <c r="B3" s="122"/>
      <c r="C3" s="101" t="s">
        <v>47</v>
      </c>
      <c r="D3" s="101" t="s">
        <v>48</v>
      </c>
      <c r="E3" s="2" t="s">
        <v>23</v>
      </c>
      <c r="F3" s="101" t="s">
        <v>47</v>
      </c>
      <c r="G3" s="101" t="s">
        <v>48</v>
      </c>
      <c r="H3" s="2" t="s">
        <v>23</v>
      </c>
      <c r="I3" s="101" t="s">
        <v>47</v>
      </c>
      <c r="J3" s="101" t="s">
        <v>48</v>
      </c>
      <c r="K3" s="2" t="s">
        <v>23</v>
      </c>
    </row>
    <row r="4" spans="1:11" s="4" customFormat="1" ht="15">
      <c r="A4" s="17">
        <v>1</v>
      </c>
      <c r="B4" s="6" t="s">
        <v>46</v>
      </c>
      <c r="C4" s="12">
        <v>2534.5958018885067</v>
      </c>
      <c r="D4" s="12">
        <v>2662.9066212615016</v>
      </c>
      <c r="E4" s="7">
        <v>5.0623779648570242</v>
      </c>
      <c r="F4" s="23">
        <v>302997</v>
      </c>
      <c r="G4" s="23">
        <v>248751</v>
      </c>
      <c r="H4" s="7">
        <v>-17.903147555916394</v>
      </c>
      <c r="I4" s="23">
        <v>1634153</v>
      </c>
      <c r="J4" s="23">
        <v>2862143</v>
      </c>
      <c r="K4" s="7">
        <v>75.145350527153823</v>
      </c>
    </row>
    <row r="5" spans="1:11" s="4" customFormat="1" ht="15">
      <c r="A5" s="17">
        <v>2</v>
      </c>
      <c r="B5" s="99" t="s">
        <v>22</v>
      </c>
      <c r="C5" s="11">
        <v>91.420272972999996</v>
      </c>
      <c r="D5" s="11">
        <v>147.097021619</v>
      </c>
      <c r="E5" s="3">
        <v>60.901971559900659</v>
      </c>
      <c r="F5" s="15">
        <v>47848</v>
      </c>
      <c r="G5" s="15">
        <v>68891</v>
      </c>
      <c r="H5" s="3">
        <v>43.978849690687177</v>
      </c>
      <c r="I5" s="15">
        <v>46012</v>
      </c>
      <c r="J5" s="15">
        <v>54549</v>
      </c>
      <c r="K5" s="3">
        <v>18.55385551595236</v>
      </c>
    </row>
    <row r="6" spans="1:11" s="4" customFormat="1" ht="15">
      <c r="A6" s="17">
        <v>3</v>
      </c>
      <c r="B6" s="99" t="s">
        <v>30</v>
      </c>
      <c r="C6" s="11">
        <v>243.95895651754572</v>
      </c>
      <c r="D6" s="11">
        <v>325.57377821410876</v>
      </c>
      <c r="E6" s="3">
        <v>33.454324801841508</v>
      </c>
      <c r="F6" s="15">
        <v>35176</v>
      </c>
      <c r="G6" s="15">
        <v>36379</v>
      </c>
      <c r="H6" s="3">
        <v>3.4199454173299975</v>
      </c>
      <c r="I6" s="15">
        <v>167022</v>
      </c>
      <c r="J6" s="15">
        <v>361162</v>
      </c>
      <c r="K6" s="3">
        <v>116.23618445474249</v>
      </c>
    </row>
    <row r="7" spans="1:11" s="4" customFormat="1" ht="15">
      <c r="A7" s="17">
        <v>4</v>
      </c>
      <c r="B7" s="99" t="s">
        <v>31</v>
      </c>
      <c r="C7" s="11">
        <v>3290.1772770366379</v>
      </c>
      <c r="D7" s="11">
        <v>4290.8535899713388</v>
      </c>
      <c r="E7" s="3">
        <v>30.414054583587042</v>
      </c>
      <c r="F7" s="15">
        <v>273800</v>
      </c>
      <c r="G7" s="15">
        <v>308501</v>
      </c>
      <c r="H7" s="3">
        <v>12.673849525200875</v>
      </c>
      <c r="I7" s="15">
        <v>43774126</v>
      </c>
      <c r="J7" s="15">
        <v>38128462</v>
      </c>
      <c r="K7" s="3">
        <v>-12.897262643233583</v>
      </c>
    </row>
    <row r="8" spans="1:11" s="4" customFormat="1" ht="15">
      <c r="A8" s="17">
        <v>5</v>
      </c>
      <c r="B8" s="99" t="s">
        <v>14</v>
      </c>
      <c r="C8" s="11">
        <v>609.02464024016888</v>
      </c>
      <c r="D8" s="11">
        <v>730.70605252384746</v>
      </c>
      <c r="E8" s="3">
        <v>19.979719085863838</v>
      </c>
      <c r="F8" s="15">
        <v>111380</v>
      </c>
      <c r="G8" s="15">
        <v>123936</v>
      </c>
      <c r="H8" s="3">
        <v>11.273119051894415</v>
      </c>
      <c r="I8" s="15">
        <v>53891</v>
      </c>
      <c r="J8" s="15">
        <v>62699</v>
      </c>
      <c r="K8" s="3">
        <v>16.344101983633628</v>
      </c>
    </row>
    <row r="9" spans="1:11" s="4" customFormat="1" ht="15">
      <c r="A9" s="17">
        <v>6</v>
      </c>
      <c r="B9" s="99" t="s">
        <v>18</v>
      </c>
      <c r="C9" s="11">
        <v>982.9667073430137</v>
      </c>
      <c r="D9" s="11">
        <v>1227.4580928741739</v>
      </c>
      <c r="E9" s="3">
        <v>24.872804308095763</v>
      </c>
      <c r="F9" s="15">
        <v>91111</v>
      </c>
      <c r="G9" s="15">
        <v>104873</v>
      </c>
      <c r="H9" s="3">
        <v>15.10465256664947</v>
      </c>
      <c r="I9" s="15">
        <v>23169</v>
      </c>
      <c r="J9" s="15">
        <v>1395341</v>
      </c>
      <c r="K9" s="3">
        <v>5922.4480987526431</v>
      </c>
    </row>
    <row r="10" spans="1:11" s="4" customFormat="1" ht="15">
      <c r="A10" s="17">
        <v>7</v>
      </c>
      <c r="B10" s="99" t="s">
        <v>33</v>
      </c>
      <c r="C10" s="11">
        <v>876.55740724379166</v>
      </c>
      <c r="D10" s="11">
        <v>1449.8351395156137</v>
      </c>
      <c r="E10" s="3">
        <v>65.401048183987314</v>
      </c>
      <c r="F10" s="15">
        <v>65923</v>
      </c>
      <c r="G10" s="15">
        <v>93423</v>
      </c>
      <c r="H10" s="3">
        <v>41.715334556983144</v>
      </c>
      <c r="I10" s="15">
        <v>11090248</v>
      </c>
      <c r="J10" s="15">
        <v>18136576</v>
      </c>
      <c r="K10" s="3">
        <v>63.536252751065625</v>
      </c>
    </row>
    <row r="11" spans="1:11" s="4" customFormat="1" ht="15">
      <c r="A11" s="17">
        <v>8</v>
      </c>
      <c r="B11" s="99" t="s">
        <v>34</v>
      </c>
      <c r="C11" s="11">
        <v>228.14296333299296</v>
      </c>
      <c r="D11" s="11">
        <v>342.51799301847666</v>
      </c>
      <c r="E11" s="3">
        <v>50.133051668371706</v>
      </c>
      <c r="F11" s="15">
        <v>45868</v>
      </c>
      <c r="G11" s="15">
        <v>64805</v>
      </c>
      <c r="H11" s="3">
        <v>41.285863783029562</v>
      </c>
      <c r="I11" s="15">
        <v>536969</v>
      </c>
      <c r="J11" s="15">
        <v>194761</v>
      </c>
      <c r="K11" s="3">
        <v>-63.729563531600519</v>
      </c>
    </row>
    <row r="12" spans="1:11" s="4" customFormat="1" ht="15">
      <c r="A12" s="17">
        <v>9</v>
      </c>
      <c r="B12" s="99" t="s">
        <v>20</v>
      </c>
      <c r="C12" s="11">
        <v>865.1975021507875</v>
      </c>
      <c r="D12" s="11">
        <v>760.09499067246657</v>
      </c>
      <c r="E12" s="11">
        <v>-12.1478056995134</v>
      </c>
      <c r="F12" s="15">
        <v>188315</v>
      </c>
      <c r="G12" s="15">
        <v>194105</v>
      </c>
      <c r="H12" s="3">
        <v>3.0746355839949024</v>
      </c>
      <c r="I12" s="15">
        <v>500901</v>
      </c>
      <c r="J12" s="15">
        <v>1858348</v>
      </c>
      <c r="K12" s="3">
        <v>271.00105609691337</v>
      </c>
    </row>
    <row r="13" spans="1:11" s="4" customFormat="1" ht="15">
      <c r="A13" s="18">
        <v>10</v>
      </c>
      <c r="B13" s="100" t="s">
        <v>17</v>
      </c>
      <c r="C13" s="11">
        <v>399.89087977888801</v>
      </c>
      <c r="D13" s="11">
        <v>582.20120423499998</v>
      </c>
      <c r="E13" s="3">
        <v>45.590018096165878</v>
      </c>
      <c r="F13" s="15">
        <v>41861</v>
      </c>
      <c r="G13" s="15">
        <v>79793</v>
      </c>
      <c r="H13" s="3">
        <v>90.614175485535469</v>
      </c>
      <c r="I13" s="15">
        <v>504289</v>
      </c>
      <c r="J13" s="15">
        <v>655118</v>
      </c>
      <c r="K13" s="3">
        <v>29.909238551703488</v>
      </c>
    </row>
    <row r="14" spans="1:11" s="4" customFormat="1" ht="15">
      <c r="A14" s="17">
        <v>11</v>
      </c>
      <c r="B14" s="99" t="s">
        <v>35</v>
      </c>
      <c r="C14" s="11">
        <v>8696.2131297175583</v>
      </c>
      <c r="D14" s="11">
        <v>11349.13426449908</v>
      </c>
      <c r="E14" s="3">
        <v>30.506625070120435</v>
      </c>
      <c r="F14" s="15">
        <v>1083156</v>
      </c>
      <c r="G14" s="15">
        <v>1050200</v>
      </c>
      <c r="H14" s="3">
        <v>-3.0425903563290979</v>
      </c>
      <c r="I14" s="15">
        <v>19774194</v>
      </c>
      <c r="J14" s="15">
        <v>32170045</v>
      </c>
      <c r="K14" s="3">
        <v>62.687010150704502</v>
      </c>
    </row>
    <row r="15" spans="1:11" s="4" customFormat="1" ht="15">
      <c r="A15" s="17">
        <v>12</v>
      </c>
      <c r="B15" s="99" t="s">
        <v>36</v>
      </c>
      <c r="C15" s="11">
        <v>7863.4002042970023</v>
      </c>
      <c r="D15" s="11">
        <v>9118.0673514400005</v>
      </c>
      <c r="E15" s="3">
        <v>15.955783942643256</v>
      </c>
      <c r="F15" s="15">
        <v>702734</v>
      </c>
      <c r="G15" s="15">
        <v>837130</v>
      </c>
      <c r="H15" s="3">
        <v>19.124732829207069</v>
      </c>
      <c r="I15" s="15">
        <v>2059087</v>
      </c>
      <c r="J15" s="15">
        <v>3091260</v>
      </c>
      <c r="K15" s="3">
        <v>50.127702229191875</v>
      </c>
    </row>
    <row r="16" spans="1:11" s="19" customFormat="1" ht="15">
      <c r="A16" s="17">
        <v>13</v>
      </c>
      <c r="B16" s="99" t="s">
        <v>37</v>
      </c>
      <c r="C16" s="11">
        <v>793.5508762055</v>
      </c>
      <c r="D16" s="11">
        <v>833.02587576380006</v>
      </c>
      <c r="E16" s="3">
        <v>4.9744762109086889</v>
      </c>
      <c r="F16" s="15">
        <v>121071</v>
      </c>
      <c r="G16" s="15">
        <v>116713</v>
      </c>
      <c r="H16" s="3">
        <v>-3.5995407653360423</v>
      </c>
      <c r="I16" s="15">
        <v>396353</v>
      </c>
      <c r="J16" s="15">
        <v>207090</v>
      </c>
      <c r="K16" s="3">
        <v>-47.751120844297887</v>
      </c>
    </row>
    <row r="17" spans="1:11" s="4" customFormat="1" ht="15">
      <c r="A17" s="17">
        <v>14</v>
      </c>
      <c r="B17" s="99" t="s">
        <v>38</v>
      </c>
      <c r="C17" s="11">
        <v>1670.8463324709996</v>
      </c>
      <c r="D17" s="11">
        <v>1424.9667349050058</v>
      </c>
      <c r="E17" s="11">
        <v>-14.715871399278518</v>
      </c>
      <c r="F17" s="15">
        <v>125939</v>
      </c>
      <c r="G17" s="15">
        <v>182953</v>
      </c>
      <c r="H17" s="3">
        <v>45.27112332160808</v>
      </c>
      <c r="I17" s="15">
        <v>3602204</v>
      </c>
      <c r="J17" s="15">
        <v>1428370</v>
      </c>
      <c r="K17" s="3">
        <v>-60.347331800197878</v>
      </c>
    </row>
    <row r="18" spans="1:11" s="4" customFormat="1" ht="15">
      <c r="A18" s="17">
        <v>15</v>
      </c>
      <c r="B18" s="99" t="s">
        <v>50</v>
      </c>
      <c r="C18" s="11">
        <v>2849.7434056604534</v>
      </c>
      <c r="D18" s="11">
        <v>3404.2137916710021</v>
      </c>
      <c r="E18" s="3">
        <v>19.456853024353094</v>
      </c>
      <c r="F18" s="15">
        <v>300053</v>
      </c>
      <c r="G18" s="15">
        <v>338639</v>
      </c>
      <c r="H18" s="3">
        <v>12.859728114699736</v>
      </c>
      <c r="I18" s="15">
        <v>10528275</v>
      </c>
      <c r="J18" s="15">
        <v>8341432</v>
      </c>
      <c r="K18" s="3">
        <v>-20.771142471107567</v>
      </c>
    </row>
    <row r="19" spans="1:11" s="4" customFormat="1" ht="15">
      <c r="A19" s="17">
        <v>16</v>
      </c>
      <c r="B19" s="99" t="s">
        <v>19</v>
      </c>
      <c r="C19" s="11">
        <v>3667.3845333100003</v>
      </c>
      <c r="D19" s="11">
        <v>4348.0340177970002</v>
      </c>
      <c r="E19" s="3">
        <v>18.559534139516025</v>
      </c>
      <c r="F19" s="15">
        <v>503450</v>
      </c>
      <c r="G19" s="15">
        <v>561841</v>
      </c>
      <c r="H19" s="3">
        <v>11.598172608997913</v>
      </c>
      <c r="I19" s="15">
        <v>1770093</v>
      </c>
      <c r="J19" s="15">
        <v>3194113</v>
      </c>
      <c r="K19" s="3">
        <v>80.448880369562502</v>
      </c>
    </row>
    <row r="20" spans="1:11" s="4" customFormat="1" ht="15">
      <c r="A20" s="17">
        <v>17</v>
      </c>
      <c r="B20" s="99" t="s">
        <v>21</v>
      </c>
      <c r="C20" s="11">
        <v>1150.1764106000001</v>
      </c>
      <c r="D20" s="11">
        <v>1427.0453048369995</v>
      </c>
      <c r="E20" s="3">
        <v>24.071863384206278</v>
      </c>
      <c r="F20" s="15">
        <v>216802</v>
      </c>
      <c r="G20" s="15">
        <v>219805</v>
      </c>
      <c r="H20" s="3">
        <v>1.3851348234794882</v>
      </c>
      <c r="I20" s="15">
        <v>1433642</v>
      </c>
      <c r="J20" s="15">
        <v>743110</v>
      </c>
      <c r="K20" s="3">
        <v>-48.166278610699187</v>
      </c>
    </row>
    <row r="21" spans="1:11" s="4" customFormat="1" ht="15">
      <c r="A21" s="17">
        <v>18</v>
      </c>
      <c r="B21" s="99" t="s">
        <v>40</v>
      </c>
      <c r="C21" s="11">
        <v>1051.5799908449308</v>
      </c>
      <c r="D21" s="11">
        <v>915.61959835087873</v>
      </c>
      <c r="E21" s="11">
        <v>-12.929153623854106</v>
      </c>
      <c r="F21" s="15">
        <v>272247</v>
      </c>
      <c r="G21" s="15">
        <v>216651</v>
      </c>
      <c r="H21" s="3">
        <v>-20.421161665693287</v>
      </c>
      <c r="I21" s="15">
        <v>2665351</v>
      </c>
      <c r="J21" s="15">
        <v>1244686</v>
      </c>
      <c r="K21" s="3">
        <v>-53.301234996816547</v>
      </c>
    </row>
    <row r="22" spans="1:11" s="4" customFormat="1" ht="15">
      <c r="A22" s="17">
        <v>19</v>
      </c>
      <c r="B22" s="99" t="s">
        <v>12</v>
      </c>
      <c r="C22" s="11">
        <v>44.676514699999998</v>
      </c>
      <c r="D22" s="11">
        <v>4.2627053000000004</v>
      </c>
      <c r="E22" s="3">
        <v>-90.458733568131265</v>
      </c>
      <c r="F22" s="15">
        <v>16058</v>
      </c>
      <c r="G22" s="15">
        <v>1622</v>
      </c>
      <c r="H22" s="3">
        <v>-89.899115705567326</v>
      </c>
      <c r="I22" s="15">
        <v>0</v>
      </c>
      <c r="J22" s="15">
        <v>0</v>
      </c>
      <c r="K22" s="3"/>
    </row>
    <row r="23" spans="1:11" s="4" customFormat="1" ht="15">
      <c r="A23" s="20">
        <v>20</v>
      </c>
      <c r="B23" s="99" t="s">
        <v>7</v>
      </c>
      <c r="C23" s="11">
        <v>10145.763925078296</v>
      </c>
      <c r="D23" s="11">
        <v>10965.285823341987</v>
      </c>
      <c r="E23" s="3">
        <v>8.0774784857549928</v>
      </c>
      <c r="F23" s="15">
        <v>1275550</v>
      </c>
      <c r="G23" s="15">
        <v>1428457</v>
      </c>
      <c r="H23" s="3">
        <v>11.987534788914585</v>
      </c>
      <c r="I23" s="15">
        <v>3668800</v>
      </c>
      <c r="J23" s="15">
        <v>4530335</v>
      </c>
      <c r="K23" s="3">
        <v>23.482746402093326</v>
      </c>
    </row>
    <row r="24" spans="1:11" s="4" customFormat="1" ht="15">
      <c r="A24" s="20">
        <v>21</v>
      </c>
      <c r="B24" s="99" t="s">
        <v>13</v>
      </c>
      <c r="C24" s="11">
        <v>739.36435972056893</v>
      </c>
      <c r="D24" s="11">
        <v>815.91632277536996</v>
      </c>
      <c r="E24" s="3">
        <v>10.353753470580141</v>
      </c>
      <c r="F24" s="15">
        <v>200691</v>
      </c>
      <c r="G24" s="15">
        <v>247183</v>
      </c>
      <c r="H24" s="3">
        <v>23.165961602662797</v>
      </c>
      <c r="I24" s="15">
        <v>22097864</v>
      </c>
      <c r="J24" s="15">
        <v>6394352</v>
      </c>
      <c r="K24" s="3">
        <v>-71.063483782866982</v>
      </c>
    </row>
    <row r="25" spans="1:11" s="21" customFormat="1" ht="15">
      <c r="A25" s="20">
        <v>22</v>
      </c>
      <c r="B25" s="99" t="s">
        <v>41</v>
      </c>
      <c r="C25" s="11">
        <v>700.10593612000071</v>
      </c>
      <c r="D25" s="11">
        <v>700.72488949300009</v>
      </c>
      <c r="E25" s="3">
        <v>8.8408530918854339E-2</v>
      </c>
      <c r="F25" s="15">
        <v>119797</v>
      </c>
      <c r="G25" s="15">
        <v>113211</v>
      </c>
      <c r="H25" s="3">
        <v>-5.4976334966651921</v>
      </c>
      <c r="I25" s="15">
        <v>240241</v>
      </c>
      <c r="J25" s="15">
        <v>420351</v>
      </c>
      <c r="K25" s="3">
        <v>74.970550405634341</v>
      </c>
    </row>
    <row r="26" spans="1:11" s="21" customFormat="1" ht="15">
      <c r="A26" s="20">
        <v>23</v>
      </c>
      <c r="B26" s="99" t="s">
        <v>42</v>
      </c>
      <c r="C26" s="11">
        <v>1131.4964713791696</v>
      </c>
      <c r="D26" s="11">
        <v>1489.0124228490001</v>
      </c>
      <c r="E26" s="3">
        <v>31.596735872632276</v>
      </c>
      <c r="F26" s="15">
        <v>183318</v>
      </c>
      <c r="G26" s="15">
        <v>222740</v>
      </c>
      <c r="H26" s="3">
        <v>21.504707666459378</v>
      </c>
      <c r="I26" s="15">
        <v>94633</v>
      </c>
      <c r="J26" s="15">
        <v>116234</v>
      </c>
      <c r="K26" s="3">
        <v>22.826075470501834</v>
      </c>
    </row>
    <row r="27" spans="1:11" s="21" customFormat="1" ht="15">
      <c r="A27" s="22"/>
      <c r="B27" s="6" t="s">
        <v>10</v>
      </c>
      <c r="C27" s="12">
        <v>50626.234498609803</v>
      </c>
      <c r="D27" s="12">
        <v>59314.553586928654</v>
      </c>
      <c r="E27" s="7">
        <v>17.161693288797593</v>
      </c>
      <c r="F27" s="23">
        <v>6325145</v>
      </c>
      <c r="G27" s="23">
        <v>6860602</v>
      </c>
      <c r="H27" s="7">
        <v>8.4655292487365905</v>
      </c>
      <c r="I27" s="23">
        <v>126661517</v>
      </c>
      <c r="J27" s="23">
        <v>125590537</v>
      </c>
      <c r="K27" s="7">
        <v>-0.84554490216629896</v>
      </c>
    </row>
    <row r="28" spans="1:11" s="21" customFormat="1" ht="15">
      <c r="A28" s="17">
        <v>24</v>
      </c>
      <c r="B28" s="6" t="s">
        <v>52</v>
      </c>
      <c r="C28" s="16">
        <v>124396.265353959</v>
      </c>
      <c r="D28" s="16">
        <v>134551.683682601</v>
      </c>
      <c r="E28" s="13">
        <v>8.1637646433722271</v>
      </c>
      <c r="F28" s="103">
        <v>20131500</v>
      </c>
      <c r="G28" s="103">
        <v>21338176</v>
      </c>
      <c r="H28" s="13">
        <v>5.993969649554181</v>
      </c>
      <c r="I28" s="103">
        <v>53174202</v>
      </c>
      <c r="J28" s="103">
        <v>60542332</v>
      </c>
      <c r="K28" s="13">
        <v>13.856587824298709</v>
      </c>
    </row>
    <row r="29" spans="1:11" s="21" customFormat="1" ht="15">
      <c r="A29" s="22"/>
      <c r="B29" s="6" t="s">
        <v>53</v>
      </c>
      <c r="C29" s="12">
        <v>175022.49985256878</v>
      </c>
      <c r="D29" s="12">
        <v>193866.23726952967</v>
      </c>
      <c r="E29" s="7">
        <v>10.766465701743497</v>
      </c>
      <c r="F29" s="23">
        <v>26456645</v>
      </c>
      <c r="G29" s="23">
        <v>28198778</v>
      </c>
      <c r="H29" s="7">
        <v>6.5848598716881908</v>
      </c>
      <c r="I29" s="23">
        <v>179835719</v>
      </c>
      <c r="J29" s="23">
        <v>186132869</v>
      </c>
      <c r="K29" s="7">
        <v>3.5016124911202984</v>
      </c>
    </row>
    <row r="30" spans="1:11">
      <c r="A30" s="10" t="s">
        <v>24</v>
      </c>
      <c r="F30" s="102"/>
      <c r="G30" s="102"/>
      <c r="H30" s="102"/>
      <c r="I30" s="102"/>
      <c r="J30" s="102"/>
      <c r="K30" s="102"/>
    </row>
    <row r="31" spans="1:11">
      <c r="A31" s="10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6"/>
  <sheetViews>
    <sheetView topLeftCell="A46" workbookViewId="0">
      <selection activeCell="F153" sqref="F153"/>
    </sheetView>
  </sheetViews>
  <sheetFormatPr defaultRowHeight="14.25"/>
  <cols>
    <col min="1" max="1" width="6.42578125" style="35" customWidth="1"/>
    <col min="2" max="2" width="33.7109375" style="35" customWidth="1"/>
    <col min="3" max="13" width="12.7109375" style="35" customWidth="1"/>
    <col min="14" max="14" width="12" style="35" bestFit="1" customWidth="1"/>
    <col min="15" max="16384" width="9.140625" style="35"/>
  </cols>
  <sheetData>
    <row r="1" spans="1:14" ht="15">
      <c r="A1" s="128" t="s">
        <v>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4" ht="15">
      <c r="A2" s="36"/>
      <c r="B2" s="37"/>
      <c r="C2" s="37"/>
      <c r="D2" s="37"/>
      <c r="E2" s="37"/>
      <c r="F2" s="37"/>
      <c r="G2" s="37"/>
      <c r="H2" s="37"/>
      <c r="I2" s="37"/>
      <c r="J2" s="131" t="s">
        <v>26</v>
      </c>
      <c r="K2" s="131"/>
      <c r="L2" s="132"/>
      <c r="M2" s="132"/>
    </row>
    <row r="3" spans="1:14" ht="41.25" customHeight="1">
      <c r="A3" s="130" t="s">
        <v>2</v>
      </c>
      <c r="B3" s="130" t="s">
        <v>0</v>
      </c>
      <c r="C3" s="130" t="s">
        <v>15</v>
      </c>
      <c r="D3" s="130"/>
      <c r="E3" s="130"/>
      <c r="F3" s="130"/>
      <c r="G3" s="130"/>
      <c r="H3" s="38"/>
      <c r="I3" s="130" t="s">
        <v>8</v>
      </c>
      <c r="J3" s="130"/>
      <c r="K3" s="130"/>
      <c r="L3" s="130"/>
      <c r="M3" s="130"/>
      <c r="N3" s="39"/>
    </row>
    <row r="4" spans="1:14" ht="41.25" customHeight="1">
      <c r="A4" s="130"/>
      <c r="B4" s="130"/>
      <c r="C4" s="38" t="s">
        <v>43</v>
      </c>
      <c r="D4" s="38" t="s">
        <v>44</v>
      </c>
      <c r="E4" s="126" t="s">
        <v>45</v>
      </c>
      <c r="F4" s="38" t="s">
        <v>43</v>
      </c>
      <c r="G4" s="38" t="s">
        <v>44</v>
      </c>
      <c r="H4" s="126" t="s">
        <v>45</v>
      </c>
      <c r="I4" s="38" t="s">
        <v>43</v>
      </c>
      <c r="J4" s="38" t="s">
        <v>44</v>
      </c>
      <c r="K4" s="126" t="s">
        <v>45</v>
      </c>
      <c r="L4" s="38" t="s">
        <v>43</v>
      </c>
      <c r="M4" s="38" t="s">
        <v>44</v>
      </c>
      <c r="N4" s="126" t="s">
        <v>45</v>
      </c>
    </row>
    <row r="5" spans="1:14" s="41" customFormat="1" ht="39.75" customHeight="1">
      <c r="A5" s="130"/>
      <c r="B5" s="130"/>
      <c r="C5" s="40" t="s">
        <v>28</v>
      </c>
      <c r="D5" s="40" t="s">
        <v>28</v>
      </c>
      <c r="E5" s="127"/>
      <c r="F5" s="40" t="s">
        <v>29</v>
      </c>
      <c r="G5" s="40" t="s">
        <v>29</v>
      </c>
      <c r="H5" s="127"/>
      <c r="I5" s="40" t="s">
        <v>28</v>
      </c>
      <c r="J5" s="40" t="s">
        <v>28</v>
      </c>
      <c r="K5" s="127"/>
      <c r="L5" s="40" t="s">
        <v>29</v>
      </c>
      <c r="M5" s="40" t="s">
        <v>29</v>
      </c>
      <c r="N5" s="127"/>
    </row>
    <row r="6" spans="1:14" s="41" customFormat="1" ht="15">
      <c r="A6" s="42">
        <v>1</v>
      </c>
      <c r="B6" s="43" t="s">
        <v>22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5"/>
    </row>
    <row r="7" spans="1:14">
      <c r="A7" s="46"/>
      <c r="B7" s="47" t="s">
        <v>3</v>
      </c>
      <c r="C7" s="48">
        <v>1.18</v>
      </c>
      <c r="D7" s="49">
        <v>1.1795909689999999</v>
      </c>
      <c r="E7" s="50">
        <f>C7-D7</f>
        <v>4.0903100000000414E-4</v>
      </c>
      <c r="F7" s="48">
        <v>1.34</v>
      </c>
      <c r="G7" s="51">
        <v>1.3442410779999998</v>
      </c>
      <c r="H7" s="50">
        <f>F7-G7</f>
        <v>-4.2410779999997317E-3</v>
      </c>
      <c r="I7" s="48">
        <v>1461</v>
      </c>
      <c r="J7" s="52">
        <v>1461</v>
      </c>
      <c r="K7" s="53">
        <f>I7-J7</f>
        <v>0</v>
      </c>
      <c r="L7" s="48">
        <v>1467</v>
      </c>
      <c r="M7" s="54">
        <v>1467</v>
      </c>
      <c r="N7" s="53">
        <f>L7-M7</f>
        <v>0</v>
      </c>
    </row>
    <row r="8" spans="1:14">
      <c r="A8" s="46"/>
      <c r="B8" s="47" t="s">
        <v>4</v>
      </c>
      <c r="C8" s="48">
        <v>37.36</v>
      </c>
      <c r="D8" s="49">
        <v>37.362601903000005</v>
      </c>
      <c r="E8" s="50">
        <f t="shared" ref="E8:E12" si="0">C8-D8</f>
        <v>-2.6019030000057342E-3</v>
      </c>
      <c r="F8" s="48">
        <v>66</v>
      </c>
      <c r="G8" s="51">
        <v>65.997021204000006</v>
      </c>
      <c r="H8" s="50">
        <f t="shared" ref="H8:H12" si="1">F8-G8</f>
        <v>2.978795999993622E-3</v>
      </c>
      <c r="I8" s="48">
        <v>17013</v>
      </c>
      <c r="J8" s="52">
        <v>17013</v>
      </c>
      <c r="K8" s="53">
        <f t="shared" ref="K8:K12" si="2">I8-J8</f>
        <v>0</v>
      </c>
      <c r="L8" s="48">
        <v>30108</v>
      </c>
      <c r="M8" s="54">
        <v>30108</v>
      </c>
      <c r="N8" s="53">
        <f t="shared" ref="N8:N12" si="3">L8-M8</f>
        <v>0</v>
      </c>
    </row>
    <row r="9" spans="1:14">
      <c r="A9" s="46"/>
      <c r="B9" s="47" t="s">
        <v>5</v>
      </c>
      <c r="C9" s="48">
        <v>0</v>
      </c>
      <c r="D9" s="49">
        <v>0</v>
      </c>
      <c r="E9" s="50">
        <f t="shared" si="0"/>
        <v>0</v>
      </c>
      <c r="F9" s="48">
        <v>0</v>
      </c>
      <c r="G9" s="51">
        <v>0</v>
      </c>
      <c r="H9" s="50">
        <f t="shared" si="1"/>
        <v>0</v>
      </c>
      <c r="I9" s="48">
        <v>0</v>
      </c>
      <c r="J9" s="52">
        <v>0</v>
      </c>
      <c r="K9" s="53">
        <f t="shared" si="2"/>
        <v>0</v>
      </c>
      <c r="L9" s="48">
        <v>0</v>
      </c>
      <c r="M9" s="54">
        <v>0</v>
      </c>
      <c r="N9" s="53">
        <f t="shared" si="3"/>
        <v>0</v>
      </c>
    </row>
    <row r="10" spans="1:14">
      <c r="A10" s="46"/>
      <c r="B10" s="47" t="s">
        <v>6</v>
      </c>
      <c r="C10" s="48">
        <v>0</v>
      </c>
      <c r="D10" s="49">
        <v>0</v>
      </c>
      <c r="E10" s="50">
        <f t="shared" si="0"/>
        <v>0</v>
      </c>
      <c r="F10" s="48">
        <v>0.03</v>
      </c>
      <c r="G10" s="51">
        <v>3.0315753000000001E-2</v>
      </c>
      <c r="H10" s="50">
        <f t="shared" si="1"/>
        <v>-3.1575300000000195E-4</v>
      </c>
      <c r="I10" s="48">
        <v>0</v>
      </c>
      <c r="J10" s="52">
        <v>0</v>
      </c>
      <c r="K10" s="53">
        <f t="shared" si="2"/>
        <v>0</v>
      </c>
      <c r="L10" s="48">
        <v>1</v>
      </c>
      <c r="M10" s="54">
        <v>1</v>
      </c>
      <c r="N10" s="53">
        <f t="shared" si="3"/>
        <v>0</v>
      </c>
    </row>
    <row r="11" spans="1:14">
      <c r="A11" s="46"/>
      <c r="B11" s="47" t="s">
        <v>25</v>
      </c>
      <c r="C11" s="48">
        <v>0</v>
      </c>
      <c r="D11" s="49">
        <v>0</v>
      </c>
      <c r="E11" s="50">
        <f t="shared" si="0"/>
        <v>0</v>
      </c>
      <c r="F11" s="48">
        <v>1.34</v>
      </c>
      <c r="G11" s="51">
        <v>1.343449637</v>
      </c>
      <c r="H11" s="50">
        <f t="shared" si="1"/>
        <v>-3.4496369999998944E-3</v>
      </c>
      <c r="I11" s="48">
        <v>0</v>
      </c>
      <c r="J11" s="52">
        <v>0</v>
      </c>
      <c r="K11" s="53">
        <f t="shared" si="2"/>
        <v>0</v>
      </c>
      <c r="L11" s="48">
        <v>17</v>
      </c>
      <c r="M11" s="54">
        <v>17</v>
      </c>
      <c r="N11" s="53">
        <f t="shared" si="3"/>
        <v>0</v>
      </c>
    </row>
    <row r="12" spans="1:14" s="41" customFormat="1" ht="15">
      <c r="A12" s="42"/>
      <c r="B12" s="55"/>
      <c r="C12" s="56">
        <f>C7+C8+C9+C10+C11</f>
        <v>38.54</v>
      </c>
      <c r="D12" s="57">
        <f>D7+D8+D9+D10+D11</f>
        <v>38.542192872000008</v>
      </c>
      <c r="E12" s="58">
        <f t="shared" si="0"/>
        <v>-2.1928720000090607E-3</v>
      </c>
      <c r="F12" s="56">
        <f>F7+F8+F9+F10+F11</f>
        <v>68.710000000000008</v>
      </c>
      <c r="G12" s="57">
        <f>G7+G8+G9+G10+G11</f>
        <v>68.715027672000005</v>
      </c>
      <c r="H12" s="58">
        <f t="shared" si="1"/>
        <v>-5.0276719999970965E-3</v>
      </c>
      <c r="I12" s="56">
        <f>I7+I8+I9+I10+I11</f>
        <v>18474</v>
      </c>
      <c r="J12" s="59">
        <f>J7+J8+J9+J10+J11</f>
        <v>18474</v>
      </c>
      <c r="K12" s="60">
        <f t="shared" si="2"/>
        <v>0</v>
      </c>
      <c r="L12" s="56">
        <f>L7+L8+L9+L10+L11</f>
        <v>31593</v>
      </c>
      <c r="M12" s="59">
        <f>M7+M8+M9+M10+M11</f>
        <v>31593</v>
      </c>
      <c r="N12" s="60">
        <f t="shared" si="3"/>
        <v>0</v>
      </c>
    </row>
    <row r="13" spans="1:14">
      <c r="A13" s="46"/>
      <c r="B13" s="47"/>
      <c r="C13" s="48"/>
      <c r="D13" s="49"/>
      <c r="E13" s="50"/>
      <c r="F13" s="48"/>
      <c r="G13" s="51"/>
      <c r="H13" s="50"/>
      <c r="I13" s="48"/>
      <c r="J13" s="52"/>
      <c r="K13" s="53"/>
      <c r="L13" s="48"/>
      <c r="M13" s="54"/>
      <c r="N13" s="53"/>
    </row>
    <row r="14" spans="1:14" s="41" customFormat="1" ht="15">
      <c r="A14" s="42">
        <v>2</v>
      </c>
      <c r="B14" s="43" t="s">
        <v>30</v>
      </c>
      <c r="C14" s="48"/>
      <c r="D14" s="44"/>
      <c r="E14" s="61"/>
      <c r="F14" s="48"/>
      <c r="G14" s="44"/>
      <c r="H14" s="61"/>
      <c r="I14" s="48"/>
      <c r="J14" s="44"/>
      <c r="K14" s="62"/>
      <c r="L14" s="48"/>
      <c r="M14" s="44"/>
      <c r="N14" s="62"/>
    </row>
    <row r="15" spans="1:14">
      <c r="A15" s="46"/>
      <c r="B15" s="47" t="s">
        <v>3</v>
      </c>
      <c r="C15" s="48">
        <v>4.09</v>
      </c>
      <c r="D15" s="49">
        <v>4.0887079999999996</v>
      </c>
      <c r="E15" s="50">
        <f>C15-D15</f>
        <v>1.2920000000002929E-3</v>
      </c>
      <c r="F15" s="48">
        <v>3.6</v>
      </c>
      <c r="G15" s="51">
        <v>3.6012961000000003</v>
      </c>
      <c r="H15" s="50">
        <f>F15-G15</f>
        <v>-1.2961000000002443E-3</v>
      </c>
      <c r="I15" s="48">
        <v>659</v>
      </c>
      <c r="J15" s="52">
        <v>659</v>
      </c>
      <c r="K15" s="53">
        <f>I15-J15</f>
        <v>0</v>
      </c>
      <c r="L15" s="48">
        <v>2060</v>
      </c>
      <c r="M15" s="54">
        <v>2060</v>
      </c>
      <c r="N15" s="53">
        <f>L15-M15</f>
        <v>0</v>
      </c>
    </row>
    <row r="16" spans="1:14">
      <c r="A16" s="46"/>
      <c r="B16" s="47" t="s">
        <v>4</v>
      </c>
      <c r="C16" s="48">
        <v>63.99</v>
      </c>
      <c r="D16" s="49">
        <v>63.985609500000002</v>
      </c>
      <c r="E16" s="50">
        <f t="shared" ref="E16:E20" si="4">C16-D16</f>
        <v>4.3904999999995198E-3</v>
      </c>
      <c r="F16" s="48">
        <v>84.79</v>
      </c>
      <c r="G16" s="63">
        <v>84.786888200000007</v>
      </c>
      <c r="H16" s="50">
        <f t="shared" ref="H16:H20" si="5">F16-G16</f>
        <v>3.1117999999992207E-3</v>
      </c>
      <c r="I16" s="48">
        <v>11691</v>
      </c>
      <c r="J16" s="52">
        <v>11691</v>
      </c>
      <c r="K16" s="53">
        <f t="shared" ref="K16:K20" si="6">I16-J16</f>
        <v>0</v>
      </c>
      <c r="L16" s="48">
        <v>14437</v>
      </c>
      <c r="M16" s="64">
        <v>14437</v>
      </c>
      <c r="N16" s="53">
        <f t="shared" ref="N16:N20" si="7">L16-M16</f>
        <v>0</v>
      </c>
    </row>
    <row r="17" spans="1:14">
      <c r="A17" s="46"/>
      <c r="B17" s="47" t="s">
        <v>5</v>
      </c>
      <c r="C17" s="48">
        <v>0.08</v>
      </c>
      <c r="D17" s="49">
        <v>8.4438539000000007E-2</v>
      </c>
      <c r="E17" s="50">
        <f t="shared" si="4"/>
        <v>-4.4385390000000052E-3</v>
      </c>
      <c r="F17" s="48">
        <v>7.75</v>
      </c>
      <c r="G17" s="51">
        <v>7.7461793944177115</v>
      </c>
      <c r="H17" s="50">
        <f t="shared" si="5"/>
        <v>3.8206055822884721E-3</v>
      </c>
      <c r="I17" s="48">
        <v>1</v>
      </c>
      <c r="J17" s="52">
        <v>1</v>
      </c>
      <c r="K17" s="53">
        <f t="shared" si="6"/>
        <v>0</v>
      </c>
      <c r="L17" s="48">
        <v>3</v>
      </c>
      <c r="M17" s="54">
        <v>3</v>
      </c>
      <c r="N17" s="53">
        <f t="shared" si="7"/>
        <v>0</v>
      </c>
    </row>
    <row r="18" spans="1:14">
      <c r="A18" s="46"/>
      <c r="B18" s="47" t="s">
        <v>6</v>
      </c>
      <c r="C18" s="48">
        <v>0.82</v>
      </c>
      <c r="D18" s="49">
        <v>32.530486606359204</v>
      </c>
      <c r="E18" s="50">
        <f t="shared" si="4"/>
        <v>-31.710486606359204</v>
      </c>
      <c r="F18" s="48">
        <v>1.05</v>
      </c>
      <c r="G18" s="51">
        <v>1.0502897</v>
      </c>
      <c r="H18" s="50">
        <f t="shared" si="5"/>
        <v>-2.8969999999994833E-4</v>
      </c>
      <c r="I18" s="48">
        <v>0</v>
      </c>
      <c r="J18" s="52">
        <v>14</v>
      </c>
      <c r="K18" s="53">
        <f t="shared" si="6"/>
        <v>-14</v>
      </c>
      <c r="L18" s="48">
        <v>0</v>
      </c>
      <c r="M18" s="54">
        <v>0</v>
      </c>
      <c r="N18" s="53">
        <f t="shared" si="7"/>
        <v>0</v>
      </c>
    </row>
    <row r="19" spans="1:14">
      <c r="A19" s="46"/>
      <c r="B19" s="47" t="s">
        <v>25</v>
      </c>
      <c r="C19" s="48">
        <v>31.71</v>
      </c>
      <c r="D19" s="49">
        <v>0</v>
      </c>
      <c r="E19" s="50">
        <f t="shared" si="4"/>
        <v>31.71</v>
      </c>
      <c r="F19" s="48">
        <v>70.930000000000007</v>
      </c>
      <c r="G19" s="51">
        <v>70.925250946002777</v>
      </c>
      <c r="H19" s="50">
        <f t="shared" si="5"/>
        <v>4.7490539972301349E-3</v>
      </c>
      <c r="I19" s="48">
        <v>14</v>
      </c>
      <c r="J19" s="52">
        <v>0</v>
      </c>
      <c r="K19" s="53">
        <f t="shared" si="6"/>
        <v>14</v>
      </c>
      <c r="L19" s="48">
        <v>64</v>
      </c>
      <c r="M19" s="54">
        <v>64</v>
      </c>
      <c r="N19" s="53">
        <f t="shared" si="7"/>
        <v>0</v>
      </c>
    </row>
    <row r="20" spans="1:14" s="41" customFormat="1" ht="15">
      <c r="A20" s="42"/>
      <c r="B20" s="55"/>
      <c r="C20" s="56">
        <f>C15+C16+C17+C18+C19</f>
        <v>100.69</v>
      </c>
      <c r="D20" s="57">
        <f>D15+D16+D17+D18+D19</f>
        <v>100.68924264535922</v>
      </c>
      <c r="E20" s="58">
        <f t="shared" si="4"/>
        <v>7.5735464078263703E-4</v>
      </c>
      <c r="F20" s="56">
        <f>F15+F16+F17+F18+F19</f>
        <v>168.12</v>
      </c>
      <c r="G20" s="57">
        <f>G15+G16+G17+G18+G19</f>
        <v>168.10990434042048</v>
      </c>
      <c r="H20" s="58">
        <f t="shared" si="5"/>
        <v>1.0095659579519634E-2</v>
      </c>
      <c r="I20" s="56">
        <f>I15+I16+I17+I18+I19</f>
        <v>12365</v>
      </c>
      <c r="J20" s="59">
        <f>J15+J16+J17+J18+J19</f>
        <v>12365</v>
      </c>
      <c r="K20" s="60">
        <f t="shared" si="6"/>
        <v>0</v>
      </c>
      <c r="L20" s="56">
        <f>L15+L16+L17+L18+L19</f>
        <v>16564</v>
      </c>
      <c r="M20" s="59">
        <f>M15+M16+M17+M18+M19</f>
        <v>16564</v>
      </c>
      <c r="N20" s="60">
        <f t="shared" si="7"/>
        <v>0</v>
      </c>
    </row>
    <row r="21" spans="1:14">
      <c r="A21" s="46"/>
      <c r="B21" s="47"/>
      <c r="C21" s="48"/>
      <c r="D21" s="49"/>
      <c r="E21" s="50"/>
      <c r="F21" s="48"/>
      <c r="G21" s="51"/>
      <c r="H21" s="50"/>
      <c r="I21" s="48"/>
      <c r="J21" s="52"/>
      <c r="K21" s="53"/>
      <c r="L21" s="48"/>
      <c r="M21" s="54"/>
      <c r="N21" s="53"/>
    </row>
    <row r="22" spans="1:14" s="41" customFormat="1" ht="15">
      <c r="A22" s="42">
        <v>3</v>
      </c>
      <c r="B22" s="43" t="s">
        <v>31</v>
      </c>
      <c r="C22" s="48"/>
      <c r="D22" s="44"/>
      <c r="E22" s="61"/>
      <c r="F22" s="48"/>
      <c r="G22" s="44"/>
      <c r="H22" s="61"/>
      <c r="I22" s="48"/>
      <c r="J22" s="44"/>
      <c r="K22" s="62"/>
      <c r="L22" s="48"/>
      <c r="M22" s="44"/>
      <c r="N22" s="62"/>
    </row>
    <row r="23" spans="1:14">
      <c r="A23" s="46"/>
      <c r="B23" s="47" t="s">
        <v>3</v>
      </c>
      <c r="C23" s="48">
        <v>34.090000000000003</v>
      </c>
      <c r="D23" s="49">
        <v>34.091961140999999</v>
      </c>
      <c r="E23" s="50">
        <f>C23-D23</f>
        <v>-1.9611409999953366E-3</v>
      </c>
      <c r="F23" s="48">
        <v>40.049999999999997</v>
      </c>
      <c r="G23" s="51">
        <v>40.051792933199998</v>
      </c>
      <c r="H23" s="50">
        <f>F23-G23</f>
        <v>-1.7929332000008458E-3</v>
      </c>
      <c r="I23" s="48">
        <v>1601</v>
      </c>
      <c r="J23" s="52">
        <v>1601</v>
      </c>
      <c r="K23" s="53">
        <f>I23-J23</f>
        <v>0</v>
      </c>
      <c r="L23" s="48">
        <v>1538</v>
      </c>
      <c r="M23" s="54">
        <v>1538</v>
      </c>
      <c r="N23" s="53">
        <f>L23-M23</f>
        <v>0</v>
      </c>
    </row>
    <row r="24" spans="1:14">
      <c r="A24" s="46"/>
      <c r="B24" s="47" t="s">
        <v>4</v>
      </c>
      <c r="C24" s="48">
        <v>496.82</v>
      </c>
      <c r="D24" s="65">
        <v>496.81770463719818</v>
      </c>
      <c r="E24" s="50">
        <f t="shared" ref="E24:E28" si="8">C24-D24</f>
        <v>2.2953628018171912E-3</v>
      </c>
      <c r="F24" s="48">
        <v>769.95</v>
      </c>
      <c r="G24" s="51">
        <v>769.95044207314697</v>
      </c>
      <c r="H24" s="50">
        <f t="shared" ref="H24:H28" si="9">F24-G24</f>
        <v>-4.4207314692812361E-4</v>
      </c>
      <c r="I24" s="48">
        <v>141189</v>
      </c>
      <c r="J24" s="66">
        <v>141189</v>
      </c>
      <c r="K24" s="53">
        <f t="shared" ref="K24:K28" si="10">I24-J24</f>
        <v>0</v>
      </c>
      <c r="L24" s="48">
        <v>181317</v>
      </c>
      <c r="M24" s="54">
        <v>181317</v>
      </c>
      <c r="N24" s="53">
        <f t="shared" ref="N24:N28" si="11">L24-M24</f>
        <v>0</v>
      </c>
    </row>
    <row r="25" spans="1:14">
      <c r="A25" s="46"/>
      <c r="B25" s="47" t="s">
        <v>5</v>
      </c>
      <c r="C25" s="48">
        <v>772.84</v>
      </c>
      <c r="D25" s="49">
        <v>772.83987356099999</v>
      </c>
      <c r="E25" s="50">
        <f t="shared" si="8"/>
        <v>1.2643900004150055E-4</v>
      </c>
      <c r="F25" s="48">
        <v>1565.16</v>
      </c>
      <c r="G25" s="51">
        <v>1565.1588795795499</v>
      </c>
      <c r="H25" s="50">
        <f t="shared" si="9"/>
        <v>1.1204204502064385E-3</v>
      </c>
      <c r="I25" s="48">
        <v>35</v>
      </c>
      <c r="J25" s="52">
        <v>35</v>
      </c>
      <c r="K25" s="53">
        <f t="shared" si="10"/>
        <v>0</v>
      </c>
      <c r="L25" s="48">
        <v>57</v>
      </c>
      <c r="M25" s="54">
        <v>57</v>
      </c>
      <c r="N25" s="53">
        <f t="shared" si="11"/>
        <v>0</v>
      </c>
    </row>
    <row r="26" spans="1:14">
      <c r="A26" s="46"/>
      <c r="B26" s="47" t="s">
        <v>6</v>
      </c>
      <c r="C26" s="48">
        <v>295.07</v>
      </c>
      <c r="D26" s="49">
        <v>527.22265483410308</v>
      </c>
      <c r="E26" s="50">
        <f t="shared" si="8"/>
        <v>-232.15265483410309</v>
      </c>
      <c r="F26" s="48">
        <v>2.78</v>
      </c>
      <c r="G26" s="63">
        <v>2.7842274230000807</v>
      </c>
      <c r="H26" s="50">
        <f t="shared" si="9"/>
        <v>-4.2274230000809432E-3</v>
      </c>
      <c r="I26" s="48">
        <v>0</v>
      </c>
      <c r="J26" s="52">
        <v>87</v>
      </c>
      <c r="K26" s="53">
        <f t="shared" si="10"/>
        <v>-87</v>
      </c>
      <c r="L26" s="48">
        <v>6</v>
      </c>
      <c r="M26" s="64">
        <v>6</v>
      </c>
      <c r="N26" s="53">
        <f t="shared" si="11"/>
        <v>0</v>
      </c>
    </row>
    <row r="27" spans="1:14">
      <c r="A27" s="46"/>
      <c r="B27" s="47" t="s">
        <v>25</v>
      </c>
      <c r="C27" s="48">
        <v>232.15</v>
      </c>
      <c r="D27" s="49">
        <v>0</v>
      </c>
      <c r="E27" s="50">
        <f t="shared" si="8"/>
        <v>232.15</v>
      </c>
      <c r="F27" s="48">
        <v>230</v>
      </c>
      <c r="G27" s="51">
        <v>229.99580761624972</v>
      </c>
      <c r="H27" s="50">
        <f t="shared" si="9"/>
        <v>4.1923837502793049E-3</v>
      </c>
      <c r="I27" s="48">
        <v>87</v>
      </c>
      <c r="J27" s="52">
        <v>0</v>
      </c>
      <c r="K27" s="53">
        <f t="shared" si="10"/>
        <v>87</v>
      </c>
      <c r="L27" s="48">
        <v>39</v>
      </c>
      <c r="M27" s="54">
        <v>39</v>
      </c>
      <c r="N27" s="53">
        <f t="shared" si="11"/>
        <v>0</v>
      </c>
    </row>
    <row r="28" spans="1:14" s="41" customFormat="1" ht="15">
      <c r="A28" s="42"/>
      <c r="B28" s="55"/>
      <c r="C28" s="56">
        <f>C23+C24+C25+C26+C27</f>
        <v>1830.97</v>
      </c>
      <c r="D28" s="57">
        <f>D23+D24+D25+D26+D27</f>
        <v>1830.9721941733014</v>
      </c>
      <c r="E28" s="58">
        <f t="shared" si="8"/>
        <v>-2.1941733014045894E-3</v>
      </c>
      <c r="F28" s="56">
        <f>F23+F24+F25+F26+F27</f>
        <v>2607.94</v>
      </c>
      <c r="G28" s="57">
        <f>G23+G24+G25+G26+G27</f>
        <v>2607.9411496251469</v>
      </c>
      <c r="H28" s="58">
        <f t="shared" si="9"/>
        <v>-1.1496251468088303E-3</v>
      </c>
      <c r="I28" s="56">
        <f>I23+I24+I25+I26+I27</f>
        <v>142912</v>
      </c>
      <c r="J28" s="59">
        <f>J23+J24+J25+J26+J27</f>
        <v>142912</v>
      </c>
      <c r="K28" s="60">
        <f t="shared" si="10"/>
        <v>0</v>
      </c>
      <c r="L28" s="56">
        <f>L23+L24+L25+L26+L27</f>
        <v>182957</v>
      </c>
      <c r="M28" s="59">
        <f>M23+M24+M25+M26+M27</f>
        <v>182957</v>
      </c>
      <c r="N28" s="60">
        <f t="shared" si="11"/>
        <v>0</v>
      </c>
    </row>
    <row r="29" spans="1:14">
      <c r="A29" s="46"/>
      <c r="B29" s="47"/>
      <c r="C29" s="48"/>
      <c r="D29" s="49"/>
      <c r="E29" s="50"/>
      <c r="F29" s="48"/>
      <c r="G29" s="51"/>
      <c r="H29" s="50"/>
      <c r="I29" s="48"/>
      <c r="J29" s="52"/>
      <c r="K29" s="53"/>
      <c r="L29" s="48"/>
      <c r="M29" s="54"/>
      <c r="N29" s="53"/>
    </row>
    <row r="30" spans="1:14" s="41" customFormat="1" ht="15">
      <c r="A30" s="42">
        <v>4</v>
      </c>
      <c r="B30" s="43" t="s">
        <v>14</v>
      </c>
      <c r="C30" s="48"/>
      <c r="D30" s="44"/>
      <c r="E30" s="61"/>
      <c r="F30" s="48"/>
      <c r="G30" s="44"/>
      <c r="H30" s="61"/>
      <c r="I30" s="48"/>
      <c r="J30" s="44"/>
      <c r="K30" s="62"/>
      <c r="L30" s="48"/>
      <c r="M30" s="44"/>
      <c r="N30" s="62"/>
    </row>
    <row r="31" spans="1:14">
      <c r="A31" s="46"/>
      <c r="B31" s="47" t="s">
        <v>3</v>
      </c>
      <c r="C31" s="48">
        <v>6.28</v>
      </c>
      <c r="D31" s="49">
        <v>6.2799569550000003</v>
      </c>
      <c r="E31" s="50">
        <f>C31-D31</f>
        <v>4.3044999999963807E-5</v>
      </c>
      <c r="F31" s="48">
        <v>5.7</v>
      </c>
      <c r="G31" s="51">
        <v>5.701022085</v>
      </c>
      <c r="H31" s="50">
        <f>F31-G31</f>
        <v>-1.0220849999997839E-3</v>
      </c>
      <c r="I31" s="48">
        <v>141</v>
      </c>
      <c r="J31" s="52">
        <v>141</v>
      </c>
      <c r="K31" s="53">
        <f>I31-J31</f>
        <v>0</v>
      </c>
      <c r="L31" s="48">
        <v>139</v>
      </c>
      <c r="M31" s="54">
        <v>139</v>
      </c>
      <c r="N31" s="53">
        <f>L31-M31</f>
        <v>0</v>
      </c>
    </row>
    <row r="32" spans="1:14">
      <c r="A32" s="46"/>
      <c r="B32" s="47" t="s">
        <v>4</v>
      </c>
      <c r="C32" s="48">
        <v>221.71</v>
      </c>
      <c r="D32" s="49">
        <v>221.70827241164798</v>
      </c>
      <c r="E32" s="50">
        <f t="shared" ref="E32:E36" si="12">C32-D32</f>
        <v>1.7275883520255775E-3</v>
      </c>
      <c r="F32" s="48">
        <v>216.01</v>
      </c>
      <c r="G32" s="51">
        <v>216.00590906700549</v>
      </c>
      <c r="H32" s="50">
        <f t="shared" ref="H32:H36" si="13">F32-G32</f>
        <v>4.0909329945009176E-3</v>
      </c>
      <c r="I32" s="48">
        <v>57116</v>
      </c>
      <c r="J32" s="52">
        <v>57116</v>
      </c>
      <c r="K32" s="53">
        <f t="shared" ref="K32:K36" si="14">I32-J32</f>
        <v>0</v>
      </c>
      <c r="L32" s="48">
        <v>56189</v>
      </c>
      <c r="M32" s="54">
        <v>56189</v>
      </c>
      <c r="N32" s="53">
        <f t="shared" ref="N32:N36" si="15">L32-M32</f>
        <v>0</v>
      </c>
    </row>
    <row r="33" spans="1:14">
      <c r="A33" s="46"/>
      <c r="B33" s="47" t="s">
        <v>5</v>
      </c>
      <c r="C33" s="48">
        <v>146.1</v>
      </c>
      <c r="D33" s="49">
        <v>146.10067447599988</v>
      </c>
      <c r="E33" s="50">
        <f t="shared" si="12"/>
        <v>-6.7447599988668117E-4</v>
      </c>
      <c r="F33" s="48">
        <v>150.65</v>
      </c>
      <c r="G33" s="51">
        <v>150.64587784899993</v>
      </c>
      <c r="H33" s="50">
        <f t="shared" si="13"/>
        <v>4.1221510000752914E-3</v>
      </c>
      <c r="I33" s="48">
        <v>1</v>
      </c>
      <c r="J33" s="52">
        <v>1</v>
      </c>
      <c r="K33" s="53">
        <f t="shared" si="14"/>
        <v>0</v>
      </c>
      <c r="L33" s="48">
        <v>1</v>
      </c>
      <c r="M33" s="54">
        <v>1</v>
      </c>
      <c r="N33" s="53">
        <f t="shared" si="15"/>
        <v>0</v>
      </c>
    </row>
    <row r="34" spans="1:14">
      <c r="A34" s="46"/>
      <c r="B34" s="47" t="s">
        <v>6</v>
      </c>
      <c r="C34" s="48">
        <v>0.05</v>
      </c>
      <c r="D34" s="49">
        <v>4.7783999999999993E-2</v>
      </c>
      <c r="E34" s="50">
        <f t="shared" si="12"/>
        <v>2.2160000000000096E-3</v>
      </c>
      <c r="F34" s="48">
        <v>0</v>
      </c>
      <c r="G34" s="51">
        <v>0</v>
      </c>
      <c r="H34" s="50">
        <f t="shared" si="13"/>
        <v>0</v>
      </c>
      <c r="I34" s="48">
        <v>1</v>
      </c>
      <c r="J34" s="52">
        <v>1</v>
      </c>
      <c r="K34" s="53">
        <f t="shared" si="14"/>
        <v>0</v>
      </c>
      <c r="L34" s="48">
        <v>0</v>
      </c>
      <c r="M34" s="54">
        <v>0</v>
      </c>
      <c r="N34" s="53">
        <f t="shared" si="15"/>
        <v>0</v>
      </c>
    </row>
    <row r="35" spans="1:14" ht="17.25" customHeight="1">
      <c r="A35" s="46"/>
      <c r="B35" s="47" t="s">
        <v>25</v>
      </c>
      <c r="C35" s="48">
        <v>0</v>
      </c>
      <c r="D35" s="49">
        <v>0</v>
      </c>
      <c r="E35" s="50">
        <f t="shared" si="12"/>
        <v>0</v>
      </c>
      <c r="F35" s="48">
        <v>0</v>
      </c>
      <c r="G35" s="51">
        <v>0</v>
      </c>
      <c r="H35" s="50">
        <f t="shared" si="13"/>
        <v>0</v>
      </c>
      <c r="I35" s="48">
        <v>0</v>
      </c>
      <c r="J35" s="52">
        <v>0</v>
      </c>
      <c r="K35" s="53">
        <f t="shared" si="14"/>
        <v>0</v>
      </c>
      <c r="L35" s="48">
        <v>0</v>
      </c>
      <c r="M35" s="54">
        <v>0</v>
      </c>
      <c r="N35" s="53">
        <f t="shared" si="15"/>
        <v>0</v>
      </c>
    </row>
    <row r="36" spans="1:14" s="41" customFormat="1" ht="17.25" customHeight="1">
      <c r="A36" s="42"/>
      <c r="B36" s="55"/>
      <c r="C36" s="56">
        <f>C31+C32+C33+C34+C35</f>
        <v>374.14000000000004</v>
      </c>
      <c r="D36" s="57">
        <f>D31+D32+D33+D34+D35</f>
        <v>374.1366878426478</v>
      </c>
      <c r="E36" s="58">
        <f t="shared" si="12"/>
        <v>3.3121573522407743E-3</v>
      </c>
      <c r="F36" s="56">
        <f>F31+F32+F33+F34+F35</f>
        <v>372.36</v>
      </c>
      <c r="G36" s="57">
        <f>G31+G32+G33+G34+G35</f>
        <v>372.35280900100543</v>
      </c>
      <c r="H36" s="58">
        <f t="shared" si="13"/>
        <v>7.1909989945879715E-3</v>
      </c>
      <c r="I36" s="56">
        <f>I31+I32+I33+I34+I35</f>
        <v>57259</v>
      </c>
      <c r="J36" s="59">
        <f>J31+J32+J33+J34+J35</f>
        <v>57259</v>
      </c>
      <c r="K36" s="60">
        <f t="shared" si="14"/>
        <v>0</v>
      </c>
      <c r="L36" s="56">
        <f>L31+L32+L33+L34+L35</f>
        <v>56329</v>
      </c>
      <c r="M36" s="59">
        <f>M31+M32+M33+M34+M35</f>
        <v>56329</v>
      </c>
      <c r="N36" s="60">
        <f t="shared" si="15"/>
        <v>0</v>
      </c>
    </row>
    <row r="37" spans="1:14" ht="17.25" customHeight="1">
      <c r="A37" s="46"/>
      <c r="B37" s="47"/>
      <c r="C37" s="48"/>
      <c r="D37" s="49"/>
      <c r="E37" s="50"/>
      <c r="F37" s="48"/>
      <c r="G37" s="51"/>
      <c r="H37" s="50"/>
      <c r="I37" s="48"/>
      <c r="J37" s="52"/>
      <c r="K37" s="53"/>
      <c r="L37" s="48"/>
      <c r="M37" s="54"/>
      <c r="N37" s="53"/>
    </row>
    <row r="38" spans="1:14" s="41" customFormat="1" ht="15">
      <c r="A38" s="42">
        <v>5</v>
      </c>
      <c r="B38" s="43" t="s">
        <v>32</v>
      </c>
      <c r="C38" s="48"/>
      <c r="D38" s="44"/>
      <c r="E38" s="61"/>
      <c r="F38" s="48"/>
      <c r="G38" s="44"/>
      <c r="H38" s="61"/>
      <c r="I38" s="48"/>
      <c r="J38" s="44"/>
      <c r="K38" s="62"/>
      <c r="L38" s="48"/>
      <c r="M38" s="44"/>
      <c r="N38" s="62"/>
    </row>
    <row r="39" spans="1:14">
      <c r="A39" s="46"/>
      <c r="B39" s="47" t="s">
        <v>3</v>
      </c>
      <c r="C39" s="48">
        <v>23.86</v>
      </c>
      <c r="D39" s="65">
        <v>23.864256499910798</v>
      </c>
      <c r="E39" s="50">
        <f>C39-D39</f>
        <v>-4.2564999107987944E-3</v>
      </c>
      <c r="F39" s="48">
        <v>42.84</v>
      </c>
      <c r="G39" s="51">
        <v>42.842520819593304</v>
      </c>
      <c r="H39" s="50">
        <f>F39-G39</f>
        <v>-2.5208195933004163E-3</v>
      </c>
      <c r="I39" s="48">
        <v>621</v>
      </c>
      <c r="J39" s="66">
        <v>621</v>
      </c>
      <c r="K39" s="53">
        <f>I39-J39</f>
        <v>0</v>
      </c>
      <c r="L39" s="48">
        <v>628</v>
      </c>
      <c r="M39" s="54">
        <v>628</v>
      </c>
      <c r="N39" s="53">
        <f>L39-M39</f>
        <v>0</v>
      </c>
    </row>
    <row r="40" spans="1:14">
      <c r="A40" s="46"/>
      <c r="B40" s="47" t="s">
        <v>4</v>
      </c>
      <c r="C40" s="48">
        <v>390.59</v>
      </c>
      <c r="D40" s="49">
        <v>390.5855830678621</v>
      </c>
      <c r="E40" s="50">
        <f t="shared" ref="E40:E44" si="16">C40-D40</f>
        <v>4.4169321378717541E-3</v>
      </c>
      <c r="F40" s="48">
        <v>483.14</v>
      </c>
      <c r="G40" s="51">
        <v>483.14187835799851</v>
      </c>
      <c r="H40" s="50">
        <f t="shared" ref="H40:H44" si="17">F40-G40</f>
        <v>-1.8783579985210963E-3</v>
      </c>
      <c r="I40" s="48">
        <v>154973</v>
      </c>
      <c r="J40" s="52">
        <v>154973</v>
      </c>
      <c r="K40" s="53">
        <f t="shared" ref="K40:K44" si="18">I40-J40</f>
        <v>0</v>
      </c>
      <c r="L40" s="48">
        <v>146793</v>
      </c>
      <c r="M40" s="54">
        <v>146793</v>
      </c>
      <c r="N40" s="53">
        <f t="shared" ref="N40:N44" si="19">L40-M40</f>
        <v>0</v>
      </c>
    </row>
    <row r="41" spans="1:14">
      <c r="A41" s="46"/>
      <c r="B41" s="47" t="s">
        <v>5</v>
      </c>
      <c r="C41" s="48">
        <v>12.04</v>
      </c>
      <c r="D41" s="49">
        <v>12.038073339000007</v>
      </c>
      <c r="E41" s="50">
        <f t="shared" si="16"/>
        <v>1.926660999991725E-3</v>
      </c>
      <c r="F41" s="48">
        <v>832.47</v>
      </c>
      <c r="G41" s="51">
        <v>832.47380228299937</v>
      </c>
      <c r="H41" s="50">
        <f t="shared" si="17"/>
        <v>-3.8022829993451523E-3</v>
      </c>
      <c r="I41" s="48">
        <v>2</v>
      </c>
      <c r="J41" s="52">
        <v>2</v>
      </c>
      <c r="K41" s="53">
        <f t="shared" si="18"/>
        <v>0</v>
      </c>
      <c r="L41" s="48">
        <v>32</v>
      </c>
      <c r="M41" s="54">
        <v>32</v>
      </c>
      <c r="N41" s="53">
        <f t="shared" si="19"/>
        <v>0</v>
      </c>
    </row>
    <row r="42" spans="1:14">
      <c r="A42" s="46"/>
      <c r="B42" s="47" t="s">
        <v>6</v>
      </c>
      <c r="C42" s="48">
        <v>1038.51</v>
      </c>
      <c r="D42" s="65">
        <v>1085.9656684659999</v>
      </c>
      <c r="E42" s="50">
        <f t="shared" si="16"/>
        <v>-47.455668465999906</v>
      </c>
      <c r="F42" s="48">
        <v>65.680000000000007</v>
      </c>
      <c r="G42" s="51">
        <v>65.675931051999996</v>
      </c>
      <c r="H42" s="50">
        <f t="shared" si="17"/>
        <v>4.0689480000111189E-3</v>
      </c>
      <c r="I42" s="48">
        <v>45</v>
      </c>
      <c r="J42" s="66">
        <v>305</v>
      </c>
      <c r="K42" s="53">
        <f t="shared" si="18"/>
        <v>-260</v>
      </c>
      <c r="L42" s="48">
        <v>8</v>
      </c>
      <c r="M42" s="54">
        <v>8</v>
      </c>
      <c r="N42" s="53">
        <f t="shared" si="19"/>
        <v>0</v>
      </c>
    </row>
    <row r="43" spans="1:14">
      <c r="A43" s="46"/>
      <c r="B43" s="47" t="s">
        <v>25</v>
      </c>
      <c r="C43" s="48">
        <v>47.45</v>
      </c>
      <c r="D43" s="65">
        <v>0</v>
      </c>
      <c r="E43" s="50">
        <f t="shared" si="16"/>
        <v>47.45</v>
      </c>
      <c r="F43" s="48">
        <v>52.68</v>
      </c>
      <c r="G43" s="51">
        <v>52.675157271645702</v>
      </c>
      <c r="H43" s="50">
        <f t="shared" si="17"/>
        <v>4.8427283542977761E-3</v>
      </c>
      <c r="I43" s="48">
        <v>260</v>
      </c>
      <c r="J43" s="66">
        <v>0</v>
      </c>
      <c r="K43" s="53">
        <f t="shared" si="18"/>
        <v>260</v>
      </c>
      <c r="L43" s="48">
        <v>486</v>
      </c>
      <c r="M43" s="54">
        <v>486</v>
      </c>
      <c r="N43" s="53">
        <f t="shared" si="19"/>
        <v>0</v>
      </c>
    </row>
    <row r="44" spans="1:14" s="41" customFormat="1" ht="15">
      <c r="A44" s="42"/>
      <c r="B44" s="55"/>
      <c r="C44" s="56">
        <f>C39+C40+C41+C42+C43</f>
        <v>1512.45</v>
      </c>
      <c r="D44" s="57">
        <f>D39+D40+D41+D42+D43</f>
        <v>1512.4535813727728</v>
      </c>
      <c r="E44" s="58">
        <f t="shared" si="16"/>
        <v>-3.5813727727145306E-3</v>
      </c>
      <c r="F44" s="56">
        <f>F39+F40+F41+F42+F43</f>
        <v>1476.8100000000002</v>
      </c>
      <c r="G44" s="57">
        <f>G39+G40+G41+G42+G43</f>
        <v>1476.8092897842369</v>
      </c>
      <c r="H44" s="58">
        <f t="shared" si="17"/>
        <v>7.102157633198658E-4</v>
      </c>
      <c r="I44" s="56">
        <f>I39+I40+I41+I42+I43</f>
        <v>155901</v>
      </c>
      <c r="J44" s="59">
        <f>J39+J40+J41+J42+J43</f>
        <v>155901</v>
      </c>
      <c r="K44" s="60">
        <f t="shared" si="18"/>
        <v>0</v>
      </c>
      <c r="L44" s="56">
        <f>L39+L40+L41+L42+L43</f>
        <v>147947</v>
      </c>
      <c r="M44" s="59">
        <f>M39+M40+M41+M42+M43</f>
        <v>147947</v>
      </c>
      <c r="N44" s="60">
        <f t="shared" si="19"/>
        <v>0</v>
      </c>
    </row>
    <row r="45" spans="1:14">
      <c r="A45" s="46"/>
      <c r="B45" s="47"/>
      <c r="C45" s="48"/>
      <c r="D45" s="65"/>
      <c r="E45" s="67"/>
      <c r="F45" s="48"/>
      <c r="G45" s="51"/>
      <c r="H45" s="67"/>
      <c r="I45" s="48"/>
      <c r="J45" s="66"/>
      <c r="K45" s="68"/>
      <c r="L45" s="48"/>
      <c r="M45" s="54"/>
      <c r="N45" s="68"/>
    </row>
    <row r="46" spans="1:14" s="41" customFormat="1" ht="15">
      <c r="A46" s="42">
        <v>6</v>
      </c>
      <c r="B46" s="43" t="s">
        <v>18</v>
      </c>
      <c r="C46" s="48"/>
      <c r="D46" s="44"/>
      <c r="E46" s="61"/>
      <c r="F46" s="48"/>
      <c r="G46" s="44"/>
      <c r="H46" s="61"/>
      <c r="I46" s="48"/>
      <c r="J46" s="44"/>
      <c r="K46" s="62"/>
      <c r="L46" s="48"/>
      <c r="M46" s="44"/>
      <c r="N46" s="62"/>
    </row>
    <row r="47" spans="1:14">
      <c r="A47" s="46"/>
      <c r="B47" s="47" t="s">
        <v>3</v>
      </c>
      <c r="C47" s="48">
        <v>13.81</v>
      </c>
      <c r="D47" s="49">
        <v>13.812173556999996</v>
      </c>
      <c r="E47" s="50">
        <f>C47-D47</f>
        <v>-2.1735569999954407E-3</v>
      </c>
      <c r="F47" s="48">
        <v>8.9499999999999993</v>
      </c>
      <c r="G47" s="51">
        <v>8.9504538259999986</v>
      </c>
      <c r="H47" s="50">
        <f>F47-G47</f>
        <v>-4.5382599999932438E-4</v>
      </c>
      <c r="I47" s="48">
        <v>104</v>
      </c>
      <c r="J47" s="52">
        <v>104</v>
      </c>
      <c r="K47" s="53">
        <f>I47-J47</f>
        <v>0</v>
      </c>
      <c r="L47" s="48">
        <v>203</v>
      </c>
      <c r="M47" s="54">
        <v>203</v>
      </c>
      <c r="N47" s="53">
        <f>L47-M47</f>
        <v>0</v>
      </c>
    </row>
    <row r="48" spans="1:14">
      <c r="A48" s="46"/>
      <c r="B48" s="47" t="s">
        <v>4</v>
      </c>
      <c r="C48" s="48">
        <v>259.36</v>
      </c>
      <c r="D48" s="49">
        <v>259.36089985799555</v>
      </c>
      <c r="E48" s="50">
        <f t="shared" ref="E48:E52" si="20">C48-D48</f>
        <v>-8.9985799553460311E-4</v>
      </c>
      <c r="F48" s="48">
        <v>446.71</v>
      </c>
      <c r="G48" s="63">
        <v>446.7149951219937</v>
      </c>
      <c r="H48" s="50">
        <f t="shared" ref="H48:H52" si="21">F48-G48</f>
        <v>-4.9951219937156566E-3</v>
      </c>
      <c r="I48" s="48">
        <v>44559</v>
      </c>
      <c r="J48" s="52">
        <v>44559</v>
      </c>
      <c r="K48" s="53">
        <f t="shared" ref="K48:K52" si="22">I48-J48</f>
        <v>0</v>
      </c>
      <c r="L48" s="48">
        <v>60240</v>
      </c>
      <c r="M48" s="64">
        <v>60240</v>
      </c>
      <c r="N48" s="53">
        <f t="shared" ref="N48:N52" si="23">L48-M48</f>
        <v>0</v>
      </c>
    </row>
    <row r="49" spans="1:14" ht="14.25" customHeight="1">
      <c r="A49" s="46"/>
      <c r="B49" s="47" t="s">
        <v>5</v>
      </c>
      <c r="C49" s="48">
        <v>236.44</v>
      </c>
      <c r="D49" s="65">
        <v>236.69140735000002</v>
      </c>
      <c r="E49" s="50">
        <f t="shared" si="20"/>
        <v>-0.25140735000002223</v>
      </c>
      <c r="F49" s="48">
        <v>242.16</v>
      </c>
      <c r="G49" s="69">
        <v>242.16045490889832</v>
      </c>
      <c r="H49" s="50">
        <f t="shared" si="21"/>
        <v>-4.5490889831967252E-4</v>
      </c>
      <c r="I49" s="48">
        <v>0</v>
      </c>
      <c r="J49" s="66">
        <v>16</v>
      </c>
      <c r="K49" s="53">
        <f t="shared" si="22"/>
        <v>-16</v>
      </c>
      <c r="L49" s="48">
        <v>7</v>
      </c>
      <c r="M49" s="70">
        <v>7</v>
      </c>
      <c r="N49" s="53">
        <f t="shared" si="23"/>
        <v>0</v>
      </c>
    </row>
    <row r="50" spans="1:14">
      <c r="A50" s="46"/>
      <c r="B50" s="47" t="s">
        <v>6</v>
      </c>
      <c r="C50" s="48">
        <v>2.06</v>
      </c>
      <c r="D50" s="65">
        <v>2.0641899390000003</v>
      </c>
      <c r="E50" s="50">
        <f t="shared" si="20"/>
        <v>-4.1899390000001979E-3</v>
      </c>
      <c r="F50" s="48">
        <v>2.8</v>
      </c>
      <c r="G50" s="51">
        <v>2.8009206522542378</v>
      </c>
      <c r="H50" s="50">
        <f t="shared" si="21"/>
        <v>-9.206522542379858E-4</v>
      </c>
      <c r="I50" s="48">
        <v>0</v>
      </c>
      <c r="J50" s="66">
        <v>0</v>
      </c>
      <c r="K50" s="53">
        <f t="shared" si="22"/>
        <v>0</v>
      </c>
      <c r="L50" s="48">
        <v>3</v>
      </c>
      <c r="M50" s="54">
        <v>3</v>
      </c>
      <c r="N50" s="53">
        <f t="shared" si="23"/>
        <v>0</v>
      </c>
    </row>
    <row r="51" spans="1:14">
      <c r="A51" s="46"/>
      <c r="B51" s="47" t="s">
        <v>25</v>
      </c>
      <c r="C51" s="48">
        <v>0.27</v>
      </c>
      <c r="D51" s="65">
        <v>0</v>
      </c>
      <c r="E51" s="50">
        <f t="shared" si="20"/>
        <v>0.27</v>
      </c>
      <c r="F51" s="48">
        <v>37.229999999999997</v>
      </c>
      <c r="G51" s="51">
        <v>37.231922632</v>
      </c>
      <c r="H51" s="50">
        <f t="shared" si="21"/>
        <v>-1.9226320000029773E-3</v>
      </c>
      <c r="I51" s="48">
        <v>16</v>
      </c>
      <c r="J51" s="66">
        <v>0</v>
      </c>
      <c r="K51" s="53">
        <f t="shared" si="22"/>
        <v>16</v>
      </c>
      <c r="L51" s="48">
        <v>9</v>
      </c>
      <c r="M51" s="54">
        <v>9</v>
      </c>
      <c r="N51" s="53">
        <f t="shared" si="23"/>
        <v>0</v>
      </c>
    </row>
    <row r="52" spans="1:14" s="41" customFormat="1" ht="15">
      <c r="A52" s="42"/>
      <c r="B52" s="55"/>
      <c r="C52" s="56">
        <f>C47+C48+C49+C50+C51</f>
        <v>511.94</v>
      </c>
      <c r="D52" s="57">
        <f>D47+D48+D49+D50+D51</f>
        <v>511.92867070399558</v>
      </c>
      <c r="E52" s="58">
        <f t="shared" si="20"/>
        <v>1.132929600441912E-2</v>
      </c>
      <c r="F52" s="56">
        <f>F47+F48+F49+F50+F51</f>
        <v>737.84999999999991</v>
      </c>
      <c r="G52" s="57">
        <f>G47+G48+G49+G50+G51</f>
        <v>737.85874714114618</v>
      </c>
      <c r="H52" s="58">
        <f t="shared" si="21"/>
        <v>-8.747141146272952E-3</v>
      </c>
      <c r="I52" s="56">
        <f>I47+I48+I49+I50+I51</f>
        <v>44679</v>
      </c>
      <c r="J52" s="59">
        <f>J47+J48+J49+J50+J51</f>
        <v>44679</v>
      </c>
      <c r="K52" s="60">
        <f t="shared" si="22"/>
        <v>0</v>
      </c>
      <c r="L52" s="56">
        <f>L47+L48+L49+L50+L51</f>
        <v>60462</v>
      </c>
      <c r="M52" s="59">
        <f>M47+M48+M49+M50+M51</f>
        <v>60462</v>
      </c>
      <c r="N52" s="60">
        <f t="shared" si="23"/>
        <v>0</v>
      </c>
    </row>
    <row r="53" spans="1:14">
      <c r="A53" s="46"/>
      <c r="B53" s="47"/>
      <c r="C53" s="48"/>
      <c r="D53" s="65"/>
      <c r="E53" s="67"/>
      <c r="F53" s="48"/>
      <c r="G53" s="51"/>
      <c r="H53" s="67"/>
      <c r="I53" s="48"/>
      <c r="J53" s="66"/>
      <c r="K53" s="68"/>
      <c r="L53" s="48"/>
      <c r="M53" s="54"/>
      <c r="N53" s="68"/>
    </row>
    <row r="54" spans="1:14" s="41" customFormat="1" ht="15">
      <c r="A54" s="42">
        <v>7</v>
      </c>
      <c r="B54" s="43" t="s">
        <v>33</v>
      </c>
      <c r="C54" s="48"/>
      <c r="D54" s="44"/>
      <c r="E54" s="61"/>
      <c r="F54" s="48"/>
      <c r="G54" s="44"/>
      <c r="H54" s="61"/>
      <c r="I54" s="48"/>
      <c r="J54" s="44"/>
      <c r="K54" s="62"/>
      <c r="L54" s="48"/>
      <c r="M54" s="44"/>
      <c r="N54" s="62"/>
    </row>
    <row r="55" spans="1:14">
      <c r="A55" s="46"/>
      <c r="B55" s="47" t="s">
        <v>3</v>
      </c>
      <c r="C55" s="48">
        <v>22.05</v>
      </c>
      <c r="D55" s="65">
        <v>22.052132099999998</v>
      </c>
      <c r="E55" s="50">
        <f>C55-D55</f>
        <v>-2.1320999999971946E-3</v>
      </c>
      <c r="F55" s="48">
        <v>21.99</v>
      </c>
      <c r="G55" s="69">
        <v>21.994518399999997</v>
      </c>
      <c r="H55" s="50">
        <f>F55-G55</f>
        <v>-4.5183999999984792E-3</v>
      </c>
      <c r="I55" s="48">
        <v>2094</v>
      </c>
      <c r="J55" s="66">
        <v>2094</v>
      </c>
      <c r="K55" s="53">
        <f>I55-J55</f>
        <v>0</v>
      </c>
      <c r="L55" s="48">
        <v>4684</v>
      </c>
      <c r="M55" s="70">
        <v>4684</v>
      </c>
      <c r="N55" s="53">
        <f>L55-M55</f>
        <v>0</v>
      </c>
    </row>
    <row r="56" spans="1:14">
      <c r="A56" s="46"/>
      <c r="B56" s="47" t="s">
        <v>4</v>
      </c>
      <c r="C56" s="48">
        <v>93.67</v>
      </c>
      <c r="D56" s="65">
        <v>93.670940286999993</v>
      </c>
      <c r="E56" s="50">
        <f t="shared" ref="E56:E60" si="24">C56-D56</f>
        <v>-9.4028699999171295E-4</v>
      </c>
      <c r="F56" s="48">
        <v>172.71</v>
      </c>
      <c r="G56" s="69">
        <v>172.71187394100002</v>
      </c>
      <c r="H56" s="50">
        <f t="shared" ref="H56:H60" si="25">F56-G56</f>
        <v>-1.8739410000137013E-3</v>
      </c>
      <c r="I56" s="48">
        <v>34099</v>
      </c>
      <c r="J56" s="66">
        <v>34099</v>
      </c>
      <c r="K56" s="53">
        <f t="shared" ref="K56:K60" si="26">I56-J56</f>
        <v>0</v>
      </c>
      <c r="L56" s="48">
        <v>46850</v>
      </c>
      <c r="M56" s="70">
        <v>46850</v>
      </c>
      <c r="N56" s="53">
        <f t="shared" ref="N56:N60" si="27">L56-M56</f>
        <v>0</v>
      </c>
    </row>
    <row r="57" spans="1:14">
      <c r="A57" s="46"/>
      <c r="B57" s="47" t="s">
        <v>5</v>
      </c>
      <c r="C57" s="48">
        <v>311.14999999999998</v>
      </c>
      <c r="D57" s="71">
        <v>387.01466527181691</v>
      </c>
      <c r="E57" s="50">
        <f t="shared" si="24"/>
        <v>-75.864665271816932</v>
      </c>
      <c r="F57" s="48">
        <v>508.39</v>
      </c>
      <c r="G57" s="69">
        <v>508.39284823018897</v>
      </c>
      <c r="H57" s="50">
        <f t="shared" si="25"/>
        <v>-2.8482301889880546E-3</v>
      </c>
      <c r="I57" s="48">
        <v>12</v>
      </c>
      <c r="J57" s="72">
        <v>320</v>
      </c>
      <c r="K57" s="53">
        <f t="shared" si="26"/>
        <v>-308</v>
      </c>
      <c r="L57" s="48">
        <v>14</v>
      </c>
      <c r="M57" s="70">
        <v>14</v>
      </c>
      <c r="N57" s="53">
        <f t="shared" si="27"/>
        <v>0</v>
      </c>
    </row>
    <row r="58" spans="1:14">
      <c r="A58" s="46"/>
      <c r="B58" s="47" t="s">
        <v>6</v>
      </c>
      <c r="C58" s="48">
        <v>0</v>
      </c>
      <c r="D58" s="49">
        <v>0</v>
      </c>
      <c r="E58" s="50">
        <f t="shared" si="24"/>
        <v>0</v>
      </c>
      <c r="F58" s="48">
        <v>0</v>
      </c>
      <c r="G58" s="63">
        <v>0</v>
      </c>
      <c r="H58" s="50">
        <f t="shared" si="25"/>
        <v>0</v>
      </c>
      <c r="I58" s="48">
        <v>0</v>
      </c>
      <c r="J58" s="52">
        <v>0</v>
      </c>
      <c r="K58" s="53">
        <f t="shared" si="26"/>
        <v>0</v>
      </c>
      <c r="L58" s="48">
        <v>0</v>
      </c>
      <c r="M58" s="64">
        <v>0</v>
      </c>
      <c r="N58" s="53">
        <f t="shared" si="27"/>
        <v>0</v>
      </c>
    </row>
    <row r="59" spans="1:14">
      <c r="A59" s="46"/>
      <c r="B59" s="47" t="s">
        <v>25</v>
      </c>
      <c r="C59" s="48">
        <v>75.87</v>
      </c>
      <c r="D59" s="49">
        <v>0</v>
      </c>
      <c r="E59" s="50">
        <f t="shared" si="24"/>
        <v>75.87</v>
      </c>
      <c r="F59" s="48">
        <v>164.57</v>
      </c>
      <c r="G59" s="51">
        <v>164.57301198342503</v>
      </c>
      <c r="H59" s="50">
        <f t="shared" si="25"/>
        <v>-3.0119834250399435E-3</v>
      </c>
      <c r="I59" s="48">
        <v>308</v>
      </c>
      <c r="J59" s="52">
        <v>0</v>
      </c>
      <c r="K59" s="53">
        <f t="shared" si="26"/>
        <v>308</v>
      </c>
      <c r="L59" s="48">
        <v>766</v>
      </c>
      <c r="M59" s="54">
        <v>766</v>
      </c>
      <c r="N59" s="53">
        <f t="shared" si="27"/>
        <v>0</v>
      </c>
    </row>
    <row r="60" spans="1:14" s="41" customFormat="1" ht="15">
      <c r="A60" s="42"/>
      <c r="B60" s="55"/>
      <c r="C60" s="56">
        <f>C55+C56+C57+C58+C59</f>
        <v>502.74</v>
      </c>
      <c r="D60" s="57">
        <f>D55+D56+D57+D58+D59</f>
        <v>502.73773765881691</v>
      </c>
      <c r="E60" s="58">
        <f t="shared" si="24"/>
        <v>2.2623411830977602E-3</v>
      </c>
      <c r="F60" s="56">
        <f>F55+F56+F57+F58+F59</f>
        <v>867.66000000000008</v>
      </c>
      <c r="G60" s="57">
        <f>G55+G56+G57+G58+G59</f>
        <v>867.67225255461403</v>
      </c>
      <c r="H60" s="58">
        <f t="shared" si="25"/>
        <v>-1.2252554613951361E-2</v>
      </c>
      <c r="I60" s="56">
        <f>I55+I56+I57+I58+I59</f>
        <v>36513</v>
      </c>
      <c r="J60" s="59">
        <f>J55+J56+J57+J58+J59</f>
        <v>36513</v>
      </c>
      <c r="K60" s="60">
        <f t="shared" si="26"/>
        <v>0</v>
      </c>
      <c r="L60" s="56">
        <f>L55+L56+L57+L58+L59</f>
        <v>52314</v>
      </c>
      <c r="M60" s="59">
        <f>M55+M56+M57+M58+M59</f>
        <v>52314</v>
      </c>
      <c r="N60" s="60">
        <f t="shared" si="27"/>
        <v>0</v>
      </c>
    </row>
    <row r="61" spans="1:14">
      <c r="A61" s="46"/>
      <c r="B61" s="47"/>
      <c r="C61" s="48"/>
      <c r="D61" s="49"/>
      <c r="E61" s="50"/>
      <c r="F61" s="48"/>
      <c r="G61" s="51"/>
      <c r="H61" s="50"/>
      <c r="I61" s="48"/>
      <c r="J61" s="52"/>
      <c r="K61" s="53"/>
      <c r="L61" s="48"/>
      <c r="M61" s="54"/>
      <c r="N61" s="53"/>
    </row>
    <row r="62" spans="1:14" s="41" customFormat="1" ht="15">
      <c r="A62" s="42">
        <v>8</v>
      </c>
      <c r="B62" s="43" t="s">
        <v>34</v>
      </c>
      <c r="C62" s="48"/>
      <c r="D62" s="44"/>
      <c r="E62" s="61"/>
      <c r="F62" s="48"/>
      <c r="G62" s="44"/>
      <c r="H62" s="61"/>
      <c r="I62" s="48"/>
      <c r="J62" s="44"/>
      <c r="K62" s="62"/>
      <c r="L62" s="48"/>
      <c r="M62" s="44"/>
      <c r="N62" s="62"/>
    </row>
    <row r="63" spans="1:14">
      <c r="A63" s="46"/>
      <c r="B63" s="47" t="s">
        <v>3</v>
      </c>
      <c r="C63" s="48">
        <v>7.52</v>
      </c>
      <c r="D63" s="73">
        <v>7.518472721000002</v>
      </c>
      <c r="E63" s="50">
        <f>C63-D63</f>
        <v>1.5272789999976055E-3</v>
      </c>
      <c r="F63" s="48">
        <v>9.09</v>
      </c>
      <c r="G63" s="51">
        <v>9.0917452440000019</v>
      </c>
      <c r="H63" s="50">
        <f>F63-G63</f>
        <v>-1.7452440000020886E-3</v>
      </c>
      <c r="I63" s="48">
        <v>233</v>
      </c>
      <c r="J63" s="74">
        <v>233</v>
      </c>
      <c r="K63" s="53">
        <f>I63-J63</f>
        <v>0</v>
      </c>
      <c r="L63" s="48">
        <v>711</v>
      </c>
      <c r="M63" s="54">
        <v>711</v>
      </c>
      <c r="N63" s="53">
        <f>L63-M63</f>
        <v>0</v>
      </c>
    </row>
    <row r="64" spans="1:14">
      <c r="A64" s="46"/>
      <c r="B64" s="47" t="s">
        <v>4</v>
      </c>
      <c r="C64" s="48">
        <v>65.78</v>
      </c>
      <c r="D64" s="73">
        <v>65.784743035000673</v>
      </c>
      <c r="E64" s="50">
        <f t="shared" ref="E64:E68" si="28">C64-D64</f>
        <v>-4.7430350006720801E-3</v>
      </c>
      <c r="F64" s="48">
        <v>94.31</v>
      </c>
      <c r="G64" s="69">
        <v>94.310013575999761</v>
      </c>
      <c r="H64" s="50">
        <f t="shared" ref="H64:H68" si="29">F64-G64</f>
        <v>-1.3575999759041224E-5</v>
      </c>
      <c r="I64" s="48">
        <v>19158</v>
      </c>
      <c r="J64" s="74">
        <v>19158</v>
      </c>
      <c r="K64" s="53">
        <f t="shared" ref="K64:K68" si="30">I64-J64</f>
        <v>0</v>
      </c>
      <c r="L64" s="48">
        <v>26795</v>
      </c>
      <c r="M64" s="70">
        <v>26795</v>
      </c>
      <c r="N64" s="53">
        <f t="shared" ref="N64:N68" si="31">L64-M64</f>
        <v>0</v>
      </c>
    </row>
    <row r="65" spans="1:14">
      <c r="A65" s="46"/>
      <c r="B65" s="47" t="s">
        <v>5</v>
      </c>
      <c r="C65" s="48">
        <v>10.48</v>
      </c>
      <c r="D65" s="73">
        <v>10.475672536999998</v>
      </c>
      <c r="E65" s="50">
        <f t="shared" si="28"/>
        <v>4.3274630000027514E-3</v>
      </c>
      <c r="F65" s="48">
        <v>18.670000000000002</v>
      </c>
      <c r="G65" s="69">
        <v>18.667444265</v>
      </c>
      <c r="H65" s="50">
        <f t="shared" si="29"/>
        <v>2.5557350000013912E-3</v>
      </c>
      <c r="I65" s="48">
        <v>0</v>
      </c>
      <c r="J65" s="74">
        <v>0</v>
      </c>
      <c r="K65" s="53">
        <f t="shared" si="30"/>
        <v>0</v>
      </c>
      <c r="L65" s="48">
        <v>0</v>
      </c>
      <c r="M65" s="70">
        <v>0</v>
      </c>
      <c r="N65" s="53">
        <f t="shared" si="31"/>
        <v>0</v>
      </c>
    </row>
    <row r="66" spans="1:14">
      <c r="A66" s="46"/>
      <c r="B66" s="47" t="s">
        <v>6</v>
      </c>
      <c r="C66" s="48">
        <v>0.98</v>
      </c>
      <c r="D66" s="49">
        <v>20.45227277699454</v>
      </c>
      <c r="E66" s="50">
        <f t="shared" si="28"/>
        <v>-19.47227277699454</v>
      </c>
      <c r="F66" s="48">
        <v>9.68</v>
      </c>
      <c r="G66" s="69">
        <v>9.6828967000000006</v>
      </c>
      <c r="H66" s="50">
        <f t="shared" si="29"/>
        <v>-2.8967000000008625E-3</v>
      </c>
      <c r="I66" s="48">
        <v>3</v>
      </c>
      <c r="J66" s="52">
        <v>63</v>
      </c>
      <c r="K66" s="53">
        <f t="shared" si="30"/>
        <v>-60</v>
      </c>
      <c r="L66" s="48">
        <v>9</v>
      </c>
      <c r="M66" s="70">
        <v>9</v>
      </c>
      <c r="N66" s="53">
        <f t="shared" si="31"/>
        <v>0</v>
      </c>
    </row>
    <row r="67" spans="1:14">
      <c r="A67" s="46"/>
      <c r="B67" s="47" t="s">
        <v>25</v>
      </c>
      <c r="C67" s="48">
        <v>19.47</v>
      </c>
      <c r="D67" s="49">
        <v>0</v>
      </c>
      <c r="E67" s="50">
        <f t="shared" si="28"/>
        <v>19.47</v>
      </c>
      <c r="F67" s="48">
        <v>12.94</v>
      </c>
      <c r="G67" s="69">
        <v>12.936288601479458</v>
      </c>
      <c r="H67" s="50">
        <f t="shared" si="29"/>
        <v>3.7113985205419198E-3</v>
      </c>
      <c r="I67" s="48">
        <v>60</v>
      </c>
      <c r="J67" s="52">
        <v>0</v>
      </c>
      <c r="K67" s="53">
        <f t="shared" si="30"/>
        <v>60</v>
      </c>
      <c r="L67" s="48">
        <v>36</v>
      </c>
      <c r="M67" s="70">
        <v>36</v>
      </c>
      <c r="N67" s="53">
        <f t="shared" si="31"/>
        <v>0</v>
      </c>
    </row>
    <row r="68" spans="1:14" s="41" customFormat="1" ht="15">
      <c r="A68" s="42"/>
      <c r="B68" s="55"/>
      <c r="C68" s="56">
        <f>C63+C64+C65+C66+C67</f>
        <v>104.23</v>
      </c>
      <c r="D68" s="57">
        <f>D63+D64+D65+D66+D67</f>
        <v>104.23116106999521</v>
      </c>
      <c r="E68" s="58">
        <f t="shared" si="28"/>
        <v>-1.1610699952058212E-3</v>
      </c>
      <c r="F68" s="56">
        <f>F63+F64+F65+F66+F67</f>
        <v>144.69</v>
      </c>
      <c r="G68" s="57">
        <f>G63+G64+G65+G66+G67</f>
        <v>144.6883883864792</v>
      </c>
      <c r="H68" s="58">
        <f t="shared" si="29"/>
        <v>1.6116135207937532E-3</v>
      </c>
      <c r="I68" s="56">
        <f>I63+I64+I65+I66+I67</f>
        <v>19454</v>
      </c>
      <c r="J68" s="59">
        <f>J63+J64+J65+J66+J67</f>
        <v>19454</v>
      </c>
      <c r="K68" s="60">
        <f t="shared" si="30"/>
        <v>0</v>
      </c>
      <c r="L68" s="56">
        <f>L63+L64+L65+L66+L67</f>
        <v>27551</v>
      </c>
      <c r="M68" s="59">
        <f>M63+M64+M65+M66+M67</f>
        <v>27551</v>
      </c>
      <c r="N68" s="60">
        <f t="shared" si="31"/>
        <v>0</v>
      </c>
    </row>
    <row r="69" spans="1:14">
      <c r="A69" s="46"/>
      <c r="B69" s="47"/>
      <c r="C69" s="48"/>
      <c r="D69" s="49"/>
      <c r="E69" s="50"/>
      <c r="F69" s="48"/>
      <c r="G69" s="69"/>
      <c r="H69" s="50"/>
      <c r="I69" s="48"/>
      <c r="J69" s="52"/>
      <c r="K69" s="53"/>
      <c r="L69" s="48"/>
      <c r="M69" s="70"/>
      <c r="N69" s="53"/>
    </row>
    <row r="70" spans="1:14" s="75" customFormat="1" ht="15">
      <c r="A70" s="42">
        <v>9</v>
      </c>
      <c r="B70" s="43" t="s">
        <v>20</v>
      </c>
      <c r="C70" s="48"/>
      <c r="D70" s="44"/>
      <c r="E70" s="61"/>
      <c r="F70" s="48"/>
      <c r="G70" s="44"/>
      <c r="H70" s="61"/>
      <c r="I70" s="48"/>
      <c r="J70" s="44"/>
      <c r="K70" s="62"/>
      <c r="L70" s="48"/>
      <c r="M70" s="44"/>
      <c r="N70" s="62"/>
    </row>
    <row r="71" spans="1:14" s="78" customFormat="1">
      <c r="A71" s="46"/>
      <c r="B71" s="47" t="s">
        <v>3</v>
      </c>
      <c r="C71" s="48">
        <v>206.98</v>
      </c>
      <c r="D71" s="76">
        <v>206.97788038000002</v>
      </c>
      <c r="E71" s="50">
        <f>C71-D71</f>
        <v>2.1196199999735654E-3</v>
      </c>
      <c r="F71" s="48">
        <v>19.079999999999998</v>
      </c>
      <c r="G71" s="69">
        <v>19.077341993999998</v>
      </c>
      <c r="H71" s="50">
        <f>F71-G71</f>
        <v>2.6580060000007677E-3</v>
      </c>
      <c r="I71" s="48">
        <v>285</v>
      </c>
      <c r="J71" s="77">
        <v>285</v>
      </c>
      <c r="K71" s="53">
        <f>I71-J71</f>
        <v>0</v>
      </c>
      <c r="L71" s="48">
        <v>292</v>
      </c>
      <c r="M71" s="70">
        <v>292</v>
      </c>
      <c r="N71" s="53">
        <f>L71-M71</f>
        <v>0</v>
      </c>
    </row>
    <row r="72" spans="1:14" s="78" customFormat="1">
      <c r="A72" s="46"/>
      <c r="B72" s="47" t="s">
        <v>4</v>
      </c>
      <c r="C72" s="48">
        <v>324.88</v>
      </c>
      <c r="D72" s="76">
        <v>324.88155582899998</v>
      </c>
      <c r="E72" s="50">
        <f t="shared" ref="E72:E76" si="32">C72-D72</f>
        <v>-1.5558289999830777E-3</v>
      </c>
      <c r="F72" s="48">
        <v>319.63</v>
      </c>
      <c r="G72" s="69">
        <v>319.62536685800001</v>
      </c>
      <c r="H72" s="50">
        <f t="shared" ref="H72:H76" si="33">F72-G72</f>
        <v>4.6331419999887657E-3</v>
      </c>
      <c r="I72" s="48">
        <v>104069</v>
      </c>
      <c r="J72" s="77">
        <v>104069</v>
      </c>
      <c r="K72" s="53">
        <f t="shared" ref="K72:K76" si="34">I72-J72</f>
        <v>0</v>
      </c>
      <c r="L72" s="48">
        <v>111867</v>
      </c>
      <c r="M72" s="70">
        <v>111867</v>
      </c>
      <c r="N72" s="53">
        <f t="shared" ref="N72:N76" si="35">L72-M72</f>
        <v>0</v>
      </c>
    </row>
    <row r="73" spans="1:14" s="78" customFormat="1">
      <c r="A73" s="46"/>
      <c r="B73" s="47" t="s">
        <v>5</v>
      </c>
      <c r="C73" s="48">
        <v>0</v>
      </c>
      <c r="D73" s="76">
        <v>0</v>
      </c>
      <c r="E73" s="50">
        <f t="shared" si="32"/>
        <v>0</v>
      </c>
      <c r="F73" s="48">
        <v>0.25</v>
      </c>
      <c r="G73" s="51">
        <v>0.24548562999999998</v>
      </c>
      <c r="H73" s="50">
        <f t="shared" si="33"/>
        <v>4.5143700000000175E-3</v>
      </c>
      <c r="I73" s="48">
        <v>0</v>
      </c>
      <c r="J73" s="77">
        <v>0</v>
      </c>
      <c r="K73" s="53">
        <f t="shared" si="34"/>
        <v>0</v>
      </c>
      <c r="L73" s="48">
        <v>0</v>
      </c>
      <c r="M73" s="54">
        <v>0</v>
      </c>
      <c r="N73" s="53">
        <f t="shared" si="35"/>
        <v>0</v>
      </c>
    </row>
    <row r="74" spans="1:14" s="78" customFormat="1">
      <c r="A74" s="46"/>
      <c r="B74" s="47" t="s">
        <v>6</v>
      </c>
      <c r="C74" s="48">
        <v>17.07</v>
      </c>
      <c r="D74" s="76">
        <v>31.029780949587433</v>
      </c>
      <c r="E74" s="50">
        <f t="shared" si="32"/>
        <v>-13.959780949587433</v>
      </c>
      <c r="F74" s="48">
        <v>44.92</v>
      </c>
      <c r="G74" s="79">
        <v>44.924589502345299</v>
      </c>
      <c r="H74" s="50">
        <f t="shared" si="33"/>
        <v>-4.5895023452970918E-3</v>
      </c>
      <c r="I74" s="48">
        <v>154</v>
      </c>
      <c r="J74" s="77">
        <v>154</v>
      </c>
      <c r="K74" s="53">
        <f t="shared" si="34"/>
        <v>0</v>
      </c>
      <c r="L74" s="48">
        <v>144</v>
      </c>
      <c r="M74" s="80">
        <v>144</v>
      </c>
      <c r="N74" s="53">
        <f t="shared" si="35"/>
        <v>0</v>
      </c>
    </row>
    <row r="75" spans="1:14" s="78" customFormat="1">
      <c r="A75" s="46"/>
      <c r="B75" s="47" t="s">
        <v>25</v>
      </c>
      <c r="C75" s="48">
        <v>13.96</v>
      </c>
      <c r="D75" s="76">
        <v>0</v>
      </c>
      <c r="E75" s="50">
        <f t="shared" si="32"/>
        <v>13.96</v>
      </c>
      <c r="F75" s="48">
        <v>17.84</v>
      </c>
      <c r="G75" s="51">
        <v>17.843249590678486</v>
      </c>
      <c r="H75" s="50">
        <f t="shared" si="33"/>
        <v>-3.2495906784859585E-3</v>
      </c>
      <c r="I75" s="48">
        <v>0</v>
      </c>
      <c r="J75" s="77">
        <v>0</v>
      </c>
      <c r="K75" s="53">
        <f t="shared" si="34"/>
        <v>0</v>
      </c>
      <c r="L75" s="48">
        <v>0</v>
      </c>
      <c r="M75" s="54">
        <v>0</v>
      </c>
      <c r="N75" s="53">
        <f t="shared" si="35"/>
        <v>0</v>
      </c>
    </row>
    <row r="76" spans="1:14" s="75" customFormat="1" ht="15">
      <c r="A76" s="42"/>
      <c r="B76" s="55"/>
      <c r="C76" s="56">
        <f>C71+C72+C73+C74+C75</f>
        <v>562.8900000000001</v>
      </c>
      <c r="D76" s="57">
        <f>D71+D72+D73+D74+D75</f>
        <v>562.88921715858748</v>
      </c>
      <c r="E76" s="58">
        <f t="shared" si="32"/>
        <v>7.8284141261519835E-4</v>
      </c>
      <c r="F76" s="56">
        <f>F71+F72+F73+F74+F75</f>
        <v>401.71999999999997</v>
      </c>
      <c r="G76" s="57">
        <f>G71+G72+G73+G74+G75</f>
        <v>401.71603357502386</v>
      </c>
      <c r="H76" s="58">
        <f t="shared" si="33"/>
        <v>3.9664249761131032E-3</v>
      </c>
      <c r="I76" s="56">
        <f>I71+I72+I73+I74+I75</f>
        <v>104508</v>
      </c>
      <c r="J76" s="59">
        <f>J71+J72+J73+J74+J75</f>
        <v>104508</v>
      </c>
      <c r="K76" s="60">
        <f t="shared" si="34"/>
        <v>0</v>
      </c>
      <c r="L76" s="56">
        <f>L71+L72+L73+L74+L75</f>
        <v>112303</v>
      </c>
      <c r="M76" s="59">
        <f>M71+M72+M73+M74+M75</f>
        <v>112303</v>
      </c>
      <c r="N76" s="60">
        <f t="shared" si="35"/>
        <v>0</v>
      </c>
    </row>
    <row r="77" spans="1:14" s="78" customFormat="1">
      <c r="A77" s="46"/>
      <c r="B77" s="47"/>
      <c r="C77" s="48"/>
      <c r="D77" s="76"/>
      <c r="E77" s="81"/>
      <c r="F77" s="48"/>
      <c r="G77" s="51"/>
      <c r="H77" s="81"/>
      <c r="I77" s="48"/>
      <c r="J77" s="77"/>
      <c r="K77" s="82"/>
      <c r="L77" s="48"/>
      <c r="M77" s="54"/>
      <c r="N77" s="82"/>
    </row>
    <row r="78" spans="1:14" s="85" customFormat="1" ht="15">
      <c r="A78" s="83">
        <v>10</v>
      </c>
      <c r="B78" s="84" t="s">
        <v>17</v>
      </c>
      <c r="C78" s="48"/>
      <c r="D78" s="44"/>
      <c r="E78" s="61"/>
      <c r="F78" s="48"/>
      <c r="G78" s="44"/>
      <c r="H78" s="61"/>
      <c r="I78" s="48"/>
      <c r="J78" s="44"/>
      <c r="K78" s="62"/>
      <c r="L78" s="48"/>
      <c r="M78" s="44"/>
      <c r="N78" s="62"/>
    </row>
    <row r="79" spans="1:14">
      <c r="A79" s="46"/>
      <c r="B79" s="47" t="s">
        <v>3</v>
      </c>
      <c r="C79" s="48">
        <v>4.7699999999999996</v>
      </c>
      <c r="D79" s="49">
        <v>4.7733895420000003</v>
      </c>
      <c r="E79" s="50">
        <f>C79-D79</f>
        <v>-3.3895420000007448E-3</v>
      </c>
      <c r="F79" s="48">
        <v>4.78</v>
      </c>
      <c r="G79" s="51">
        <v>4.7809544640000006</v>
      </c>
      <c r="H79" s="50">
        <f>F79-G79</f>
        <v>-9.5446400000032128E-4</v>
      </c>
      <c r="I79" s="48">
        <v>912</v>
      </c>
      <c r="J79" s="52">
        <v>912</v>
      </c>
      <c r="K79" s="53">
        <f>I79-J79</f>
        <v>0</v>
      </c>
      <c r="L79" s="48">
        <v>611</v>
      </c>
      <c r="M79" s="54">
        <v>611</v>
      </c>
      <c r="N79" s="53">
        <f>L79-M79</f>
        <v>0</v>
      </c>
    </row>
    <row r="80" spans="1:14">
      <c r="A80" s="46"/>
      <c r="B80" s="47" t="s">
        <v>4</v>
      </c>
      <c r="C80" s="48">
        <v>70.06</v>
      </c>
      <c r="D80" s="49">
        <v>70.061342417000006</v>
      </c>
      <c r="E80" s="50">
        <f t="shared" ref="E80:E84" si="36">C80-D80</f>
        <v>-1.3424170000035929E-3</v>
      </c>
      <c r="F80" s="48">
        <v>121.12</v>
      </c>
      <c r="G80" s="63">
        <v>121.12481629899997</v>
      </c>
      <c r="H80" s="50">
        <f t="shared" ref="H80:H84" si="37">F80-G80</f>
        <v>-4.8162989999696038E-3</v>
      </c>
      <c r="I80" s="48">
        <v>19987</v>
      </c>
      <c r="J80" s="52">
        <v>19987</v>
      </c>
      <c r="K80" s="53">
        <f t="shared" ref="K80:K84" si="38">I80-J80</f>
        <v>0</v>
      </c>
      <c r="L80" s="48">
        <v>42313</v>
      </c>
      <c r="M80" s="64">
        <v>42313</v>
      </c>
      <c r="N80" s="53">
        <f t="shared" ref="N80:N84" si="39">L80-M80</f>
        <v>0</v>
      </c>
    </row>
    <row r="81" spans="1:14">
      <c r="A81" s="46"/>
      <c r="B81" s="47" t="s">
        <v>5</v>
      </c>
      <c r="C81" s="48">
        <v>12.41</v>
      </c>
      <c r="D81" s="49">
        <v>12.408772627463257</v>
      </c>
      <c r="E81" s="50">
        <f t="shared" si="36"/>
        <v>1.2273725367428767E-3</v>
      </c>
      <c r="F81" s="48">
        <v>29.59</v>
      </c>
      <c r="G81" s="51">
        <v>29.586573885000004</v>
      </c>
      <c r="H81" s="50">
        <f t="shared" si="37"/>
        <v>3.4261149999963436E-3</v>
      </c>
      <c r="I81" s="48">
        <v>4</v>
      </c>
      <c r="J81" s="52">
        <v>4</v>
      </c>
      <c r="K81" s="53">
        <f t="shared" si="38"/>
        <v>0</v>
      </c>
      <c r="L81" s="48">
        <v>12</v>
      </c>
      <c r="M81" s="54">
        <v>12</v>
      </c>
      <c r="N81" s="53">
        <f t="shared" si="39"/>
        <v>0</v>
      </c>
    </row>
    <row r="82" spans="1:14">
      <c r="A82" s="46"/>
      <c r="B82" s="47" t="s">
        <v>6</v>
      </c>
      <c r="C82" s="48">
        <v>0</v>
      </c>
      <c r="D82" s="49">
        <v>119.25290899999999</v>
      </c>
      <c r="E82" s="50">
        <f t="shared" si="36"/>
        <v>-119.25290899999999</v>
      </c>
      <c r="F82" s="48">
        <v>0</v>
      </c>
      <c r="G82" s="51">
        <v>0</v>
      </c>
      <c r="H82" s="50">
        <f t="shared" si="37"/>
        <v>0</v>
      </c>
      <c r="I82" s="48">
        <v>0</v>
      </c>
      <c r="J82" s="52">
        <v>53</v>
      </c>
      <c r="K82" s="53">
        <f t="shared" si="38"/>
        <v>-53</v>
      </c>
      <c r="L82" s="48">
        <v>0</v>
      </c>
      <c r="M82" s="54">
        <v>0</v>
      </c>
      <c r="N82" s="53">
        <f t="shared" si="39"/>
        <v>0</v>
      </c>
    </row>
    <row r="83" spans="1:14">
      <c r="A83" s="46"/>
      <c r="B83" s="47" t="s">
        <v>25</v>
      </c>
      <c r="C83" s="48">
        <v>119.25</v>
      </c>
      <c r="D83" s="49">
        <v>0</v>
      </c>
      <c r="E83" s="50">
        <f t="shared" si="36"/>
        <v>119.25</v>
      </c>
      <c r="F83" s="48">
        <v>154.76</v>
      </c>
      <c r="G83" s="51">
        <v>154.75764679399998</v>
      </c>
      <c r="H83" s="50">
        <f t="shared" si="37"/>
        <v>2.3532060000093225E-3</v>
      </c>
      <c r="I83" s="48">
        <v>53</v>
      </c>
      <c r="J83" s="52">
        <v>0</v>
      </c>
      <c r="K83" s="53">
        <f t="shared" si="38"/>
        <v>53</v>
      </c>
      <c r="L83" s="48">
        <v>47</v>
      </c>
      <c r="M83" s="54">
        <v>47</v>
      </c>
      <c r="N83" s="53">
        <f t="shared" si="39"/>
        <v>0</v>
      </c>
    </row>
    <row r="84" spans="1:14" s="41" customFormat="1" ht="15">
      <c r="A84" s="42"/>
      <c r="B84" s="55"/>
      <c r="C84" s="56">
        <f>C79+C80+C81+C82+C83</f>
        <v>206.49</v>
      </c>
      <c r="D84" s="57">
        <f>D79+D80+D81+D82+D83</f>
        <v>206.49641358646326</v>
      </c>
      <c r="E84" s="58">
        <f t="shared" si="36"/>
        <v>-6.4135864632532957E-3</v>
      </c>
      <c r="F84" s="56">
        <f>F79+F80+F81+F82+F83</f>
        <v>310.25</v>
      </c>
      <c r="G84" s="57">
        <f>G79+G80+G81+G82+G83</f>
        <v>310.24999144199995</v>
      </c>
      <c r="H84" s="58">
        <f t="shared" si="37"/>
        <v>8.5580000472873508E-6</v>
      </c>
      <c r="I84" s="56">
        <f>I79+I80+I81+I82+I83</f>
        <v>20956</v>
      </c>
      <c r="J84" s="59">
        <f>J79+J80+J81+J82+J83</f>
        <v>20956</v>
      </c>
      <c r="K84" s="60">
        <f t="shared" si="38"/>
        <v>0</v>
      </c>
      <c r="L84" s="56">
        <f>L79+L80+L81+L82+L83</f>
        <v>42983</v>
      </c>
      <c r="M84" s="59">
        <f>M79+M80+M81+M82+M83</f>
        <v>42983</v>
      </c>
      <c r="N84" s="60">
        <f t="shared" si="39"/>
        <v>0</v>
      </c>
    </row>
    <row r="85" spans="1:14">
      <c r="A85" s="46"/>
      <c r="B85" s="47"/>
      <c r="C85" s="48"/>
      <c r="D85" s="49"/>
      <c r="E85" s="50"/>
      <c r="F85" s="48"/>
      <c r="G85" s="51"/>
      <c r="H85" s="50"/>
      <c r="I85" s="48"/>
      <c r="J85" s="52"/>
      <c r="K85" s="53"/>
      <c r="L85" s="48"/>
      <c r="M85" s="54"/>
      <c r="N85" s="53"/>
    </row>
    <row r="86" spans="1:14" s="41" customFormat="1" ht="15">
      <c r="A86" s="42">
        <v>11</v>
      </c>
      <c r="B86" s="43" t="s">
        <v>35</v>
      </c>
      <c r="C86" s="48"/>
      <c r="D86" s="44"/>
      <c r="E86" s="61"/>
      <c r="F86" s="48"/>
      <c r="G86" s="44"/>
      <c r="H86" s="61"/>
      <c r="I86" s="48"/>
      <c r="J86" s="44"/>
      <c r="K86" s="62"/>
      <c r="L86" s="48"/>
      <c r="M86" s="44"/>
      <c r="N86" s="62"/>
    </row>
    <row r="87" spans="1:14">
      <c r="A87" s="46"/>
      <c r="B87" s="47" t="s">
        <v>3</v>
      </c>
      <c r="C87" s="48">
        <v>354.86</v>
      </c>
      <c r="D87" s="49">
        <v>354.86217454400003</v>
      </c>
      <c r="E87" s="50">
        <f>C87-D87</f>
        <v>-2.1745440000131566E-3</v>
      </c>
      <c r="F87" s="48">
        <v>460.55</v>
      </c>
      <c r="G87" s="51">
        <v>460.55016136099999</v>
      </c>
      <c r="H87" s="50">
        <f>F87-G87</f>
        <v>-1.6136099998220743E-4</v>
      </c>
      <c r="I87" s="48">
        <v>143084</v>
      </c>
      <c r="J87" s="52">
        <v>143084</v>
      </c>
      <c r="K87" s="53">
        <f>I87-J87</f>
        <v>0</v>
      </c>
      <c r="L87" s="48">
        <v>12880</v>
      </c>
      <c r="M87" s="54">
        <v>12880</v>
      </c>
      <c r="N87" s="53">
        <f>L87-M87</f>
        <v>0</v>
      </c>
    </row>
    <row r="88" spans="1:14">
      <c r="A88" s="46"/>
      <c r="B88" s="47" t="s">
        <v>4</v>
      </c>
      <c r="C88" s="48">
        <v>1737.58</v>
      </c>
      <c r="D88" s="49">
        <v>1737.5802345660004</v>
      </c>
      <c r="E88" s="50">
        <f t="shared" ref="E88:E92" si="40">C88-D88</f>
        <v>-2.3456600047211396E-4</v>
      </c>
      <c r="F88" s="48">
        <v>2452.89</v>
      </c>
      <c r="G88" s="51">
        <v>2452.8906054909999</v>
      </c>
      <c r="H88" s="50">
        <f t="shared" ref="H88:H92" si="41">F88-G88</f>
        <v>-6.0549099998752354E-4</v>
      </c>
      <c r="I88" s="48">
        <v>447547</v>
      </c>
      <c r="J88" s="52">
        <v>447547</v>
      </c>
      <c r="K88" s="53">
        <f t="shared" ref="K88:K92" si="42">I88-J88</f>
        <v>0</v>
      </c>
      <c r="L88" s="48">
        <v>580030</v>
      </c>
      <c r="M88" s="54">
        <v>580030</v>
      </c>
      <c r="N88" s="53">
        <f t="shared" ref="N88:N92" si="43">L88-M88</f>
        <v>0</v>
      </c>
    </row>
    <row r="89" spans="1:14">
      <c r="A89" s="46"/>
      <c r="B89" s="47" t="s">
        <v>5</v>
      </c>
      <c r="C89" s="48">
        <v>2497.3000000000002</v>
      </c>
      <c r="D89" s="49">
        <v>2591.0174751081272</v>
      </c>
      <c r="E89" s="50">
        <f t="shared" si="40"/>
        <v>-93.717475108127019</v>
      </c>
      <c r="F89" s="48">
        <v>3108.84</v>
      </c>
      <c r="G89" s="51">
        <v>3108.8398551835044</v>
      </c>
      <c r="H89" s="50">
        <f t="shared" si="41"/>
        <v>1.4481649577646749E-4</v>
      </c>
      <c r="I89" s="48">
        <v>65</v>
      </c>
      <c r="J89" s="52">
        <v>454</v>
      </c>
      <c r="K89" s="53">
        <f t="shared" si="42"/>
        <v>-389</v>
      </c>
      <c r="L89" s="48">
        <v>115</v>
      </c>
      <c r="M89" s="54">
        <v>115</v>
      </c>
      <c r="N89" s="53">
        <f t="shared" si="43"/>
        <v>0</v>
      </c>
    </row>
    <row r="90" spans="1:14">
      <c r="A90" s="46"/>
      <c r="B90" s="47" t="s">
        <v>6</v>
      </c>
      <c r="C90" s="48">
        <v>0</v>
      </c>
      <c r="D90" s="49">
        <v>0</v>
      </c>
      <c r="E90" s="50">
        <f t="shared" si="40"/>
        <v>0</v>
      </c>
      <c r="F90" s="48">
        <v>0</v>
      </c>
      <c r="G90" s="63">
        <v>0</v>
      </c>
      <c r="H90" s="50">
        <f t="shared" si="41"/>
        <v>0</v>
      </c>
      <c r="I90" s="48">
        <v>0</v>
      </c>
      <c r="J90" s="52">
        <v>0</v>
      </c>
      <c r="K90" s="53">
        <f t="shared" si="42"/>
        <v>0</v>
      </c>
      <c r="L90" s="48">
        <v>0</v>
      </c>
      <c r="M90" s="64">
        <v>0</v>
      </c>
      <c r="N90" s="53">
        <f t="shared" si="43"/>
        <v>0</v>
      </c>
    </row>
    <row r="91" spans="1:14">
      <c r="A91" s="46"/>
      <c r="B91" s="47" t="s">
        <v>25</v>
      </c>
      <c r="C91" s="48">
        <v>43.13</v>
      </c>
      <c r="D91" s="49">
        <v>0</v>
      </c>
      <c r="E91" s="50">
        <f t="shared" si="40"/>
        <v>43.13</v>
      </c>
      <c r="F91" s="48">
        <v>66.08</v>
      </c>
      <c r="G91" s="69">
        <v>66.08233399300056</v>
      </c>
      <c r="H91" s="50">
        <f t="shared" si="41"/>
        <v>-2.3339930005619181E-3</v>
      </c>
      <c r="I91" s="48">
        <v>148</v>
      </c>
      <c r="J91" s="52">
        <v>0</v>
      </c>
      <c r="K91" s="53">
        <f t="shared" si="42"/>
        <v>148</v>
      </c>
      <c r="L91" s="48">
        <v>242</v>
      </c>
      <c r="M91" s="70">
        <v>242</v>
      </c>
      <c r="N91" s="53">
        <f t="shared" si="43"/>
        <v>0</v>
      </c>
    </row>
    <row r="92" spans="1:14" s="41" customFormat="1" ht="15">
      <c r="A92" s="42"/>
      <c r="B92" s="55"/>
      <c r="C92" s="56">
        <f>C87+C88+C89+C90+C91</f>
        <v>4632.87</v>
      </c>
      <c r="D92" s="57">
        <f>D87+D88+D89+D90+D91</f>
        <v>4683.4598842181276</v>
      </c>
      <c r="E92" s="58">
        <f t="shared" si="40"/>
        <v>-50.589884218127736</v>
      </c>
      <c r="F92" s="56">
        <f>F87+F88+F89+F90+F91</f>
        <v>6088.3600000000006</v>
      </c>
      <c r="G92" s="57">
        <f>G87+G88+G89+G90+G91</f>
        <v>6088.3629560285044</v>
      </c>
      <c r="H92" s="58">
        <f t="shared" si="41"/>
        <v>-2.956028503831476E-3</v>
      </c>
      <c r="I92" s="56">
        <f>I87+I88+I89+I90+I91</f>
        <v>590844</v>
      </c>
      <c r="J92" s="59">
        <f>J87+J88+J89+J90+J91</f>
        <v>591085</v>
      </c>
      <c r="K92" s="60">
        <f t="shared" si="42"/>
        <v>-241</v>
      </c>
      <c r="L92" s="56">
        <f>L87+L88+L89+L90+L91</f>
        <v>593267</v>
      </c>
      <c r="M92" s="59">
        <f>M87+M88+M89+M90+M91</f>
        <v>593267</v>
      </c>
      <c r="N92" s="60">
        <f t="shared" si="43"/>
        <v>0</v>
      </c>
    </row>
    <row r="93" spans="1:14">
      <c r="A93" s="46"/>
      <c r="B93" s="47"/>
      <c r="C93" s="48"/>
      <c r="D93" s="49"/>
      <c r="E93" s="50"/>
      <c r="F93" s="48"/>
      <c r="G93" s="69"/>
      <c r="H93" s="50"/>
      <c r="I93" s="48"/>
      <c r="J93" s="52"/>
      <c r="K93" s="53"/>
      <c r="L93" s="48"/>
      <c r="M93" s="70"/>
      <c r="N93" s="53"/>
    </row>
    <row r="94" spans="1:14" s="41" customFormat="1" ht="15">
      <c r="A94" s="42">
        <v>12</v>
      </c>
      <c r="B94" s="43" t="s">
        <v>36</v>
      </c>
      <c r="C94" s="48"/>
      <c r="D94" s="44"/>
      <c r="E94" s="61"/>
      <c r="F94" s="48"/>
      <c r="G94" s="44"/>
      <c r="H94" s="61"/>
      <c r="I94" s="48"/>
      <c r="J94" s="44"/>
      <c r="K94" s="62"/>
      <c r="L94" s="48"/>
      <c r="M94" s="44"/>
      <c r="N94" s="62"/>
    </row>
    <row r="95" spans="1:14">
      <c r="A95" s="46"/>
      <c r="B95" s="47" t="s">
        <v>3</v>
      </c>
      <c r="C95" s="48">
        <v>384.13</v>
      </c>
      <c r="D95" s="65">
        <v>384.12598602500003</v>
      </c>
      <c r="E95" s="50">
        <f>C95-D95</f>
        <v>4.0139749999639207E-3</v>
      </c>
      <c r="F95" s="48">
        <v>573.04999999999995</v>
      </c>
      <c r="G95" s="51">
        <v>573.0538607200001</v>
      </c>
      <c r="H95" s="50">
        <f>F95-G95</f>
        <v>-3.8607200001479214E-3</v>
      </c>
      <c r="I95" s="48">
        <v>21858</v>
      </c>
      <c r="J95" s="66">
        <v>21858</v>
      </c>
      <c r="K95" s="53">
        <f>I95-J95</f>
        <v>0</v>
      </c>
      <c r="L95" s="48">
        <v>27331</v>
      </c>
      <c r="M95" s="54">
        <v>27331</v>
      </c>
      <c r="N95" s="53">
        <f>L95-M95</f>
        <v>0</v>
      </c>
    </row>
    <row r="96" spans="1:14">
      <c r="A96" s="46"/>
      <c r="B96" s="47" t="s">
        <v>4</v>
      </c>
      <c r="C96" s="48">
        <v>3497.99</v>
      </c>
      <c r="D96" s="65">
        <v>3497.9884767220001</v>
      </c>
      <c r="E96" s="50">
        <f t="shared" ref="E96:E100" si="44">C96-D96</f>
        <v>1.523277999694983E-3</v>
      </c>
      <c r="F96" s="48">
        <v>4621.8999999999996</v>
      </c>
      <c r="G96" s="69">
        <v>4621.9000924100001</v>
      </c>
      <c r="H96" s="50">
        <f t="shared" ref="H96:H100" si="45">F96-G96</f>
        <v>-9.2410000434028916E-5</v>
      </c>
      <c r="I96" s="48">
        <v>383302</v>
      </c>
      <c r="J96" s="66">
        <v>383302</v>
      </c>
      <c r="K96" s="53">
        <f t="shared" ref="K96:K100" si="46">I96-J96</f>
        <v>0</v>
      </c>
      <c r="L96" s="48">
        <v>489781</v>
      </c>
      <c r="M96" s="70">
        <v>489781</v>
      </c>
      <c r="N96" s="53">
        <f t="shared" ref="N96:N100" si="47">L96-M96</f>
        <v>0</v>
      </c>
    </row>
    <row r="97" spans="1:14">
      <c r="A97" s="46"/>
      <c r="B97" s="47" t="s">
        <v>5</v>
      </c>
      <c r="C97" s="48">
        <v>81.27</v>
      </c>
      <c r="D97" s="49">
        <v>593.17569314900004</v>
      </c>
      <c r="E97" s="50">
        <f t="shared" si="44"/>
        <v>-511.90569314900006</v>
      </c>
      <c r="F97" s="48">
        <v>99.4</v>
      </c>
      <c r="G97" s="69">
        <v>99.4038319</v>
      </c>
      <c r="H97" s="50">
        <f t="shared" si="45"/>
        <v>-3.8318999999944481E-3</v>
      </c>
      <c r="I97" s="48">
        <v>72</v>
      </c>
      <c r="J97" s="52">
        <v>476</v>
      </c>
      <c r="K97" s="53">
        <f t="shared" si="46"/>
        <v>-404</v>
      </c>
      <c r="L97" s="48">
        <v>28</v>
      </c>
      <c r="M97" s="70">
        <v>28</v>
      </c>
      <c r="N97" s="53">
        <f t="shared" si="47"/>
        <v>0</v>
      </c>
    </row>
    <row r="98" spans="1:14">
      <c r="A98" s="46"/>
      <c r="B98" s="47" t="s">
        <v>6</v>
      </c>
      <c r="C98" s="48">
        <v>0</v>
      </c>
      <c r="D98" s="49">
        <v>0</v>
      </c>
      <c r="E98" s="50">
        <f t="shared" si="44"/>
        <v>0</v>
      </c>
      <c r="F98" s="48">
        <v>0</v>
      </c>
      <c r="G98" s="69">
        <v>0</v>
      </c>
      <c r="H98" s="50">
        <f t="shared" si="45"/>
        <v>0</v>
      </c>
      <c r="I98" s="48">
        <v>0</v>
      </c>
      <c r="J98" s="52">
        <v>0</v>
      </c>
      <c r="K98" s="53">
        <f t="shared" si="46"/>
        <v>0</v>
      </c>
      <c r="L98" s="48">
        <v>0</v>
      </c>
      <c r="M98" s="70">
        <v>0</v>
      </c>
      <c r="N98" s="53">
        <f t="shared" si="47"/>
        <v>0</v>
      </c>
    </row>
    <row r="99" spans="1:14">
      <c r="A99" s="46"/>
      <c r="B99" s="47" t="s">
        <v>25</v>
      </c>
      <c r="C99" s="48">
        <v>452.99</v>
      </c>
      <c r="D99" s="49">
        <v>0</v>
      </c>
      <c r="E99" s="50">
        <f t="shared" si="44"/>
        <v>452.99</v>
      </c>
      <c r="F99" s="48">
        <v>403.12</v>
      </c>
      <c r="G99" s="69">
        <v>403.11610801999996</v>
      </c>
      <c r="H99" s="50">
        <f t="shared" si="45"/>
        <v>3.8919800000485338E-3</v>
      </c>
      <c r="I99" s="48">
        <v>268</v>
      </c>
      <c r="J99" s="52">
        <v>0</v>
      </c>
      <c r="K99" s="53">
        <f t="shared" si="46"/>
        <v>268</v>
      </c>
      <c r="L99" s="48">
        <v>248</v>
      </c>
      <c r="M99" s="70">
        <v>248</v>
      </c>
      <c r="N99" s="53">
        <f t="shared" si="47"/>
        <v>0</v>
      </c>
    </row>
    <row r="100" spans="1:14" s="41" customFormat="1" ht="15">
      <c r="A100" s="42"/>
      <c r="B100" s="55"/>
      <c r="C100" s="56">
        <f>C95+C96+C97+C98+C99</f>
        <v>4416.38</v>
      </c>
      <c r="D100" s="57">
        <f>D95+D96+D97+D98+D99</f>
        <v>4475.2901558960002</v>
      </c>
      <c r="E100" s="58">
        <f t="shared" si="44"/>
        <v>-58.910155896000106</v>
      </c>
      <c r="F100" s="56">
        <f>F95+F96+F97+F98+F99</f>
        <v>5697.4699999999993</v>
      </c>
      <c r="G100" s="57">
        <f>G95+G96+G97+G98+G99</f>
        <v>5697.4738930499998</v>
      </c>
      <c r="H100" s="58">
        <f t="shared" si="45"/>
        <v>-3.8930500004425994E-3</v>
      </c>
      <c r="I100" s="56">
        <f>I95+I96+I97+I98+I99</f>
        <v>405500</v>
      </c>
      <c r="J100" s="59">
        <f>J95+J96+J97+J98+J99</f>
        <v>405636</v>
      </c>
      <c r="K100" s="60">
        <f t="shared" si="46"/>
        <v>-136</v>
      </c>
      <c r="L100" s="56">
        <f>L95+L96+L97+L98+L99</f>
        <v>517388</v>
      </c>
      <c r="M100" s="59">
        <f>M95+M96+M97+M98+M99</f>
        <v>517388</v>
      </c>
      <c r="N100" s="60">
        <f t="shared" si="47"/>
        <v>0</v>
      </c>
    </row>
    <row r="101" spans="1:14">
      <c r="A101" s="46"/>
      <c r="B101" s="47"/>
      <c r="C101" s="48"/>
      <c r="D101" s="49"/>
      <c r="E101" s="50"/>
      <c r="F101" s="48"/>
      <c r="G101" s="69"/>
      <c r="H101" s="50"/>
      <c r="I101" s="48"/>
      <c r="J101" s="52"/>
      <c r="K101" s="53"/>
      <c r="L101" s="48"/>
      <c r="M101" s="70"/>
      <c r="N101" s="53"/>
    </row>
    <row r="102" spans="1:14" s="41" customFormat="1" ht="15">
      <c r="A102" s="42">
        <v>13</v>
      </c>
      <c r="B102" s="43" t="s">
        <v>37</v>
      </c>
      <c r="C102" s="48"/>
      <c r="D102" s="44"/>
      <c r="E102" s="61"/>
      <c r="F102" s="48"/>
      <c r="G102" s="44"/>
      <c r="H102" s="61"/>
      <c r="I102" s="48"/>
      <c r="J102" s="44"/>
      <c r="K102" s="62"/>
      <c r="L102" s="48"/>
      <c r="M102" s="44"/>
      <c r="N102" s="62"/>
    </row>
    <row r="103" spans="1:14" s="78" customFormat="1">
      <c r="A103" s="46"/>
      <c r="B103" s="47" t="s">
        <v>3</v>
      </c>
      <c r="C103" s="48">
        <v>100.33</v>
      </c>
      <c r="D103" s="49">
        <v>100.32954607400001</v>
      </c>
      <c r="E103" s="50">
        <f>C103-D103</f>
        <v>4.5392599999161121E-4</v>
      </c>
      <c r="F103" s="48">
        <v>185.23</v>
      </c>
      <c r="G103" s="51">
        <v>185.22701860000004</v>
      </c>
      <c r="H103" s="50">
        <f>F103-G103</f>
        <v>2.9813999999532825E-3</v>
      </c>
      <c r="I103" s="48">
        <v>6119</v>
      </c>
      <c r="J103" s="52">
        <v>6119</v>
      </c>
      <c r="K103" s="53">
        <f>I103-J103</f>
        <v>0</v>
      </c>
      <c r="L103" s="48">
        <v>8812</v>
      </c>
      <c r="M103" s="54">
        <v>8812</v>
      </c>
      <c r="N103" s="53">
        <f>L103-M103</f>
        <v>0</v>
      </c>
    </row>
    <row r="104" spans="1:14">
      <c r="A104" s="46"/>
      <c r="B104" s="47" t="s">
        <v>4</v>
      </c>
      <c r="C104" s="48">
        <v>187.22</v>
      </c>
      <c r="D104" s="49">
        <v>187.220644953</v>
      </c>
      <c r="E104" s="50">
        <f t="shared" ref="E104:E108" si="48">C104-D104</f>
        <v>-6.4495300000544376E-4</v>
      </c>
      <c r="F104" s="48">
        <v>238.99</v>
      </c>
      <c r="G104" s="51">
        <v>238.99207381299999</v>
      </c>
      <c r="H104" s="50">
        <f t="shared" ref="H104:H108" si="49">F104-G104</f>
        <v>-2.0738129999813282E-3</v>
      </c>
      <c r="I104" s="48">
        <v>56017</v>
      </c>
      <c r="J104" s="52">
        <v>56017</v>
      </c>
      <c r="K104" s="53">
        <f t="shared" ref="K104:K108" si="50">I104-J104</f>
        <v>0</v>
      </c>
      <c r="L104" s="48">
        <v>59396</v>
      </c>
      <c r="M104" s="54">
        <v>59396</v>
      </c>
      <c r="N104" s="53">
        <f t="shared" ref="N104:N108" si="51">L104-M104</f>
        <v>0</v>
      </c>
    </row>
    <row r="105" spans="1:14">
      <c r="A105" s="46"/>
      <c r="B105" s="47" t="s">
        <v>5</v>
      </c>
      <c r="C105" s="48">
        <v>105.05</v>
      </c>
      <c r="D105" s="49">
        <v>105.049770604</v>
      </c>
      <c r="E105" s="50">
        <f t="shared" si="48"/>
        <v>2.2939599999460825E-4</v>
      </c>
      <c r="F105" s="48">
        <v>56.2</v>
      </c>
      <c r="G105" s="51">
        <v>56.199980695000015</v>
      </c>
      <c r="H105" s="50">
        <f t="shared" si="49"/>
        <v>1.9304999987923566E-5</v>
      </c>
      <c r="I105" s="48">
        <v>40</v>
      </c>
      <c r="J105" s="52">
        <v>40</v>
      </c>
      <c r="K105" s="53">
        <f t="shared" si="50"/>
        <v>0</v>
      </c>
      <c r="L105" s="48">
        <v>15</v>
      </c>
      <c r="M105" s="54">
        <v>15</v>
      </c>
      <c r="N105" s="53">
        <f t="shared" si="51"/>
        <v>0</v>
      </c>
    </row>
    <row r="106" spans="1:14">
      <c r="A106" s="46"/>
      <c r="B106" s="47" t="s">
        <v>6</v>
      </c>
      <c r="C106" s="48">
        <v>2.52</v>
      </c>
      <c r="D106" s="73">
        <v>2.5174278702499997</v>
      </c>
      <c r="E106" s="50">
        <f t="shared" si="48"/>
        <v>2.5721297500003182E-3</v>
      </c>
      <c r="F106" s="48">
        <v>0.71</v>
      </c>
      <c r="G106" s="51">
        <v>0.71089040580001395</v>
      </c>
      <c r="H106" s="50">
        <f t="shared" si="49"/>
        <v>-8.9040580001398251E-4</v>
      </c>
      <c r="I106" s="48">
        <v>0</v>
      </c>
      <c r="J106" s="74">
        <v>0</v>
      </c>
      <c r="K106" s="53">
        <f t="shared" si="50"/>
        <v>0</v>
      </c>
      <c r="L106" s="48">
        <v>0</v>
      </c>
      <c r="M106" s="54">
        <v>0</v>
      </c>
      <c r="N106" s="53">
        <f t="shared" si="51"/>
        <v>0</v>
      </c>
    </row>
    <row r="107" spans="1:14">
      <c r="A107" s="46"/>
      <c r="B107" s="47" t="s">
        <v>25</v>
      </c>
      <c r="C107" s="48">
        <v>0</v>
      </c>
      <c r="D107" s="73">
        <v>0</v>
      </c>
      <c r="E107" s="50">
        <f t="shared" si="48"/>
        <v>0</v>
      </c>
      <c r="F107" s="48">
        <v>0</v>
      </c>
      <c r="G107" s="51">
        <v>0</v>
      </c>
      <c r="H107" s="50">
        <f t="shared" si="49"/>
        <v>0</v>
      </c>
      <c r="I107" s="48">
        <v>0</v>
      </c>
      <c r="J107" s="74">
        <v>0</v>
      </c>
      <c r="K107" s="53">
        <f t="shared" si="50"/>
        <v>0</v>
      </c>
      <c r="L107" s="48">
        <v>0</v>
      </c>
      <c r="M107" s="54">
        <v>0</v>
      </c>
      <c r="N107" s="53">
        <f t="shared" si="51"/>
        <v>0</v>
      </c>
    </row>
    <row r="108" spans="1:14" s="41" customFormat="1" ht="15">
      <c r="A108" s="42"/>
      <c r="B108" s="55"/>
      <c r="C108" s="56">
        <f>C103+C104+C105+C106+C107</f>
        <v>395.12</v>
      </c>
      <c r="D108" s="57">
        <f>D103+D104+D105+D106+D107</f>
        <v>395.11738950124999</v>
      </c>
      <c r="E108" s="58">
        <f t="shared" si="48"/>
        <v>2.6104987500161769E-3</v>
      </c>
      <c r="F108" s="56">
        <f>F103+F104+F105+F106+F107</f>
        <v>481.13</v>
      </c>
      <c r="G108" s="57">
        <f>G103+G104+G105+G106+G107</f>
        <v>481.12996351380002</v>
      </c>
      <c r="H108" s="58">
        <f t="shared" si="49"/>
        <v>3.6486199974206102E-5</v>
      </c>
      <c r="I108" s="56">
        <f>I103+I104+I105+I106+I107</f>
        <v>62176</v>
      </c>
      <c r="J108" s="59">
        <f>J103+J104+J105+J106+J107</f>
        <v>62176</v>
      </c>
      <c r="K108" s="60">
        <f t="shared" si="50"/>
        <v>0</v>
      </c>
      <c r="L108" s="56">
        <f>L103+L104+L105+L106+L107</f>
        <v>68223</v>
      </c>
      <c r="M108" s="59">
        <f>M103+M104+M105+M106+M107</f>
        <v>68223</v>
      </c>
      <c r="N108" s="60">
        <f t="shared" si="51"/>
        <v>0</v>
      </c>
    </row>
    <row r="109" spans="1:14">
      <c r="A109" s="46"/>
      <c r="B109" s="47"/>
      <c r="C109" s="48"/>
      <c r="D109" s="73"/>
      <c r="E109" s="86"/>
      <c r="F109" s="48"/>
      <c r="G109" s="51"/>
      <c r="H109" s="86"/>
      <c r="I109" s="48"/>
      <c r="J109" s="74"/>
      <c r="K109" s="87"/>
      <c r="L109" s="48"/>
      <c r="M109" s="54"/>
      <c r="N109" s="87"/>
    </row>
    <row r="110" spans="1:14" s="41" customFormat="1" ht="15">
      <c r="A110" s="42">
        <v>14</v>
      </c>
      <c r="B110" s="43" t="s">
        <v>38</v>
      </c>
      <c r="C110" s="48"/>
      <c r="D110" s="44"/>
      <c r="E110" s="61"/>
      <c r="F110" s="48"/>
      <c r="G110" s="44"/>
      <c r="H110" s="61"/>
      <c r="I110" s="48"/>
      <c r="J110" s="44"/>
      <c r="K110" s="62"/>
      <c r="L110" s="48"/>
      <c r="M110" s="44"/>
      <c r="N110" s="62"/>
    </row>
    <row r="111" spans="1:14">
      <c r="A111" s="46"/>
      <c r="B111" s="47" t="s">
        <v>3</v>
      </c>
      <c r="C111" s="48">
        <v>7.03</v>
      </c>
      <c r="D111" s="49">
        <v>7.0273832999999994</v>
      </c>
      <c r="E111" s="50">
        <f>C111-D111</f>
        <v>2.6167000000008045E-3</v>
      </c>
      <c r="F111" s="48">
        <v>15.36</v>
      </c>
      <c r="G111" s="51">
        <v>15.358291199999998</v>
      </c>
      <c r="H111" s="50">
        <f>F111-G111</f>
        <v>1.708800000001176E-3</v>
      </c>
      <c r="I111" s="48">
        <v>281</v>
      </c>
      <c r="J111" s="52">
        <v>281</v>
      </c>
      <c r="K111" s="53">
        <f>I111-J111</f>
        <v>0</v>
      </c>
      <c r="L111" s="48">
        <v>2707</v>
      </c>
      <c r="M111" s="54">
        <v>2707</v>
      </c>
      <c r="N111" s="53">
        <f>L111-M111</f>
        <v>0</v>
      </c>
    </row>
    <row r="112" spans="1:14">
      <c r="A112" s="46"/>
      <c r="B112" s="47" t="s">
        <v>4</v>
      </c>
      <c r="C112" s="48">
        <v>169.38</v>
      </c>
      <c r="D112" s="49">
        <v>169.37747939999997</v>
      </c>
      <c r="E112" s="50">
        <f t="shared" ref="E112:E116" si="52">C112-D112</f>
        <v>2.520600000025297E-3</v>
      </c>
      <c r="F112" s="48">
        <v>313.99</v>
      </c>
      <c r="G112" s="63">
        <v>313.99123909999997</v>
      </c>
      <c r="H112" s="50">
        <f t="shared" ref="H112:H116" si="53">F112-G112</f>
        <v>-1.2390999999638552E-3</v>
      </c>
      <c r="I112" s="48">
        <v>63939</v>
      </c>
      <c r="J112" s="52">
        <v>63939</v>
      </c>
      <c r="K112" s="53">
        <f t="shared" ref="K112:K116" si="54">I112-J112</f>
        <v>0</v>
      </c>
      <c r="L112" s="48">
        <v>86393</v>
      </c>
      <c r="M112" s="64">
        <v>86393</v>
      </c>
      <c r="N112" s="53">
        <f t="shared" ref="N112:N116" si="55">L112-M112</f>
        <v>0</v>
      </c>
    </row>
    <row r="113" spans="1:14">
      <c r="A113" s="46"/>
      <c r="B113" s="47" t="s">
        <v>5</v>
      </c>
      <c r="C113" s="48">
        <v>830.24</v>
      </c>
      <c r="D113" s="49">
        <v>890.96426506599994</v>
      </c>
      <c r="E113" s="50">
        <f t="shared" si="52"/>
        <v>-60.72426506599993</v>
      </c>
      <c r="F113" s="48">
        <v>358.55</v>
      </c>
      <c r="G113" s="51">
        <v>358.55211075800565</v>
      </c>
      <c r="H113" s="50">
        <f t="shared" si="53"/>
        <v>-2.1107580056423103E-3</v>
      </c>
      <c r="I113" s="48">
        <v>28</v>
      </c>
      <c r="J113" s="52">
        <v>28</v>
      </c>
      <c r="K113" s="53">
        <f t="shared" si="54"/>
        <v>0</v>
      </c>
      <c r="L113" s="48">
        <v>55</v>
      </c>
      <c r="M113" s="54">
        <v>55</v>
      </c>
      <c r="N113" s="53">
        <f t="shared" si="55"/>
        <v>0</v>
      </c>
    </row>
    <row r="114" spans="1:14">
      <c r="A114" s="46"/>
      <c r="B114" s="47" t="s">
        <v>6</v>
      </c>
      <c r="C114" s="48">
        <v>0</v>
      </c>
      <c r="D114" s="49">
        <v>0</v>
      </c>
      <c r="E114" s="50">
        <f t="shared" si="52"/>
        <v>0</v>
      </c>
      <c r="F114" s="48">
        <v>0</v>
      </c>
      <c r="G114" s="51">
        <v>0</v>
      </c>
      <c r="H114" s="50">
        <f t="shared" si="53"/>
        <v>0</v>
      </c>
      <c r="I114" s="48">
        <v>0</v>
      </c>
      <c r="J114" s="52">
        <v>0</v>
      </c>
      <c r="K114" s="53">
        <f t="shared" si="54"/>
        <v>0</v>
      </c>
      <c r="L114" s="48">
        <v>0</v>
      </c>
      <c r="M114" s="54">
        <v>0</v>
      </c>
      <c r="N114" s="53">
        <f t="shared" si="55"/>
        <v>0</v>
      </c>
    </row>
    <row r="115" spans="1:14">
      <c r="A115" s="46"/>
      <c r="B115" s="47" t="s">
        <v>25</v>
      </c>
      <c r="C115" s="48">
        <v>7.28</v>
      </c>
      <c r="D115" s="49">
        <v>0</v>
      </c>
      <c r="E115" s="50">
        <f t="shared" si="52"/>
        <v>7.28</v>
      </c>
      <c r="F115" s="48">
        <v>0.61</v>
      </c>
      <c r="G115" s="51">
        <v>0.61152399999999996</v>
      </c>
      <c r="H115" s="50">
        <f t="shared" si="53"/>
        <v>-1.5239999999999698E-3</v>
      </c>
      <c r="I115" s="48">
        <v>0</v>
      </c>
      <c r="J115" s="52">
        <v>0</v>
      </c>
      <c r="K115" s="53">
        <f t="shared" si="54"/>
        <v>0</v>
      </c>
      <c r="L115" s="48">
        <v>0</v>
      </c>
      <c r="M115" s="54">
        <v>0</v>
      </c>
      <c r="N115" s="53">
        <f t="shared" si="55"/>
        <v>0</v>
      </c>
    </row>
    <row r="116" spans="1:14" s="41" customFormat="1" ht="15">
      <c r="A116" s="42"/>
      <c r="B116" s="55"/>
      <c r="C116" s="56">
        <f>C111+C112+C113+C114+C115</f>
        <v>1013.93</v>
      </c>
      <c r="D116" s="57">
        <f>D111+D112+D113+D114+D115</f>
        <v>1067.369127766</v>
      </c>
      <c r="E116" s="58">
        <f t="shared" si="52"/>
        <v>-53.43912776600007</v>
      </c>
      <c r="F116" s="56">
        <f>F111+F112+F113+F114+F115</f>
        <v>688.5100000000001</v>
      </c>
      <c r="G116" s="57">
        <f>G111+G112+G113+G114+G115</f>
        <v>688.51316505800571</v>
      </c>
      <c r="H116" s="58">
        <f t="shared" si="53"/>
        <v>-3.1650580056066246E-3</v>
      </c>
      <c r="I116" s="56">
        <f>I111+I112+I113+I114+I115</f>
        <v>64248</v>
      </c>
      <c r="J116" s="59">
        <f>J111+J112+J113+J114+J115</f>
        <v>64248</v>
      </c>
      <c r="K116" s="60">
        <f t="shared" si="54"/>
        <v>0</v>
      </c>
      <c r="L116" s="56">
        <f>L111+L112+L113+L114+L115</f>
        <v>89155</v>
      </c>
      <c r="M116" s="59">
        <f>M111+M112+M113+M114+M115</f>
        <v>89155</v>
      </c>
      <c r="N116" s="60">
        <f t="shared" si="55"/>
        <v>0</v>
      </c>
    </row>
    <row r="117" spans="1:14">
      <c r="A117" s="46"/>
      <c r="B117" s="47"/>
      <c r="C117" s="48"/>
      <c r="D117" s="49"/>
      <c r="E117" s="50"/>
      <c r="F117" s="48"/>
      <c r="G117" s="51"/>
      <c r="H117" s="50"/>
      <c r="I117" s="48"/>
      <c r="J117" s="52"/>
      <c r="K117" s="53"/>
      <c r="L117" s="48"/>
      <c r="M117" s="54"/>
      <c r="N117" s="53"/>
    </row>
    <row r="118" spans="1:14" s="41" customFormat="1" ht="15">
      <c r="A118" s="42">
        <v>15</v>
      </c>
      <c r="B118" s="43" t="s">
        <v>39</v>
      </c>
      <c r="C118" s="48"/>
      <c r="D118" s="44"/>
      <c r="E118" s="61"/>
      <c r="F118" s="48"/>
      <c r="G118" s="44"/>
      <c r="H118" s="61"/>
      <c r="I118" s="48"/>
      <c r="J118" s="44"/>
      <c r="K118" s="62"/>
      <c r="L118" s="48"/>
      <c r="M118" s="44"/>
      <c r="N118" s="62"/>
    </row>
    <row r="119" spans="1:14">
      <c r="A119" s="46"/>
      <c r="B119" s="47" t="s">
        <v>3</v>
      </c>
      <c r="C119" s="48">
        <v>87.47</v>
      </c>
      <c r="D119" s="49">
        <v>87.469529199999997</v>
      </c>
      <c r="E119" s="50">
        <f>C119-D119</f>
        <v>4.7080000000221389E-4</v>
      </c>
      <c r="F119" s="48">
        <v>164.47</v>
      </c>
      <c r="G119" s="51">
        <v>164.46785739999999</v>
      </c>
      <c r="H119" s="50">
        <f>F119-G119</f>
        <v>2.1426000000133172E-3</v>
      </c>
      <c r="I119" s="48">
        <v>17412</v>
      </c>
      <c r="J119" s="52">
        <v>17412</v>
      </c>
      <c r="K119" s="53">
        <f>I119-J119</f>
        <v>0</v>
      </c>
      <c r="L119" s="48">
        <v>29859</v>
      </c>
      <c r="M119" s="54">
        <v>29859</v>
      </c>
      <c r="N119" s="53">
        <f>L119-M119</f>
        <v>0</v>
      </c>
    </row>
    <row r="120" spans="1:14">
      <c r="A120" s="46"/>
      <c r="B120" s="47" t="s">
        <v>4</v>
      </c>
      <c r="C120" s="48">
        <v>484.28</v>
      </c>
      <c r="D120" s="49">
        <v>484.27659299999982</v>
      </c>
      <c r="E120" s="50">
        <f t="shared" ref="E120:E124" si="56">C120-D120</f>
        <v>3.4070000001520384E-3</v>
      </c>
      <c r="F120" s="48">
        <v>669.65</v>
      </c>
      <c r="G120" s="51">
        <v>669.65478569999311</v>
      </c>
      <c r="H120" s="50">
        <f t="shared" ref="H120:H124" si="57">F120-G120</f>
        <v>-4.7856999931354949E-3</v>
      </c>
      <c r="I120" s="48">
        <v>113088</v>
      </c>
      <c r="J120" s="52">
        <v>113085</v>
      </c>
      <c r="K120" s="53">
        <f t="shared" ref="K120:K124" si="58">I120-J120</f>
        <v>3</v>
      </c>
      <c r="L120" s="48">
        <v>133748</v>
      </c>
      <c r="M120" s="54">
        <v>133748</v>
      </c>
      <c r="N120" s="53">
        <f t="shared" ref="N120:N124" si="59">L120-M120</f>
        <v>0</v>
      </c>
    </row>
    <row r="121" spans="1:14">
      <c r="A121" s="46"/>
      <c r="B121" s="47" t="s">
        <v>5</v>
      </c>
      <c r="C121" s="48">
        <v>377.17</v>
      </c>
      <c r="D121" s="49">
        <v>377.16567917417336</v>
      </c>
      <c r="E121" s="50">
        <f t="shared" si="56"/>
        <v>4.3208258266531629E-3</v>
      </c>
      <c r="F121" s="48">
        <v>389.95</v>
      </c>
      <c r="G121" s="51">
        <v>389.95129053200219</v>
      </c>
      <c r="H121" s="50">
        <f t="shared" si="57"/>
        <v>-1.2905320022014166E-3</v>
      </c>
      <c r="I121" s="48">
        <v>52</v>
      </c>
      <c r="J121" s="52">
        <v>52</v>
      </c>
      <c r="K121" s="53">
        <f t="shared" si="58"/>
        <v>0</v>
      </c>
      <c r="L121" s="48">
        <v>82</v>
      </c>
      <c r="M121" s="54">
        <v>82</v>
      </c>
      <c r="N121" s="53">
        <f t="shared" si="59"/>
        <v>0</v>
      </c>
    </row>
    <row r="122" spans="1:14" s="88" customFormat="1">
      <c r="A122" s="46"/>
      <c r="B122" s="47" t="s">
        <v>6</v>
      </c>
      <c r="C122" s="48">
        <v>1.07</v>
      </c>
      <c r="D122" s="49">
        <v>482.00532321428182</v>
      </c>
      <c r="E122" s="50">
        <f t="shared" si="56"/>
        <v>-480.93532321428182</v>
      </c>
      <c r="F122" s="48">
        <v>13.23</v>
      </c>
      <c r="G122" s="63">
        <v>13.229677782999994</v>
      </c>
      <c r="H122" s="50">
        <f t="shared" si="57"/>
        <v>3.2221700000611975E-4</v>
      </c>
      <c r="I122" s="48">
        <v>22</v>
      </c>
      <c r="J122" s="52">
        <v>664</v>
      </c>
      <c r="K122" s="53">
        <f t="shared" si="58"/>
        <v>-642</v>
      </c>
      <c r="L122" s="48">
        <v>35</v>
      </c>
      <c r="M122" s="64">
        <v>35</v>
      </c>
      <c r="N122" s="53">
        <f t="shared" si="59"/>
        <v>0</v>
      </c>
    </row>
    <row r="123" spans="1:14" s="88" customFormat="1">
      <c r="A123" s="46"/>
      <c r="B123" s="47" t="s">
        <v>25</v>
      </c>
      <c r="C123" s="48">
        <v>368.62</v>
      </c>
      <c r="D123" s="49">
        <v>0</v>
      </c>
      <c r="E123" s="50">
        <f t="shared" si="56"/>
        <v>368.62</v>
      </c>
      <c r="F123" s="48">
        <v>362.96</v>
      </c>
      <c r="G123" s="69">
        <v>362.956250399</v>
      </c>
      <c r="H123" s="50">
        <f t="shared" si="57"/>
        <v>3.7496009999813396E-3</v>
      </c>
      <c r="I123" s="48">
        <v>75</v>
      </c>
      <c r="J123" s="52">
        <v>0</v>
      </c>
      <c r="K123" s="53">
        <f t="shared" si="58"/>
        <v>75</v>
      </c>
      <c r="L123" s="48">
        <v>326</v>
      </c>
      <c r="M123" s="70">
        <v>326</v>
      </c>
      <c r="N123" s="53">
        <f t="shared" si="59"/>
        <v>0</v>
      </c>
    </row>
    <row r="124" spans="1:14" s="89" customFormat="1" ht="15">
      <c r="A124" s="42"/>
      <c r="B124" s="55"/>
      <c r="C124" s="56">
        <f>C119+C120+C121+C122+C123</f>
        <v>1318.6100000000001</v>
      </c>
      <c r="D124" s="57">
        <f>D119+D120+D121+D122+D123</f>
        <v>1430.917124588455</v>
      </c>
      <c r="E124" s="58">
        <f t="shared" si="56"/>
        <v>-112.30712458845483</v>
      </c>
      <c r="F124" s="56">
        <f>F119+F120+F121+F122+F123</f>
        <v>1600.26</v>
      </c>
      <c r="G124" s="57">
        <f>G119+G120+G121+G122+G123</f>
        <v>1600.2598618139953</v>
      </c>
      <c r="H124" s="58">
        <f t="shared" si="57"/>
        <v>1.3818600473314291E-4</v>
      </c>
      <c r="I124" s="56">
        <f>I119+I120+I121+I122+I123</f>
        <v>130649</v>
      </c>
      <c r="J124" s="59">
        <f>J119+J120+J121+J122+J123</f>
        <v>131213</v>
      </c>
      <c r="K124" s="60">
        <f t="shared" si="58"/>
        <v>-564</v>
      </c>
      <c r="L124" s="56">
        <f>L119+L120+L121+L122+L123</f>
        <v>164050</v>
      </c>
      <c r="M124" s="59">
        <f>M119+M120+M121+M122+M123</f>
        <v>164050</v>
      </c>
      <c r="N124" s="60">
        <f t="shared" si="59"/>
        <v>0</v>
      </c>
    </row>
    <row r="125" spans="1:14" s="88" customFormat="1">
      <c r="A125" s="46"/>
      <c r="B125" s="47"/>
      <c r="C125" s="48"/>
      <c r="D125" s="49"/>
      <c r="E125" s="50"/>
      <c r="F125" s="48"/>
      <c r="G125" s="69"/>
      <c r="H125" s="50"/>
      <c r="I125" s="48"/>
      <c r="J125" s="52"/>
      <c r="K125" s="53"/>
      <c r="L125" s="48"/>
      <c r="M125" s="70"/>
      <c r="N125" s="53"/>
    </row>
    <row r="126" spans="1:14" s="89" customFormat="1" ht="15">
      <c r="A126" s="42">
        <v>16</v>
      </c>
      <c r="B126" s="43" t="s">
        <v>19</v>
      </c>
      <c r="C126" s="48"/>
      <c r="D126" s="44"/>
      <c r="E126" s="61"/>
      <c r="F126" s="48"/>
      <c r="G126" s="44"/>
      <c r="H126" s="61"/>
      <c r="I126" s="48"/>
      <c r="J126" s="44"/>
      <c r="K126" s="62"/>
      <c r="L126" s="48"/>
      <c r="M126" s="44"/>
      <c r="N126" s="62"/>
    </row>
    <row r="127" spans="1:14" s="88" customFormat="1">
      <c r="A127" s="46"/>
      <c r="B127" s="47" t="s">
        <v>3</v>
      </c>
      <c r="C127" s="48">
        <v>401.07</v>
      </c>
      <c r="D127" s="49">
        <v>401.07473431499966</v>
      </c>
      <c r="E127" s="50">
        <f>C127-D127</f>
        <v>-4.7343149996663669E-3</v>
      </c>
      <c r="F127" s="48">
        <v>466.77</v>
      </c>
      <c r="G127" s="51">
        <v>466.76961128699821</v>
      </c>
      <c r="H127" s="50">
        <f>F127-G127</f>
        <v>3.8871300176879231E-4</v>
      </c>
      <c r="I127" s="48">
        <v>419</v>
      </c>
      <c r="J127" s="52">
        <v>419</v>
      </c>
      <c r="K127" s="53">
        <f>I127-J127</f>
        <v>0</v>
      </c>
      <c r="L127" s="48">
        <v>442</v>
      </c>
      <c r="M127" s="54">
        <v>442</v>
      </c>
      <c r="N127" s="53">
        <f>L127-M127</f>
        <v>0</v>
      </c>
    </row>
    <row r="128" spans="1:14" s="88" customFormat="1">
      <c r="A128" s="46"/>
      <c r="B128" s="47" t="s">
        <v>4</v>
      </c>
      <c r="C128" s="48">
        <v>1243.06</v>
      </c>
      <c r="D128" s="49">
        <v>1243.0577952499998</v>
      </c>
      <c r="E128" s="50">
        <f t="shared" ref="E128:E132" si="60">C128-D128</f>
        <v>2.204750000146305E-3</v>
      </c>
      <c r="F128" s="48">
        <v>1474.65</v>
      </c>
      <c r="G128" s="51">
        <v>1474.6519825950018</v>
      </c>
      <c r="H128" s="50">
        <f t="shared" ref="H128:H132" si="61">F128-G128</f>
        <v>-1.9825950016638672E-3</v>
      </c>
      <c r="I128" s="48">
        <v>250104</v>
      </c>
      <c r="J128" s="52">
        <v>250104</v>
      </c>
      <c r="K128" s="53">
        <f t="shared" ref="K128:K132" si="62">I128-J128</f>
        <v>0</v>
      </c>
      <c r="L128" s="48">
        <v>291204</v>
      </c>
      <c r="M128" s="54">
        <v>291204</v>
      </c>
      <c r="N128" s="53">
        <f t="shared" ref="N128:N132" si="63">L128-M128</f>
        <v>0</v>
      </c>
    </row>
    <row r="129" spans="1:14" s="88" customFormat="1">
      <c r="A129" s="46"/>
      <c r="B129" s="47" t="s">
        <v>5</v>
      </c>
      <c r="C129" s="48">
        <v>173.74</v>
      </c>
      <c r="D129" s="49">
        <v>173.74242021900002</v>
      </c>
      <c r="E129" s="50">
        <f t="shared" si="60"/>
        <v>-2.4202190000153223E-3</v>
      </c>
      <c r="F129" s="48">
        <v>175.8</v>
      </c>
      <c r="G129" s="51">
        <v>175.79761869199999</v>
      </c>
      <c r="H129" s="50">
        <f t="shared" si="61"/>
        <v>2.3813080000252285E-3</v>
      </c>
      <c r="I129" s="48">
        <v>33</v>
      </c>
      <c r="J129" s="52">
        <v>33</v>
      </c>
      <c r="K129" s="53">
        <f t="shared" si="62"/>
        <v>0</v>
      </c>
      <c r="L129" s="48">
        <v>45</v>
      </c>
      <c r="M129" s="54">
        <v>45</v>
      </c>
      <c r="N129" s="53">
        <f t="shared" si="63"/>
        <v>0</v>
      </c>
    </row>
    <row r="130" spans="1:14" s="88" customFormat="1">
      <c r="A130" s="46"/>
      <c r="B130" s="47" t="s">
        <v>6</v>
      </c>
      <c r="C130" s="48">
        <v>0</v>
      </c>
      <c r="D130" s="49">
        <v>48.827270977999987</v>
      </c>
      <c r="E130" s="50">
        <f t="shared" si="60"/>
        <v>-48.827270977999987</v>
      </c>
      <c r="F130" s="48">
        <v>0</v>
      </c>
      <c r="G130" s="51">
        <v>0</v>
      </c>
      <c r="H130" s="50">
        <f t="shared" si="61"/>
        <v>0</v>
      </c>
      <c r="I130" s="48">
        <v>0</v>
      </c>
      <c r="J130" s="52">
        <v>338</v>
      </c>
      <c r="K130" s="53">
        <f t="shared" si="62"/>
        <v>-338</v>
      </c>
      <c r="L130" s="48">
        <v>0</v>
      </c>
      <c r="M130" s="54">
        <v>0</v>
      </c>
      <c r="N130" s="53">
        <f t="shared" si="63"/>
        <v>0</v>
      </c>
    </row>
    <row r="131" spans="1:14" s="88" customFormat="1">
      <c r="A131" s="46"/>
      <c r="B131" s="47" t="s">
        <v>25</v>
      </c>
      <c r="C131" s="48">
        <v>48.83</v>
      </c>
      <c r="D131" s="49">
        <v>0</v>
      </c>
      <c r="E131" s="50">
        <f t="shared" si="60"/>
        <v>48.83</v>
      </c>
      <c r="F131" s="48">
        <v>31.55</v>
      </c>
      <c r="G131" s="51">
        <v>31.545535529000002</v>
      </c>
      <c r="H131" s="50">
        <f t="shared" si="61"/>
        <v>4.4644709999985821E-3</v>
      </c>
      <c r="I131" s="48">
        <v>338</v>
      </c>
      <c r="J131" s="52">
        <v>0</v>
      </c>
      <c r="K131" s="53">
        <f t="shared" si="62"/>
        <v>338</v>
      </c>
      <c r="L131" s="48">
        <v>289</v>
      </c>
      <c r="M131" s="54">
        <v>289</v>
      </c>
      <c r="N131" s="53">
        <f t="shared" si="63"/>
        <v>0</v>
      </c>
    </row>
    <row r="132" spans="1:14" s="89" customFormat="1" ht="15">
      <c r="A132" s="42"/>
      <c r="B132" s="55"/>
      <c r="C132" s="56">
        <f>C127+C128+C129+C130+C131</f>
        <v>1866.6999999999998</v>
      </c>
      <c r="D132" s="57">
        <f>D127+D128+D129+D130+D131</f>
        <v>1866.7022207619993</v>
      </c>
      <c r="E132" s="58">
        <f t="shared" si="60"/>
        <v>-2.2207619995242567E-3</v>
      </c>
      <c r="F132" s="56">
        <f>F127+F128+F129+F130+F131</f>
        <v>2148.7700000000004</v>
      </c>
      <c r="G132" s="57">
        <f>G127+G128+G129+G130+G131</f>
        <v>2148.7647481029999</v>
      </c>
      <c r="H132" s="58">
        <f t="shared" si="61"/>
        <v>5.2518970005621668E-3</v>
      </c>
      <c r="I132" s="56">
        <f>I127+I128+I129+I130+I131</f>
        <v>250894</v>
      </c>
      <c r="J132" s="59">
        <f>J127+J128+J129+J130+J131</f>
        <v>250894</v>
      </c>
      <c r="K132" s="60">
        <f t="shared" si="62"/>
        <v>0</v>
      </c>
      <c r="L132" s="56">
        <f>L127+L128+L129+L130+L131</f>
        <v>291980</v>
      </c>
      <c r="M132" s="59">
        <f>M127+M128+M129+M130+M131</f>
        <v>291980</v>
      </c>
      <c r="N132" s="60">
        <f t="shared" si="63"/>
        <v>0</v>
      </c>
    </row>
    <row r="133" spans="1:14" s="88" customFormat="1">
      <c r="A133" s="46"/>
      <c r="B133" s="47"/>
      <c r="C133" s="48"/>
      <c r="D133" s="49"/>
      <c r="E133" s="50"/>
      <c r="F133" s="48"/>
      <c r="G133" s="51"/>
      <c r="H133" s="50"/>
      <c r="I133" s="48"/>
      <c r="J133" s="52"/>
      <c r="K133" s="53"/>
      <c r="L133" s="48"/>
      <c r="M133" s="54"/>
      <c r="N133" s="53"/>
    </row>
    <row r="134" spans="1:14" s="89" customFormat="1" ht="15">
      <c r="A134" s="42">
        <v>17</v>
      </c>
      <c r="B134" s="43" t="s">
        <v>21</v>
      </c>
      <c r="C134" s="48"/>
      <c r="D134" s="44"/>
      <c r="E134" s="61"/>
      <c r="F134" s="48"/>
      <c r="G134" s="44"/>
      <c r="H134" s="61"/>
      <c r="I134" s="48"/>
      <c r="J134" s="44"/>
      <c r="K134" s="62"/>
      <c r="L134" s="48"/>
      <c r="M134" s="44"/>
      <c r="N134" s="62"/>
    </row>
    <row r="135" spans="1:14" s="88" customFormat="1">
      <c r="A135" s="46"/>
      <c r="B135" s="47" t="s">
        <v>3</v>
      </c>
      <c r="C135" s="48">
        <v>10.27</v>
      </c>
      <c r="D135" s="49">
        <v>10.26544537</v>
      </c>
      <c r="E135" s="50">
        <f>C135-D135</f>
        <v>4.5546299999994488E-3</v>
      </c>
      <c r="F135" s="48">
        <v>24.91</v>
      </c>
      <c r="G135" s="51">
        <v>24.913108349999998</v>
      </c>
      <c r="H135" s="50">
        <f>F135-G135</f>
        <v>-3.1083499999979836E-3</v>
      </c>
      <c r="I135" s="48">
        <v>240</v>
      </c>
      <c r="J135" s="52">
        <v>240</v>
      </c>
      <c r="K135" s="53">
        <f>I135-J135</f>
        <v>0</v>
      </c>
      <c r="L135" s="48">
        <v>555</v>
      </c>
      <c r="M135" s="54">
        <v>555</v>
      </c>
      <c r="N135" s="53">
        <f>L135-M135</f>
        <v>0</v>
      </c>
    </row>
    <row r="136" spans="1:14" s="88" customFormat="1">
      <c r="A136" s="46"/>
      <c r="B136" s="47" t="s">
        <v>4</v>
      </c>
      <c r="C136" s="48">
        <v>522.42999999999995</v>
      </c>
      <c r="D136" s="49">
        <v>522.43078929599994</v>
      </c>
      <c r="E136" s="50">
        <f t="shared" ref="E136:E140" si="64">C136-D136</f>
        <v>-7.892959999935556E-4</v>
      </c>
      <c r="F136" s="48">
        <v>644.84</v>
      </c>
      <c r="G136" s="51">
        <v>644.84141017099989</v>
      </c>
      <c r="H136" s="50">
        <f t="shared" ref="H136:H140" si="65">F136-G136</f>
        <v>-1.4101709998612932E-3</v>
      </c>
      <c r="I136" s="48">
        <v>120787</v>
      </c>
      <c r="J136" s="52">
        <v>120787</v>
      </c>
      <c r="K136" s="53">
        <f t="shared" ref="K136:K140" si="66">I136-J136</f>
        <v>0</v>
      </c>
      <c r="L136" s="48">
        <v>126219</v>
      </c>
      <c r="M136" s="54">
        <v>126219</v>
      </c>
      <c r="N136" s="53">
        <f t="shared" ref="N136:N140" si="67">L136-M136</f>
        <v>0</v>
      </c>
    </row>
    <row r="137" spans="1:14" s="88" customFormat="1">
      <c r="A137" s="46"/>
      <c r="B137" s="47" t="s">
        <v>5</v>
      </c>
      <c r="C137" s="48">
        <v>29.16</v>
      </c>
      <c r="D137" s="49">
        <v>29.155052188999999</v>
      </c>
      <c r="E137" s="50">
        <f t="shared" si="64"/>
        <v>4.9478110000009679E-3</v>
      </c>
      <c r="F137" s="48">
        <v>71.709999999999994</v>
      </c>
      <c r="G137" s="51">
        <v>71.705951900000002</v>
      </c>
      <c r="H137" s="50">
        <f t="shared" si="65"/>
        <v>4.0480999999914502E-3</v>
      </c>
      <c r="I137" s="48">
        <v>0</v>
      </c>
      <c r="J137" s="52">
        <v>0</v>
      </c>
      <c r="K137" s="53">
        <f t="shared" si="66"/>
        <v>0</v>
      </c>
      <c r="L137" s="48">
        <v>0</v>
      </c>
      <c r="M137" s="54">
        <v>0</v>
      </c>
      <c r="N137" s="53">
        <f t="shared" si="67"/>
        <v>0</v>
      </c>
    </row>
    <row r="138" spans="1:14" s="88" customFormat="1">
      <c r="A138" s="46"/>
      <c r="B138" s="47" t="s">
        <v>6</v>
      </c>
      <c r="C138" s="48">
        <v>3.28</v>
      </c>
      <c r="D138" s="49">
        <v>38.052826603</v>
      </c>
      <c r="E138" s="50">
        <f t="shared" si="64"/>
        <v>-34.772826602999999</v>
      </c>
      <c r="F138" s="48">
        <v>1.71</v>
      </c>
      <c r="G138" s="51">
        <v>1.7067108739999997</v>
      </c>
      <c r="H138" s="50">
        <f t="shared" si="65"/>
        <v>3.2891260000003086E-3</v>
      </c>
      <c r="I138" s="48">
        <v>120</v>
      </c>
      <c r="J138" s="52">
        <v>120</v>
      </c>
      <c r="K138" s="53">
        <f t="shared" si="66"/>
        <v>0</v>
      </c>
      <c r="L138" s="48">
        <v>81</v>
      </c>
      <c r="M138" s="54">
        <v>81</v>
      </c>
      <c r="N138" s="53">
        <f t="shared" si="67"/>
        <v>0</v>
      </c>
    </row>
    <row r="139" spans="1:14" s="88" customFormat="1">
      <c r="A139" s="46"/>
      <c r="B139" s="47" t="s">
        <v>25</v>
      </c>
      <c r="C139" s="48">
        <v>34.78</v>
      </c>
      <c r="D139" s="49">
        <v>0</v>
      </c>
      <c r="E139" s="50">
        <f t="shared" si="64"/>
        <v>34.78</v>
      </c>
      <c r="F139" s="48">
        <v>19.78</v>
      </c>
      <c r="G139" s="51">
        <v>19.776672927</v>
      </c>
      <c r="H139" s="50">
        <f t="shared" si="65"/>
        <v>3.327073000001235E-3</v>
      </c>
      <c r="I139" s="48">
        <v>0</v>
      </c>
      <c r="J139" s="52">
        <v>0</v>
      </c>
      <c r="K139" s="53">
        <f t="shared" si="66"/>
        <v>0</v>
      </c>
      <c r="L139" s="48">
        <v>0</v>
      </c>
      <c r="M139" s="54">
        <v>0</v>
      </c>
      <c r="N139" s="53">
        <f t="shared" si="67"/>
        <v>0</v>
      </c>
    </row>
    <row r="140" spans="1:14" s="89" customFormat="1" ht="15">
      <c r="A140" s="42"/>
      <c r="B140" s="55"/>
      <c r="C140" s="56">
        <f>C135+C136+C137+C138+C139</f>
        <v>599.91999999999985</v>
      </c>
      <c r="D140" s="57">
        <f>D135+D136+D137+D138+D139</f>
        <v>599.90411345799987</v>
      </c>
      <c r="E140" s="58">
        <f t="shared" si="64"/>
        <v>1.5886541999975634E-2</v>
      </c>
      <c r="F140" s="56">
        <f>F135+F136+F137+F138+F139</f>
        <v>762.95</v>
      </c>
      <c r="G140" s="57">
        <f>G135+G136+G137+G138+G139</f>
        <v>762.94385422199991</v>
      </c>
      <c r="H140" s="58">
        <f t="shared" si="65"/>
        <v>6.1457780001319406E-3</v>
      </c>
      <c r="I140" s="56">
        <f>I135+I136+I137+I138+I139</f>
        <v>121147</v>
      </c>
      <c r="J140" s="59">
        <f>J135+J136+J137+J138+J139</f>
        <v>121147</v>
      </c>
      <c r="K140" s="60">
        <f t="shared" si="66"/>
        <v>0</v>
      </c>
      <c r="L140" s="56">
        <f>L135+L136+L137+L138+L139</f>
        <v>126855</v>
      </c>
      <c r="M140" s="59">
        <f>M135+M136+M137+M138+M139</f>
        <v>126855</v>
      </c>
      <c r="N140" s="60">
        <f t="shared" si="67"/>
        <v>0</v>
      </c>
    </row>
    <row r="141" spans="1:14" s="88" customFormat="1">
      <c r="A141" s="46"/>
      <c r="B141" s="47"/>
      <c r="C141" s="48"/>
      <c r="D141" s="49"/>
      <c r="E141" s="50"/>
      <c r="F141" s="48"/>
      <c r="G141" s="51"/>
      <c r="H141" s="50"/>
      <c r="I141" s="48"/>
      <c r="J141" s="52"/>
      <c r="K141" s="53"/>
      <c r="L141" s="48"/>
      <c r="M141" s="54"/>
      <c r="N141" s="53"/>
    </row>
    <row r="142" spans="1:14" s="89" customFormat="1" ht="15">
      <c r="A142" s="42">
        <v>18</v>
      </c>
      <c r="B142" s="43" t="s">
        <v>40</v>
      </c>
      <c r="C142" s="48"/>
      <c r="D142" s="44"/>
      <c r="E142" s="61"/>
      <c r="F142" s="48"/>
      <c r="G142" s="44"/>
      <c r="H142" s="61"/>
      <c r="I142" s="48"/>
      <c r="J142" s="44"/>
      <c r="K142" s="62"/>
      <c r="L142" s="48"/>
      <c r="M142" s="44"/>
      <c r="N142" s="62"/>
    </row>
    <row r="143" spans="1:14" s="90" customFormat="1" ht="14.25" customHeight="1">
      <c r="A143" s="46"/>
      <c r="B143" s="47" t="s">
        <v>3</v>
      </c>
      <c r="C143" s="48">
        <v>15.13</v>
      </c>
      <c r="D143" s="49">
        <v>15.1291859</v>
      </c>
      <c r="E143" s="50">
        <f>C143-D143</f>
        <v>8.1410000000126104E-4</v>
      </c>
      <c r="F143" s="48">
        <v>12.08</v>
      </c>
      <c r="G143" s="51">
        <v>12.078252995</v>
      </c>
      <c r="H143" s="50">
        <f>F143-G143</f>
        <v>1.7470050000003567E-3</v>
      </c>
      <c r="I143" s="48">
        <v>642</v>
      </c>
      <c r="J143" s="52">
        <v>642</v>
      </c>
      <c r="K143" s="53">
        <f>I143-J143</f>
        <v>0</v>
      </c>
      <c r="L143" s="48">
        <v>546</v>
      </c>
      <c r="M143" s="54">
        <v>546</v>
      </c>
      <c r="N143" s="53">
        <f>L143-M143</f>
        <v>0</v>
      </c>
    </row>
    <row r="144" spans="1:14" s="88" customFormat="1">
      <c r="A144" s="46"/>
      <c r="B144" s="47" t="s">
        <v>4</v>
      </c>
      <c r="C144" s="48">
        <v>371.89</v>
      </c>
      <c r="D144" s="49">
        <v>371.88720895500001</v>
      </c>
      <c r="E144" s="50">
        <f t="shared" ref="E144:E148" si="68">C144-D144</f>
        <v>2.7910449999808407E-3</v>
      </c>
      <c r="F144" s="48">
        <v>390.9</v>
      </c>
      <c r="G144" s="63">
        <v>390.89979542400005</v>
      </c>
      <c r="H144" s="50">
        <f t="shared" ref="H144:H148" si="69">F144-G144</f>
        <v>2.045759999305119E-4</v>
      </c>
      <c r="I144" s="48">
        <v>158221</v>
      </c>
      <c r="J144" s="52">
        <v>158221</v>
      </c>
      <c r="K144" s="53">
        <f t="shared" ref="K144:K148" si="70">I144-J144</f>
        <v>0</v>
      </c>
      <c r="L144" s="48">
        <v>125811</v>
      </c>
      <c r="M144" s="64">
        <v>125811</v>
      </c>
      <c r="N144" s="53">
        <f t="shared" ref="N144:N148" si="71">L144-M144</f>
        <v>0</v>
      </c>
    </row>
    <row r="145" spans="1:14" s="88" customFormat="1">
      <c r="A145" s="46"/>
      <c r="B145" s="47" t="s">
        <v>5</v>
      </c>
      <c r="C145" s="48">
        <v>12.81</v>
      </c>
      <c r="D145" s="49">
        <v>53.834943136870706</v>
      </c>
      <c r="E145" s="50">
        <f t="shared" si="68"/>
        <v>-41.024943136870704</v>
      </c>
      <c r="F145" s="48">
        <v>17.899999999999999</v>
      </c>
      <c r="G145" s="51">
        <v>17.901928994608696</v>
      </c>
      <c r="H145" s="50">
        <f t="shared" si="69"/>
        <v>-1.9289946086971099E-3</v>
      </c>
      <c r="I145" s="48">
        <v>0</v>
      </c>
      <c r="J145" s="52">
        <v>96</v>
      </c>
      <c r="K145" s="53">
        <f t="shared" si="70"/>
        <v>-96</v>
      </c>
      <c r="L145" s="48">
        <v>2</v>
      </c>
      <c r="M145" s="54">
        <v>2</v>
      </c>
      <c r="N145" s="53">
        <f t="shared" si="71"/>
        <v>0</v>
      </c>
    </row>
    <row r="146" spans="1:14" s="88" customFormat="1">
      <c r="A146" s="46"/>
      <c r="B146" s="47" t="s">
        <v>6</v>
      </c>
      <c r="C146" s="48">
        <v>204.53</v>
      </c>
      <c r="D146" s="49">
        <v>204.52759419806017</v>
      </c>
      <c r="E146" s="50">
        <f t="shared" si="68"/>
        <v>2.4058019398296437E-3</v>
      </c>
      <c r="F146" s="48">
        <v>65.48</v>
      </c>
      <c r="G146" s="51">
        <v>65.484804443270008</v>
      </c>
      <c r="H146" s="50">
        <f t="shared" si="69"/>
        <v>-4.8044432700038442E-3</v>
      </c>
      <c r="I146" s="48">
        <v>26</v>
      </c>
      <c r="J146" s="52">
        <v>26</v>
      </c>
      <c r="K146" s="53">
        <f t="shared" si="70"/>
        <v>0</v>
      </c>
      <c r="L146" s="48">
        <v>24</v>
      </c>
      <c r="M146" s="54">
        <v>24</v>
      </c>
      <c r="N146" s="53">
        <f t="shared" si="71"/>
        <v>0</v>
      </c>
    </row>
    <row r="147" spans="1:14" s="88" customFormat="1">
      <c r="A147" s="46"/>
      <c r="B147" s="47" t="s">
        <v>25</v>
      </c>
      <c r="C147" s="48">
        <v>41.02</v>
      </c>
      <c r="D147" s="49">
        <v>0</v>
      </c>
      <c r="E147" s="50">
        <f t="shared" si="68"/>
        <v>41.02</v>
      </c>
      <c r="F147" s="48">
        <v>15.26</v>
      </c>
      <c r="G147" s="51">
        <v>15.262284471999999</v>
      </c>
      <c r="H147" s="50">
        <f t="shared" si="69"/>
        <v>-2.2844719999994823E-3</v>
      </c>
      <c r="I147" s="48">
        <v>96</v>
      </c>
      <c r="J147" s="52">
        <v>0</v>
      </c>
      <c r="K147" s="53">
        <f t="shared" si="70"/>
        <v>96</v>
      </c>
      <c r="L147" s="48">
        <v>58</v>
      </c>
      <c r="M147" s="54">
        <v>58</v>
      </c>
      <c r="N147" s="53">
        <f t="shared" si="71"/>
        <v>0</v>
      </c>
    </row>
    <row r="148" spans="1:14" s="89" customFormat="1" ht="15">
      <c r="A148" s="42"/>
      <c r="B148" s="55"/>
      <c r="C148" s="56">
        <f>C143+C144+C145+C146+C147</f>
        <v>645.38</v>
      </c>
      <c r="D148" s="57">
        <f>D143+D144+D145+D146+D147</f>
        <v>645.37893218993088</v>
      </c>
      <c r="E148" s="58">
        <f t="shared" si="68"/>
        <v>1.0678100691166037E-3</v>
      </c>
      <c r="F148" s="56">
        <f>F143+F144+F145+F146+F147</f>
        <v>501.61999999999995</v>
      </c>
      <c r="G148" s="57">
        <f>G143+G144+G145+G146+G147</f>
        <v>501.6270663288787</v>
      </c>
      <c r="H148" s="58">
        <f t="shared" si="69"/>
        <v>-7.0663288787500278E-3</v>
      </c>
      <c r="I148" s="56">
        <f>I143+I144+I145+I146+I147</f>
        <v>158985</v>
      </c>
      <c r="J148" s="59">
        <f>J143+J144+J145+J146+J147</f>
        <v>158985</v>
      </c>
      <c r="K148" s="60">
        <f t="shared" si="70"/>
        <v>0</v>
      </c>
      <c r="L148" s="56">
        <f>L143+L144+L145+L146+L147</f>
        <v>126441</v>
      </c>
      <c r="M148" s="59">
        <f>M143+M144+M145+M146+M147</f>
        <v>126441</v>
      </c>
      <c r="N148" s="60">
        <f t="shared" si="71"/>
        <v>0</v>
      </c>
    </row>
    <row r="149" spans="1:14" s="88" customFormat="1">
      <c r="A149" s="46"/>
      <c r="B149" s="47"/>
      <c r="C149" s="48"/>
      <c r="D149" s="49"/>
      <c r="E149" s="50"/>
      <c r="F149" s="48"/>
      <c r="G149" s="51"/>
      <c r="H149" s="50"/>
      <c r="I149" s="48"/>
      <c r="J149" s="52"/>
      <c r="K149" s="53"/>
      <c r="L149" s="48"/>
      <c r="M149" s="54"/>
      <c r="N149" s="53"/>
    </row>
    <row r="150" spans="1:14" s="89" customFormat="1" ht="15">
      <c r="A150" s="42">
        <v>19</v>
      </c>
      <c r="B150" s="43" t="s">
        <v>12</v>
      </c>
      <c r="C150" s="48"/>
      <c r="D150" s="44"/>
      <c r="E150" s="61"/>
      <c r="F150" s="48"/>
      <c r="G150" s="44"/>
      <c r="H150" s="61"/>
      <c r="I150" s="48"/>
      <c r="J150" s="44"/>
      <c r="K150" s="62"/>
      <c r="L150" s="48"/>
      <c r="M150" s="44"/>
      <c r="N150" s="62"/>
    </row>
    <row r="151" spans="1:14" s="88" customFormat="1">
      <c r="A151" s="46"/>
      <c r="B151" s="47" t="s">
        <v>3</v>
      </c>
      <c r="C151" s="48">
        <v>9.68</v>
      </c>
      <c r="D151" s="49">
        <v>9.6802297999999993</v>
      </c>
      <c r="E151" s="50">
        <f>C151-D151</f>
        <v>-2.2979999999961365E-4</v>
      </c>
      <c r="F151" s="48">
        <v>1.98</v>
      </c>
      <c r="G151" s="51">
        <v>1.9033826999999999</v>
      </c>
      <c r="H151" s="50">
        <f>F151-G151</f>
        <v>7.661730000000011E-2</v>
      </c>
      <c r="I151" s="48">
        <v>2014</v>
      </c>
      <c r="J151" s="52">
        <v>2014</v>
      </c>
      <c r="K151" s="53">
        <f>I151-J151</f>
        <v>0</v>
      </c>
      <c r="L151" s="48">
        <v>374</v>
      </c>
      <c r="M151" s="54">
        <v>366</v>
      </c>
      <c r="N151" s="53">
        <f>L151-M151</f>
        <v>8</v>
      </c>
    </row>
    <row r="152" spans="1:14" s="88" customFormat="1">
      <c r="A152" s="46"/>
      <c r="B152" s="47" t="s">
        <v>4</v>
      </c>
      <c r="C152" s="48">
        <v>5.81</v>
      </c>
      <c r="D152" s="49">
        <v>5.8050126999999998</v>
      </c>
      <c r="E152" s="50">
        <f t="shared" ref="E152:E156" si="72">C152-D152</f>
        <v>4.9872999999998058E-3</v>
      </c>
      <c r="F152" s="48">
        <v>1.37</v>
      </c>
      <c r="G152" s="51">
        <v>2.0175369999999999</v>
      </c>
      <c r="H152" s="50">
        <f t="shared" ref="H152:H156" si="73">F152-G152</f>
        <v>-0.64753699999999981</v>
      </c>
      <c r="I152" s="48">
        <v>5307</v>
      </c>
      <c r="J152" s="52">
        <v>5307</v>
      </c>
      <c r="K152" s="53">
        <f t="shared" ref="K152:K156" si="74">I152-J152</f>
        <v>0</v>
      </c>
      <c r="L152" s="48">
        <v>1261</v>
      </c>
      <c r="M152" s="54">
        <v>1256</v>
      </c>
      <c r="N152" s="53">
        <f t="shared" ref="N152:N156" si="75">L152-M152</f>
        <v>5</v>
      </c>
    </row>
    <row r="153" spans="1:14" s="88" customFormat="1">
      <c r="A153" s="46"/>
      <c r="B153" s="47" t="s">
        <v>5</v>
      </c>
      <c r="C153" s="48">
        <v>0</v>
      </c>
      <c r="D153" s="49">
        <v>0</v>
      </c>
      <c r="E153" s="50">
        <f t="shared" si="72"/>
        <v>0</v>
      </c>
      <c r="F153" s="48">
        <v>0</v>
      </c>
      <c r="G153" s="51">
        <v>0</v>
      </c>
      <c r="H153" s="50">
        <f t="shared" si="73"/>
        <v>0</v>
      </c>
      <c r="I153" s="48">
        <v>0</v>
      </c>
      <c r="J153" s="52">
        <v>0</v>
      </c>
      <c r="K153" s="53">
        <f t="shared" si="74"/>
        <v>0</v>
      </c>
      <c r="L153" s="48">
        <v>0</v>
      </c>
      <c r="M153" s="54">
        <v>0</v>
      </c>
      <c r="N153" s="53">
        <f t="shared" si="75"/>
        <v>0</v>
      </c>
    </row>
    <row r="154" spans="1:14" s="88" customFormat="1">
      <c r="A154" s="46"/>
      <c r="B154" s="47" t="s">
        <v>6</v>
      </c>
      <c r="C154" s="48">
        <v>0</v>
      </c>
      <c r="D154" s="73">
        <v>0</v>
      </c>
      <c r="E154" s="50">
        <f t="shared" si="72"/>
        <v>0</v>
      </c>
      <c r="F154" s="48">
        <v>0</v>
      </c>
      <c r="G154" s="63">
        <v>0</v>
      </c>
      <c r="H154" s="50">
        <f t="shared" si="73"/>
        <v>0</v>
      </c>
      <c r="I154" s="48">
        <v>0</v>
      </c>
      <c r="J154" s="74">
        <v>0</v>
      </c>
      <c r="K154" s="53">
        <f t="shared" si="74"/>
        <v>0</v>
      </c>
      <c r="L154" s="48">
        <v>0</v>
      </c>
      <c r="M154" s="64">
        <v>0</v>
      </c>
      <c r="N154" s="53">
        <f t="shared" si="75"/>
        <v>0</v>
      </c>
    </row>
    <row r="155" spans="1:14" s="88" customFormat="1">
      <c r="A155" s="46"/>
      <c r="B155" s="47" t="s">
        <v>25</v>
      </c>
      <c r="C155" s="48">
        <v>0</v>
      </c>
      <c r="D155" s="73">
        <v>0</v>
      </c>
      <c r="E155" s="50">
        <f t="shared" si="72"/>
        <v>0</v>
      </c>
      <c r="F155" s="48">
        <v>0</v>
      </c>
      <c r="G155" s="51">
        <v>0</v>
      </c>
      <c r="H155" s="50">
        <f t="shared" si="73"/>
        <v>0</v>
      </c>
      <c r="I155" s="48">
        <v>0</v>
      </c>
      <c r="J155" s="74">
        <v>0</v>
      </c>
      <c r="K155" s="53">
        <f t="shared" si="74"/>
        <v>0</v>
      </c>
      <c r="L155" s="48">
        <v>0</v>
      </c>
      <c r="M155" s="54">
        <v>0</v>
      </c>
      <c r="N155" s="53">
        <f t="shared" si="75"/>
        <v>0</v>
      </c>
    </row>
    <row r="156" spans="1:14" s="89" customFormat="1" ht="15">
      <c r="A156" s="42"/>
      <c r="B156" s="55"/>
      <c r="C156" s="56">
        <f>C151+C152+C153+C154+C155</f>
        <v>15.489999999999998</v>
      </c>
      <c r="D156" s="57">
        <f>D151+D152+D153+D154+D155</f>
        <v>15.485242499999998</v>
      </c>
      <c r="E156" s="58">
        <f t="shared" si="72"/>
        <v>4.7575000000001921E-3</v>
      </c>
      <c r="F156" s="56">
        <f>F151+F152+F153+F154+F155</f>
        <v>3.35</v>
      </c>
      <c r="G156" s="57">
        <f>G151+G152+G153+G154+G155</f>
        <v>3.9209196999999998</v>
      </c>
      <c r="H156" s="58">
        <f t="shared" si="73"/>
        <v>-0.5709196999999997</v>
      </c>
      <c r="I156" s="56">
        <f>I151+I152+I153+I154+I155</f>
        <v>7321</v>
      </c>
      <c r="J156" s="59">
        <f>J151+J152+J153+J154+J155</f>
        <v>7321</v>
      </c>
      <c r="K156" s="60">
        <f t="shared" si="74"/>
        <v>0</v>
      </c>
      <c r="L156" s="56">
        <f>L151+L152+L153+L154+L155</f>
        <v>1635</v>
      </c>
      <c r="M156" s="59">
        <f>M151+M152+M153+M154+M155</f>
        <v>1622</v>
      </c>
      <c r="N156" s="60">
        <f t="shared" si="75"/>
        <v>13</v>
      </c>
    </row>
    <row r="157" spans="1:14" s="88" customFormat="1">
      <c r="A157" s="46"/>
      <c r="B157" s="47"/>
      <c r="C157" s="48"/>
      <c r="D157" s="73"/>
      <c r="E157" s="86"/>
      <c r="F157" s="48"/>
      <c r="G157" s="51"/>
      <c r="H157" s="86"/>
      <c r="I157" s="48"/>
      <c r="J157" s="74"/>
      <c r="K157" s="87"/>
      <c r="L157" s="48"/>
      <c r="M157" s="54"/>
      <c r="N157" s="87"/>
    </row>
    <row r="158" spans="1:14" s="89" customFormat="1" ht="15">
      <c r="A158" s="91">
        <v>20</v>
      </c>
      <c r="B158" s="43" t="s">
        <v>7</v>
      </c>
      <c r="C158" s="48"/>
      <c r="D158" s="44"/>
      <c r="E158" s="61"/>
      <c r="F158" s="48"/>
      <c r="G158" s="44"/>
      <c r="H158" s="61"/>
      <c r="I158" s="48"/>
      <c r="J158" s="44"/>
      <c r="K158" s="62"/>
      <c r="L158" s="48"/>
      <c r="M158" s="44"/>
      <c r="N158" s="62"/>
    </row>
    <row r="159" spans="1:14" s="88" customFormat="1">
      <c r="A159" s="92"/>
      <c r="B159" s="47" t="s">
        <v>3</v>
      </c>
      <c r="C159" s="48">
        <v>345.32</v>
      </c>
      <c r="D159" s="49">
        <v>345.32051944199992</v>
      </c>
      <c r="E159" s="50">
        <f>C159-D159</f>
        <v>-5.1944199992703943E-4</v>
      </c>
      <c r="F159" s="48">
        <v>405.49</v>
      </c>
      <c r="G159" s="51">
        <v>405.49003768999978</v>
      </c>
      <c r="H159" s="50">
        <f>F159-G159</f>
        <v>-3.7689999771828298E-5</v>
      </c>
      <c r="I159" s="48">
        <v>15427</v>
      </c>
      <c r="J159" s="52">
        <v>15427</v>
      </c>
      <c r="K159" s="53">
        <f>I159-J159</f>
        <v>0</v>
      </c>
      <c r="L159" s="48">
        <v>13048</v>
      </c>
      <c r="M159" s="54">
        <v>13048</v>
      </c>
      <c r="N159" s="53">
        <f>L159-M159</f>
        <v>0</v>
      </c>
    </row>
    <row r="160" spans="1:14" s="88" customFormat="1">
      <c r="A160" s="92"/>
      <c r="B160" s="47" t="s">
        <v>4</v>
      </c>
      <c r="C160" s="48">
        <v>2914.3</v>
      </c>
      <c r="D160" s="49">
        <v>2914.3009764762996</v>
      </c>
      <c r="E160" s="50">
        <f t="shared" ref="E160:E164" si="76">C160-D160</f>
        <v>-9.7647629945640801E-4</v>
      </c>
      <c r="F160" s="48">
        <v>4268.45</v>
      </c>
      <c r="G160" s="51">
        <v>4268.4488657079955</v>
      </c>
      <c r="H160" s="50">
        <f t="shared" ref="H160:H164" si="77">F160-G160</f>
        <v>1.1342920042807236E-3</v>
      </c>
      <c r="I160" s="48">
        <v>700587</v>
      </c>
      <c r="J160" s="52">
        <v>700587</v>
      </c>
      <c r="K160" s="53">
        <f t="shared" ref="K160:K164" si="78">I160-J160</f>
        <v>0</v>
      </c>
      <c r="L160" s="48">
        <v>801622</v>
      </c>
      <c r="M160" s="54">
        <v>801622</v>
      </c>
      <c r="N160" s="53">
        <f t="shared" ref="N160:N164" si="79">L160-M160</f>
        <v>0</v>
      </c>
    </row>
    <row r="161" spans="1:14" s="88" customFormat="1">
      <c r="A161" s="92"/>
      <c r="B161" s="47" t="s">
        <v>5</v>
      </c>
      <c r="C161" s="48">
        <v>2551.42</v>
      </c>
      <c r="D161" s="49">
        <v>2551.4182310599999</v>
      </c>
      <c r="E161" s="50">
        <f t="shared" si="76"/>
        <v>1.7689400001472677E-3</v>
      </c>
      <c r="F161" s="48">
        <v>983.69</v>
      </c>
      <c r="G161" s="51">
        <v>983.68971058299996</v>
      </c>
      <c r="H161" s="50">
        <f t="shared" si="77"/>
        <v>2.894170000899976E-4</v>
      </c>
      <c r="I161" s="48">
        <v>43</v>
      </c>
      <c r="J161" s="52">
        <v>43</v>
      </c>
      <c r="K161" s="53">
        <f t="shared" si="78"/>
        <v>0</v>
      </c>
      <c r="L161" s="48">
        <v>72</v>
      </c>
      <c r="M161" s="54">
        <v>72</v>
      </c>
      <c r="N161" s="53">
        <f t="shared" si="79"/>
        <v>0</v>
      </c>
    </row>
    <row r="162" spans="1:14" s="88" customFormat="1">
      <c r="A162" s="92"/>
      <c r="B162" s="47" t="s">
        <v>6</v>
      </c>
      <c r="C162" s="48">
        <v>112.05</v>
      </c>
      <c r="D162" s="49">
        <v>162.10198360700008</v>
      </c>
      <c r="E162" s="50">
        <f t="shared" si="76"/>
        <v>-50.051983607000082</v>
      </c>
      <c r="F162" s="48">
        <v>129.05000000000001</v>
      </c>
      <c r="G162" s="51">
        <v>129.05113867899991</v>
      </c>
      <c r="H162" s="50">
        <f t="shared" si="77"/>
        <v>-1.1386789998937275E-3</v>
      </c>
      <c r="I162" s="48">
        <v>2</v>
      </c>
      <c r="J162" s="52">
        <v>362</v>
      </c>
      <c r="K162" s="53">
        <f t="shared" si="78"/>
        <v>-360</v>
      </c>
      <c r="L162" s="48">
        <v>10</v>
      </c>
      <c r="M162" s="54">
        <v>10</v>
      </c>
      <c r="N162" s="53">
        <f t="shared" si="79"/>
        <v>0</v>
      </c>
    </row>
    <row r="163" spans="1:14" s="88" customFormat="1">
      <c r="A163" s="92"/>
      <c r="B163" s="47" t="s">
        <v>25</v>
      </c>
      <c r="C163" s="48">
        <v>54.06</v>
      </c>
      <c r="D163" s="49">
        <v>0</v>
      </c>
      <c r="E163" s="50">
        <f t="shared" si="76"/>
        <v>54.06</v>
      </c>
      <c r="F163" s="48">
        <v>131.24</v>
      </c>
      <c r="G163" s="51">
        <v>131.23660943699988</v>
      </c>
      <c r="H163" s="50">
        <f t="shared" si="77"/>
        <v>3.3905630001243026E-3</v>
      </c>
      <c r="I163" s="48">
        <v>360</v>
      </c>
      <c r="J163" s="52">
        <v>0</v>
      </c>
      <c r="K163" s="53">
        <f t="shared" si="78"/>
        <v>360</v>
      </c>
      <c r="L163" s="48">
        <v>766</v>
      </c>
      <c r="M163" s="54">
        <v>766</v>
      </c>
      <c r="N163" s="53">
        <f t="shared" si="79"/>
        <v>0</v>
      </c>
    </row>
    <row r="164" spans="1:14" s="89" customFormat="1" ht="15">
      <c r="A164" s="91"/>
      <c r="B164" s="55"/>
      <c r="C164" s="56">
        <f>C159+C160+C161+C162+C163</f>
        <v>5977.1500000000015</v>
      </c>
      <c r="D164" s="57">
        <f>D159+D160+D161+D162+D163</f>
        <v>5973.1417105852988</v>
      </c>
      <c r="E164" s="58">
        <f t="shared" si="76"/>
        <v>4.0082894147026309</v>
      </c>
      <c r="F164" s="56">
        <f>F159+F160+F161+F162+F163</f>
        <v>5917.9199999999992</v>
      </c>
      <c r="G164" s="57">
        <f>G159+G160+G161+G162+G163</f>
        <v>5917.9163620969948</v>
      </c>
      <c r="H164" s="58">
        <f t="shared" si="77"/>
        <v>3.637903004346299E-3</v>
      </c>
      <c r="I164" s="56">
        <f>I159+I160+I161+I162+I163</f>
        <v>716419</v>
      </c>
      <c r="J164" s="59">
        <f>J159+J160+J161+J162+J163</f>
        <v>716419</v>
      </c>
      <c r="K164" s="60">
        <f t="shared" si="78"/>
        <v>0</v>
      </c>
      <c r="L164" s="56">
        <f>L159+L160+L161+L162+L163</f>
        <v>815518</v>
      </c>
      <c r="M164" s="59">
        <f>M159+M160+M161+M162+M163</f>
        <v>815518</v>
      </c>
      <c r="N164" s="60">
        <f t="shared" si="79"/>
        <v>0</v>
      </c>
    </row>
    <row r="165" spans="1:14" s="88" customFormat="1">
      <c r="A165" s="92"/>
      <c r="B165" s="47"/>
      <c r="C165" s="48"/>
      <c r="D165" s="49"/>
      <c r="E165" s="50"/>
      <c r="F165" s="48"/>
      <c r="G165" s="51"/>
      <c r="H165" s="50"/>
      <c r="I165" s="48"/>
      <c r="J165" s="52"/>
      <c r="K165" s="53"/>
      <c r="L165" s="48"/>
      <c r="M165" s="54"/>
      <c r="N165" s="53"/>
    </row>
    <row r="166" spans="1:14" s="89" customFormat="1" ht="15">
      <c r="A166" s="91">
        <v>21</v>
      </c>
      <c r="B166" s="43" t="s">
        <v>13</v>
      </c>
      <c r="C166" s="48"/>
      <c r="D166" s="44"/>
      <c r="E166" s="61"/>
      <c r="F166" s="48"/>
      <c r="G166" s="44"/>
      <c r="H166" s="61"/>
      <c r="I166" s="48"/>
      <c r="J166" s="44"/>
      <c r="K166" s="62"/>
      <c r="L166" s="48"/>
      <c r="M166" s="44"/>
      <c r="N166" s="62"/>
    </row>
    <row r="167" spans="1:14" s="88" customFormat="1">
      <c r="A167" s="92"/>
      <c r="B167" s="47" t="s">
        <v>3</v>
      </c>
      <c r="C167" s="48">
        <v>30.23</v>
      </c>
      <c r="D167" s="49">
        <v>30.234900000000003</v>
      </c>
      <c r="E167" s="50">
        <f>C167-D167</f>
        <v>-4.900000000002791E-3</v>
      </c>
      <c r="F167" s="48">
        <v>26.57</v>
      </c>
      <c r="G167" s="51">
        <v>26.567700000000006</v>
      </c>
      <c r="H167" s="50">
        <f>F167-G167</f>
        <v>2.2999999999946397E-3</v>
      </c>
      <c r="I167" s="48">
        <v>2119</v>
      </c>
      <c r="J167" s="52">
        <v>2119</v>
      </c>
      <c r="K167" s="53">
        <f>I167-J167</f>
        <v>0</v>
      </c>
      <c r="L167" s="48">
        <v>1515</v>
      </c>
      <c r="M167" s="54">
        <v>1515</v>
      </c>
      <c r="N167" s="53">
        <f>L167-M167</f>
        <v>0</v>
      </c>
    </row>
    <row r="168" spans="1:14" s="88" customFormat="1">
      <c r="A168" s="92"/>
      <c r="B168" s="47" t="s">
        <v>4</v>
      </c>
      <c r="C168" s="48">
        <v>207.52</v>
      </c>
      <c r="D168" s="49">
        <v>207.5188</v>
      </c>
      <c r="E168" s="50">
        <f t="shared" ref="E168:E172" si="80">C168-D168</f>
        <v>1.2000000000114142E-3</v>
      </c>
      <c r="F168" s="48">
        <v>231.45</v>
      </c>
      <c r="G168" s="51">
        <v>231.44840000000005</v>
      </c>
      <c r="H168" s="50">
        <f t="shared" ref="H168:H172" si="81">F168-G168</f>
        <v>1.5999999999394277E-3</v>
      </c>
      <c r="I168" s="48">
        <v>113158</v>
      </c>
      <c r="J168" s="52">
        <v>113158</v>
      </c>
      <c r="K168" s="53">
        <f t="shared" ref="K168:K172" si="82">I168-J168</f>
        <v>0</v>
      </c>
      <c r="L168" s="48">
        <v>131001</v>
      </c>
      <c r="M168" s="54">
        <v>131001</v>
      </c>
      <c r="N168" s="53">
        <f t="shared" ref="N168:N172" si="83">L168-M168</f>
        <v>0</v>
      </c>
    </row>
    <row r="169" spans="1:14" s="88" customFormat="1" ht="14.25" customHeight="1">
      <c r="A169" s="92"/>
      <c r="B169" s="47" t="s">
        <v>5</v>
      </c>
      <c r="C169" s="48">
        <v>123.66</v>
      </c>
      <c r="D169" s="49">
        <v>123.65800638106805</v>
      </c>
      <c r="E169" s="50">
        <f t="shared" si="80"/>
        <v>1.9936189319480491E-3</v>
      </c>
      <c r="F169" s="48">
        <v>158.91999999999999</v>
      </c>
      <c r="G169" s="51">
        <v>158.91820137725421</v>
      </c>
      <c r="H169" s="50">
        <f t="shared" si="81"/>
        <v>1.798622745781131E-3</v>
      </c>
      <c r="I169" s="48">
        <v>5</v>
      </c>
      <c r="J169" s="52">
        <v>5</v>
      </c>
      <c r="K169" s="53">
        <f t="shared" si="82"/>
        <v>0</v>
      </c>
      <c r="L169" s="48">
        <v>9</v>
      </c>
      <c r="M169" s="54">
        <v>9</v>
      </c>
      <c r="N169" s="53">
        <f t="shared" si="83"/>
        <v>0</v>
      </c>
    </row>
    <row r="170" spans="1:14" s="78" customFormat="1">
      <c r="A170" s="92"/>
      <c r="B170" s="47" t="s">
        <v>6</v>
      </c>
      <c r="C170" s="48">
        <v>0</v>
      </c>
      <c r="D170" s="49">
        <v>74.981241828066061</v>
      </c>
      <c r="E170" s="50">
        <f t="shared" si="80"/>
        <v>-74.981241828066061</v>
      </c>
      <c r="F170" s="48">
        <v>0</v>
      </c>
      <c r="G170" s="51">
        <v>0</v>
      </c>
      <c r="H170" s="50">
        <f t="shared" si="81"/>
        <v>0</v>
      </c>
      <c r="I170" s="48">
        <v>0</v>
      </c>
      <c r="J170" s="52">
        <v>100</v>
      </c>
      <c r="K170" s="53">
        <f t="shared" si="82"/>
        <v>-100</v>
      </c>
      <c r="L170" s="48">
        <v>0</v>
      </c>
      <c r="M170" s="54">
        <v>0</v>
      </c>
      <c r="N170" s="53">
        <f t="shared" si="83"/>
        <v>0</v>
      </c>
    </row>
    <row r="171" spans="1:14" s="78" customFormat="1">
      <c r="A171" s="92"/>
      <c r="B171" s="47" t="s">
        <v>25</v>
      </c>
      <c r="C171" s="48">
        <v>74.98</v>
      </c>
      <c r="D171" s="49">
        <v>0</v>
      </c>
      <c r="E171" s="50">
        <f t="shared" si="80"/>
        <v>74.98</v>
      </c>
      <c r="F171" s="48">
        <v>48.62</v>
      </c>
      <c r="G171" s="51">
        <v>48.622910183138401</v>
      </c>
      <c r="H171" s="50">
        <f t="shared" si="81"/>
        <v>-2.9101831384039656E-3</v>
      </c>
      <c r="I171" s="48">
        <v>100</v>
      </c>
      <c r="J171" s="52">
        <v>0</v>
      </c>
      <c r="K171" s="53">
        <f t="shared" si="82"/>
        <v>100</v>
      </c>
      <c r="L171" s="48">
        <v>97</v>
      </c>
      <c r="M171" s="54">
        <v>97</v>
      </c>
      <c r="N171" s="53">
        <f t="shared" si="83"/>
        <v>0</v>
      </c>
    </row>
    <row r="172" spans="1:14" s="75" customFormat="1" ht="15">
      <c r="A172" s="91"/>
      <c r="B172" s="55"/>
      <c r="C172" s="56">
        <f>C167+C168+C169+C170+C171</f>
        <v>436.39</v>
      </c>
      <c r="D172" s="57">
        <f>D167+D168+D169+D170+D171</f>
        <v>436.39294820913409</v>
      </c>
      <c r="E172" s="58">
        <f t="shared" si="80"/>
        <v>-2.9482091341037631E-3</v>
      </c>
      <c r="F172" s="56">
        <f>F167+F168+F169+F170+F171</f>
        <v>465.55999999999995</v>
      </c>
      <c r="G172" s="57">
        <f>G167+G168+G169+G170+G171</f>
        <v>465.55721156039266</v>
      </c>
      <c r="H172" s="58">
        <f t="shared" si="81"/>
        <v>2.7884396072863638E-3</v>
      </c>
      <c r="I172" s="56">
        <f>I167+I168+I169+I170+I171</f>
        <v>115382</v>
      </c>
      <c r="J172" s="59">
        <f>J167+J168+J169+J170+J171</f>
        <v>115382</v>
      </c>
      <c r="K172" s="60">
        <f t="shared" si="82"/>
        <v>0</v>
      </c>
      <c r="L172" s="56">
        <f>L167+L168+L169+L170+L171</f>
        <v>132622</v>
      </c>
      <c r="M172" s="59">
        <f>M167+M168+M169+M170+M171</f>
        <v>132622</v>
      </c>
      <c r="N172" s="60">
        <f t="shared" si="83"/>
        <v>0</v>
      </c>
    </row>
    <row r="173" spans="1:14" s="78" customFormat="1">
      <c r="A173" s="92"/>
      <c r="B173" s="47"/>
      <c r="C173" s="48"/>
      <c r="D173" s="49"/>
      <c r="E173" s="50"/>
      <c r="F173" s="48"/>
      <c r="G173" s="51"/>
      <c r="H173" s="50"/>
      <c r="I173" s="48"/>
      <c r="J173" s="52"/>
      <c r="K173" s="53"/>
      <c r="L173" s="48"/>
      <c r="M173" s="54"/>
      <c r="N173" s="53"/>
    </row>
    <row r="174" spans="1:14" s="75" customFormat="1" ht="15">
      <c r="A174" s="91">
        <v>22</v>
      </c>
      <c r="B174" s="43" t="s">
        <v>41</v>
      </c>
      <c r="C174" s="48"/>
      <c r="D174" s="44"/>
      <c r="E174" s="61"/>
      <c r="F174" s="48"/>
      <c r="G174" s="44"/>
      <c r="H174" s="61"/>
      <c r="I174" s="48"/>
      <c r="J174" s="44"/>
      <c r="K174" s="62"/>
      <c r="L174" s="48"/>
      <c r="M174" s="44"/>
      <c r="N174" s="62"/>
    </row>
    <row r="175" spans="1:14" s="78" customFormat="1">
      <c r="A175" s="92"/>
      <c r="B175" s="47" t="s">
        <v>3</v>
      </c>
      <c r="C175" s="48">
        <v>26.72</v>
      </c>
      <c r="D175" s="49">
        <v>26.723076822999996</v>
      </c>
      <c r="E175" s="50">
        <f>C175-D175</f>
        <v>-3.0768229999971197E-3</v>
      </c>
      <c r="F175" s="48">
        <v>51.61</v>
      </c>
      <c r="G175" s="51">
        <v>51.605756590000013</v>
      </c>
      <c r="H175" s="50">
        <f>F175-G175</f>
        <v>4.2434099999866248E-3</v>
      </c>
      <c r="I175" s="48">
        <v>837</v>
      </c>
      <c r="J175" s="52">
        <v>837</v>
      </c>
      <c r="K175" s="53">
        <f>I175-J175</f>
        <v>0</v>
      </c>
      <c r="L175" s="48">
        <v>1330</v>
      </c>
      <c r="M175" s="54">
        <v>1330</v>
      </c>
      <c r="N175" s="53">
        <f>L175-M175</f>
        <v>0</v>
      </c>
    </row>
    <row r="176" spans="1:14" s="78" customFormat="1">
      <c r="A176" s="92"/>
      <c r="B176" s="47" t="s">
        <v>4</v>
      </c>
      <c r="C176" s="48">
        <v>251.89</v>
      </c>
      <c r="D176" s="49">
        <v>251.88701532199997</v>
      </c>
      <c r="E176" s="50">
        <f t="shared" ref="E176:E180" si="84">C176-D176</f>
        <v>2.9846780000184481E-3</v>
      </c>
      <c r="F176" s="48">
        <v>302.13</v>
      </c>
      <c r="G176" s="63">
        <v>302.12530738299995</v>
      </c>
      <c r="H176" s="50">
        <f t="shared" ref="H176:H180" si="85">F176-G176</f>
        <v>4.6926170000460843E-3</v>
      </c>
      <c r="I176" s="48">
        <v>58896</v>
      </c>
      <c r="J176" s="52">
        <v>58896</v>
      </c>
      <c r="K176" s="53">
        <f t="shared" ref="K176:K180" si="86">I176-J176</f>
        <v>0</v>
      </c>
      <c r="L176" s="48">
        <v>66416</v>
      </c>
      <c r="M176" s="64">
        <v>66416</v>
      </c>
      <c r="N176" s="53">
        <f t="shared" ref="N176:N180" si="87">L176-M176</f>
        <v>0</v>
      </c>
    </row>
    <row r="177" spans="1:14">
      <c r="A177" s="92"/>
      <c r="B177" s="47" t="s">
        <v>5</v>
      </c>
      <c r="C177" s="48">
        <v>13.39</v>
      </c>
      <c r="D177" s="49">
        <v>13.390915575000003</v>
      </c>
      <c r="E177" s="50">
        <f t="shared" si="84"/>
        <v>-9.1557500000227776E-4</v>
      </c>
      <c r="F177" s="48">
        <v>17.649999999999999</v>
      </c>
      <c r="G177" s="51">
        <v>17.652885600000001</v>
      </c>
      <c r="H177" s="50">
        <f t="shared" si="85"/>
        <v>-2.8856000000025972E-3</v>
      </c>
      <c r="I177" s="48">
        <v>1</v>
      </c>
      <c r="J177" s="52">
        <v>1</v>
      </c>
      <c r="K177" s="53">
        <f t="shared" si="86"/>
        <v>0</v>
      </c>
      <c r="L177" s="48">
        <v>0</v>
      </c>
      <c r="M177" s="54">
        <v>0</v>
      </c>
      <c r="N177" s="53">
        <f t="shared" si="87"/>
        <v>0</v>
      </c>
    </row>
    <row r="178" spans="1:14">
      <c r="A178" s="92"/>
      <c r="B178" s="47" t="s">
        <v>6</v>
      </c>
      <c r="C178" s="48">
        <v>2.33</v>
      </c>
      <c r="D178" s="49">
        <v>7.2879493210005037</v>
      </c>
      <c r="E178" s="50">
        <f t="shared" si="84"/>
        <v>-4.9579493210005037</v>
      </c>
      <c r="F178" s="48">
        <v>0.92</v>
      </c>
      <c r="G178" s="51">
        <v>0.92258253200000018</v>
      </c>
      <c r="H178" s="50">
        <f t="shared" si="85"/>
        <v>-2.5825320000001373E-3</v>
      </c>
      <c r="I178" s="48">
        <v>0</v>
      </c>
      <c r="J178" s="52">
        <v>7</v>
      </c>
      <c r="K178" s="53">
        <f t="shared" si="86"/>
        <v>-7</v>
      </c>
      <c r="L178" s="48">
        <v>0</v>
      </c>
      <c r="M178" s="54">
        <v>0</v>
      </c>
      <c r="N178" s="53">
        <f t="shared" si="87"/>
        <v>0</v>
      </c>
    </row>
    <row r="179" spans="1:14">
      <c r="A179" s="92"/>
      <c r="B179" s="47" t="s">
        <v>25</v>
      </c>
      <c r="C179" s="48">
        <v>4.96</v>
      </c>
      <c r="D179" s="49">
        <v>0</v>
      </c>
      <c r="E179" s="50">
        <f t="shared" si="84"/>
        <v>4.96</v>
      </c>
      <c r="F179" s="48">
        <v>9.9700000000000006</v>
      </c>
      <c r="G179" s="51">
        <v>9.9679008840001178</v>
      </c>
      <c r="H179" s="50">
        <f t="shared" si="85"/>
        <v>2.0991159998828834E-3</v>
      </c>
      <c r="I179" s="48">
        <v>7</v>
      </c>
      <c r="J179" s="52">
        <v>0</v>
      </c>
      <c r="K179" s="53">
        <f t="shared" si="86"/>
        <v>7</v>
      </c>
      <c r="L179" s="48">
        <v>7</v>
      </c>
      <c r="M179" s="54">
        <v>7</v>
      </c>
      <c r="N179" s="53">
        <f t="shared" si="87"/>
        <v>0</v>
      </c>
    </row>
    <row r="180" spans="1:14" s="41" customFormat="1" ht="15">
      <c r="A180" s="91"/>
      <c r="B180" s="55"/>
      <c r="C180" s="56">
        <f>C175+C176+C177+C178+C179</f>
        <v>299.28999999999996</v>
      </c>
      <c r="D180" s="57">
        <f>D175+D176+D177+D178+D179</f>
        <v>299.28895704100046</v>
      </c>
      <c r="E180" s="58">
        <f t="shared" si="84"/>
        <v>1.0429589995055721E-3</v>
      </c>
      <c r="F180" s="56">
        <f>F175+F176+F177+F178+F179</f>
        <v>382.28000000000003</v>
      </c>
      <c r="G180" s="57">
        <f>G175+G176+G177+G178+G179</f>
        <v>382.27443298900005</v>
      </c>
      <c r="H180" s="58">
        <f t="shared" si="85"/>
        <v>5.567010999982358E-3</v>
      </c>
      <c r="I180" s="56">
        <f>I175+I176+I177+I178+I179</f>
        <v>59741</v>
      </c>
      <c r="J180" s="59">
        <f>J175+J176+J177+J178+J179</f>
        <v>59741</v>
      </c>
      <c r="K180" s="60">
        <f t="shared" si="86"/>
        <v>0</v>
      </c>
      <c r="L180" s="56">
        <f>L175+L176+L177+L178+L179</f>
        <v>67753</v>
      </c>
      <c r="M180" s="59">
        <f>M175+M176+M177+M178+M179</f>
        <v>67753</v>
      </c>
      <c r="N180" s="60">
        <f t="shared" si="87"/>
        <v>0</v>
      </c>
    </row>
    <row r="181" spans="1:14">
      <c r="A181" s="92"/>
      <c r="B181" s="47"/>
      <c r="C181" s="48"/>
      <c r="D181" s="49"/>
      <c r="E181" s="50"/>
      <c r="F181" s="48"/>
      <c r="G181" s="51"/>
      <c r="H181" s="50"/>
      <c r="I181" s="48"/>
      <c r="J181" s="52"/>
      <c r="K181" s="53"/>
      <c r="L181" s="48"/>
      <c r="M181" s="54"/>
      <c r="N181" s="53"/>
    </row>
    <row r="182" spans="1:14" s="41" customFormat="1" ht="15">
      <c r="A182" s="91">
        <v>23</v>
      </c>
      <c r="B182" s="43" t="s">
        <v>42</v>
      </c>
      <c r="C182" s="48"/>
      <c r="D182" s="44"/>
      <c r="E182" s="61"/>
      <c r="F182" s="48"/>
      <c r="G182" s="44"/>
      <c r="H182" s="61"/>
      <c r="I182" s="48"/>
      <c r="J182" s="44"/>
      <c r="K182" s="62"/>
      <c r="L182" s="48"/>
      <c r="M182" s="44"/>
      <c r="N182" s="62"/>
    </row>
    <row r="183" spans="1:14" ht="15" customHeight="1">
      <c r="A183" s="92"/>
      <c r="B183" s="47" t="s">
        <v>3</v>
      </c>
      <c r="C183" s="48">
        <v>2.6</v>
      </c>
      <c r="D183" s="49">
        <v>2.6010642000000002</v>
      </c>
      <c r="E183" s="50">
        <f>C183-D183</f>
        <v>-1.0642000000000706E-3</v>
      </c>
      <c r="F183" s="48">
        <v>2.52</v>
      </c>
      <c r="G183" s="51">
        <v>2.5243091999999998</v>
      </c>
      <c r="H183" s="50">
        <f>F183-G183</f>
        <v>-4.309199999999791E-3</v>
      </c>
      <c r="I183" s="48">
        <v>86</v>
      </c>
      <c r="J183" s="52">
        <v>86</v>
      </c>
      <c r="K183" s="53">
        <f>I183-J183</f>
        <v>0</v>
      </c>
      <c r="L183" s="48">
        <v>84</v>
      </c>
      <c r="M183" s="54">
        <v>84</v>
      </c>
      <c r="N183" s="53">
        <f>L183-M183</f>
        <v>0</v>
      </c>
    </row>
    <row r="184" spans="1:14" s="78" customFormat="1">
      <c r="A184" s="92"/>
      <c r="B184" s="47" t="s">
        <v>4</v>
      </c>
      <c r="C184" s="48">
        <v>459.37</v>
      </c>
      <c r="D184" s="49">
        <v>459.37112795116957</v>
      </c>
      <c r="E184" s="50">
        <f t="shared" ref="E184:E188" si="88">C184-D184</f>
        <v>-1.127951169564767E-3</v>
      </c>
      <c r="F184" s="48">
        <v>663.83</v>
      </c>
      <c r="G184" s="51">
        <v>663.83247687499988</v>
      </c>
      <c r="H184" s="50">
        <f t="shared" ref="H184:H188" si="89">F184-G184</f>
        <v>-2.4768749998429485E-3</v>
      </c>
      <c r="I184" s="48">
        <v>86636</v>
      </c>
      <c r="J184" s="52">
        <v>86636</v>
      </c>
      <c r="K184" s="53">
        <f t="shared" ref="K184:K188" si="90">I184-J184</f>
        <v>0</v>
      </c>
      <c r="L184" s="48">
        <v>103772</v>
      </c>
      <c r="M184" s="54">
        <v>103772</v>
      </c>
      <c r="N184" s="53">
        <f t="shared" ref="N184:N188" si="91">L184-M184</f>
        <v>0</v>
      </c>
    </row>
    <row r="185" spans="1:14" s="78" customFormat="1">
      <c r="A185" s="92"/>
      <c r="B185" s="47" t="s">
        <v>5</v>
      </c>
      <c r="C185" s="48">
        <v>0.12</v>
      </c>
      <c r="D185" s="49">
        <v>0.11702687299999996</v>
      </c>
      <c r="E185" s="50">
        <f t="shared" si="88"/>
        <v>2.9731270000000337E-3</v>
      </c>
      <c r="F185" s="48">
        <v>0</v>
      </c>
      <c r="G185" s="51">
        <v>1.4611259999999992E-3</v>
      </c>
      <c r="H185" s="50">
        <f t="shared" si="89"/>
        <v>-1.4611259999999992E-3</v>
      </c>
      <c r="I185" s="48">
        <v>0</v>
      </c>
      <c r="J185" s="52">
        <v>0</v>
      </c>
      <c r="K185" s="53">
        <f t="shared" si="90"/>
        <v>0</v>
      </c>
      <c r="L185" s="48">
        <v>0</v>
      </c>
      <c r="M185" s="54">
        <v>0</v>
      </c>
      <c r="N185" s="53">
        <f t="shared" si="91"/>
        <v>0</v>
      </c>
    </row>
    <row r="186" spans="1:14" s="78" customFormat="1">
      <c r="A186" s="92"/>
      <c r="B186" s="47" t="s">
        <v>6</v>
      </c>
      <c r="C186" s="48">
        <v>44.28</v>
      </c>
      <c r="D186" s="49">
        <v>45.898050184000006</v>
      </c>
      <c r="E186" s="50">
        <f t="shared" si="88"/>
        <v>-1.6180501840000048</v>
      </c>
      <c r="F186" s="48">
        <v>60.8</v>
      </c>
      <c r="G186" s="63">
        <v>60.803352126</v>
      </c>
      <c r="H186" s="50">
        <f t="shared" si="89"/>
        <v>-3.3521260000028974E-3</v>
      </c>
      <c r="I186" s="48">
        <v>55</v>
      </c>
      <c r="J186" s="52">
        <v>70</v>
      </c>
      <c r="K186" s="53">
        <f t="shared" si="90"/>
        <v>-15</v>
      </c>
      <c r="L186" s="48">
        <v>54</v>
      </c>
      <c r="M186" s="64">
        <v>54</v>
      </c>
      <c r="N186" s="53">
        <f t="shared" si="91"/>
        <v>0</v>
      </c>
    </row>
    <row r="187" spans="1:14" s="78" customFormat="1">
      <c r="A187" s="92"/>
      <c r="B187" s="47" t="s">
        <v>25</v>
      </c>
      <c r="C187" s="48">
        <v>1.62</v>
      </c>
      <c r="D187" s="49">
        <v>0</v>
      </c>
      <c r="E187" s="50">
        <f t="shared" si="88"/>
        <v>1.62</v>
      </c>
      <c r="F187" s="48">
        <v>0.31</v>
      </c>
      <c r="G187" s="51">
        <v>0.31474826900000002</v>
      </c>
      <c r="H187" s="50">
        <f t="shared" si="89"/>
        <v>-4.7482690000000272E-3</v>
      </c>
      <c r="I187" s="48">
        <v>15</v>
      </c>
      <c r="J187" s="52">
        <v>0</v>
      </c>
      <c r="K187" s="53">
        <f t="shared" si="90"/>
        <v>15</v>
      </c>
      <c r="L187" s="48">
        <v>7</v>
      </c>
      <c r="M187" s="54">
        <v>7</v>
      </c>
      <c r="N187" s="53">
        <f t="shared" si="91"/>
        <v>0</v>
      </c>
    </row>
    <row r="188" spans="1:14" s="75" customFormat="1" ht="15">
      <c r="A188" s="91"/>
      <c r="B188" s="55"/>
      <c r="C188" s="56">
        <f>C183+C184+C185+C186+C187</f>
        <v>507.99</v>
      </c>
      <c r="D188" s="57">
        <f>D183+D184+D185+D186+D187</f>
        <v>507.98726920816955</v>
      </c>
      <c r="E188" s="58">
        <f t="shared" si="88"/>
        <v>2.7307918304586565E-3</v>
      </c>
      <c r="F188" s="56">
        <f>F183+F184+F185+F186+F187</f>
        <v>727.45999999999992</v>
      </c>
      <c r="G188" s="57">
        <f>G183+G184+G185+G186+G187</f>
        <v>727.47634759599987</v>
      </c>
      <c r="H188" s="58">
        <f t="shared" si="89"/>
        <v>-1.6347595999945952E-2</v>
      </c>
      <c r="I188" s="56">
        <f>I183+I184+I185+I186+I187</f>
        <v>86792</v>
      </c>
      <c r="J188" s="59">
        <f>J183+J184+J185+J186+J187</f>
        <v>86792</v>
      </c>
      <c r="K188" s="60">
        <f t="shared" si="90"/>
        <v>0</v>
      </c>
      <c r="L188" s="56">
        <f>L183+L184+L185+L186+L187</f>
        <v>103917</v>
      </c>
      <c r="M188" s="59">
        <f>M183+M184+M185+M186+M187</f>
        <v>103917</v>
      </c>
      <c r="N188" s="60">
        <f t="shared" si="91"/>
        <v>0</v>
      </c>
    </row>
    <row r="189" spans="1:14" s="78" customFormat="1">
      <c r="A189" s="92"/>
      <c r="B189" s="47"/>
      <c r="C189" s="48"/>
      <c r="D189" s="49"/>
      <c r="E189" s="50"/>
      <c r="F189" s="48"/>
      <c r="G189" s="51"/>
      <c r="H189" s="50"/>
      <c r="I189" s="48"/>
      <c r="J189" s="52"/>
      <c r="K189" s="53"/>
      <c r="L189" s="48"/>
      <c r="M189" s="54"/>
      <c r="N189" s="53"/>
    </row>
    <row r="190" spans="1:14" s="75" customFormat="1" ht="15">
      <c r="A190" s="55"/>
      <c r="B190" s="43" t="s">
        <v>10</v>
      </c>
      <c r="C190" s="48"/>
      <c r="D190" s="44"/>
      <c r="E190" s="61"/>
      <c r="F190" s="48"/>
      <c r="G190" s="44"/>
      <c r="H190" s="61"/>
      <c r="I190" s="48"/>
      <c r="J190" s="44"/>
      <c r="K190" s="62"/>
      <c r="L190" s="48"/>
      <c r="M190" s="44"/>
      <c r="N190" s="62"/>
    </row>
    <row r="191" spans="1:14">
      <c r="A191" s="47"/>
      <c r="B191" s="47" t="s">
        <v>3</v>
      </c>
      <c r="C191" s="93">
        <f>C7+C15+C23+C31+C39+C47+C55+C63+C71+C79+C87+C95+C103+C111+C119+C127+C135+C143+C151+C159+C167+C175+C183</f>
        <v>2099.4699999999993</v>
      </c>
      <c r="D191" s="93">
        <f>D7+D15+D23+D31+D39+D47+D55+D63+D71+D79+D87+D95+D103+D111+D119+D127+D135+D143+D151+D159+D167+D175+D183</f>
        <v>2099.482296857911</v>
      </c>
      <c r="E191" s="50">
        <f>C191-D191</f>
        <v>-1.2296857911678671E-2</v>
      </c>
      <c r="F191" s="93">
        <f>F7+F15+F23+F31+F39+F47+F55+F63+F71+F79+F87+F95+F103+F111+F119+F127+F135+F143+F151+F159+F167+F175+F183</f>
        <v>2548.0100000000007</v>
      </c>
      <c r="G191" s="93">
        <f>G7+G15+G23+G31+G39+G47+G55+G63+G71+G79+G87+G95+G103+G111+G119+G127+G135+G143+G151+G159+G167+G175+G183</f>
        <v>2547.9452350367915</v>
      </c>
      <c r="H191" s="50">
        <f>F191-G191</f>
        <v>6.4764963209199777E-2</v>
      </c>
      <c r="I191" s="94">
        <f>I7+I15+I23+I31+I39+I47+I55+I63+I71+I79+I87+I95+I103+I111+I119+I127+I135+I143+I151+I159+I167+I175+I183</f>
        <v>218649</v>
      </c>
      <c r="J191" s="94">
        <f>J7+J15+J23+J31+J39+J47+J55+J63+J71+J79+J87+J95+J103+J111+J119+J127+J135+J143+J151+J159+J167+J175+J183</f>
        <v>218649</v>
      </c>
      <c r="K191" s="53">
        <f>I191-J191</f>
        <v>0</v>
      </c>
      <c r="L191" s="94">
        <f>L7+L15+L23+L31+L39+L47+L55+L63+L71+L79+L87+L95+L103+L111+L119+L127+L135+L143+L151+L159+L167+L175+L183</f>
        <v>111816</v>
      </c>
      <c r="M191" s="94">
        <f>M7+M15+M23+M31+M39+M47+M55+M63+M71+M79+M87+M95+M103+M111+M119+M127+M135+M143+M151+M159+M167+M175+M183</f>
        <v>111808</v>
      </c>
      <c r="N191" s="53">
        <f>L191-M191</f>
        <v>8</v>
      </c>
    </row>
    <row r="192" spans="1:14">
      <c r="A192" s="47"/>
      <c r="B192" s="47" t="s">
        <v>4</v>
      </c>
      <c r="C192" s="93">
        <f t="shared" ref="C192:D192" si="92">C8+C16+C24+C32+C40+C48+C56+C64+C72+C80+C88+C96+C104+C112+C120+C128+C136+C144+C152+C160+C168+C176+C184</f>
        <v>14076.94</v>
      </c>
      <c r="D192" s="93">
        <f t="shared" si="92"/>
        <v>14076.921407537175</v>
      </c>
      <c r="E192" s="50">
        <f t="shared" ref="E192:E196" si="93">C192-D192</f>
        <v>1.8592462825836265E-2</v>
      </c>
      <c r="F192" s="93">
        <f t="shared" ref="F192:G192" si="94">F8+F16+F24+F32+F40+F48+F56+F64+F72+F80+F88+F96+F104+F112+F120+F128+F136+F144+F152+F160+F168+F176+F184</f>
        <v>19049.410000000003</v>
      </c>
      <c r="G192" s="93">
        <f t="shared" si="94"/>
        <v>19050.063776368137</v>
      </c>
      <c r="H192" s="50">
        <f t="shared" ref="H192:H196" si="95">F192-G192</f>
        <v>-0.65377636813354911</v>
      </c>
      <c r="I192" s="94">
        <f t="shared" ref="I192:J192" si="96">I8+I16+I24+I32+I40+I48+I56+I64+I72+I80+I88+I96+I104+I112+I120+I128+I136+I144+I152+I160+I168+I176+I184</f>
        <v>3161443</v>
      </c>
      <c r="J192" s="94">
        <f t="shared" si="96"/>
        <v>3161440</v>
      </c>
      <c r="K192" s="53">
        <f t="shared" ref="K192:K196" si="97">I192-J192</f>
        <v>3</v>
      </c>
      <c r="L192" s="94">
        <f t="shared" ref="L192:M192" si="98">L8+L16+L24+L32+L40+L48+L56+L64+L72+L80+L88+L96+L104+L112+L120+L128+L136+L144+L152+L160+L168+L176+L184</f>
        <v>3713563</v>
      </c>
      <c r="M192" s="94">
        <f t="shared" si="98"/>
        <v>3713558</v>
      </c>
      <c r="N192" s="53">
        <f t="shared" ref="N192:N196" si="99">L192-M192</f>
        <v>5</v>
      </c>
    </row>
    <row r="193" spans="1:14">
      <c r="A193" s="47"/>
      <c r="B193" s="47" t="s">
        <v>5</v>
      </c>
      <c r="C193" s="93">
        <f t="shared" ref="C193:D193" si="100">C9+C17+C25+C33+C41+C49+C57+C65+C73+C81+C89+C97+C105+C113+C121+C129+C137+C145+C153+C161+C169+C177+C185</f>
        <v>8296.8700000000008</v>
      </c>
      <c r="D193" s="93">
        <f t="shared" si="100"/>
        <v>9080.3430562365211</v>
      </c>
      <c r="E193" s="50">
        <f t="shared" si="93"/>
        <v>-783.47305623652028</v>
      </c>
      <c r="F193" s="93">
        <f t="shared" ref="F193:G193" si="101">F9+F17+F25+F33+F41+F49+F57+F65+F73+F81+F89+F97+F105+F113+F121+F129+F137+F145+F153+F161+F169+F177+F185</f>
        <v>8793.6999999999989</v>
      </c>
      <c r="G193" s="93">
        <f t="shared" si="101"/>
        <v>8793.692373366428</v>
      </c>
      <c r="H193" s="50">
        <f t="shared" si="95"/>
        <v>7.6266335709078703E-3</v>
      </c>
      <c r="I193" s="94">
        <f t="shared" ref="I193:J193" si="102">I9+I17+I25+I33+I41+I49+I57+I65+I73+I81+I89+I97+I105+I113+I121+I129+I137+I145+I153+I161+I169+I177+I185</f>
        <v>394</v>
      </c>
      <c r="J193" s="94">
        <f t="shared" si="102"/>
        <v>1607</v>
      </c>
      <c r="K193" s="53">
        <f t="shared" si="97"/>
        <v>-1213</v>
      </c>
      <c r="L193" s="94">
        <f t="shared" ref="L193:M193" si="103">L9+L17+L25+L33+L41+L49+L57+L65+L73+L81+L89+L97+L105+L113+L121+L129+L137+L145+L153+L161+L169+L177+L185</f>
        <v>549</v>
      </c>
      <c r="M193" s="94">
        <f t="shared" si="103"/>
        <v>549</v>
      </c>
      <c r="N193" s="53">
        <f t="shared" si="99"/>
        <v>0</v>
      </c>
    </row>
    <row r="194" spans="1:14">
      <c r="A194" s="47"/>
      <c r="B194" s="47" t="s">
        <v>6</v>
      </c>
      <c r="C194" s="93">
        <f t="shared" ref="C194:D194" si="104">C10+C18+C26+C34+C42+C50+C58+C66+C74+C82+C90+C98+C106+C114+C122+C130+C138+C146+C154+C162+C170+C178+C186</f>
        <v>1724.6199999999997</v>
      </c>
      <c r="D194" s="93">
        <f t="shared" si="104"/>
        <v>2884.7654143757031</v>
      </c>
      <c r="E194" s="50">
        <f t="shared" si="93"/>
        <v>-1160.1454143757035</v>
      </c>
      <c r="F194" s="93">
        <f t="shared" ref="F194:G194" si="105">F10+F18+F26+F34+F42+F50+F58+F66+F74+F82+F90+F98+F106+F114+F122+F130+F138+F146+F154+F162+F170+F178+F186</f>
        <v>398.84000000000003</v>
      </c>
      <c r="G194" s="93">
        <f t="shared" si="105"/>
        <v>398.85832762566952</v>
      </c>
      <c r="H194" s="50">
        <f t="shared" si="95"/>
        <v>-1.8327625669485315E-2</v>
      </c>
      <c r="I194" s="94">
        <f t="shared" ref="I194:J194" si="106">I10+I18+I26+I34+I42+I50+I58+I66+I74+I82+I90+I98+I106+I114+I122+I130+I138+I146+I154+I162+I170+I178+I186</f>
        <v>428</v>
      </c>
      <c r="J194" s="94">
        <f t="shared" si="106"/>
        <v>2364</v>
      </c>
      <c r="K194" s="53">
        <f t="shared" si="97"/>
        <v>-1936</v>
      </c>
      <c r="L194" s="94">
        <f t="shared" ref="L194:M194" si="107">L10+L18+L26+L34+L42+L50+L58+L66+L74+L82+L90+L98+L106+L114+L122+L130+L138+L146+L154+L162+L170+L178+L186</f>
        <v>375</v>
      </c>
      <c r="M194" s="94">
        <f t="shared" si="107"/>
        <v>375</v>
      </c>
      <c r="N194" s="53">
        <f t="shared" si="99"/>
        <v>0</v>
      </c>
    </row>
    <row r="195" spans="1:14">
      <c r="A195" s="47"/>
      <c r="B195" s="47" t="s">
        <v>25</v>
      </c>
      <c r="C195" s="93">
        <f t="shared" ref="C195:D195" si="108">C11+C19+C27+C35+C43+C51+C59+C67+C75+C83+C91+C99+C107+C115+C123+C131+C139+C147+C155+C163+C171+C179+C187</f>
        <v>1672.3999999999999</v>
      </c>
      <c r="D195" s="93">
        <f t="shared" si="108"/>
        <v>0</v>
      </c>
      <c r="E195" s="50">
        <f t="shared" si="93"/>
        <v>1672.3999999999999</v>
      </c>
      <c r="F195" s="93">
        <f t="shared" ref="F195:G195" si="109">F11+F19+F27+F35+F43+F51+F59+F67+F75+F83+F91+F99+F107+F115+F123+F131+F139+F147+F155+F163+F171+F179+F187</f>
        <v>1831.79</v>
      </c>
      <c r="G195" s="93">
        <f t="shared" si="109"/>
        <v>1831.7746631856198</v>
      </c>
      <c r="H195" s="50">
        <f t="shared" si="95"/>
        <v>1.5336814380134456E-2</v>
      </c>
      <c r="I195" s="94">
        <f t="shared" ref="I195:J195" si="110">I11+I19+I27+I35+I43+I51+I59+I67+I75+I83+I91+I99+I107+I115+I123+I131+I139+I147+I155+I163+I171+I179+I187</f>
        <v>2205</v>
      </c>
      <c r="J195" s="94">
        <f t="shared" si="110"/>
        <v>0</v>
      </c>
      <c r="K195" s="53">
        <f t="shared" si="97"/>
        <v>2205</v>
      </c>
      <c r="L195" s="94">
        <f t="shared" ref="L195:M195" si="111">L11+L19+L27+L35+L43+L51+L59+L67+L75+L83+L91+L99+L107+L115+L123+L131+L139+L147+L155+L163+L171+L179+L187</f>
        <v>3504</v>
      </c>
      <c r="M195" s="94">
        <f t="shared" si="111"/>
        <v>3504</v>
      </c>
      <c r="N195" s="53">
        <f t="shared" si="99"/>
        <v>0</v>
      </c>
    </row>
    <row r="196" spans="1:14" s="41" customFormat="1" ht="15">
      <c r="A196" s="55"/>
      <c r="B196" s="55"/>
      <c r="C196" s="56">
        <f>C191+C192+C193+C194+C195</f>
        <v>27870.3</v>
      </c>
      <c r="D196" s="57">
        <f>D191+D192+D193+D194+D195</f>
        <v>28141.512175007309</v>
      </c>
      <c r="E196" s="58">
        <f t="shared" si="93"/>
        <v>-271.21217500730927</v>
      </c>
      <c r="F196" s="56">
        <f>F191+F192+F193+F194+F195</f>
        <v>32621.750000000004</v>
      </c>
      <c r="G196" s="57">
        <f>G191+G192+G193+G194+G195</f>
        <v>32622.334375582643</v>
      </c>
      <c r="H196" s="58">
        <f t="shared" si="95"/>
        <v>-0.58437558263904066</v>
      </c>
      <c r="I196" s="56">
        <f>I191+I192+I193+I194+I195</f>
        <v>3383119</v>
      </c>
      <c r="J196" s="59">
        <f>J191+J192+J193+J194+J195</f>
        <v>3384060</v>
      </c>
      <c r="K196" s="60">
        <f t="shared" si="97"/>
        <v>-941</v>
      </c>
      <c r="L196" s="56">
        <f>L191+L192+L193+L194+L195</f>
        <v>3829807</v>
      </c>
      <c r="M196" s="59">
        <f>M191+M192+M193+M194+M195</f>
        <v>3829794</v>
      </c>
      <c r="N196" s="60">
        <f t="shared" si="99"/>
        <v>13</v>
      </c>
    </row>
    <row r="197" spans="1:14">
      <c r="A197" s="47"/>
      <c r="B197" s="47"/>
      <c r="C197" s="48"/>
      <c r="D197" s="73"/>
      <c r="E197" s="86"/>
      <c r="F197" s="48"/>
      <c r="G197" s="51"/>
      <c r="H197" s="86"/>
      <c r="I197" s="48"/>
      <c r="J197" s="74"/>
      <c r="K197" s="87"/>
      <c r="L197" s="48"/>
      <c r="M197" s="54"/>
      <c r="N197" s="87"/>
    </row>
    <row r="198" spans="1:14" s="41" customFormat="1" ht="15">
      <c r="A198" s="42">
        <v>24</v>
      </c>
      <c r="B198" s="43" t="s">
        <v>1</v>
      </c>
      <c r="C198" s="48"/>
      <c r="D198" s="44"/>
      <c r="E198" s="61"/>
      <c r="F198" s="48"/>
      <c r="G198" s="44"/>
      <c r="H198" s="61"/>
      <c r="I198" s="48"/>
      <c r="J198" s="44"/>
      <c r="K198" s="62"/>
      <c r="L198" s="48"/>
      <c r="M198" s="44"/>
      <c r="N198" s="62"/>
    </row>
    <row r="199" spans="1:14">
      <c r="A199" s="47"/>
      <c r="B199" s="47" t="s">
        <v>3</v>
      </c>
      <c r="C199" s="48">
        <v>17254.310000000001</v>
      </c>
      <c r="D199" s="49">
        <v>17254.310500000003</v>
      </c>
      <c r="E199" s="50">
        <f>C199-D199</f>
        <v>-5.0000000192085281E-4</v>
      </c>
      <c r="F199" s="48">
        <v>19679.86</v>
      </c>
      <c r="G199" s="51">
        <v>19679.857604500001</v>
      </c>
      <c r="H199" s="50">
        <f>F199-G199</f>
        <v>2.3954999996931292E-3</v>
      </c>
      <c r="I199" s="48">
        <v>778671</v>
      </c>
      <c r="J199" s="74">
        <v>778671</v>
      </c>
      <c r="K199" s="53">
        <f>I199-J199</f>
        <v>0</v>
      </c>
      <c r="L199" s="48">
        <v>779922</v>
      </c>
      <c r="M199" s="54">
        <v>779922</v>
      </c>
      <c r="N199" s="53">
        <f>L199-M199</f>
        <v>0</v>
      </c>
    </row>
    <row r="200" spans="1:14">
      <c r="A200" s="47"/>
      <c r="B200" s="47" t="s">
        <v>4</v>
      </c>
      <c r="C200" s="48">
        <v>11841.89</v>
      </c>
      <c r="D200" s="49">
        <v>11841.886499999999</v>
      </c>
      <c r="E200" s="50">
        <f t="shared" ref="E200:E204" si="112">C200-D200</f>
        <v>3.5000000007130438E-3</v>
      </c>
      <c r="F200" s="48">
        <v>13830.67</v>
      </c>
      <c r="G200" s="51">
        <v>13830.665476499998</v>
      </c>
      <c r="H200" s="50">
        <f t="shared" ref="H200:H204" si="113">F200-G200</f>
        <v>4.5235000015964033E-3</v>
      </c>
      <c r="I200" s="48">
        <v>9619908</v>
      </c>
      <c r="J200" s="74">
        <v>9619908</v>
      </c>
      <c r="K200" s="53">
        <f t="shared" ref="K200:K204" si="114">I200-J200</f>
        <v>0</v>
      </c>
      <c r="L200" s="48">
        <v>10441497</v>
      </c>
      <c r="M200" s="54">
        <v>10441497</v>
      </c>
      <c r="N200" s="53">
        <f t="shared" ref="N200:N204" si="115">L200-M200</f>
        <v>0</v>
      </c>
    </row>
    <row r="201" spans="1:14">
      <c r="A201" s="47"/>
      <c r="B201" s="47" t="s">
        <v>5</v>
      </c>
      <c r="C201" s="48">
        <v>43158.07</v>
      </c>
      <c r="D201" s="49">
        <v>43158.069747804999</v>
      </c>
      <c r="E201" s="50">
        <f t="shared" si="112"/>
        <v>2.5219500093953684E-4</v>
      </c>
      <c r="F201" s="48">
        <v>54772.01</v>
      </c>
      <c r="G201" s="51">
        <v>54772.006939040999</v>
      </c>
      <c r="H201" s="50">
        <f t="shared" si="113"/>
        <v>3.0609590030508116E-3</v>
      </c>
      <c r="I201" s="48">
        <v>413</v>
      </c>
      <c r="J201" s="74">
        <v>413</v>
      </c>
      <c r="K201" s="53">
        <f t="shared" si="114"/>
        <v>0</v>
      </c>
      <c r="L201" s="48">
        <v>457</v>
      </c>
      <c r="M201" s="54">
        <v>457</v>
      </c>
      <c r="N201" s="53">
        <f t="shared" si="115"/>
        <v>0</v>
      </c>
    </row>
    <row r="202" spans="1:14">
      <c r="A202" s="47"/>
      <c r="B202" s="47" t="s">
        <v>6</v>
      </c>
      <c r="C202" s="48">
        <v>2699.45</v>
      </c>
      <c r="D202" s="49">
        <v>3008.8186554510003</v>
      </c>
      <c r="E202" s="50">
        <f t="shared" si="112"/>
        <v>-309.36865545100045</v>
      </c>
      <c r="F202" s="48">
        <v>1509.21</v>
      </c>
      <c r="G202" s="51">
        <v>1509.2056919190002</v>
      </c>
      <c r="H202" s="50">
        <f t="shared" si="113"/>
        <v>4.3080809998627956E-3</v>
      </c>
      <c r="I202" s="48">
        <v>1839</v>
      </c>
      <c r="J202" s="74">
        <v>16210</v>
      </c>
      <c r="K202" s="53">
        <f t="shared" si="114"/>
        <v>-14371</v>
      </c>
      <c r="L202" s="48">
        <v>2045</v>
      </c>
      <c r="M202" s="54">
        <v>2045</v>
      </c>
      <c r="N202" s="53">
        <f t="shared" si="115"/>
        <v>0</v>
      </c>
    </row>
    <row r="203" spans="1:14">
      <c r="A203" s="47"/>
      <c r="B203" s="47" t="s">
        <v>25</v>
      </c>
      <c r="C203" s="48">
        <v>309.37</v>
      </c>
      <c r="D203" s="49">
        <v>0</v>
      </c>
      <c r="E203" s="50">
        <f t="shared" si="112"/>
        <v>309.37</v>
      </c>
      <c r="F203" s="48">
        <v>522.52</v>
      </c>
      <c r="G203" s="51">
        <v>522.51923333599996</v>
      </c>
      <c r="H203" s="50">
        <f t="shared" si="113"/>
        <v>7.6666400002523005E-4</v>
      </c>
      <c r="I203" s="48">
        <v>14371</v>
      </c>
      <c r="J203" s="74">
        <v>0</v>
      </c>
      <c r="K203" s="53">
        <f t="shared" si="114"/>
        <v>14371</v>
      </c>
      <c r="L203" s="48">
        <v>14008</v>
      </c>
      <c r="M203" s="54">
        <v>14008</v>
      </c>
      <c r="N203" s="53">
        <f t="shared" si="115"/>
        <v>0</v>
      </c>
    </row>
    <row r="204" spans="1:14" s="41" customFormat="1" ht="15">
      <c r="A204" s="55"/>
      <c r="B204" s="55"/>
      <c r="C204" s="56">
        <f>C199+C200+C201+C202+C203</f>
        <v>75263.09</v>
      </c>
      <c r="D204" s="57">
        <f>D199+D200+D201+D202+D203</f>
        <v>75263.085403256002</v>
      </c>
      <c r="E204" s="58">
        <f t="shared" si="112"/>
        <v>4.5967439946252853E-3</v>
      </c>
      <c r="F204" s="56">
        <f>F199+F200+F201+F202+F203</f>
        <v>90314.270000000019</v>
      </c>
      <c r="G204" s="57">
        <f>G199+G200+G201+G202+G203</f>
        <v>90314.254945296008</v>
      </c>
      <c r="H204" s="58">
        <f t="shared" si="113"/>
        <v>1.5054704010253772E-2</v>
      </c>
      <c r="I204" s="56">
        <f>I199+I200+I201+I202+I203</f>
        <v>10415202</v>
      </c>
      <c r="J204" s="59">
        <f>J199+J200+J201+J202+J203</f>
        <v>10415202</v>
      </c>
      <c r="K204" s="60">
        <f t="shared" si="114"/>
        <v>0</v>
      </c>
      <c r="L204" s="56">
        <f>L199+L200+L201+L202+L203</f>
        <v>11237929</v>
      </c>
      <c r="M204" s="59">
        <f>M199+M200+M201+M202+M203</f>
        <v>11237929</v>
      </c>
      <c r="N204" s="60">
        <f t="shared" si="115"/>
        <v>0</v>
      </c>
    </row>
    <row r="205" spans="1:14">
      <c r="A205" s="47"/>
      <c r="B205" s="47"/>
      <c r="C205" s="48"/>
      <c r="D205" s="49"/>
      <c r="E205" s="50"/>
      <c r="F205" s="48"/>
      <c r="G205" s="51"/>
      <c r="H205" s="50"/>
      <c r="I205" s="48"/>
      <c r="J205" s="74"/>
      <c r="K205" s="53"/>
      <c r="L205" s="48"/>
      <c r="M205" s="54"/>
      <c r="N205" s="53"/>
    </row>
    <row r="206" spans="1:14" s="41" customFormat="1" ht="15">
      <c r="A206" s="55"/>
      <c r="B206" s="43" t="s">
        <v>11</v>
      </c>
      <c r="C206" s="56"/>
      <c r="D206" s="44"/>
      <c r="E206" s="61"/>
      <c r="F206" s="56"/>
      <c r="G206" s="44"/>
      <c r="H206" s="61"/>
      <c r="I206" s="56"/>
      <c r="J206" s="44"/>
      <c r="K206" s="62"/>
      <c r="L206" s="56"/>
      <c r="M206" s="44"/>
      <c r="N206" s="62"/>
    </row>
    <row r="207" spans="1:14">
      <c r="A207" s="47"/>
      <c r="B207" s="47" t="s">
        <v>3</v>
      </c>
      <c r="C207" s="73">
        <f>C191+C199</f>
        <v>19353.78</v>
      </c>
      <c r="D207" s="73">
        <f>D191+D199</f>
        <v>19353.792796857913</v>
      </c>
      <c r="E207" s="50">
        <f>C207-D207</f>
        <v>-1.2796857914509019E-2</v>
      </c>
      <c r="F207" s="73">
        <f>F191+F199</f>
        <v>22227.870000000003</v>
      </c>
      <c r="G207" s="73">
        <f>G191+G199</f>
        <v>22227.802839536791</v>
      </c>
      <c r="H207" s="50">
        <f>F207-G207</f>
        <v>6.7160463211621391E-2</v>
      </c>
      <c r="I207" s="74">
        <f>I191+I199</f>
        <v>997320</v>
      </c>
      <c r="J207" s="74">
        <f>J191+J199</f>
        <v>997320</v>
      </c>
      <c r="K207" s="53">
        <f>I207-J207</f>
        <v>0</v>
      </c>
      <c r="L207" s="74">
        <f>L191+L199</f>
        <v>891738</v>
      </c>
      <c r="M207" s="74">
        <f>M191+M199</f>
        <v>891730</v>
      </c>
      <c r="N207" s="53">
        <f>L207-M207</f>
        <v>8</v>
      </c>
    </row>
    <row r="208" spans="1:14">
      <c r="A208" s="47"/>
      <c r="B208" s="47" t="s">
        <v>4</v>
      </c>
      <c r="C208" s="73">
        <f t="shared" ref="C208:D208" si="116">C192+C200</f>
        <v>25918.83</v>
      </c>
      <c r="D208" s="73">
        <f t="shared" si="116"/>
        <v>25918.807907537172</v>
      </c>
      <c r="E208" s="50">
        <f t="shared" ref="E208:E212" si="117">C208-D208</f>
        <v>2.2092462830187287E-2</v>
      </c>
      <c r="F208" s="73">
        <f t="shared" ref="F208:G208" si="118">F192+F200</f>
        <v>32880.080000000002</v>
      </c>
      <c r="G208" s="73">
        <f t="shared" si="118"/>
        <v>32880.729252868136</v>
      </c>
      <c r="H208" s="50">
        <f t="shared" ref="H208:H212" si="119">F208-G208</f>
        <v>-0.6492528681337717</v>
      </c>
      <c r="I208" s="74">
        <f t="shared" ref="I208:J208" si="120">I192+I200</f>
        <v>12781351</v>
      </c>
      <c r="J208" s="74">
        <f t="shared" si="120"/>
        <v>12781348</v>
      </c>
      <c r="K208" s="53">
        <f t="shared" ref="K208:K212" si="121">I208-J208</f>
        <v>3</v>
      </c>
      <c r="L208" s="74">
        <f t="shared" ref="L208:M208" si="122">L192+L200</f>
        <v>14155060</v>
      </c>
      <c r="M208" s="74">
        <f t="shared" si="122"/>
        <v>14155055</v>
      </c>
      <c r="N208" s="53">
        <f t="shared" ref="N208:N212" si="123">L208-M208</f>
        <v>5</v>
      </c>
    </row>
    <row r="209" spans="1:14">
      <c r="A209" s="47"/>
      <c r="B209" s="47" t="s">
        <v>5</v>
      </c>
      <c r="C209" s="73">
        <f t="shared" ref="C209:D209" si="124">C193+C201</f>
        <v>51454.94</v>
      </c>
      <c r="D209" s="73">
        <f t="shared" si="124"/>
        <v>52238.412804041523</v>
      </c>
      <c r="E209" s="50">
        <f t="shared" si="117"/>
        <v>-783.47280404152116</v>
      </c>
      <c r="F209" s="73">
        <f t="shared" ref="F209:G209" si="125">F193+F201</f>
        <v>63565.71</v>
      </c>
      <c r="G209" s="73">
        <f t="shared" si="125"/>
        <v>63565.699312407429</v>
      </c>
      <c r="H209" s="50">
        <f t="shared" si="119"/>
        <v>1.0687592570320703E-2</v>
      </c>
      <c r="I209" s="74">
        <f t="shared" ref="I209:J209" si="126">I193+I201</f>
        <v>807</v>
      </c>
      <c r="J209" s="74">
        <f t="shared" si="126"/>
        <v>2020</v>
      </c>
      <c r="K209" s="53">
        <f t="shared" si="121"/>
        <v>-1213</v>
      </c>
      <c r="L209" s="74">
        <f t="shared" ref="L209:M209" si="127">L193+L201</f>
        <v>1006</v>
      </c>
      <c r="M209" s="74">
        <f t="shared" si="127"/>
        <v>1006</v>
      </c>
      <c r="N209" s="53">
        <f t="shared" si="123"/>
        <v>0</v>
      </c>
    </row>
    <row r="210" spans="1:14">
      <c r="A210" s="47"/>
      <c r="B210" s="47" t="s">
        <v>6</v>
      </c>
      <c r="C210" s="73">
        <f t="shared" ref="C210:D210" si="128">C194+C202</f>
        <v>4424.07</v>
      </c>
      <c r="D210" s="73">
        <f t="shared" si="128"/>
        <v>5893.5840698267039</v>
      </c>
      <c r="E210" s="50">
        <f t="shared" si="117"/>
        <v>-1469.5140698267041</v>
      </c>
      <c r="F210" s="73">
        <f t="shared" ref="F210:G210" si="129">F194+F202</f>
        <v>1908.0500000000002</v>
      </c>
      <c r="G210" s="73">
        <f t="shared" si="129"/>
        <v>1908.0640195446697</v>
      </c>
      <c r="H210" s="50">
        <f t="shared" si="119"/>
        <v>-1.4019544669508832E-2</v>
      </c>
      <c r="I210" s="74">
        <f t="shared" ref="I210:J210" si="130">I194+I202</f>
        <v>2267</v>
      </c>
      <c r="J210" s="74">
        <f t="shared" si="130"/>
        <v>18574</v>
      </c>
      <c r="K210" s="53">
        <f t="shared" si="121"/>
        <v>-16307</v>
      </c>
      <c r="L210" s="74">
        <f t="shared" ref="L210:M210" si="131">L194+L202</f>
        <v>2420</v>
      </c>
      <c r="M210" s="74">
        <f t="shared" si="131"/>
        <v>2420</v>
      </c>
      <c r="N210" s="53">
        <f t="shared" si="123"/>
        <v>0</v>
      </c>
    </row>
    <row r="211" spans="1:14">
      <c r="A211" s="47"/>
      <c r="B211" s="47" t="s">
        <v>25</v>
      </c>
      <c r="C211" s="73">
        <f t="shared" ref="C211:D211" si="132">C195+C203</f>
        <v>1981.77</v>
      </c>
      <c r="D211" s="73">
        <f t="shared" si="132"/>
        <v>0</v>
      </c>
      <c r="E211" s="50">
        <f t="shared" si="117"/>
        <v>1981.77</v>
      </c>
      <c r="F211" s="73">
        <f t="shared" ref="F211:G211" si="133">F195+F203</f>
        <v>2354.31</v>
      </c>
      <c r="G211" s="73">
        <f t="shared" si="133"/>
        <v>2354.2938965216199</v>
      </c>
      <c r="H211" s="50">
        <f t="shared" si="119"/>
        <v>1.6103478380045999E-2</v>
      </c>
      <c r="I211" s="74">
        <f t="shared" ref="I211:J211" si="134">I195+I203</f>
        <v>16576</v>
      </c>
      <c r="J211" s="74">
        <f t="shared" si="134"/>
        <v>0</v>
      </c>
      <c r="K211" s="53">
        <f t="shared" si="121"/>
        <v>16576</v>
      </c>
      <c r="L211" s="74">
        <f t="shared" ref="L211:M211" si="135">L195+L203</f>
        <v>17512</v>
      </c>
      <c r="M211" s="74">
        <f t="shared" si="135"/>
        <v>17512</v>
      </c>
      <c r="N211" s="53">
        <f t="shared" si="123"/>
        <v>0</v>
      </c>
    </row>
    <row r="212" spans="1:14" s="41" customFormat="1" ht="15">
      <c r="A212" s="55"/>
      <c r="B212" s="55"/>
      <c r="C212" s="56">
        <f>C207+C208+C209+C210+C211</f>
        <v>103133.39</v>
      </c>
      <c r="D212" s="57">
        <f>D207+D208+D209+D210+D211</f>
        <v>103404.5975782633</v>
      </c>
      <c r="E212" s="58">
        <f t="shared" si="117"/>
        <v>-271.20757826330373</v>
      </c>
      <c r="F212" s="56">
        <f>F207+F208+F209+F210+F211</f>
        <v>122936.02</v>
      </c>
      <c r="G212" s="57">
        <f>G207+G208+G209+G210+G211</f>
        <v>122936.58932087866</v>
      </c>
      <c r="H212" s="58">
        <f t="shared" si="119"/>
        <v>-0.56932087865425274</v>
      </c>
      <c r="I212" s="56">
        <f>I207+I208+I209+I210+I211</f>
        <v>13798321</v>
      </c>
      <c r="J212" s="59">
        <f>J207+J208+J209+J210+J211</f>
        <v>13799262</v>
      </c>
      <c r="K212" s="60">
        <f t="shared" si="121"/>
        <v>-941</v>
      </c>
      <c r="L212" s="56">
        <f>L207+L208+L209+L210+L211</f>
        <v>15067736</v>
      </c>
      <c r="M212" s="59">
        <f>M207+M208+M209+M210+M211</f>
        <v>15067723</v>
      </c>
      <c r="N212" s="60">
        <f t="shared" si="123"/>
        <v>13</v>
      </c>
    </row>
    <row r="213" spans="1:14">
      <c r="A213" s="47"/>
      <c r="B213" s="47"/>
      <c r="C213" s="39"/>
      <c r="D213" s="51"/>
      <c r="E213" s="51"/>
      <c r="F213" s="39"/>
      <c r="G213" s="51"/>
      <c r="H213" s="51"/>
      <c r="I213" s="39"/>
      <c r="J213" s="54"/>
      <c r="K213" s="54"/>
      <c r="L213" s="39"/>
      <c r="M213" s="54"/>
      <c r="N213" s="39"/>
    </row>
    <row r="214" spans="1:14">
      <c r="A214" s="95"/>
      <c r="B214" s="95"/>
      <c r="C214" s="88"/>
      <c r="D214" s="96"/>
      <c r="E214" s="96"/>
      <c r="F214" s="88"/>
      <c r="G214" s="96"/>
      <c r="H214" s="96"/>
      <c r="I214" s="88"/>
      <c r="J214" s="97"/>
      <c r="K214" s="97"/>
      <c r="L214" s="88"/>
      <c r="M214" s="97"/>
    </row>
    <row r="215" spans="1:14">
      <c r="A215" s="98" t="s">
        <v>24</v>
      </c>
      <c r="M215" s="78"/>
    </row>
    <row r="216" spans="1:14">
      <c r="A216" s="98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86"/>
  <sheetViews>
    <sheetView tabSelected="1" topLeftCell="L173" zoomScaleNormal="100" zoomScaleSheetLayoutView="50" workbookViewId="0">
      <selection activeCell="U193" sqref="U193"/>
    </sheetView>
  </sheetViews>
  <sheetFormatPr defaultRowHeight="12.75"/>
  <cols>
    <col min="1" max="1" width="6.42578125" style="24" customWidth="1"/>
    <col min="2" max="2" width="30" style="24" customWidth="1"/>
    <col min="3" max="23" width="11.7109375" style="24" customWidth="1"/>
    <col min="24" max="25" width="14.7109375" style="24" customWidth="1"/>
    <col min="26" max="26" width="11.7109375" style="24" customWidth="1"/>
    <col min="27" max="28" width="12.7109375" style="24" customWidth="1"/>
    <col min="29" max="30" width="11.7109375" style="24" customWidth="1"/>
    <col min="31" max="31" width="9.140625" style="24"/>
    <col min="32" max="32" width="9.5703125" style="24" bestFit="1" customWidth="1"/>
    <col min="33" max="33" width="10.5703125" style="24" bestFit="1" customWidth="1"/>
    <col min="34" max="16384" width="9.140625" style="24"/>
  </cols>
  <sheetData>
    <row r="1" spans="1:30" ht="15">
      <c r="A1" s="29"/>
      <c r="B1" s="133" t="s">
        <v>60</v>
      </c>
      <c r="C1" s="133"/>
      <c r="D1" s="133"/>
      <c r="E1" s="133"/>
      <c r="F1" s="133"/>
      <c r="G1" s="133"/>
      <c r="H1" s="133"/>
      <c r="I1" s="133"/>
      <c r="J1" s="109"/>
      <c r="K1" s="109"/>
      <c r="L1" s="109"/>
      <c r="M1" s="109"/>
      <c r="N1" s="109"/>
      <c r="O1" s="109"/>
      <c r="P1" s="109"/>
      <c r="Q1" s="109"/>
      <c r="R1" s="134" t="s">
        <v>56</v>
      </c>
      <c r="S1" s="134"/>
      <c r="T1" s="134"/>
      <c r="U1" s="134"/>
      <c r="V1" s="134"/>
      <c r="W1" s="134"/>
      <c r="Y1" s="134" t="s">
        <v>56</v>
      </c>
      <c r="Z1" s="134"/>
      <c r="AA1" s="134"/>
      <c r="AB1" s="134"/>
      <c r="AC1" s="134"/>
      <c r="AD1" s="134"/>
    </row>
    <row r="2" spans="1:30" ht="41.25" customHeight="1">
      <c r="A2" s="135" t="s">
        <v>2</v>
      </c>
      <c r="B2" s="135" t="s">
        <v>0</v>
      </c>
      <c r="C2" s="135" t="s">
        <v>15</v>
      </c>
      <c r="D2" s="135"/>
      <c r="E2" s="135"/>
      <c r="F2" s="135"/>
      <c r="G2" s="135"/>
      <c r="H2" s="135"/>
      <c r="I2" s="135"/>
      <c r="J2" s="135" t="s">
        <v>8</v>
      </c>
      <c r="K2" s="135"/>
      <c r="L2" s="135"/>
      <c r="M2" s="135"/>
      <c r="N2" s="135"/>
      <c r="O2" s="135"/>
      <c r="P2" s="135"/>
      <c r="Q2" s="136" t="s">
        <v>9</v>
      </c>
      <c r="R2" s="136"/>
      <c r="S2" s="136"/>
      <c r="T2" s="136"/>
      <c r="U2" s="136"/>
      <c r="V2" s="136"/>
      <c r="W2" s="136"/>
      <c r="X2" s="136" t="s">
        <v>55</v>
      </c>
      <c r="Y2" s="136"/>
      <c r="Z2" s="136"/>
      <c r="AA2" s="136"/>
      <c r="AB2" s="136"/>
      <c r="AC2" s="136"/>
      <c r="AD2" s="136"/>
    </row>
    <row r="3" spans="1:30" s="25" customFormat="1" ht="39.75" customHeight="1">
      <c r="A3" s="135"/>
      <c r="B3" s="135"/>
      <c r="C3" s="114" t="s">
        <v>57</v>
      </c>
      <c r="D3" s="114" t="s">
        <v>61</v>
      </c>
      <c r="E3" s="104" t="s">
        <v>23</v>
      </c>
      <c r="F3" s="115" t="s">
        <v>58</v>
      </c>
      <c r="G3" s="115" t="s">
        <v>62</v>
      </c>
      <c r="H3" s="104" t="s">
        <v>23</v>
      </c>
      <c r="I3" s="104" t="s">
        <v>54</v>
      </c>
      <c r="J3" s="114" t="s">
        <v>57</v>
      </c>
      <c r="K3" s="114" t="s">
        <v>61</v>
      </c>
      <c r="L3" s="104" t="s">
        <v>23</v>
      </c>
      <c r="M3" s="115" t="s">
        <v>58</v>
      </c>
      <c r="N3" s="115" t="s">
        <v>62</v>
      </c>
      <c r="O3" s="104" t="s">
        <v>23</v>
      </c>
      <c r="P3" s="104" t="s">
        <v>54</v>
      </c>
      <c r="Q3" s="114" t="s">
        <v>57</v>
      </c>
      <c r="R3" s="114" t="s">
        <v>61</v>
      </c>
      <c r="S3" s="104" t="s">
        <v>23</v>
      </c>
      <c r="T3" s="115" t="s">
        <v>58</v>
      </c>
      <c r="U3" s="115" t="s">
        <v>62</v>
      </c>
      <c r="V3" s="104" t="s">
        <v>23</v>
      </c>
      <c r="W3" s="104" t="s">
        <v>54</v>
      </c>
      <c r="X3" s="114" t="s">
        <v>57</v>
      </c>
      <c r="Y3" s="114" t="s">
        <v>61</v>
      </c>
      <c r="Z3" s="104" t="s">
        <v>23</v>
      </c>
      <c r="AA3" s="115" t="s">
        <v>58</v>
      </c>
      <c r="AB3" s="115" t="s">
        <v>62</v>
      </c>
      <c r="AC3" s="104" t="s">
        <v>23</v>
      </c>
      <c r="AD3" s="104" t="s">
        <v>54</v>
      </c>
    </row>
    <row r="4" spans="1:30" s="25" customFormat="1" ht="15">
      <c r="A4" s="17">
        <v>1</v>
      </c>
      <c r="B4" s="118" t="s">
        <v>46</v>
      </c>
      <c r="C4" s="12">
        <f>C5+C6+C7+C8+C9</f>
        <v>178.80515497144131</v>
      </c>
      <c r="D4" s="12">
        <f>D5+D6+D7+D8+D9</f>
        <v>150.69144363377106</v>
      </c>
      <c r="E4" s="105">
        <f t="shared" ref="E4:E9" si="0">((D4-C4)/C4)*100</f>
        <v>-15.723098890611158</v>
      </c>
      <c r="F4" s="12">
        <f>F5+F6+F7+F8+F9</f>
        <v>297.63049676986435</v>
      </c>
      <c r="G4" s="12">
        <f>G5+G6+G7+G8+G9</f>
        <v>412.44194743207004</v>
      </c>
      <c r="H4" s="105">
        <f t="shared" ref="H4:H9" si="1">((G4-F4)/F4)*100</f>
        <v>38.575163468876944</v>
      </c>
      <c r="I4" s="106">
        <f>(G4/G$179)*100</f>
        <v>2.0151797031732488</v>
      </c>
      <c r="J4" s="23">
        <f>J5+J6+J7+J8+J9</f>
        <v>15820</v>
      </c>
      <c r="K4" s="23">
        <f>K5+K6+K7+K8+K9</f>
        <v>17151</v>
      </c>
      <c r="L4" s="105">
        <f t="shared" ref="L4:L9" si="2">((K4-J4)/J4)*100</f>
        <v>8.413400758533502</v>
      </c>
      <c r="M4" s="23">
        <f>M5+M6+M7+M8+M9</f>
        <v>25979</v>
      </c>
      <c r="N4" s="23">
        <f>N5+N6+N7+N8+N9</f>
        <v>25555</v>
      </c>
      <c r="O4" s="105">
        <f t="shared" ref="O4:O9" si="3">((N4-M4)/M4)*100</f>
        <v>-1.6320874552523192</v>
      </c>
      <c r="P4" s="106">
        <f>(N4/N$179)*100</f>
        <v>1.7941227473421639</v>
      </c>
      <c r="Q4" s="23">
        <f>Q5+Q6+Q7+Q8+Q9</f>
        <v>316044</v>
      </c>
      <c r="R4" s="23">
        <f>R5+R6+R7+R8+R9</f>
        <v>86740</v>
      </c>
      <c r="S4" s="105">
        <f t="shared" ref="S4:S9" si="4">((R4-Q4)/Q4)*100</f>
        <v>-72.554454443052236</v>
      </c>
      <c r="T4" s="23">
        <f>T5+T6+T7+T8+T9</f>
        <v>474096</v>
      </c>
      <c r="U4" s="23">
        <f>U5+U6+U7+U8+U9</f>
        <v>166735</v>
      </c>
      <c r="V4" s="105">
        <f t="shared" ref="V4:V9" si="5">((U4-T4)/T4)*100</f>
        <v>-64.830962505484123</v>
      </c>
      <c r="W4" s="106">
        <f>(U4/U$179)*100</f>
        <v>1.4990904400134109</v>
      </c>
      <c r="X4" s="12">
        <f>X5+X6+X7+X8+X9</f>
        <v>15852.955134703001</v>
      </c>
      <c r="Y4" s="12">
        <f>Y5+Y6+Y7+Y8+Y9</f>
        <v>16805.717454633999</v>
      </c>
      <c r="Z4" s="105">
        <f t="shared" ref="Z4:Z9" si="6">((Y4-X4)/X4)*100</f>
        <v>6.0099982106512657</v>
      </c>
      <c r="AA4" s="12">
        <f>AA5+AA6+AA7+AA8+AA9</f>
        <v>29747.337541061999</v>
      </c>
      <c r="AB4" s="12">
        <f>AB5+AB6+AB7+AB8+AB9</f>
        <v>32116.456822143002</v>
      </c>
      <c r="AC4" s="105">
        <f t="shared" ref="AC4:AC9" si="7">((AB4-AA4)/AA4)*100</f>
        <v>7.9641389008706005</v>
      </c>
      <c r="AD4" s="106">
        <f>(AB4/AB$179)*100</f>
        <v>6.9060134906529775</v>
      </c>
    </row>
    <row r="5" spans="1:30">
      <c r="A5" s="5"/>
      <c r="B5" s="119" t="s">
        <v>3</v>
      </c>
      <c r="C5" s="110">
        <v>9.3210878980000089</v>
      </c>
      <c r="D5" s="110">
        <v>8.47021522</v>
      </c>
      <c r="E5" s="107">
        <f t="shared" si="0"/>
        <v>-9.1284696304878477</v>
      </c>
      <c r="F5" s="110">
        <v>21.293863860000023</v>
      </c>
      <c r="G5" s="110">
        <v>11.152213240000002</v>
      </c>
      <c r="H5" s="107">
        <f t="shared" si="1"/>
        <v>-47.627103689015556</v>
      </c>
      <c r="I5" s="108">
        <f>(G5/G$180)*100</f>
        <v>0.47480783423496481</v>
      </c>
      <c r="J5" s="111">
        <v>325</v>
      </c>
      <c r="K5" s="111">
        <v>141</v>
      </c>
      <c r="L5" s="107">
        <f t="shared" si="2"/>
        <v>-56.615384615384613</v>
      </c>
      <c r="M5" s="111">
        <v>716</v>
      </c>
      <c r="N5" s="111">
        <v>193</v>
      </c>
      <c r="O5" s="107">
        <f t="shared" si="3"/>
        <v>-73.044692737430168</v>
      </c>
      <c r="P5" s="108">
        <f>(N5/N$180)*100</f>
        <v>0.3198912701175145</v>
      </c>
      <c r="Q5" s="111">
        <v>0</v>
      </c>
      <c r="R5" s="111">
        <v>0</v>
      </c>
      <c r="S5" s="116" t="s">
        <v>59</v>
      </c>
      <c r="T5" s="111">
        <v>0</v>
      </c>
      <c r="U5" s="111">
        <v>0</v>
      </c>
      <c r="V5" s="116" t="s">
        <v>59</v>
      </c>
      <c r="W5" s="116" t="s">
        <v>59</v>
      </c>
      <c r="X5" s="110">
        <v>25.230267563000012</v>
      </c>
      <c r="Y5" s="110">
        <v>12.37019045800001</v>
      </c>
      <c r="Z5" s="107">
        <f t="shared" si="6"/>
        <v>-50.970831256102898</v>
      </c>
      <c r="AA5" s="110">
        <v>44.771958162000018</v>
      </c>
      <c r="AB5" s="110">
        <v>15.878536853000009</v>
      </c>
      <c r="AC5" s="107">
        <f t="shared" si="7"/>
        <v>-64.534638410171567</v>
      </c>
      <c r="AD5" s="108">
        <f>(AB5/AB$180)*100</f>
        <v>0.63682959771087688</v>
      </c>
    </row>
    <row r="6" spans="1:30">
      <c r="A6" s="5"/>
      <c r="B6" s="119" t="s">
        <v>4</v>
      </c>
      <c r="C6" s="110">
        <v>88.112036971441299</v>
      </c>
      <c r="D6" s="110">
        <v>97.400895619771092</v>
      </c>
      <c r="E6" s="107">
        <f t="shared" si="0"/>
        <v>10.542099544629163</v>
      </c>
      <c r="F6" s="110">
        <v>153.23872030586438</v>
      </c>
      <c r="G6" s="110">
        <v>147.18927739907002</v>
      </c>
      <c r="H6" s="107">
        <f t="shared" si="1"/>
        <v>-3.9477247622008784</v>
      </c>
      <c r="I6" s="108">
        <f>(G6/G$181)*100</f>
        <v>2.9076724100360876</v>
      </c>
      <c r="J6" s="111">
        <v>15423</v>
      </c>
      <c r="K6" s="111">
        <v>16974</v>
      </c>
      <c r="L6" s="107">
        <f t="shared" si="2"/>
        <v>10.056409258899048</v>
      </c>
      <c r="M6" s="111">
        <v>25130</v>
      </c>
      <c r="N6" s="111">
        <v>25288</v>
      </c>
      <c r="O6" s="107">
        <f t="shared" si="3"/>
        <v>0.62873060087544763</v>
      </c>
      <c r="P6" s="108">
        <f>(N6/N$181)*100</f>
        <v>1.8568926713392493</v>
      </c>
      <c r="Q6" s="111">
        <v>0</v>
      </c>
      <c r="R6" s="111">
        <v>0</v>
      </c>
      <c r="S6" s="116" t="s">
        <v>59</v>
      </c>
      <c r="T6" s="111">
        <v>0</v>
      </c>
      <c r="U6" s="111">
        <v>0</v>
      </c>
      <c r="V6" s="116" t="s">
        <v>59</v>
      </c>
      <c r="W6" s="116" t="s">
        <v>59</v>
      </c>
      <c r="X6" s="110">
        <v>3171.0677027400002</v>
      </c>
      <c r="Y6" s="110">
        <v>2956.1303673759999</v>
      </c>
      <c r="Z6" s="107">
        <f t="shared" si="6"/>
        <v>-6.7780746269870251</v>
      </c>
      <c r="AA6" s="110">
        <v>5439.4946909999999</v>
      </c>
      <c r="AB6" s="110">
        <v>4721.4226783060003</v>
      </c>
      <c r="AC6" s="107">
        <f t="shared" si="7"/>
        <v>-13.201079392210765</v>
      </c>
      <c r="AD6" s="108">
        <f>(AB6/AB$181)*100</f>
        <v>2.3068115561482783</v>
      </c>
    </row>
    <row r="7" spans="1:30">
      <c r="A7" s="5"/>
      <c r="B7" s="119" t="s">
        <v>5</v>
      </c>
      <c r="C7" s="110">
        <v>75.492665193000022</v>
      </c>
      <c r="D7" s="110">
        <v>34.122045525999994</v>
      </c>
      <c r="E7" s="107">
        <f t="shared" si="0"/>
        <v>-54.800846626933073</v>
      </c>
      <c r="F7" s="110">
        <v>111.62105732199998</v>
      </c>
      <c r="G7" s="110">
        <v>235.96511431899998</v>
      </c>
      <c r="H7" s="107">
        <f t="shared" si="1"/>
        <v>111.3983866308462</v>
      </c>
      <c r="I7" s="108">
        <f>(G7/G$182)*100</f>
        <v>2.2897740318923514</v>
      </c>
      <c r="J7" s="111">
        <v>3</v>
      </c>
      <c r="K7" s="111">
        <v>1</v>
      </c>
      <c r="L7" s="107">
        <f t="shared" si="2"/>
        <v>-66.666666666666657</v>
      </c>
      <c r="M7" s="111">
        <v>8</v>
      </c>
      <c r="N7" s="111">
        <v>4</v>
      </c>
      <c r="O7" s="107">
        <f t="shared" si="3"/>
        <v>-50</v>
      </c>
      <c r="P7" s="108">
        <f>(N7/N$182)*100</f>
        <v>4.0816326530612246</v>
      </c>
      <c r="Q7" s="111">
        <v>208467</v>
      </c>
      <c r="R7" s="111">
        <v>1662</v>
      </c>
      <c r="S7" s="107">
        <f t="shared" si="4"/>
        <v>-99.202751514628218</v>
      </c>
      <c r="T7" s="111">
        <v>265915</v>
      </c>
      <c r="U7" s="111">
        <v>11363</v>
      </c>
      <c r="V7" s="107">
        <f t="shared" si="5"/>
        <v>-95.726830002068326</v>
      </c>
      <c r="W7" s="108">
        <f>(U7/U$182)*100</f>
        <v>0.2180200905427094</v>
      </c>
      <c r="X7" s="110">
        <v>606.41215379999983</v>
      </c>
      <c r="Y7" s="110">
        <v>92.772724099999991</v>
      </c>
      <c r="Z7" s="107">
        <f t="shared" si="6"/>
        <v>-84.701374548868742</v>
      </c>
      <c r="AA7" s="110">
        <v>1090.8495782999998</v>
      </c>
      <c r="AB7" s="110">
        <v>258.86976549999997</v>
      </c>
      <c r="AC7" s="107">
        <f t="shared" si="7"/>
        <v>-76.268976891990235</v>
      </c>
      <c r="AD7" s="108">
        <f>(AB7/AB$182)*100</f>
        <v>0.50334288295006335</v>
      </c>
    </row>
    <row r="8" spans="1:30">
      <c r="A8" s="5"/>
      <c r="B8" s="119" t="s">
        <v>6</v>
      </c>
      <c r="C8" s="110">
        <v>0.28179802800000003</v>
      </c>
      <c r="D8" s="110">
        <v>3.4697182109999987</v>
      </c>
      <c r="E8" s="107">
        <f t="shared" si="0"/>
        <v>1131.2783860219201</v>
      </c>
      <c r="F8" s="110">
        <v>0.83424242800000015</v>
      </c>
      <c r="G8" s="110">
        <v>3.9025595569999991</v>
      </c>
      <c r="H8" s="107">
        <f t="shared" si="1"/>
        <v>367.79682092601485</v>
      </c>
      <c r="I8" s="108">
        <f>(G8/G$183)*100</f>
        <v>0.18808932038853277</v>
      </c>
      <c r="J8" s="111">
        <v>0</v>
      </c>
      <c r="K8" s="111">
        <v>0</v>
      </c>
      <c r="L8" s="116" t="s">
        <v>59</v>
      </c>
      <c r="M8" s="111">
        <v>0</v>
      </c>
      <c r="N8" s="111">
        <v>0</v>
      </c>
      <c r="O8" s="116" t="s">
        <v>59</v>
      </c>
      <c r="P8" s="108">
        <f>(N8/N$183)*100</f>
        <v>0</v>
      </c>
      <c r="Q8" s="111">
        <v>0</v>
      </c>
      <c r="R8" s="111">
        <v>0</v>
      </c>
      <c r="S8" s="116" t="s">
        <v>59</v>
      </c>
      <c r="T8" s="111">
        <v>0</v>
      </c>
      <c r="U8" s="111">
        <v>0</v>
      </c>
      <c r="V8" s="116" t="s">
        <v>59</v>
      </c>
      <c r="W8" s="108">
        <f>(U8/U$183)*100</f>
        <v>0</v>
      </c>
      <c r="X8" s="110">
        <v>0</v>
      </c>
      <c r="Y8" s="110">
        <v>0</v>
      </c>
      <c r="Z8" s="116" t="s">
        <v>59</v>
      </c>
      <c r="AA8" s="110">
        <v>0</v>
      </c>
      <c r="AB8" s="110">
        <v>0</v>
      </c>
      <c r="AC8" s="116" t="s">
        <v>59</v>
      </c>
      <c r="AD8" s="108">
        <f>(AB8/AB$183)*100</f>
        <v>0</v>
      </c>
    </row>
    <row r="9" spans="1:30">
      <c r="A9" s="5"/>
      <c r="B9" s="119" t="s">
        <v>25</v>
      </c>
      <c r="C9" s="110">
        <v>5.5975668809999908</v>
      </c>
      <c r="D9" s="110">
        <v>7.2285690569999872</v>
      </c>
      <c r="E9" s="107">
        <f t="shared" si="0"/>
        <v>29.137698765800579</v>
      </c>
      <c r="F9" s="110">
        <v>10.64261285399999</v>
      </c>
      <c r="G9" s="110">
        <v>14.232782916999984</v>
      </c>
      <c r="H9" s="107">
        <f t="shared" si="1"/>
        <v>33.73391583675469</v>
      </c>
      <c r="I9" s="108">
        <f>(G9/G$184)*100</f>
        <v>2.1058796330581284</v>
      </c>
      <c r="J9" s="111">
        <v>69</v>
      </c>
      <c r="K9" s="111">
        <v>35</v>
      </c>
      <c r="L9" s="107">
        <f t="shared" si="2"/>
        <v>-49.275362318840585</v>
      </c>
      <c r="M9" s="111">
        <v>125</v>
      </c>
      <c r="N9" s="111">
        <v>70</v>
      </c>
      <c r="O9" s="107">
        <f t="shared" si="3"/>
        <v>-44</v>
      </c>
      <c r="P9" s="108">
        <f>(N9/N$184)*100</f>
        <v>3.9325842696629212</v>
      </c>
      <c r="Q9" s="111">
        <v>107577</v>
      </c>
      <c r="R9" s="111">
        <v>85078</v>
      </c>
      <c r="S9" s="107">
        <f t="shared" si="4"/>
        <v>-20.914321834592897</v>
      </c>
      <c r="T9" s="111">
        <v>208181</v>
      </c>
      <c r="U9" s="111">
        <v>155372</v>
      </c>
      <c r="V9" s="107">
        <f t="shared" si="5"/>
        <v>-25.366868254067377</v>
      </c>
      <c r="W9" s="108">
        <f>(U9/U$184)*100</f>
        <v>2.7679671033562396</v>
      </c>
      <c r="X9" s="110">
        <v>12050.245010600001</v>
      </c>
      <c r="Y9" s="110">
        <v>13744.444172700001</v>
      </c>
      <c r="Z9" s="107">
        <f t="shared" si="6"/>
        <v>14.059458215245391</v>
      </c>
      <c r="AA9" s="110">
        <v>23172.221313599999</v>
      </c>
      <c r="AB9" s="110">
        <v>27120.285841484001</v>
      </c>
      <c r="AC9" s="107">
        <f t="shared" si="7"/>
        <v>17.03791999244736</v>
      </c>
      <c r="AD9" s="108">
        <f>(AB9/AB$184)*100</f>
        <v>13.833135810058161</v>
      </c>
    </row>
    <row r="10" spans="1:30">
      <c r="A10" s="5"/>
      <c r="B10" s="119"/>
      <c r="C10" s="110"/>
      <c r="D10" s="110"/>
      <c r="E10" s="107"/>
      <c r="F10" s="110"/>
      <c r="G10" s="110"/>
      <c r="H10" s="107"/>
      <c r="I10" s="108"/>
      <c r="J10" s="111"/>
      <c r="K10" s="111"/>
      <c r="L10" s="107"/>
      <c r="M10" s="111"/>
      <c r="N10" s="111"/>
      <c r="O10" s="107"/>
      <c r="P10" s="108"/>
      <c r="Q10" s="111"/>
      <c r="R10" s="111"/>
      <c r="S10" s="107"/>
      <c r="T10" s="111"/>
      <c r="U10" s="111"/>
      <c r="V10" s="107"/>
      <c r="W10" s="108"/>
      <c r="X10" s="110"/>
      <c r="Y10" s="110"/>
      <c r="Z10" s="107"/>
      <c r="AA10" s="110"/>
      <c r="AB10" s="110"/>
      <c r="AC10" s="107"/>
      <c r="AD10" s="108"/>
    </row>
    <row r="11" spans="1:30" s="25" customFormat="1" ht="15">
      <c r="A11" s="17">
        <v>2</v>
      </c>
      <c r="B11" s="118" t="s">
        <v>22</v>
      </c>
      <c r="C11" s="12">
        <f>C12+C13+C14+C15+C16</f>
        <v>7.2540770709999993</v>
      </c>
      <c r="D11" s="12">
        <f>D12+D13+D14+D15+D16</f>
        <v>4.593696993</v>
      </c>
      <c r="E11" s="105">
        <f t="shared" ref="E11:E16" si="8">((D11-C11)/C11)*100</f>
        <v>-36.674273680321633</v>
      </c>
      <c r="F11" s="12">
        <f>F12+F13+F14+F15+F16</f>
        <v>15.436434655999999</v>
      </c>
      <c r="G11" s="12">
        <f>G12+G13+G14+G15+G16</f>
        <v>8.3228309520000003</v>
      </c>
      <c r="H11" s="105">
        <f t="shared" ref="H11:H16" si="9">((G11-F11)/F11)*100</f>
        <v>-46.083204201787666</v>
      </c>
      <c r="I11" s="106">
        <f>(G11/G$179)*100</f>
        <v>4.0665116901512227E-2</v>
      </c>
      <c r="J11" s="23">
        <f>J12+J13+J14+J15+J16</f>
        <v>2171</v>
      </c>
      <c r="K11" s="23">
        <f>K12+K13+K14+K15+K16</f>
        <v>1139</v>
      </c>
      <c r="L11" s="105">
        <f t="shared" ref="L11:L16" si="10">((K11-J11)/J11)*100</f>
        <v>-47.535697835099036</v>
      </c>
      <c r="M11" s="23">
        <f>M12+M13+M14+M15+M16</f>
        <v>3818</v>
      </c>
      <c r="N11" s="23">
        <f>N12+N13+N14+N15+N16</f>
        <v>1883</v>
      </c>
      <c r="O11" s="105">
        <f t="shared" ref="O11:O16" si="11">((N11-M11)/M11)*100</f>
        <v>-50.680984808800424</v>
      </c>
      <c r="P11" s="106">
        <f>(N11/N$179)*100</f>
        <v>0.13219851822521209</v>
      </c>
      <c r="Q11" s="23">
        <f>Q12+Q13+Q14+Q15+Q16</f>
        <v>9902</v>
      </c>
      <c r="R11" s="23">
        <f>R12+R13+R14+R15+R16</f>
        <v>16114</v>
      </c>
      <c r="S11" s="105">
        <f t="shared" ref="S11:S16" si="12">((R11-Q11)/Q11)*100</f>
        <v>62.734801050292866</v>
      </c>
      <c r="T11" s="23">
        <f>T12+T13+T14+T15+T16</f>
        <v>21788</v>
      </c>
      <c r="U11" s="23">
        <f>U12+U13+U14+U15+U16</f>
        <v>28783</v>
      </c>
      <c r="V11" s="105">
        <f t="shared" ref="V11:V16" si="13">((U11-T11)/T11)*100</f>
        <v>32.104828345878467</v>
      </c>
      <c r="W11" s="106">
        <f>(U11/U$179)*100</f>
        <v>0.25878381944346418</v>
      </c>
      <c r="X11" s="12">
        <f>X12+X13+X14+X15+X16</f>
        <v>2894.5274816000001</v>
      </c>
      <c r="Y11" s="12">
        <f>Y12+Y13+Y14+Y15+Y16</f>
        <v>2664.0321476999998</v>
      </c>
      <c r="Z11" s="105">
        <f t="shared" ref="Z11:Z16" si="14">((Y11-X11)/X11)*100</f>
        <v>-7.9631420107502331</v>
      </c>
      <c r="AA11" s="12">
        <f>AA12+AA13+AA14+AA15+AA16</f>
        <v>7409.7024684000007</v>
      </c>
      <c r="AB11" s="12">
        <f>AB12+AB13+AB14+AB15+AB16</f>
        <v>4567.3131992999997</v>
      </c>
      <c r="AC11" s="105">
        <f t="shared" ref="AC11:AC16" si="15">((AB11-AA11)/AA11)*100</f>
        <v>-38.360369815412668</v>
      </c>
      <c r="AD11" s="106">
        <f>(AB11/AB$179)*100</f>
        <v>0.98211103251764453</v>
      </c>
    </row>
    <row r="12" spans="1:30">
      <c r="A12" s="5"/>
      <c r="B12" s="119" t="s">
        <v>3</v>
      </c>
      <c r="C12" s="16">
        <v>0.21561450000000001</v>
      </c>
      <c r="D12" s="16">
        <v>6.0885000000000009E-2</v>
      </c>
      <c r="E12" s="107">
        <f t="shared" si="8"/>
        <v>-71.762103198068786</v>
      </c>
      <c r="F12" s="16">
        <v>0.31977420000000001</v>
      </c>
      <c r="G12" s="16">
        <v>7.4830099999999997E-2</v>
      </c>
      <c r="H12" s="107">
        <f t="shared" si="9"/>
        <v>-76.599081476867113</v>
      </c>
      <c r="I12" s="108">
        <f>(G12/G$180)*100</f>
        <v>3.1859073129223842E-3</v>
      </c>
      <c r="J12" s="103">
        <v>5</v>
      </c>
      <c r="K12" s="103">
        <v>4</v>
      </c>
      <c r="L12" s="107">
        <f t="shared" si="10"/>
        <v>-20</v>
      </c>
      <c r="M12" s="103">
        <v>11</v>
      </c>
      <c r="N12" s="103">
        <v>6</v>
      </c>
      <c r="O12" s="107">
        <f t="shared" si="11"/>
        <v>-45.454545454545453</v>
      </c>
      <c r="P12" s="108">
        <f>(N12/N$180)*100</f>
        <v>9.9448063248968217E-3</v>
      </c>
      <c r="Q12" s="103">
        <v>0</v>
      </c>
      <c r="R12" s="103">
        <v>0</v>
      </c>
      <c r="S12" s="116" t="s">
        <v>59</v>
      </c>
      <c r="T12" s="103">
        <v>0</v>
      </c>
      <c r="U12" s="103">
        <v>0</v>
      </c>
      <c r="V12" s="116" t="s">
        <v>59</v>
      </c>
      <c r="W12" s="116" t="s">
        <v>59</v>
      </c>
      <c r="X12" s="16">
        <v>0.50237500000000002</v>
      </c>
      <c r="Y12" s="16">
        <v>2.5499999999999998</v>
      </c>
      <c r="Z12" s="107">
        <f t="shared" si="14"/>
        <v>407.5889524757402</v>
      </c>
      <c r="AA12" s="16">
        <v>0.84806499999999996</v>
      </c>
      <c r="AB12" s="16">
        <v>3.85</v>
      </c>
      <c r="AC12" s="107">
        <f t="shared" si="15"/>
        <v>353.97463637810785</v>
      </c>
      <c r="AD12" s="108">
        <f>(AB12/AB$180)*100</f>
        <v>0.15440931200935223</v>
      </c>
    </row>
    <row r="13" spans="1:30">
      <c r="A13" s="5"/>
      <c r="B13" s="119" t="s">
        <v>4</v>
      </c>
      <c r="C13" s="16">
        <v>6.3275226159999995</v>
      </c>
      <c r="D13" s="16">
        <v>2.6319205420000005</v>
      </c>
      <c r="E13" s="107">
        <f t="shared" si="8"/>
        <v>-58.405197393608162</v>
      </c>
      <c r="F13" s="16">
        <v>11.409039262</v>
      </c>
      <c r="G13" s="16">
        <v>5.2455753749999996</v>
      </c>
      <c r="H13" s="107">
        <f t="shared" si="9"/>
        <v>-54.022637186713894</v>
      </c>
      <c r="I13" s="108">
        <f>(G13/G$181)*100</f>
        <v>0.10362449671723555</v>
      </c>
      <c r="J13" s="103">
        <v>2158</v>
      </c>
      <c r="K13" s="103">
        <v>1130</v>
      </c>
      <c r="L13" s="107">
        <f t="shared" si="10"/>
        <v>-47.636700648748842</v>
      </c>
      <c r="M13" s="103">
        <v>3775</v>
      </c>
      <c r="N13" s="103">
        <v>1869</v>
      </c>
      <c r="O13" s="107">
        <f t="shared" si="11"/>
        <v>-50.490066225165563</v>
      </c>
      <c r="P13" s="108">
        <f>(N13/N$181)*100</f>
        <v>0.13724028799165838</v>
      </c>
      <c r="Q13" s="103">
        <v>0</v>
      </c>
      <c r="R13" s="103">
        <v>0</v>
      </c>
      <c r="S13" s="116" t="s">
        <v>59</v>
      </c>
      <c r="T13" s="103">
        <v>0</v>
      </c>
      <c r="U13" s="103">
        <v>0</v>
      </c>
      <c r="V13" s="116" t="s">
        <v>59</v>
      </c>
      <c r="W13" s="116" t="s">
        <v>59</v>
      </c>
      <c r="X13" s="16">
        <v>1477.5400247999999</v>
      </c>
      <c r="Y13" s="16">
        <v>719.60697720000007</v>
      </c>
      <c r="Z13" s="107">
        <f t="shared" si="14"/>
        <v>-51.296955404141677</v>
      </c>
      <c r="AA13" s="16">
        <v>2541.6573263999999</v>
      </c>
      <c r="AB13" s="16">
        <v>1124.5900872</v>
      </c>
      <c r="AC13" s="107">
        <f t="shared" si="15"/>
        <v>-55.753670035729485</v>
      </c>
      <c r="AD13" s="108">
        <f>(AB13/AB$181)*100</f>
        <v>0.54945671799364071</v>
      </c>
    </row>
    <row r="14" spans="1:30">
      <c r="A14" s="5"/>
      <c r="B14" s="119" t="s">
        <v>5</v>
      </c>
      <c r="C14" s="16">
        <v>0</v>
      </c>
      <c r="D14" s="16">
        <v>0</v>
      </c>
      <c r="E14" s="116" t="s">
        <v>59</v>
      </c>
      <c r="F14" s="16">
        <v>0</v>
      </c>
      <c r="G14" s="16">
        <v>0</v>
      </c>
      <c r="H14" s="116" t="s">
        <v>59</v>
      </c>
      <c r="I14" s="108">
        <f>(G14/G$182)*100</f>
        <v>0</v>
      </c>
      <c r="J14" s="103">
        <v>0</v>
      </c>
      <c r="K14" s="103">
        <v>0</v>
      </c>
      <c r="L14" s="116" t="s">
        <v>59</v>
      </c>
      <c r="M14" s="103">
        <v>0</v>
      </c>
      <c r="N14" s="103">
        <v>0</v>
      </c>
      <c r="O14" s="116" t="s">
        <v>59</v>
      </c>
      <c r="P14" s="108">
        <f>(N14/N$182)*100</f>
        <v>0</v>
      </c>
      <c r="Q14" s="103">
        <v>0</v>
      </c>
      <c r="R14" s="103">
        <v>0</v>
      </c>
      <c r="S14" s="116" t="s">
        <v>59</v>
      </c>
      <c r="T14" s="103">
        <v>0</v>
      </c>
      <c r="U14" s="103">
        <v>0</v>
      </c>
      <c r="V14" s="116" t="s">
        <v>59</v>
      </c>
      <c r="W14" s="108">
        <f>(U14/U$182)*100</f>
        <v>0</v>
      </c>
      <c r="X14" s="16">
        <v>0</v>
      </c>
      <c r="Y14" s="16">
        <v>0</v>
      </c>
      <c r="Z14" s="116" t="s">
        <v>59</v>
      </c>
      <c r="AA14" s="16">
        <v>0</v>
      </c>
      <c r="AB14" s="16">
        <v>0</v>
      </c>
      <c r="AC14" s="116" t="s">
        <v>59</v>
      </c>
      <c r="AD14" s="108">
        <f>(AB14/AB$182)*100</f>
        <v>0</v>
      </c>
    </row>
    <row r="15" spans="1:30">
      <c r="A15" s="5"/>
      <c r="B15" s="119" t="s">
        <v>6</v>
      </c>
      <c r="C15" s="16">
        <v>0</v>
      </c>
      <c r="D15" s="16">
        <v>0</v>
      </c>
      <c r="E15" s="116" t="s">
        <v>59</v>
      </c>
      <c r="F15" s="16">
        <v>0</v>
      </c>
      <c r="G15" s="16">
        <v>0</v>
      </c>
      <c r="H15" s="116" t="s">
        <v>59</v>
      </c>
      <c r="I15" s="108">
        <f>(G15/G$183)*100</f>
        <v>0</v>
      </c>
      <c r="J15" s="103">
        <v>0</v>
      </c>
      <c r="K15" s="103">
        <v>0</v>
      </c>
      <c r="L15" s="116" t="s">
        <v>59</v>
      </c>
      <c r="M15" s="103">
        <v>0</v>
      </c>
      <c r="N15" s="103">
        <v>0</v>
      </c>
      <c r="O15" s="116" t="s">
        <v>59</v>
      </c>
      <c r="P15" s="108">
        <f>(N15/N$183)*100</f>
        <v>0</v>
      </c>
      <c r="Q15" s="103">
        <v>0</v>
      </c>
      <c r="R15" s="103">
        <v>0</v>
      </c>
      <c r="S15" s="116" t="s">
        <v>59</v>
      </c>
      <c r="T15" s="103">
        <v>0</v>
      </c>
      <c r="U15" s="103">
        <v>0</v>
      </c>
      <c r="V15" s="116" t="s">
        <v>59</v>
      </c>
      <c r="W15" s="108">
        <f>(U15/U$183)*100</f>
        <v>0</v>
      </c>
      <c r="X15" s="16">
        <v>0</v>
      </c>
      <c r="Y15" s="16">
        <v>0</v>
      </c>
      <c r="Z15" s="116" t="s">
        <v>59</v>
      </c>
      <c r="AA15" s="16">
        <v>0</v>
      </c>
      <c r="AB15" s="16">
        <v>0</v>
      </c>
      <c r="AC15" s="116" t="s">
        <v>59</v>
      </c>
      <c r="AD15" s="108">
        <f>(AB15/AB$183)*100</f>
        <v>0</v>
      </c>
    </row>
    <row r="16" spans="1:30">
      <c r="A16" s="5"/>
      <c r="B16" s="119" t="s">
        <v>25</v>
      </c>
      <c r="C16" s="16">
        <v>0.71093995499999962</v>
      </c>
      <c r="D16" s="16">
        <v>1.9008914509999999</v>
      </c>
      <c r="E16" s="107">
        <f t="shared" si="8"/>
        <v>167.37721485916501</v>
      </c>
      <c r="F16" s="16">
        <v>3.7076211940000001</v>
      </c>
      <c r="G16" s="16">
        <v>3.0024254770000001</v>
      </c>
      <c r="H16" s="107">
        <f t="shared" si="9"/>
        <v>-19.020166303429541</v>
      </c>
      <c r="I16" s="108">
        <f>(G16/G$184)*100</f>
        <v>0.44423825605019895</v>
      </c>
      <c r="J16" s="103">
        <v>8</v>
      </c>
      <c r="K16" s="103">
        <v>5</v>
      </c>
      <c r="L16" s="107">
        <f t="shared" si="10"/>
        <v>-37.5</v>
      </c>
      <c r="M16" s="103">
        <v>32</v>
      </c>
      <c r="N16" s="103">
        <v>8</v>
      </c>
      <c r="O16" s="107">
        <f t="shared" si="11"/>
        <v>-75</v>
      </c>
      <c r="P16" s="108">
        <f>(N16/N$184)*100</f>
        <v>0.44943820224719105</v>
      </c>
      <c r="Q16" s="103">
        <v>9902</v>
      </c>
      <c r="R16" s="103">
        <v>16114</v>
      </c>
      <c r="S16" s="107">
        <f t="shared" si="12"/>
        <v>62.734801050292866</v>
      </c>
      <c r="T16" s="103">
        <v>21788</v>
      </c>
      <c r="U16" s="103">
        <v>28783</v>
      </c>
      <c r="V16" s="107">
        <f t="shared" si="13"/>
        <v>32.104828345878467</v>
      </c>
      <c r="W16" s="108">
        <f>(U16/U$184)*100</f>
        <v>0.5127719095841119</v>
      </c>
      <c r="X16" s="16">
        <v>1416.4850818</v>
      </c>
      <c r="Y16" s="16">
        <v>1941.8751705</v>
      </c>
      <c r="Z16" s="107">
        <f t="shared" si="14"/>
        <v>37.091113450510889</v>
      </c>
      <c r="AA16" s="16">
        <v>4867.1970770000007</v>
      </c>
      <c r="AB16" s="16">
        <v>3438.8731121000001</v>
      </c>
      <c r="AC16" s="107">
        <f t="shared" si="15"/>
        <v>-29.345924200389646</v>
      </c>
      <c r="AD16" s="108">
        <f>(AB16/AB$184)*100</f>
        <v>1.754052264466607</v>
      </c>
    </row>
    <row r="17" spans="1:30">
      <c r="A17" s="5"/>
      <c r="B17" s="119"/>
      <c r="C17" s="16"/>
      <c r="D17" s="16"/>
      <c r="E17" s="107"/>
      <c r="F17" s="16"/>
      <c r="G17" s="16"/>
      <c r="H17" s="107"/>
      <c r="I17" s="108"/>
      <c r="J17" s="103"/>
      <c r="K17" s="103"/>
      <c r="L17" s="107"/>
      <c r="M17" s="103"/>
      <c r="N17" s="103"/>
      <c r="O17" s="107"/>
      <c r="P17" s="108"/>
      <c r="Q17" s="103"/>
      <c r="R17" s="103"/>
      <c r="S17" s="107"/>
      <c r="T17" s="103"/>
      <c r="U17" s="103"/>
      <c r="V17" s="107"/>
      <c r="W17" s="108"/>
      <c r="X17" s="16"/>
      <c r="Y17" s="16"/>
      <c r="Z17" s="107"/>
      <c r="AA17" s="16"/>
      <c r="AB17" s="16"/>
      <c r="AC17" s="107"/>
      <c r="AD17" s="108"/>
    </row>
    <row r="18" spans="1:30" s="25" customFormat="1" ht="15">
      <c r="A18" s="17">
        <v>3</v>
      </c>
      <c r="B18" s="118" t="s">
        <v>30</v>
      </c>
      <c r="C18" s="12">
        <f>C19+C20+C21+C22+C23</f>
        <v>11.07399150009174</v>
      </c>
      <c r="D18" s="12">
        <f>D19+D20+D21+D22+D23</f>
        <v>11.894576235033171</v>
      </c>
      <c r="E18" s="105">
        <f t="shared" ref="E18:E23" si="16">((D18-C18)/C18)*100</f>
        <v>7.4100177423346638</v>
      </c>
      <c r="F18" s="12">
        <f>F19+F20+F21+F22+F23</f>
        <v>16.477701723246412</v>
      </c>
      <c r="G18" s="12">
        <f>G19+G20+G21+G22+G23</f>
        <v>30.918481839635987</v>
      </c>
      <c r="H18" s="105">
        <f t="shared" ref="H18:H23" si="17">((G18-F18)/F18)*100</f>
        <v>87.638314850770797</v>
      </c>
      <c r="I18" s="106">
        <f>(G18/G$179)*100</f>
        <v>0.15106682878425476</v>
      </c>
      <c r="J18" s="23">
        <f>J19+J20+J21+J22+J23</f>
        <v>1474</v>
      </c>
      <c r="K18" s="23">
        <f>K19+K20+K21+K22+K23</f>
        <v>1405</v>
      </c>
      <c r="L18" s="105">
        <f t="shared" ref="L18:L23" si="18">((K18-J18)/J18)*100</f>
        <v>-4.6811397557666217</v>
      </c>
      <c r="M18" s="23">
        <f>M19+M20+M21+M22+M23</f>
        <v>2197</v>
      </c>
      <c r="N18" s="23">
        <f>N19+N20+N21+N22+N23</f>
        <v>2688</v>
      </c>
      <c r="O18" s="105">
        <f t="shared" ref="O18:O23" si="19">((N18-M18)/M18)*100</f>
        <v>22.348657259899863</v>
      </c>
      <c r="P18" s="106">
        <f>(N18/N$179)*100</f>
        <v>0.18871461337725443</v>
      </c>
      <c r="Q18" s="23">
        <f>Q19+Q20+Q21+Q22+Q23</f>
        <v>47513</v>
      </c>
      <c r="R18" s="23">
        <f>R19+R20+R21+R22+R23</f>
        <v>98101</v>
      </c>
      <c r="S18" s="105">
        <f t="shared" ref="S18:S23" si="20">((R18-Q18)/Q18)*100</f>
        <v>106.47191295013995</v>
      </c>
      <c r="T18" s="23">
        <f>T19+T20+T21+T22+T23</f>
        <v>54995</v>
      </c>
      <c r="U18" s="23">
        <f>U19+U20+U21+U22+U23</f>
        <v>178499</v>
      </c>
      <c r="V18" s="105">
        <f t="shared" ref="V18:V23" si="21">((U18-T18)/T18)*100</f>
        <v>224.57314301300119</v>
      </c>
      <c r="W18" s="106">
        <f>(U18/U$179)*100</f>
        <v>1.6048588745731478</v>
      </c>
      <c r="X18" s="12">
        <f>X19+X20+X21+X22+X23</f>
        <v>144.10974452963234</v>
      </c>
      <c r="Y18" s="12">
        <f>Y19+Y20+Y21+Y22+Y23</f>
        <v>3882.3929271078732</v>
      </c>
      <c r="Z18" s="105">
        <f t="shared" ref="Z18:Z23" si="22">((Y18-X18)/X18)*100</f>
        <v>2594.0530217299515</v>
      </c>
      <c r="AA18" s="12">
        <f>AA19+AA20+AA21+AA22+AA23</f>
        <v>-25.936200889308225</v>
      </c>
      <c r="AB18" s="12">
        <f>AB19+AB20+AB21+AB22+AB23</f>
        <v>6222.6773450575347</v>
      </c>
      <c r="AC18" s="105">
        <f t="shared" ref="AC18:AC23" si="23">((AB18-AA18)/AA18)*100</f>
        <v>-24092.246866127305</v>
      </c>
      <c r="AD18" s="106">
        <f>(AB18/AB$179)*100</f>
        <v>1.3380645919608176</v>
      </c>
    </row>
    <row r="19" spans="1:30">
      <c r="A19" s="5"/>
      <c r="B19" s="119" t="s">
        <v>3</v>
      </c>
      <c r="C19" s="16">
        <v>1.6649134999999999</v>
      </c>
      <c r="D19" s="16">
        <v>0.66712999999999989</v>
      </c>
      <c r="E19" s="107">
        <f t="shared" si="16"/>
        <v>-59.930050420036842</v>
      </c>
      <c r="F19" s="16">
        <v>1.9235409000000001</v>
      </c>
      <c r="G19" s="16">
        <v>1.3364016999999999</v>
      </c>
      <c r="H19" s="107">
        <f t="shared" si="17"/>
        <v>-30.523873965975984</v>
      </c>
      <c r="I19" s="108">
        <f>(G19/G$180)*100</f>
        <v>5.689758464884994E-2</v>
      </c>
      <c r="J19" s="103">
        <v>30</v>
      </c>
      <c r="K19" s="103">
        <v>11</v>
      </c>
      <c r="L19" s="107">
        <f t="shared" si="18"/>
        <v>-63.333333333333329</v>
      </c>
      <c r="M19" s="103">
        <v>38</v>
      </c>
      <c r="N19" s="103">
        <v>32</v>
      </c>
      <c r="O19" s="107">
        <f t="shared" si="19"/>
        <v>-15.789473684210526</v>
      </c>
      <c r="P19" s="108">
        <f>(N19/N$180)*100</f>
        <v>5.303896706611639E-2</v>
      </c>
      <c r="Q19" s="103">
        <v>0</v>
      </c>
      <c r="R19" s="103">
        <v>0</v>
      </c>
      <c r="S19" s="116" t="s">
        <v>59</v>
      </c>
      <c r="T19" s="103">
        <v>0</v>
      </c>
      <c r="U19" s="103">
        <v>0</v>
      </c>
      <c r="V19" s="116" t="s">
        <v>59</v>
      </c>
      <c r="W19" s="116" t="s">
        <v>59</v>
      </c>
      <c r="X19" s="16">
        <v>3.0360300000000003E-2</v>
      </c>
      <c r="Y19" s="16">
        <v>4.0039999999999978E-2</v>
      </c>
      <c r="Z19" s="107">
        <f t="shared" si="22"/>
        <v>31.882754781737908</v>
      </c>
      <c r="AA19" s="16">
        <v>3.9860300000000001E-2</v>
      </c>
      <c r="AB19" s="16">
        <v>0.16020869999999998</v>
      </c>
      <c r="AC19" s="107">
        <f t="shared" si="23"/>
        <v>301.92547472046118</v>
      </c>
      <c r="AD19" s="108">
        <f>(AB19/AB$180)*100</f>
        <v>6.4253805571201821E-3</v>
      </c>
    </row>
    <row r="20" spans="1:30">
      <c r="A20" s="5"/>
      <c r="B20" s="119" t="s">
        <v>4</v>
      </c>
      <c r="C20" s="16">
        <v>7.6076576999999999</v>
      </c>
      <c r="D20" s="16">
        <v>6.9541868999999989</v>
      </c>
      <c r="E20" s="107">
        <f t="shared" si="16"/>
        <v>-8.5896451413685568</v>
      </c>
      <c r="F20" s="16">
        <v>11.765455699999997</v>
      </c>
      <c r="G20" s="16">
        <v>17.944096699999999</v>
      </c>
      <c r="H20" s="107">
        <f t="shared" si="17"/>
        <v>52.515101476264988</v>
      </c>
      <c r="I20" s="108">
        <f>(G20/G$181)*100</f>
        <v>0.35447931955089046</v>
      </c>
      <c r="J20" s="103">
        <v>1441</v>
      </c>
      <c r="K20" s="103">
        <v>1377</v>
      </c>
      <c r="L20" s="107">
        <f t="shared" si="18"/>
        <v>-4.4413601665510063</v>
      </c>
      <c r="M20" s="103">
        <v>2155</v>
      </c>
      <c r="N20" s="103">
        <v>2626</v>
      </c>
      <c r="O20" s="107">
        <f t="shared" si="19"/>
        <v>21.856148491879352</v>
      </c>
      <c r="P20" s="108">
        <f>(N20/N$181)*100</f>
        <v>0.19282664326703847</v>
      </c>
      <c r="Q20" s="103">
        <v>0</v>
      </c>
      <c r="R20" s="103">
        <v>0</v>
      </c>
      <c r="S20" s="116" t="s">
        <v>59</v>
      </c>
      <c r="T20" s="103">
        <v>0</v>
      </c>
      <c r="U20" s="103">
        <v>0</v>
      </c>
      <c r="V20" s="116" t="s">
        <v>59</v>
      </c>
      <c r="W20" s="116" t="s">
        <v>59</v>
      </c>
      <c r="X20" s="16">
        <v>255.52350990000002</v>
      </c>
      <c r="Y20" s="16">
        <v>157.915233</v>
      </c>
      <c r="Z20" s="107">
        <f t="shared" si="22"/>
        <v>-38.199333180026898</v>
      </c>
      <c r="AA20" s="16">
        <v>388.44980890000005</v>
      </c>
      <c r="AB20" s="16">
        <v>346.11078480000003</v>
      </c>
      <c r="AC20" s="107">
        <f t="shared" si="23"/>
        <v>-10.899483827754821</v>
      </c>
      <c r="AD20" s="108">
        <f>(AB20/AB$181)*100</f>
        <v>0.16910419008930003</v>
      </c>
    </row>
    <row r="21" spans="1:30">
      <c r="A21" s="5"/>
      <c r="B21" s="119" t="s">
        <v>5</v>
      </c>
      <c r="C21" s="16">
        <v>0.22392469133031001</v>
      </c>
      <c r="D21" s="16">
        <v>0.33832275702901726</v>
      </c>
      <c r="E21" s="107">
        <f t="shared" si="16"/>
        <v>51.087740712773531</v>
      </c>
      <c r="F21" s="16">
        <v>0.40481819029693433</v>
      </c>
      <c r="G21" s="16">
        <v>0.40808048502901728</v>
      </c>
      <c r="H21" s="107">
        <f t="shared" si="17"/>
        <v>0.80586663600517894</v>
      </c>
      <c r="I21" s="108">
        <f>(G21/G$182)*100</f>
        <v>3.9599586584576759E-3</v>
      </c>
      <c r="J21" s="103">
        <v>0</v>
      </c>
      <c r="K21" s="103">
        <v>0</v>
      </c>
      <c r="L21" s="116" t="s">
        <v>59</v>
      </c>
      <c r="M21" s="103">
        <v>0</v>
      </c>
      <c r="N21" s="103">
        <v>0</v>
      </c>
      <c r="O21" s="116" t="s">
        <v>59</v>
      </c>
      <c r="P21" s="108">
        <f>(N21/N$182)*100</f>
        <v>0</v>
      </c>
      <c r="Q21" s="103">
        <v>338</v>
      </c>
      <c r="R21" s="103">
        <v>414</v>
      </c>
      <c r="S21" s="107">
        <f t="shared" si="20"/>
        <v>22.485207100591715</v>
      </c>
      <c r="T21" s="103">
        <v>626</v>
      </c>
      <c r="U21" s="103">
        <v>2832</v>
      </c>
      <c r="V21" s="107">
        <f t="shared" si="21"/>
        <v>352.39616613418531</v>
      </c>
      <c r="W21" s="108">
        <f>(U21/U$182)*100</f>
        <v>5.4337137764406677E-2</v>
      </c>
      <c r="X21" s="16">
        <v>5.5918853000000004</v>
      </c>
      <c r="Y21" s="16">
        <v>13.6704951</v>
      </c>
      <c r="Z21" s="107">
        <f t="shared" si="22"/>
        <v>144.47023439482919</v>
      </c>
      <c r="AA21" s="16">
        <v>6.2831566999999993</v>
      </c>
      <c r="AB21" s="16">
        <v>22.365855099999997</v>
      </c>
      <c r="AC21" s="107">
        <f t="shared" si="23"/>
        <v>255.96526026479651</v>
      </c>
      <c r="AD21" s="108">
        <f>(AB21/AB$182)*100</f>
        <v>4.3487867205864859E-2</v>
      </c>
    </row>
    <row r="22" spans="1:30">
      <c r="A22" s="5"/>
      <c r="B22" s="119" t="s">
        <v>6</v>
      </c>
      <c r="C22" s="16">
        <v>7.4290099999999998E-2</v>
      </c>
      <c r="D22" s="16">
        <v>9.7662899999999997E-2</v>
      </c>
      <c r="E22" s="107">
        <f t="shared" si="16"/>
        <v>31.461527175222542</v>
      </c>
      <c r="F22" s="16">
        <v>0.13522119999999999</v>
      </c>
      <c r="G22" s="16">
        <v>0.16907369999999999</v>
      </c>
      <c r="H22" s="107">
        <f t="shared" si="17"/>
        <v>25.034905769213712</v>
      </c>
      <c r="I22" s="108">
        <f>(G22/G$183)*100</f>
        <v>8.1487436294299387E-3</v>
      </c>
      <c r="J22" s="103">
        <v>0</v>
      </c>
      <c r="K22" s="103">
        <v>0</v>
      </c>
      <c r="L22" s="116" t="s">
        <v>59</v>
      </c>
      <c r="M22" s="103">
        <v>0</v>
      </c>
      <c r="N22" s="103">
        <v>0</v>
      </c>
      <c r="O22" s="116" t="s">
        <v>59</v>
      </c>
      <c r="P22" s="108">
        <f>(N22/N$183)*100</f>
        <v>0</v>
      </c>
      <c r="Q22" s="103">
        <v>0</v>
      </c>
      <c r="R22" s="103">
        <v>0</v>
      </c>
      <c r="S22" s="116" t="s">
        <v>59</v>
      </c>
      <c r="T22" s="103">
        <v>0</v>
      </c>
      <c r="U22" s="103">
        <v>0</v>
      </c>
      <c r="V22" s="116" t="s">
        <v>59</v>
      </c>
      <c r="W22" s="108">
        <f>(U22/U$183)*100</f>
        <v>0</v>
      </c>
      <c r="X22" s="16">
        <v>-0.1085</v>
      </c>
      <c r="Y22" s="16">
        <v>-2.2000000000000002E-2</v>
      </c>
      <c r="Z22" s="107">
        <f t="shared" si="22"/>
        <v>-79.723502304147459</v>
      </c>
      <c r="AA22" s="16">
        <v>-0.1085</v>
      </c>
      <c r="AB22" s="16">
        <v>-4.2500000000000003E-2</v>
      </c>
      <c r="AC22" s="107">
        <f t="shared" si="23"/>
        <v>-60.829493087557609</v>
      </c>
      <c r="AD22" s="108">
        <f>(AB22/AB$183)*100</f>
        <v>-4.0861605149897982E-4</v>
      </c>
    </row>
    <row r="23" spans="1:30">
      <c r="A23" s="5"/>
      <c r="B23" s="119" t="s">
        <v>25</v>
      </c>
      <c r="C23" s="16">
        <v>1.5032055087614282</v>
      </c>
      <c r="D23" s="16">
        <v>3.8372736780041534</v>
      </c>
      <c r="E23" s="107">
        <f t="shared" si="16"/>
        <v>155.27272589400559</v>
      </c>
      <c r="F23" s="16">
        <v>2.2486657329494788</v>
      </c>
      <c r="G23" s="16">
        <v>11.06082925460697</v>
      </c>
      <c r="H23" s="107">
        <f t="shared" si="17"/>
        <v>391.88410231604115</v>
      </c>
      <c r="I23" s="108">
        <f>(G23/G$184)*100</f>
        <v>1.6365580215650501</v>
      </c>
      <c r="J23" s="103">
        <v>3</v>
      </c>
      <c r="K23" s="103">
        <v>17</v>
      </c>
      <c r="L23" s="107">
        <f t="shared" si="18"/>
        <v>466.66666666666669</v>
      </c>
      <c r="M23" s="103">
        <v>4</v>
      </c>
      <c r="N23" s="103">
        <v>30</v>
      </c>
      <c r="O23" s="107">
        <f t="shared" si="19"/>
        <v>650</v>
      </c>
      <c r="P23" s="108">
        <f>(N23/N$184)*100</f>
        <v>1.6853932584269662</v>
      </c>
      <c r="Q23" s="103">
        <v>47175</v>
      </c>
      <c r="R23" s="103">
        <v>97687</v>
      </c>
      <c r="S23" s="107">
        <f t="shared" si="20"/>
        <v>107.07366189719131</v>
      </c>
      <c r="T23" s="103">
        <v>54369</v>
      </c>
      <c r="U23" s="103">
        <v>175667</v>
      </c>
      <c r="V23" s="107">
        <f t="shared" si="21"/>
        <v>223.10139969467895</v>
      </c>
      <c r="W23" s="108">
        <f>(U23/U$184)*100</f>
        <v>3.1295244776747451</v>
      </c>
      <c r="X23" s="16">
        <v>-116.92751097036768</v>
      </c>
      <c r="Y23" s="16">
        <v>3710.7891590078734</v>
      </c>
      <c r="Z23" s="107">
        <f t="shared" si="22"/>
        <v>-3273.5809034268073</v>
      </c>
      <c r="AA23" s="16">
        <v>-420.60052678930828</v>
      </c>
      <c r="AB23" s="16">
        <v>5854.082996457535</v>
      </c>
      <c r="AC23" s="107">
        <f t="shared" si="23"/>
        <v>-1491.8391974316344</v>
      </c>
      <c r="AD23" s="108">
        <f>(AB23/AB$184)*100</f>
        <v>2.9859687175376073</v>
      </c>
    </row>
    <row r="24" spans="1:30">
      <c r="A24" s="5"/>
      <c r="B24" s="119"/>
      <c r="C24" s="16"/>
      <c r="D24" s="16"/>
      <c r="E24" s="107"/>
      <c r="F24" s="16"/>
      <c r="G24" s="16"/>
      <c r="H24" s="107"/>
      <c r="I24" s="108"/>
      <c r="J24" s="103"/>
      <c r="K24" s="103"/>
      <c r="L24" s="107"/>
      <c r="M24" s="103"/>
      <c r="N24" s="103"/>
      <c r="O24" s="107"/>
      <c r="P24" s="108"/>
      <c r="Q24" s="103"/>
      <c r="R24" s="103"/>
      <c r="S24" s="107"/>
      <c r="T24" s="103"/>
      <c r="U24" s="103"/>
      <c r="V24" s="107"/>
      <c r="W24" s="108"/>
      <c r="X24" s="16"/>
      <c r="Y24" s="16"/>
      <c r="Z24" s="107"/>
      <c r="AA24" s="16"/>
      <c r="AB24" s="16"/>
      <c r="AC24" s="107"/>
      <c r="AD24" s="108"/>
    </row>
    <row r="25" spans="1:30" s="25" customFormat="1" ht="15">
      <c r="A25" s="17">
        <v>4</v>
      </c>
      <c r="B25" s="118" t="s">
        <v>31</v>
      </c>
      <c r="C25" s="12">
        <f>C26+C27+C28+C29+C30</f>
        <v>326.61162989254581</v>
      </c>
      <c r="D25" s="12">
        <f>D26+D27+D28+D29+D30</f>
        <v>175.62637063118174</v>
      </c>
      <c r="E25" s="105">
        <f t="shared" ref="E25:E30" si="24">((D25-C25)/C25)*100</f>
        <v>-46.227765775222927</v>
      </c>
      <c r="F25" s="12">
        <f>F26+F27+F28+F29+F30</f>
        <v>545.24094229033949</v>
      </c>
      <c r="G25" s="12">
        <f>G26+G27+G28+G29+G30</f>
        <v>489.6703397172198</v>
      </c>
      <c r="H25" s="105">
        <f t="shared" ref="H25:H30" si="25">((G25-F25)/F25)*100</f>
        <v>-10.191935025951972</v>
      </c>
      <c r="I25" s="106">
        <f>(G25/G$179)*100</f>
        <v>2.392515446083753</v>
      </c>
      <c r="J25" s="23">
        <f>J26+J27+J28+J29+J30</f>
        <v>21176</v>
      </c>
      <c r="K25" s="23">
        <f>K26+K27+K28+K29+K30</f>
        <v>28312</v>
      </c>
      <c r="L25" s="105">
        <f t="shared" ref="L25:L30" si="26">((K25-J25)/J25)*100</f>
        <v>33.698526633925198</v>
      </c>
      <c r="M25" s="23">
        <f>M26+M27+M28+M29+M30</f>
        <v>35445</v>
      </c>
      <c r="N25" s="23">
        <f>N26+N27+N28+N29+N30</f>
        <v>43152</v>
      </c>
      <c r="O25" s="105">
        <f t="shared" ref="O25:O30" si="27">((N25-M25)/M25)*100</f>
        <v>21.743546339399071</v>
      </c>
      <c r="P25" s="106">
        <f>(N25/N$179)*100</f>
        <v>3.0295435254669951</v>
      </c>
      <c r="Q25" s="23">
        <f>Q26+Q27+Q28+Q29+Q30</f>
        <v>2007081</v>
      </c>
      <c r="R25" s="23">
        <f>R26+R27+R28+R29+R30</f>
        <v>574292</v>
      </c>
      <c r="S25" s="105">
        <f t="shared" ref="S25:S30" si="28">((R25-Q25)/Q25)*100</f>
        <v>-71.38670536963879</v>
      </c>
      <c r="T25" s="23">
        <f>T26+T27+T28+T29+T30</f>
        <v>4148358</v>
      </c>
      <c r="U25" s="23">
        <f>U26+U27+U28+U29+U30</f>
        <v>952070</v>
      </c>
      <c r="V25" s="105">
        <f t="shared" ref="V25:V30" si="29">((U25-T25)/T25)*100</f>
        <v>-77.049473550739833</v>
      </c>
      <c r="W25" s="106">
        <f>(U25/U$179)*100</f>
        <v>8.559924642238089</v>
      </c>
      <c r="X25" s="12">
        <f>X26+X27+X28+X29+X30</f>
        <v>16477.538037311078</v>
      </c>
      <c r="Y25" s="12">
        <f>Y26+Y27+Y28+Y29+Y30</f>
        <v>16914.343344119501</v>
      </c>
      <c r="Z25" s="105">
        <f t="shared" ref="Z25:Z30" si="30">((Y25-X25)/X25)*100</f>
        <v>2.6509136608839152</v>
      </c>
      <c r="AA25" s="12">
        <f>AA26+AA27+AA28+AA29+AA30</f>
        <v>32324.557632478783</v>
      </c>
      <c r="AB25" s="12">
        <f>AB26+AB27+AB28+AB29+AB30</f>
        <v>27412.184402113497</v>
      </c>
      <c r="AC25" s="105">
        <f t="shared" ref="AC25:AC30" si="31">((AB25-AA25)/AA25)*100</f>
        <v>-15.197031576480033</v>
      </c>
      <c r="AD25" s="106">
        <f>(AB25/AB$179)*100</f>
        <v>5.8944520666657754</v>
      </c>
    </row>
    <row r="26" spans="1:30">
      <c r="A26" s="5"/>
      <c r="B26" s="119" t="s">
        <v>3</v>
      </c>
      <c r="C26" s="16">
        <v>5.8008398452020087</v>
      </c>
      <c r="D26" s="16">
        <v>5.645561469439988</v>
      </c>
      <c r="E26" s="107">
        <f t="shared" si="24"/>
        <v>-2.6768257684351431</v>
      </c>
      <c r="F26" s="16">
        <v>9.7928976782020065</v>
      </c>
      <c r="G26" s="16">
        <v>4.4556423444399833</v>
      </c>
      <c r="H26" s="107">
        <f t="shared" si="25"/>
        <v>-54.501287659139031</v>
      </c>
      <c r="I26" s="108">
        <f>(G26/G$180)*100</f>
        <v>0.18969991392391539</v>
      </c>
      <c r="J26" s="103">
        <v>44</v>
      </c>
      <c r="K26" s="103">
        <v>55</v>
      </c>
      <c r="L26" s="107">
        <f t="shared" si="26"/>
        <v>25</v>
      </c>
      <c r="M26" s="103">
        <v>98</v>
      </c>
      <c r="N26" s="103">
        <v>93</v>
      </c>
      <c r="O26" s="107">
        <f t="shared" si="27"/>
        <v>-5.1020408163265305</v>
      </c>
      <c r="P26" s="108">
        <f>(N26/N$180)*100</f>
        <v>0.15414449803590075</v>
      </c>
      <c r="Q26" s="103">
        <v>0</v>
      </c>
      <c r="R26" s="103">
        <v>0</v>
      </c>
      <c r="S26" s="116" t="s">
        <v>59</v>
      </c>
      <c r="T26" s="103">
        <v>0</v>
      </c>
      <c r="U26" s="103">
        <v>0</v>
      </c>
      <c r="V26" s="116" t="s">
        <v>59</v>
      </c>
      <c r="W26" s="116" t="s">
        <v>59</v>
      </c>
      <c r="X26" s="16">
        <v>3.8581518999999997</v>
      </c>
      <c r="Y26" s="16">
        <v>8.5713590110000002</v>
      </c>
      <c r="Z26" s="107">
        <f t="shared" si="30"/>
        <v>122.16230032311589</v>
      </c>
      <c r="AA26" s="16">
        <v>11.451912400000001</v>
      </c>
      <c r="AB26" s="16">
        <v>11.304041511000001</v>
      </c>
      <c r="AC26" s="107">
        <f t="shared" si="31"/>
        <v>-1.2912331480984782</v>
      </c>
      <c r="AD26" s="108">
        <f>(AB26/AB$180)*100</f>
        <v>0.45336344743861517</v>
      </c>
    </row>
    <row r="27" spans="1:30">
      <c r="A27" s="5"/>
      <c r="B27" s="119" t="s">
        <v>4</v>
      </c>
      <c r="C27" s="16">
        <v>117.19999843207709</v>
      </c>
      <c r="D27" s="16">
        <v>96.024208909741773</v>
      </c>
      <c r="E27" s="107">
        <f t="shared" si="24"/>
        <v>-18.068080038932496</v>
      </c>
      <c r="F27" s="16">
        <v>189.32559333187081</v>
      </c>
      <c r="G27" s="16">
        <v>168.90820877177973</v>
      </c>
      <c r="H27" s="107">
        <f t="shared" si="25"/>
        <v>-10.784270737396414</v>
      </c>
      <c r="I27" s="108">
        <f>(G27/G$181)*100</f>
        <v>3.3367222609751224</v>
      </c>
      <c r="J27" s="103">
        <v>21123</v>
      </c>
      <c r="K27" s="103">
        <v>28252</v>
      </c>
      <c r="L27" s="107">
        <f t="shared" si="26"/>
        <v>33.749940822799793</v>
      </c>
      <c r="M27" s="103">
        <v>35330</v>
      </c>
      <c r="N27" s="103">
        <v>43046</v>
      </c>
      <c r="O27" s="107">
        <f t="shared" si="27"/>
        <v>21.839796207189359</v>
      </c>
      <c r="P27" s="108">
        <f>(N27/N$181)*100</f>
        <v>3.160858981749024</v>
      </c>
      <c r="Q27" s="103">
        <v>0</v>
      </c>
      <c r="R27" s="103">
        <v>0</v>
      </c>
      <c r="S27" s="116" t="s">
        <v>59</v>
      </c>
      <c r="T27" s="103">
        <v>0</v>
      </c>
      <c r="U27" s="103">
        <v>0</v>
      </c>
      <c r="V27" s="116" t="s">
        <v>59</v>
      </c>
      <c r="W27" s="116" t="s">
        <v>59</v>
      </c>
      <c r="X27" s="16">
        <v>1773.3136854250001</v>
      </c>
      <c r="Y27" s="16">
        <v>8144.7926832725016</v>
      </c>
      <c r="Z27" s="107">
        <f t="shared" si="30"/>
        <v>359.29790934425034</v>
      </c>
      <c r="AA27" s="16">
        <v>3072.1652334609998</v>
      </c>
      <c r="AB27" s="16">
        <v>11100.522733874501</v>
      </c>
      <c r="AC27" s="107">
        <f t="shared" si="31"/>
        <v>261.32570647474643</v>
      </c>
      <c r="AD27" s="108">
        <f>(AB27/AB$181)*100</f>
        <v>5.4235377483669502</v>
      </c>
    </row>
    <row r="28" spans="1:30">
      <c r="A28" s="5"/>
      <c r="B28" s="119" t="s">
        <v>5</v>
      </c>
      <c r="C28" s="16">
        <v>184.50318215726668</v>
      </c>
      <c r="D28" s="16">
        <v>68.367560389999994</v>
      </c>
      <c r="E28" s="107">
        <f t="shared" si="24"/>
        <v>-62.945050816671056</v>
      </c>
      <c r="F28" s="16">
        <v>306.65440798826677</v>
      </c>
      <c r="G28" s="16">
        <v>290.42815312200003</v>
      </c>
      <c r="H28" s="107">
        <f t="shared" si="25"/>
        <v>-5.2913815825166921</v>
      </c>
      <c r="I28" s="108">
        <f>(G28/G$182)*100</f>
        <v>2.8182761043659244</v>
      </c>
      <c r="J28" s="103">
        <v>6</v>
      </c>
      <c r="K28" s="103">
        <v>2</v>
      </c>
      <c r="L28" s="107">
        <f t="shared" si="26"/>
        <v>-66.666666666666657</v>
      </c>
      <c r="M28" s="103">
        <v>10</v>
      </c>
      <c r="N28" s="103">
        <v>7</v>
      </c>
      <c r="O28" s="107">
        <f t="shared" si="27"/>
        <v>-30</v>
      </c>
      <c r="P28" s="108">
        <f>(N28/N$182)*100</f>
        <v>7.1428571428571423</v>
      </c>
      <c r="Q28" s="103">
        <v>1714597</v>
      </c>
      <c r="R28" s="103">
        <v>345912</v>
      </c>
      <c r="S28" s="107">
        <f t="shared" si="28"/>
        <v>-79.825463359611618</v>
      </c>
      <c r="T28" s="103">
        <v>3626228</v>
      </c>
      <c r="U28" s="103">
        <v>546464</v>
      </c>
      <c r="V28" s="107">
        <f t="shared" si="29"/>
        <v>-84.930236046933615</v>
      </c>
      <c r="W28" s="108">
        <f>(U28/U$182)*100</f>
        <v>10.484918662178226</v>
      </c>
      <c r="X28" s="16">
        <v>9166.4454192799985</v>
      </c>
      <c r="Y28" s="16">
        <v>2578.2774517000003</v>
      </c>
      <c r="Z28" s="107">
        <f t="shared" si="30"/>
        <v>-71.872658006809829</v>
      </c>
      <c r="AA28" s="16">
        <v>19273.373512474998</v>
      </c>
      <c r="AB28" s="16">
        <v>3461.7193717</v>
      </c>
      <c r="AC28" s="107">
        <f t="shared" si="31"/>
        <v>-82.038850803885737</v>
      </c>
      <c r="AD28" s="108">
        <f>(AB28/AB$182)*100</f>
        <v>6.7309204887256726</v>
      </c>
    </row>
    <row r="29" spans="1:30">
      <c r="A29" s="5"/>
      <c r="B29" s="119" t="s">
        <v>6</v>
      </c>
      <c r="C29" s="16">
        <v>0</v>
      </c>
      <c r="D29" s="16">
        <v>4.1000000000346314E-8</v>
      </c>
      <c r="E29" s="116" t="s">
        <v>59</v>
      </c>
      <c r="F29" s="16">
        <v>-3.0860000000000002E-6</v>
      </c>
      <c r="G29" s="16">
        <v>1.0486560000000005E-3</v>
      </c>
      <c r="H29" s="107">
        <f t="shared" si="25"/>
        <v>-34081.075826312393</v>
      </c>
      <c r="I29" s="108">
        <f>(G29/G$183)*100</f>
        <v>5.0541443757742855E-5</v>
      </c>
      <c r="J29" s="103">
        <v>0</v>
      </c>
      <c r="K29" s="103">
        <v>0</v>
      </c>
      <c r="L29" s="116" t="s">
        <v>59</v>
      </c>
      <c r="M29" s="103">
        <v>0</v>
      </c>
      <c r="N29" s="103">
        <v>0</v>
      </c>
      <c r="O29" s="116" t="s">
        <v>59</v>
      </c>
      <c r="P29" s="108">
        <f>(N29/N$183)*100</f>
        <v>0</v>
      </c>
      <c r="Q29" s="103">
        <v>0</v>
      </c>
      <c r="R29" s="103">
        <v>0</v>
      </c>
      <c r="S29" s="116" t="s">
        <v>59</v>
      </c>
      <c r="T29" s="103">
        <v>0</v>
      </c>
      <c r="U29" s="103">
        <v>0</v>
      </c>
      <c r="V29" s="116" t="s">
        <v>59</v>
      </c>
      <c r="W29" s="108">
        <f>(U29/U$183)*100</f>
        <v>0</v>
      </c>
      <c r="X29" s="16">
        <v>0</v>
      </c>
      <c r="Y29" s="16">
        <v>0</v>
      </c>
      <c r="Z29" s="116" t="s">
        <v>59</v>
      </c>
      <c r="AA29" s="16">
        <v>0</v>
      </c>
      <c r="AB29" s="16">
        <v>0</v>
      </c>
      <c r="AC29" s="116" t="s">
        <v>59</v>
      </c>
      <c r="AD29" s="108">
        <f>(AB29/AB$183)*100</f>
        <v>0</v>
      </c>
    </row>
    <row r="30" spans="1:30">
      <c r="A30" s="5"/>
      <c r="B30" s="119" t="s">
        <v>25</v>
      </c>
      <c r="C30" s="16">
        <v>19.107609458000002</v>
      </c>
      <c r="D30" s="16">
        <v>5.5890398210000001</v>
      </c>
      <c r="E30" s="107">
        <f t="shared" si="24"/>
        <v>-70.749664769498551</v>
      </c>
      <c r="F30" s="16">
        <v>39.468046377999954</v>
      </c>
      <c r="G30" s="16">
        <v>25.877286823000006</v>
      </c>
      <c r="H30" s="107">
        <f t="shared" si="25"/>
        <v>-34.434842365482851</v>
      </c>
      <c r="I30" s="108">
        <f>(G30/G$184)*100</f>
        <v>3.8287980359954537</v>
      </c>
      <c r="J30" s="103">
        <v>3</v>
      </c>
      <c r="K30" s="103">
        <v>3</v>
      </c>
      <c r="L30" s="107">
        <f t="shared" si="26"/>
        <v>0</v>
      </c>
      <c r="M30" s="103">
        <v>7</v>
      </c>
      <c r="N30" s="103">
        <v>6</v>
      </c>
      <c r="O30" s="107">
        <f t="shared" si="27"/>
        <v>-14.285714285714285</v>
      </c>
      <c r="P30" s="108">
        <f>(N30/N$184)*100</f>
        <v>0.33707865168539325</v>
      </c>
      <c r="Q30" s="103">
        <v>292484</v>
      </c>
      <c r="R30" s="103">
        <v>228380</v>
      </c>
      <c r="S30" s="107">
        <f t="shared" si="28"/>
        <v>-21.917096319798691</v>
      </c>
      <c r="T30" s="103">
        <v>522130</v>
      </c>
      <c r="U30" s="103">
        <v>405606</v>
      </c>
      <c r="V30" s="107">
        <f t="shared" si="29"/>
        <v>-22.317047478597285</v>
      </c>
      <c r="W30" s="108">
        <f>(U30/U$184)*100</f>
        <v>7.2259098481316508</v>
      </c>
      <c r="X30" s="16">
        <v>5533.9207807060793</v>
      </c>
      <c r="Y30" s="16">
        <v>6182.7018501360008</v>
      </c>
      <c r="Z30" s="107">
        <f t="shared" si="30"/>
        <v>11.7237144357376</v>
      </c>
      <c r="AA30" s="16">
        <v>9967.5669741427846</v>
      </c>
      <c r="AB30" s="16">
        <v>12838.638255027998</v>
      </c>
      <c r="AC30" s="107">
        <f t="shared" si="31"/>
        <v>28.804133328957406</v>
      </c>
      <c r="AD30" s="108">
        <f>(AB30/AB$184)*100</f>
        <v>6.5485529037584937</v>
      </c>
    </row>
    <row r="31" spans="1:30">
      <c r="A31" s="5"/>
      <c r="B31" s="119"/>
      <c r="C31" s="16"/>
      <c r="D31" s="16"/>
      <c r="E31" s="107"/>
      <c r="F31" s="16"/>
      <c r="G31" s="16"/>
      <c r="H31" s="107"/>
      <c r="I31" s="108"/>
      <c r="J31" s="103"/>
      <c r="K31" s="103"/>
      <c r="L31" s="107"/>
      <c r="M31" s="103"/>
      <c r="N31" s="103"/>
      <c r="O31" s="107"/>
      <c r="P31" s="108"/>
      <c r="Q31" s="103"/>
      <c r="R31" s="103"/>
      <c r="S31" s="107"/>
      <c r="T31" s="103"/>
      <c r="U31" s="103"/>
      <c r="V31" s="107"/>
      <c r="W31" s="108"/>
      <c r="X31" s="16"/>
      <c r="Y31" s="16"/>
      <c r="Z31" s="107"/>
      <c r="AA31" s="16"/>
      <c r="AB31" s="16"/>
      <c r="AC31" s="107"/>
      <c r="AD31" s="108"/>
    </row>
    <row r="32" spans="1:30" s="25" customFormat="1" ht="15">
      <c r="A32" s="17">
        <v>5</v>
      </c>
      <c r="B32" s="118" t="s">
        <v>14</v>
      </c>
      <c r="C32" s="12">
        <f>C33+C34+C35+C36+C37</f>
        <v>69.304319557967986</v>
      </c>
      <c r="D32" s="12">
        <f>D33+D34+D35+D36+D37</f>
        <v>33.422108179852493</v>
      </c>
      <c r="E32" s="105">
        <f t="shared" ref="E32:E35" si="32">((D32-C32)/C32)*100</f>
        <v>-51.774855603484646</v>
      </c>
      <c r="F32" s="12">
        <f>F33+F34+F35+F36+F37</f>
        <v>118.76328357231799</v>
      </c>
      <c r="G32" s="12">
        <f>G33+G34+G35+G36+G37</f>
        <v>63.007807937571442</v>
      </c>
      <c r="H32" s="105">
        <f t="shared" ref="H32:H35" si="33">((G32-F32)/F32)*100</f>
        <v>-46.946727942896274</v>
      </c>
      <c r="I32" s="106">
        <f>(G32/G$179)*100</f>
        <v>0.30785436953680573</v>
      </c>
      <c r="J32" s="23">
        <f>J33+J34+J35+J36+J37</f>
        <v>19904</v>
      </c>
      <c r="K32" s="23">
        <f>K33+K34+K35+K36+K37</f>
        <v>6495</v>
      </c>
      <c r="L32" s="105">
        <f t="shared" ref="L32:L35" si="34">((K32-J32)/J32)*100</f>
        <v>-67.368368167202576</v>
      </c>
      <c r="M32" s="23">
        <f>M33+M34+M35+M36+M37</f>
        <v>40018</v>
      </c>
      <c r="N32" s="23">
        <f>N33+N34+N35+N36+N37</f>
        <v>11943</v>
      </c>
      <c r="O32" s="105">
        <f t="shared" ref="O32:O35" si="35">((N32-M32)/M32)*100</f>
        <v>-70.15592983157579</v>
      </c>
      <c r="P32" s="106">
        <f>(N32/N$179)*100</f>
        <v>0.83847419180228777</v>
      </c>
      <c r="Q32" s="23">
        <f>Q33+Q34+Q35+Q36+Q37</f>
        <v>7113</v>
      </c>
      <c r="R32" s="23">
        <f>R33+R34+R35+R36+R37</f>
        <v>174424</v>
      </c>
      <c r="S32" s="105">
        <f t="shared" ref="S32:S35" si="36">((R32-Q32)/Q32)*100</f>
        <v>2352.1861380570786</v>
      </c>
      <c r="T32" s="23">
        <f>T33+T34+T35+T36+T37</f>
        <v>13901</v>
      </c>
      <c r="U32" s="23">
        <f>U33+U34+U35+U36+U37</f>
        <v>373333</v>
      </c>
      <c r="V32" s="105">
        <f t="shared" ref="V32:V35" si="37">((U32-T32)/T32)*100</f>
        <v>2585.6557082224299</v>
      </c>
      <c r="W32" s="106">
        <f>(U32/U$179)*100</f>
        <v>3.3565833882599732</v>
      </c>
      <c r="X32" s="12">
        <f>X33+X34+X35+X36+X37</f>
        <v>2458.56056661</v>
      </c>
      <c r="Y32" s="12">
        <f>Y33+Y34+Y35+Y36+Y37</f>
        <v>8244.3292369231513</v>
      </c>
      <c r="Z32" s="105">
        <f t="shared" ref="Z32:Z35" si="38">((Y32-X32)/X32)*100</f>
        <v>235.33154923618133</v>
      </c>
      <c r="AA32" s="12">
        <f>AA33+AA34+AA35+AA36+AA37</f>
        <v>4159.0469871360001</v>
      </c>
      <c r="AB32" s="12">
        <f>AB33+AB34+AB35+AB36+AB37</f>
        <v>8782.2917070849999</v>
      </c>
      <c r="AC32" s="105">
        <f t="shared" ref="AC32:AC35" si="39">((AB32-AA32)/AA32)*100</f>
        <v>111.16115625163098</v>
      </c>
      <c r="AD32" s="106">
        <f>(AB32/AB$179)*100</f>
        <v>1.8884594070838669</v>
      </c>
    </row>
    <row r="33" spans="1:30">
      <c r="A33" s="5"/>
      <c r="B33" s="119" t="s">
        <v>3</v>
      </c>
      <c r="C33" s="16">
        <v>5.3026415000000018</v>
      </c>
      <c r="D33" s="16">
        <v>1.1351</v>
      </c>
      <c r="E33" s="107">
        <f t="shared" si="32"/>
        <v>-78.593687693199726</v>
      </c>
      <c r="F33" s="16">
        <v>9.1958718400000006</v>
      </c>
      <c r="G33" s="16">
        <v>2.0968620000000002</v>
      </c>
      <c r="H33" s="107">
        <f t="shared" si="33"/>
        <v>-77.197790090123746</v>
      </c>
      <c r="I33" s="108">
        <f>(G33/G$180)*100</f>
        <v>8.9274342543830043E-2</v>
      </c>
      <c r="J33" s="103">
        <v>48</v>
      </c>
      <c r="K33" s="103">
        <v>13</v>
      </c>
      <c r="L33" s="107">
        <f t="shared" si="34"/>
        <v>-72.916666666666657</v>
      </c>
      <c r="M33" s="103">
        <v>4996</v>
      </c>
      <c r="N33" s="103">
        <v>23</v>
      </c>
      <c r="O33" s="107">
        <f t="shared" si="35"/>
        <v>-99.5396317053643</v>
      </c>
      <c r="P33" s="108">
        <f>(N33/N$180)*100</f>
        <v>3.8121757578771155E-2</v>
      </c>
      <c r="Q33" s="103">
        <v>0</v>
      </c>
      <c r="R33" s="103">
        <v>0</v>
      </c>
      <c r="S33" s="116" t="s">
        <v>59</v>
      </c>
      <c r="T33" s="103">
        <v>0</v>
      </c>
      <c r="U33" s="103">
        <v>0</v>
      </c>
      <c r="V33" s="116" t="s">
        <v>59</v>
      </c>
      <c r="W33" s="116" t="s">
        <v>59</v>
      </c>
      <c r="X33" s="16">
        <v>25.960250000000002</v>
      </c>
      <c r="Y33" s="16">
        <v>7.9812500000000011</v>
      </c>
      <c r="Z33" s="107">
        <f t="shared" si="38"/>
        <v>-69.255881588197326</v>
      </c>
      <c r="AA33" s="16">
        <v>58.920363000000009</v>
      </c>
      <c r="AB33" s="16">
        <v>15.705875000000001</v>
      </c>
      <c r="AC33" s="107">
        <f t="shared" si="39"/>
        <v>-73.34389301029934</v>
      </c>
      <c r="AD33" s="108">
        <f>(AB33/AB$180)*100</f>
        <v>0.62990476707919085</v>
      </c>
    </row>
    <row r="34" spans="1:30">
      <c r="A34" s="5"/>
      <c r="B34" s="119" t="s">
        <v>4</v>
      </c>
      <c r="C34" s="16">
        <v>41.692352092968036</v>
      </c>
      <c r="D34" s="16">
        <v>28.970142698842377</v>
      </c>
      <c r="E34" s="107">
        <f t="shared" si="32"/>
        <v>-30.514491880325998</v>
      </c>
      <c r="F34" s="16">
        <v>72.88439396931804</v>
      </c>
      <c r="G34" s="16">
        <v>51.546007705550011</v>
      </c>
      <c r="H34" s="107">
        <f t="shared" si="33"/>
        <v>-29.277030515957637</v>
      </c>
      <c r="I34" s="108">
        <f>(G34/G$181)*100</f>
        <v>1.018273254012743</v>
      </c>
      <c r="J34" s="103">
        <v>19854</v>
      </c>
      <c r="K34" s="103">
        <v>6481</v>
      </c>
      <c r="L34" s="107">
        <f t="shared" si="34"/>
        <v>-67.356703938752887</v>
      </c>
      <c r="M34" s="103">
        <v>35020</v>
      </c>
      <c r="N34" s="103">
        <v>11916</v>
      </c>
      <c r="O34" s="107">
        <f t="shared" si="35"/>
        <v>-65.973729297544253</v>
      </c>
      <c r="P34" s="108">
        <f>(N34/N$181)*100</f>
        <v>0.87498944446688132</v>
      </c>
      <c r="Q34" s="103">
        <v>0</v>
      </c>
      <c r="R34" s="103">
        <v>0</v>
      </c>
      <c r="S34" s="116" t="s">
        <v>59</v>
      </c>
      <c r="T34" s="103">
        <v>0</v>
      </c>
      <c r="U34" s="103">
        <v>0</v>
      </c>
      <c r="V34" s="116" t="s">
        <v>59</v>
      </c>
      <c r="W34" s="116" t="s">
        <v>59</v>
      </c>
      <c r="X34" s="16">
        <v>1215.5945327999998</v>
      </c>
      <c r="Y34" s="16">
        <v>674.08193810000012</v>
      </c>
      <c r="Z34" s="107">
        <f t="shared" si="38"/>
        <v>-44.547139699014593</v>
      </c>
      <c r="AA34" s="16">
        <v>2037.5447964999998</v>
      </c>
      <c r="AB34" s="16">
        <v>1142.1361899999999</v>
      </c>
      <c r="AC34" s="107">
        <f t="shared" si="39"/>
        <v>-43.945468489237207</v>
      </c>
      <c r="AD34" s="108">
        <f>(AB34/AB$181)*100</f>
        <v>0.55802946300339862</v>
      </c>
    </row>
    <row r="35" spans="1:30">
      <c r="A35" s="5"/>
      <c r="B35" s="119" t="s">
        <v>5</v>
      </c>
      <c r="C35" s="16">
        <v>22.30932596499995</v>
      </c>
      <c r="D35" s="16">
        <v>3.3168654810101152</v>
      </c>
      <c r="E35" s="107">
        <f t="shared" si="32"/>
        <v>-85.132381470360016</v>
      </c>
      <c r="F35" s="16">
        <v>36.683017762999953</v>
      </c>
      <c r="G35" s="16">
        <v>9.3649382320214283</v>
      </c>
      <c r="H35" s="107">
        <f t="shared" si="33"/>
        <v>-74.470643902510929</v>
      </c>
      <c r="I35" s="108">
        <f>(G35/G$182)*100</f>
        <v>9.087611291967955E-2</v>
      </c>
      <c r="J35" s="103">
        <v>2</v>
      </c>
      <c r="K35" s="103">
        <v>1</v>
      </c>
      <c r="L35" s="107">
        <f t="shared" si="34"/>
        <v>-50</v>
      </c>
      <c r="M35" s="103">
        <v>2</v>
      </c>
      <c r="N35" s="103">
        <v>4</v>
      </c>
      <c r="O35" s="107">
        <f t="shared" si="35"/>
        <v>100</v>
      </c>
      <c r="P35" s="108">
        <f>(N35/N$182)*100</f>
        <v>4.0816326530612246</v>
      </c>
      <c r="Q35" s="103">
        <v>7113</v>
      </c>
      <c r="R35" s="103">
        <v>174424</v>
      </c>
      <c r="S35" s="107">
        <f t="shared" si="36"/>
        <v>2352.1861380570786</v>
      </c>
      <c r="T35" s="103">
        <v>13901</v>
      </c>
      <c r="U35" s="103">
        <v>373333</v>
      </c>
      <c r="V35" s="107">
        <f t="shared" si="37"/>
        <v>2585.6557082224299</v>
      </c>
      <c r="W35" s="108">
        <f>(U35/U$182)*100</f>
        <v>7.1630814452680935</v>
      </c>
      <c r="X35" s="16">
        <v>1217.0057838099999</v>
      </c>
      <c r="Y35" s="16">
        <v>7562.2660488231504</v>
      </c>
      <c r="Z35" s="107">
        <f t="shared" si="38"/>
        <v>521.38291776629535</v>
      </c>
      <c r="AA35" s="16">
        <v>2062.5818276360001</v>
      </c>
      <c r="AB35" s="16">
        <v>7624.4496420850001</v>
      </c>
      <c r="AC35" s="107">
        <f t="shared" si="39"/>
        <v>269.65561995781081</v>
      </c>
      <c r="AD35" s="108">
        <f>(AB35/AB$182)*100</f>
        <v>14.824877120517355</v>
      </c>
    </row>
    <row r="36" spans="1:30">
      <c r="A36" s="5"/>
      <c r="B36" s="119" t="s">
        <v>6</v>
      </c>
      <c r="C36" s="16">
        <v>0</v>
      </c>
      <c r="D36" s="16">
        <v>0</v>
      </c>
      <c r="E36" s="116" t="s">
        <v>59</v>
      </c>
      <c r="F36" s="16">
        <v>0</v>
      </c>
      <c r="G36" s="16">
        <v>0</v>
      </c>
      <c r="H36" s="116" t="s">
        <v>59</v>
      </c>
      <c r="I36" s="108">
        <f>(G36/G$183)*100</f>
        <v>0</v>
      </c>
      <c r="J36" s="103">
        <v>0</v>
      </c>
      <c r="K36" s="103">
        <v>0</v>
      </c>
      <c r="L36" s="116" t="s">
        <v>59</v>
      </c>
      <c r="M36" s="103">
        <v>0</v>
      </c>
      <c r="N36" s="103">
        <v>0</v>
      </c>
      <c r="O36" s="116" t="s">
        <v>59</v>
      </c>
      <c r="P36" s="108">
        <f>(N36/N$183)*100</f>
        <v>0</v>
      </c>
      <c r="Q36" s="103">
        <v>0</v>
      </c>
      <c r="R36" s="103">
        <v>0</v>
      </c>
      <c r="S36" s="116" t="s">
        <v>59</v>
      </c>
      <c r="T36" s="103">
        <v>0</v>
      </c>
      <c r="U36" s="103">
        <v>0</v>
      </c>
      <c r="V36" s="116" t="s">
        <v>59</v>
      </c>
      <c r="W36" s="108">
        <f>(U36/U$183)*100</f>
        <v>0</v>
      </c>
      <c r="X36" s="16">
        <v>0</v>
      </c>
      <c r="Y36" s="16">
        <v>0</v>
      </c>
      <c r="Z36" s="116" t="s">
        <v>59</v>
      </c>
      <c r="AA36" s="16">
        <v>0</v>
      </c>
      <c r="AB36" s="16">
        <v>0</v>
      </c>
      <c r="AC36" s="116" t="s">
        <v>59</v>
      </c>
      <c r="AD36" s="108">
        <f>(AB36/AB$183)*100</f>
        <v>0</v>
      </c>
    </row>
    <row r="37" spans="1:30">
      <c r="A37" s="5"/>
      <c r="B37" s="119" t="s">
        <v>25</v>
      </c>
      <c r="C37" s="16">
        <v>0</v>
      </c>
      <c r="D37" s="16">
        <v>0</v>
      </c>
      <c r="E37" s="116" t="s">
        <v>59</v>
      </c>
      <c r="F37" s="16">
        <v>0</v>
      </c>
      <c r="G37" s="16">
        <v>0</v>
      </c>
      <c r="H37" s="116" t="s">
        <v>59</v>
      </c>
      <c r="I37" s="108">
        <f>(G37/G$184)*100</f>
        <v>0</v>
      </c>
      <c r="J37" s="103">
        <v>0</v>
      </c>
      <c r="K37" s="103">
        <v>0</v>
      </c>
      <c r="L37" s="116" t="s">
        <v>59</v>
      </c>
      <c r="M37" s="103">
        <v>0</v>
      </c>
      <c r="N37" s="103">
        <v>0</v>
      </c>
      <c r="O37" s="116" t="s">
        <v>59</v>
      </c>
      <c r="P37" s="108">
        <f>(N37/N$184)*100</f>
        <v>0</v>
      </c>
      <c r="Q37" s="103">
        <v>0</v>
      </c>
      <c r="R37" s="103">
        <v>0</v>
      </c>
      <c r="S37" s="116" t="s">
        <v>59</v>
      </c>
      <c r="T37" s="103">
        <v>0</v>
      </c>
      <c r="U37" s="103">
        <v>0</v>
      </c>
      <c r="V37" s="116" t="s">
        <v>59</v>
      </c>
      <c r="W37" s="108">
        <f>(U37/U$184)*100</f>
        <v>0</v>
      </c>
      <c r="X37" s="16">
        <v>0</v>
      </c>
      <c r="Y37" s="16">
        <v>0</v>
      </c>
      <c r="Z37" s="116" t="s">
        <v>59</v>
      </c>
      <c r="AA37" s="16">
        <v>0</v>
      </c>
      <c r="AB37" s="16">
        <v>0</v>
      </c>
      <c r="AC37" s="116" t="s">
        <v>59</v>
      </c>
      <c r="AD37" s="108">
        <f>(AB37/AB$184)*100</f>
        <v>0</v>
      </c>
    </row>
    <row r="38" spans="1:30">
      <c r="A38" s="5"/>
      <c r="B38" s="119"/>
      <c r="C38" s="16"/>
      <c r="D38" s="16"/>
      <c r="E38" s="107"/>
      <c r="F38" s="16"/>
      <c r="G38" s="16"/>
      <c r="H38" s="107"/>
      <c r="I38" s="108"/>
      <c r="J38" s="103"/>
      <c r="K38" s="103"/>
      <c r="L38" s="107"/>
      <c r="M38" s="103"/>
      <c r="N38" s="103"/>
      <c r="O38" s="107"/>
      <c r="P38" s="108"/>
      <c r="Q38" s="103"/>
      <c r="R38" s="103"/>
      <c r="S38" s="107"/>
      <c r="T38" s="103"/>
      <c r="U38" s="103"/>
      <c r="V38" s="107"/>
      <c r="W38" s="108"/>
      <c r="X38" s="16"/>
      <c r="Y38" s="16"/>
      <c r="Z38" s="107"/>
      <c r="AA38" s="16"/>
      <c r="AB38" s="16"/>
      <c r="AC38" s="107"/>
      <c r="AD38" s="108"/>
    </row>
    <row r="39" spans="1:30" s="25" customFormat="1" ht="15">
      <c r="A39" s="17">
        <v>6</v>
      </c>
      <c r="B39" s="118" t="s">
        <v>18</v>
      </c>
      <c r="C39" s="12">
        <f>C40+C41+C42+C43+C44</f>
        <v>62.424489239000103</v>
      </c>
      <c r="D39" s="12">
        <f>D40+D41+D42+D43+D44</f>
        <v>236.80981044999984</v>
      </c>
      <c r="E39" s="105">
        <f t="shared" ref="E39:E44" si="40">((D39-C39)/C39)*100</f>
        <v>279.35402169386333</v>
      </c>
      <c r="F39" s="12">
        <f>F40+F41+F42+F43+F44</f>
        <v>246.168302135</v>
      </c>
      <c r="G39" s="12">
        <f>G40+G41+G42+G43+G44</f>
        <v>263.86206750600007</v>
      </c>
      <c r="H39" s="105">
        <f t="shared" ref="H39:H44" si="41">((G39-F39)/F39)*100</f>
        <v>7.1876700686251276</v>
      </c>
      <c r="I39" s="106">
        <f>(G39/G$179)*100</f>
        <v>1.2892226074143387</v>
      </c>
      <c r="J39" s="23">
        <f>J40+J41+J42+J43+J44</f>
        <v>8509</v>
      </c>
      <c r="K39" s="23">
        <f>K40+K41+K42+K43+K44</f>
        <v>7949</v>
      </c>
      <c r="L39" s="105">
        <f t="shared" ref="L39:L41" si="42">((K39-J39)/J39)*100</f>
        <v>-6.5812668938770722</v>
      </c>
      <c r="M39" s="23">
        <f>M40+M41+M42+M43+M44</f>
        <v>11790</v>
      </c>
      <c r="N39" s="23">
        <f>N40+N41+N42+N43+N44</f>
        <v>12653</v>
      </c>
      <c r="O39" s="105">
        <f t="shared" ref="O39:O41" si="43">((N39-M39)/M39)*100</f>
        <v>7.3197625106022057</v>
      </c>
      <c r="P39" s="106">
        <f>(N39/N$179)*100</f>
        <v>0.8883206856630953</v>
      </c>
      <c r="Q39" s="23">
        <f>Q40+Q41+Q42+Q43+Q44</f>
        <v>44466</v>
      </c>
      <c r="R39" s="23">
        <f>R40+R41+R42+R43+R44</f>
        <v>20197</v>
      </c>
      <c r="S39" s="105">
        <f t="shared" ref="S39:S44" si="44">((R39-Q39)/Q39)*100</f>
        <v>-54.578779292043357</v>
      </c>
      <c r="T39" s="23">
        <f>T40+T41+T42+T43+T44</f>
        <v>46117</v>
      </c>
      <c r="U39" s="23">
        <f>U40+U41+U42+U43+U44</f>
        <v>79666</v>
      </c>
      <c r="V39" s="105">
        <f t="shared" ref="V39:V44" si="45">((U39-T39)/T39)*100</f>
        <v>72.74757681549103</v>
      </c>
      <c r="W39" s="106">
        <f>(U39/U$179)*100</f>
        <v>0.71626556508296635</v>
      </c>
      <c r="X39" s="12">
        <f>X40+X41+X42+X43+X44</f>
        <v>2400.3121870960022</v>
      </c>
      <c r="Y39" s="12">
        <f>Y40+Y41+Y42+Y43+Y44</f>
        <v>2497.4218423030052</v>
      </c>
      <c r="Z39" s="105">
        <f t="shared" ref="Z39:Z44" si="46">((Y39-X39)/X39)*100</f>
        <v>4.0457093760162222</v>
      </c>
      <c r="AA39" s="12">
        <f>AA40+AA41+AA42+AA43+AA44</f>
        <v>3239.2819090810017</v>
      </c>
      <c r="AB39" s="12">
        <f>AB40+AB41+AB42+AB43+AB44</f>
        <v>5323.9214777850048</v>
      </c>
      <c r="AC39" s="105">
        <f t="shared" ref="AC39:AC44" si="47">((AB39-AA39)/AA39)*100</f>
        <v>64.354990618751799</v>
      </c>
      <c r="AD39" s="106">
        <f>(AB39/AB$179)*100</f>
        <v>1.1448047881611576</v>
      </c>
    </row>
    <row r="40" spans="1:30">
      <c r="A40" s="5"/>
      <c r="B40" s="119" t="s">
        <v>3</v>
      </c>
      <c r="C40" s="16">
        <v>4.4790612960000002</v>
      </c>
      <c r="D40" s="16">
        <v>46.375425104999955</v>
      </c>
      <c r="E40" s="107">
        <f t="shared" si="40"/>
        <v>935.38268490353676</v>
      </c>
      <c r="F40" s="16">
        <v>8.2620232810000012</v>
      </c>
      <c r="G40" s="16">
        <v>60.839617917999931</v>
      </c>
      <c r="H40" s="107">
        <f t="shared" si="41"/>
        <v>636.37674270310413</v>
      </c>
      <c r="I40" s="108">
        <f>(G40/G$180)*100</f>
        <v>2.5902595832473794</v>
      </c>
      <c r="J40" s="103">
        <v>31</v>
      </c>
      <c r="K40" s="103">
        <v>590</v>
      </c>
      <c r="L40" s="107">
        <f t="shared" si="42"/>
        <v>1803.2258064516127</v>
      </c>
      <c r="M40" s="103">
        <v>47</v>
      </c>
      <c r="N40" s="103">
        <v>691</v>
      </c>
      <c r="O40" s="107">
        <f t="shared" si="43"/>
        <v>1370.2127659574469</v>
      </c>
      <c r="P40" s="108">
        <f>(N40/N$180)*100</f>
        <v>1.1453101950839508</v>
      </c>
      <c r="Q40" s="103">
        <v>0</v>
      </c>
      <c r="R40" s="103">
        <v>0</v>
      </c>
      <c r="S40" s="116" t="s">
        <v>59</v>
      </c>
      <c r="T40" s="103">
        <v>0</v>
      </c>
      <c r="U40" s="103">
        <v>0</v>
      </c>
      <c r="V40" s="116" t="s">
        <v>59</v>
      </c>
      <c r="W40" s="116" t="s">
        <v>59</v>
      </c>
      <c r="X40" s="16">
        <v>5.0845612959999995</v>
      </c>
      <c r="Y40" s="16">
        <v>46.533680702999973</v>
      </c>
      <c r="Z40" s="107">
        <f t="shared" si="46"/>
        <v>815.19558903946745</v>
      </c>
      <c r="AA40" s="16">
        <v>8.9437732809999986</v>
      </c>
      <c r="AB40" s="16">
        <v>61.318183484999963</v>
      </c>
      <c r="AC40" s="107">
        <f t="shared" si="47"/>
        <v>585.59635355765647</v>
      </c>
      <c r="AD40" s="108">
        <f>(AB40/AB$180)*100</f>
        <v>2.4592463702810563</v>
      </c>
    </row>
    <row r="41" spans="1:30">
      <c r="A41" s="5"/>
      <c r="B41" s="119" t="s">
        <v>4</v>
      </c>
      <c r="C41" s="16">
        <v>54.550319698000109</v>
      </c>
      <c r="D41" s="16">
        <v>20.826691604999887</v>
      </c>
      <c r="E41" s="107">
        <f t="shared" si="40"/>
        <v>-61.821137400660511</v>
      </c>
      <c r="F41" s="16">
        <v>80.291489732999977</v>
      </c>
      <c r="G41" s="16">
        <v>31.8818943670001</v>
      </c>
      <c r="H41" s="107">
        <f t="shared" si="41"/>
        <v>-60.29231183401923</v>
      </c>
      <c r="I41" s="108">
        <f>(G41/G$181)*100</f>
        <v>0.6298156106797822</v>
      </c>
      <c r="J41" s="103">
        <v>8478</v>
      </c>
      <c r="K41" s="103">
        <v>7359</v>
      </c>
      <c r="L41" s="107">
        <f t="shared" si="42"/>
        <v>-13.198867657466383</v>
      </c>
      <c r="M41" s="103">
        <v>11743</v>
      </c>
      <c r="N41" s="103">
        <v>11960</v>
      </c>
      <c r="O41" s="107">
        <f t="shared" si="43"/>
        <v>1.8479093928297707</v>
      </c>
      <c r="P41" s="108">
        <f>(N41/N$181)*100</f>
        <v>0.87822035547364052</v>
      </c>
      <c r="Q41" s="103">
        <v>0</v>
      </c>
      <c r="R41" s="103">
        <v>0</v>
      </c>
      <c r="S41" s="116" t="s">
        <v>59</v>
      </c>
      <c r="T41" s="103">
        <v>0</v>
      </c>
      <c r="U41" s="103">
        <v>0</v>
      </c>
      <c r="V41" s="116" t="s">
        <v>59</v>
      </c>
      <c r="W41" s="116" t="s">
        <v>59</v>
      </c>
      <c r="X41" s="16">
        <v>1112.562722900002</v>
      </c>
      <c r="Y41" s="16">
        <v>1861.2043156000052</v>
      </c>
      <c r="Z41" s="107">
        <f t="shared" si="46"/>
        <v>67.289832500283381</v>
      </c>
      <c r="AA41" s="16">
        <v>1677.1997900000017</v>
      </c>
      <c r="AB41" s="16">
        <v>3246.3538533000046</v>
      </c>
      <c r="AC41" s="107">
        <f t="shared" si="47"/>
        <v>93.557969220828568</v>
      </c>
      <c r="AD41" s="108">
        <f>(AB41/AB$181)*100</f>
        <v>1.5861165361339402</v>
      </c>
    </row>
    <row r="42" spans="1:30" ht="14.25" customHeight="1">
      <c r="A42" s="5"/>
      <c r="B42" s="119" t="s">
        <v>5</v>
      </c>
      <c r="C42" s="16">
        <v>2.5175059019999999</v>
      </c>
      <c r="D42" s="16">
        <v>169.331954362</v>
      </c>
      <c r="E42" s="107">
        <f t="shared" si="40"/>
        <v>6626.1790420223606</v>
      </c>
      <c r="F42" s="16">
        <v>156.417033137</v>
      </c>
      <c r="G42" s="16">
        <v>170.18294726200003</v>
      </c>
      <c r="H42" s="107">
        <f t="shared" si="41"/>
        <v>8.8007769032052643</v>
      </c>
      <c r="I42" s="108">
        <f>(G42/G$182)*100</f>
        <v>1.6514326468811242</v>
      </c>
      <c r="J42" s="103">
        <v>0</v>
      </c>
      <c r="K42" s="103">
        <v>0</v>
      </c>
      <c r="L42" s="116" t="s">
        <v>59</v>
      </c>
      <c r="M42" s="103">
        <v>0</v>
      </c>
      <c r="N42" s="103">
        <v>0</v>
      </c>
      <c r="O42" s="116" t="s">
        <v>59</v>
      </c>
      <c r="P42" s="108">
        <f>(N42/N$182)*100</f>
        <v>0</v>
      </c>
      <c r="Q42" s="103">
        <v>1657</v>
      </c>
      <c r="R42" s="103">
        <v>1086</v>
      </c>
      <c r="S42" s="107">
        <f t="shared" si="44"/>
        <v>-34.459867229933614</v>
      </c>
      <c r="T42" s="103">
        <v>2538</v>
      </c>
      <c r="U42" s="103">
        <v>1519</v>
      </c>
      <c r="V42" s="107">
        <f t="shared" si="45"/>
        <v>-40.14972419227739</v>
      </c>
      <c r="W42" s="108">
        <f>(U42/U$182)*100</f>
        <v>2.9144813652589599E-2</v>
      </c>
      <c r="X42" s="16">
        <v>211.347375</v>
      </c>
      <c r="Y42" s="16">
        <v>157.24847370000001</v>
      </c>
      <c r="Z42" s="107">
        <f t="shared" si="46"/>
        <v>-25.597148438678264</v>
      </c>
      <c r="AA42" s="16">
        <v>327.82735570000006</v>
      </c>
      <c r="AB42" s="16">
        <v>217.21781670000001</v>
      </c>
      <c r="AC42" s="107">
        <f t="shared" si="47"/>
        <v>-33.740179724726985</v>
      </c>
      <c r="AD42" s="108">
        <f>(AB42/AB$182)*100</f>
        <v>0.42235539509497655</v>
      </c>
    </row>
    <row r="43" spans="1:30">
      <c r="A43" s="5"/>
      <c r="B43" s="119" t="s">
        <v>6</v>
      </c>
      <c r="C43" s="112">
        <v>0.5630724789999999</v>
      </c>
      <c r="D43" s="112">
        <v>0.13339253600000001</v>
      </c>
      <c r="E43" s="107">
        <f t="shared" si="40"/>
        <v>-76.309881769234892</v>
      </c>
      <c r="F43" s="13">
        <v>0.88103684500000012</v>
      </c>
      <c r="G43" s="13">
        <v>0.22416536200000001</v>
      </c>
      <c r="H43" s="107">
        <f t="shared" si="41"/>
        <v>-74.556641612417479</v>
      </c>
      <c r="I43" s="108">
        <f>(G43/G$183)*100</f>
        <v>1.0803963393102278E-2</v>
      </c>
      <c r="J43" s="14">
        <v>0</v>
      </c>
      <c r="K43" s="14">
        <v>0</v>
      </c>
      <c r="L43" s="116" t="s">
        <v>59</v>
      </c>
      <c r="M43" s="14">
        <v>0</v>
      </c>
      <c r="N43" s="14">
        <v>0</v>
      </c>
      <c r="O43" s="116" t="s">
        <v>59</v>
      </c>
      <c r="P43" s="108">
        <f>(N43/N$183)*100</f>
        <v>0</v>
      </c>
      <c r="Q43" s="14">
        <v>1033</v>
      </c>
      <c r="R43" s="14">
        <v>167</v>
      </c>
      <c r="S43" s="107">
        <f t="shared" si="44"/>
        <v>-83.833494675701843</v>
      </c>
      <c r="T43" s="14">
        <v>1597</v>
      </c>
      <c r="U43" s="14">
        <v>268</v>
      </c>
      <c r="V43" s="107">
        <f t="shared" si="45"/>
        <v>-83.218534752661242</v>
      </c>
      <c r="W43" s="108">
        <f>(U43/U$183)*100</f>
        <v>9.014797049335832E-2</v>
      </c>
      <c r="X43" s="112">
        <v>211.58002790000003</v>
      </c>
      <c r="Y43" s="112">
        <v>33.282572299999998</v>
      </c>
      <c r="Z43" s="107">
        <f t="shared" si="46"/>
        <v>-84.269511337936649</v>
      </c>
      <c r="AA43" s="13">
        <v>326.8794901</v>
      </c>
      <c r="AB43" s="13">
        <v>56.297124300000007</v>
      </c>
      <c r="AC43" s="107">
        <f t="shared" si="47"/>
        <v>-82.777406963411067</v>
      </c>
      <c r="AD43" s="108">
        <f>(AB43/AB$183)*100</f>
        <v>0.54126843864031227</v>
      </c>
    </row>
    <row r="44" spans="1:30">
      <c r="A44" s="5"/>
      <c r="B44" s="119" t="s">
        <v>25</v>
      </c>
      <c r="C44" s="16">
        <v>0.31452986399999999</v>
      </c>
      <c r="D44" s="16">
        <v>0.142346842</v>
      </c>
      <c r="E44" s="107">
        <f t="shared" si="40"/>
        <v>-54.74298046305708</v>
      </c>
      <c r="F44" s="16">
        <v>0.31671913899999998</v>
      </c>
      <c r="G44" s="16">
        <v>0.73344259700000503</v>
      </c>
      <c r="H44" s="107">
        <f t="shared" si="41"/>
        <v>131.57507920606119</v>
      </c>
      <c r="I44" s="108">
        <f>(G44/G$184)*100</f>
        <v>0.1085200158006157</v>
      </c>
      <c r="J44" s="103">
        <v>0</v>
      </c>
      <c r="K44" s="103">
        <v>0</v>
      </c>
      <c r="L44" s="116" t="s">
        <v>59</v>
      </c>
      <c r="M44" s="103">
        <v>0</v>
      </c>
      <c r="N44" s="103">
        <v>2</v>
      </c>
      <c r="O44" s="116" t="s">
        <v>59</v>
      </c>
      <c r="P44" s="108">
        <f>(N44/N$184)*100</f>
        <v>0.11235955056179776</v>
      </c>
      <c r="Q44" s="103">
        <v>41776</v>
      </c>
      <c r="R44" s="103">
        <v>18944</v>
      </c>
      <c r="S44" s="107">
        <f t="shared" si="44"/>
        <v>-54.653389505936424</v>
      </c>
      <c r="T44" s="103">
        <v>41982</v>
      </c>
      <c r="U44" s="103">
        <v>77879</v>
      </c>
      <c r="V44" s="107">
        <f t="shared" si="45"/>
        <v>85.505692916011625</v>
      </c>
      <c r="W44" s="108">
        <f>(U44/U$184)*100</f>
        <v>1.3874218652156152</v>
      </c>
      <c r="X44" s="16">
        <v>859.73749999999995</v>
      </c>
      <c r="Y44" s="16">
        <v>399.15280000000001</v>
      </c>
      <c r="Z44" s="107">
        <f t="shared" si="46"/>
        <v>-53.572712601230023</v>
      </c>
      <c r="AA44" s="16">
        <v>898.43149999999991</v>
      </c>
      <c r="AB44" s="16">
        <v>1742.7345</v>
      </c>
      <c r="AC44" s="107">
        <f t="shared" si="47"/>
        <v>93.975222373659008</v>
      </c>
      <c r="AD44" s="108">
        <f>(AB44/AB$184)*100</f>
        <v>0.88890962139116825</v>
      </c>
    </row>
    <row r="45" spans="1:30">
      <c r="A45" s="5"/>
      <c r="B45" s="119"/>
      <c r="C45" s="16"/>
      <c r="D45" s="16"/>
      <c r="E45" s="107"/>
      <c r="F45" s="16"/>
      <c r="G45" s="16"/>
      <c r="H45" s="107"/>
      <c r="I45" s="108"/>
      <c r="J45" s="103"/>
      <c r="K45" s="103"/>
      <c r="L45" s="107"/>
      <c r="M45" s="103"/>
      <c r="N45" s="103"/>
      <c r="O45" s="107"/>
      <c r="P45" s="108"/>
      <c r="Q45" s="103"/>
      <c r="R45" s="103"/>
      <c r="S45" s="107"/>
      <c r="T45" s="103"/>
      <c r="U45" s="103"/>
      <c r="V45" s="107"/>
      <c r="W45" s="108"/>
      <c r="X45" s="16"/>
      <c r="Y45" s="16"/>
      <c r="Z45" s="107"/>
      <c r="AA45" s="16"/>
      <c r="AB45" s="16"/>
      <c r="AC45" s="107"/>
      <c r="AD45" s="108"/>
    </row>
    <row r="46" spans="1:30" s="25" customFormat="1" ht="15">
      <c r="A46" s="17">
        <v>7</v>
      </c>
      <c r="B46" s="118" t="s">
        <v>63</v>
      </c>
      <c r="C46" s="12">
        <f>C47+C48+C49+C50+C51</f>
        <v>19.33021267100008</v>
      </c>
      <c r="D46" s="12">
        <f>D47+D48+D49+D50+D51</f>
        <v>18.791580471000007</v>
      </c>
      <c r="E46" s="105">
        <f t="shared" ref="E46:E49" si="48">((D46-C46)/C46)*100</f>
        <v>-2.7864783961127841</v>
      </c>
      <c r="F46" s="12">
        <f>F47+F48+F49+F50+F51</f>
        <v>30.488274406999874</v>
      </c>
      <c r="G46" s="12">
        <f>G47+G48+G49+G50+G51</f>
        <v>35.251893744999322</v>
      </c>
      <c r="H46" s="105">
        <f t="shared" ref="H46:H49" si="49">((G46-F46)/F46)*100</f>
        <v>15.624430803816686</v>
      </c>
      <c r="I46" s="106">
        <f>(G46/G$179)*100</f>
        <v>0.17223975692977467</v>
      </c>
      <c r="J46" s="23">
        <f>J47+J48+J49+J50+J51</f>
        <v>4386</v>
      </c>
      <c r="K46" s="23">
        <f>K47+K48+K49+K50+K51</f>
        <v>6803</v>
      </c>
      <c r="L46" s="105">
        <f t="shared" ref="L46:L48" si="50">((K46-J46)/J46)*100</f>
        <v>55.107159142726857</v>
      </c>
      <c r="M46" s="23">
        <f>M47+M48+M49+M50+M51</f>
        <v>7777</v>
      </c>
      <c r="N46" s="23">
        <f>N47+N48+N49+N50+N51</f>
        <v>10378</v>
      </c>
      <c r="O46" s="105">
        <f t="shared" ref="O46:O48" si="51">((N46-M46)/M46)*100</f>
        <v>33.444773048733445</v>
      </c>
      <c r="P46" s="106">
        <f>(N46/N$179)*100</f>
        <v>0.72860128632036691</v>
      </c>
      <c r="Q46" s="23">
        <f>Q47+Q48+Q49+Q50+Q51</f>
        <v>8248</v>
      </c>
      <c r="R46" s="23">
        <f>R47+R48+R49+R50+R51</f>
        <v>6736</v>
      </c>
      <c r="S46" s="105">
        <f t="shared" ref="S46" si="52">((R46-Q46)/Q46)*100</f>
        <v>-18.331716779825413</v>
      </c>
      <c r="T46" s="23">
        <f>T47+T48+T49+T50+T51</f>
        <v>12645</v>
      </c>
      <c r="U46" s="23">
        <f>U47+U48+U49+U50+U51</f>
        <v>10506</v>
      </c>
      <c r="V46" s="105">
        <f t="shared" ref="V46" si="53">((U46-T46)/T46)*100</f>
        <v>-16.915776986951364</v>
      </c>
      <c r="W46" s="106">
        <f>(U46/U$179)*100</f>
        <v>9.4457937222424168E-2</v>
      </c>
      <c r="X46" s="12">
        <f>X47+X48+X49+X50+X51</f>
        <v>1865.6640407166947</v>
      </c>
      <c r="Y46" s="12">
        <f>Y47+Y48+Y49+Y50+Y51</f>
        <v>2157.4896287432543</v>
      </c>
      <c r="Z46" s="105">
        <f t="shared" ref="Z46:Z49" si="54">((Y46-X46)/X46)*100</f>
        <v>15.641915246136968</v>
      </c>
      <c r="AA46" s="12">
        <f>AA47+AA48+AA49+AA50+AA51</f>
        <v>3953.8728717108602</v>
      </c>
      <c r="AB46" s="12">
        <f>AB47+AB48+AB49+AB50+AB51</f>
        <v>3317.8418515039884</v>
      </c>
      <c r="AC46" s="105">
        <f t="shared" ref="AC46:AC49" si="55">((AB46-AA46)/AA46)*100</f>
        <v>-16.086278968591571</v>
      </c>
      <c r="AD46" s="106">
        <f>(AB46/AB$179)*100</f>
        <v>0.71343675029998854</v>
      </c>
    </row>
    <row r="47" spans="1:30">
      <c r="A47" s="5"/>
      <c r="B47" s="119" t="s">
        <v>3</v>
      </c>
      <c r="C47" s="16">
        <v>0.22295999999999999</v>
      </c>
      <c r="D47" s="16">
        <v>0.109</v>
      </c>
      <c r="E47" s="107">
        <f t="shared" si="48"/>
        <v>-51.11230714029422</v>
      </c>
      <c r="F47" s="16">
        <v>0.56578872900000021</v>
      </c>
      <c r="G47" s="16">
        <v>1.2923339999999999</v>
      </c>
      <c r="H47" s="107">
        <f t="shared" si="49"/>
        <v>128.41282156400104</v>
      </c>
      <c r="I47" s="108">
        <f>(G47/G$180)*100</f>
        <v>5.5021393013483029E-2</v>
      </c>
      <c r="J47" s="103">
        <v>13</v>
      </c>
      <c r="K47" s="103">
        <v>4</v>
      </c>
      <c r="L47" s="107">
        <f t="shared" si="50"/>
        <v>-69.230769230769226</v>
      </c>
      <c r="M47" s="103">
        <v>860</v>
      </c>
      <c r="N47" s="103">
        <v>24</v>
      </c>
      <c r="O47" s="107">
        <f t="shared" si="51"/>
        <v>-97.20930232558139</v>
      </c>
      <c r="P47" s="108">
        <f>(N47/N$180)*100</f>
        <v>3.9779225299587287E-2</v>
      </c>
      <c r="Q47" s="103">
        <v>0</v>
      </c>
      <c r="R47" s="103">
        <v>0</v>
      </c>
      <c r="S47" s="116" t="s">
        <v>59</v>
      </c>
      <c r="T47" s="103">
        <v>0</v>
      </c>
      <c r="U47" s="103">
        <v>0</v>
      </c>
      <c r="V47" s="116" t="s">
        <v>59</v>
      </c>
      <c r="W47" s="116" t="s">
        <v>59</v>
      </c>
      <c r="X47" s="16">
        <v>0.64416050000000002</v>
      </c>
      <c r="Y47" s="16">
        <v>-6.3225100000000006E-2</v>
      </c>
      <c r="Z47" s="107">
        <f t="shared" si="54"/>
        <v>-109.81511595324459</v>
      </c>
      <c r="AA47" s="16">
        <v>1.620945499999995</v>
      </c>
      <c r="AB47" s="16">
        <v>1.2198026</v>
      </c>
      <c r="AC47" s="107">
        <f t="shared" si="55"/>
        <v>-24.747463748780962</v>
      </c>
      <c r="AD47" s="108">
        <f>(AB47/AB$180)*100</f>
        <v>4.8921787078758189E-2</v>
      </c>
    </row>
    <row r="48" spans="1:30">
      <c r="A48" s="5"/>
      <c r="B48" s="119" t="s">
        <v>4</v>
      </c>
      <c r="C48" s="16">
        <v>16.171272313000078</v>
      </c>
      <c r="D48" s="16">
        <v>17.413787708999994</v>
      </c>
      <c r="E48" s="107">
        <f t="shared" si="48"/>
        <v>7.683473334383585</v>
      </c>
      <c r="F48" s="16">
        <v>25.382264387999875</v>
      </c>
      <c r="G48" s="16">
        <v>31.941020001999313</v>
      </c>
      <c r="H48" s="107">
        <f t="shared" si="49"/>
        <v>25.83991527997896</v>
      </c>
      <c r="I48" s="108">
        <f>(G48/G$181)*100</f>
        <v>0.63098361680530279</v>
      </c>
      <c r="J48" s="103">
        <v>4368</v>
      </c>
      <c r="K48" s="103">
        <v>6795</v>
      </c>
      <c r="L48" s="107">
        <f t="shared" si="50"/>
        <v>55.563186813186817</v>
      </c>
      <c r="M48" s="103">
        <v>6909</v>
      </c>
      <c r="N48" s="103">
        <v>10347</v>
      </c>
      <c r="O48" s="107">
        <f t="shared" si="51"/>
        <v>49.76118106817195</v>
      </c>
      <c r="P48" s="108">
        <f>(N48/N$181)*100</f>
        <v>0.75977809515767214</v>
      </c>
      <c r="Q48" s="103">
        <v>0</v>
      </c>
      <c r="R48" s="103">
        <v>0</v>
      </c>
      <c r="S48" s="116" t="s">
        <v>59</v>
      </c>
      <c r="T48" s="103">
        <v>0</v>
      </c>
      <c r="U48" s="103">
        <v>0</v>
      </c>
      <c r="V48" s="116" t="s">
        <v>59</v>
      </c>
      <c r="W48" s="116" t="s">
        <v>59</v>
      </c>
      <c r="X48" s="16">
        <v>1455.2356911000024</v>
      </c>
      <c r="Y48" s="16">
        <v>1635.8132211320026</v>
      </c>
      <c r="Z48" s="107">
        <f t="shared" si="54"/>
        <v>12.408816739197954</v>
      </c>
      <c r="AA48" s="16">
        <v>2794.0332995999988</v>
      </c>
      <c r="AB48" s="16">
        <v>2411.4396882319984</v>
      </c>
      <c r="AC48" s="107">
        <f t="shared" si="55"/>
        <v>-13.6932373505632</v>
      </c>
      <c r="AD48" s="108">
        <f>(AB48/AB$181)*100</f>
        <v>1.1781908375473027</v>
      </c>
    </row>
    <row r="49" spans="1:30">
      <c r="A49" s="5"/>
      <c r="B49" s="119" t="s">
        <v>5</v>
      </c>
      <c r="C49" s="16">
        <v>2.657215231000003</v>
      </c>
      <c r="D49" s="16">
        <v>0.61349083300000995</v>
      </c>
      <c r="E49" s="107">
        <f t="shared" si="48"/>
        <v>-76.912264168788013</v>
      </c>
      <c r="F49" s="16">
        <v>3.7994733039999993</v>
      </c>
      <c r="G49" s="16">
        <v>1.0806891530000116</v>
      </c>
      <c r="H49" s="107">
        <f t="shared" si="49"/>
        <v>-71.556869425499414</v>
      </c>
      <c r="I49" s="108">
        <f>(G49/G$182)*100</f>
        <v>1.0486863561288374E-2</v>
      </c>
      <c r="J49" s="103">
        <v>0</v>
      </c>
      <c r="K49" s="103">
        <v>0</v>
      </c>
      <c r="L49" s="116" t="s">
        <v>59</v>
      </c>
      <c r="M49" s="103">
        <v>0</v>
      </c>
      <c r="N49" s="103">
        <v>0</v>
      </c>
      <c r="O49" s="116" t="s">
        <v>59</v>
      </c>
      <c r="P49" s="108">
        <f>(N49/N$182)*100</f>
        <v>0</v>
      </c>
      <c r="Q49" s="103">
        <v>1349</v>
      </c>
      <c r="R49" s="103">
        <v>932</v>
      </c>
      <c r="S49" s="107">
        <f t="shared" ref="S49" si="56">((R49-Q49)/Q49)*100</f>
        <v>-30.911786508524834</v>
      </c>
      <c r="T49" s="103">
        <v>1873</v>
      </c>
      <c r="U49" s="103">
        <v>1370</v>
      </c>
      <c r="V49" s="107">
        <f t="shared" ref="V49" si="57">((U49-T49)/T49)*100</f>
        <v>-26.855312333155368</v>
      </c>
      <c r="W49" s="108">
        <f>(U49/U$182)*100</f>
        <v>2.6285974130380349E-2</v>
      </c>
      <c r="X49" s="16">
        <v>146.1431217999999</v>
      </c>
      <c r="Y49" s="16">
        <v>36.927892400000673</v>
      </c>
      <c r="Z49" s="107">
        <f t="shared" si="54"/>
        <v>-74.731693188724051</v>
      </c>
      <c r="AA49" s="16">
        <v>221.2996609999999</v>
      </c>
      <c r="AB49" s="16">
        <v>64.898854300000693</v>
      </c>
      <c r="AC49" s="107">
        <f t="shared" si="55"/>
        <v>-70.673766960718154</v>
      </c>
      <c r="AD49" s="108">
        <f>(AB49/AB$182)*100</f>
        <v>0.12618845758377475</v>
      </c>
    </row>
    <row r="50" spans="1:30">
      <c r="A50" s="5"/>
      <c r="B50" s="119" t="s">
        <v>6</v>
      </c>
      <c r="C50" s="16">
        <v>0</v>
      </c>
      <c r="D50" s="16">
        <v>0.32653379999999999</v>
      </c>
      <c r="E50" s="116" t="s">
        <v>59</v>
      </c>
      <c r="F50" s="16">
        <v>0</v>
      </c>
      <c r="G50" s="16">
        <v>0.32653379999999999</v>
      </c>
      <c r="H50" s="116" t="s">
        <v>59</v>
      </c>
      <c r="I50" s="108">
        <f>(G50/G$183)*100</f>
        <v>1.5737753550928088E-2</v>
      </c>
      <c r="J50" s="103">
        <v>0</v>
      </c>
      <c r="K50" s="103">
        <v>0</v>
      </c>
      <c r="L50" s="116" t="s">
        <v>59</v>
      </c>
      <c r="M50" s="103">
        <v>0</v>
      </c>
      <c r="N50" s="103">
        <v>0</v>
      </c>
      <c r="O50" s="116" t="s">
        <v>59</v>
      </c>
      <c r="P50" s="108">
        <f>(N50/N$183)*100</f>
        <v>0</v>
      </c>
      <c r="Q50" s="103">
        <v>0</v>
      </c>
      <c r="R50" s="103">
        <v>0</v>
      </c>
      <c r="S50" s="116" t="s">
        <v>59</v>
      </c>
      <c r="T50" s="103">
        <v>0</v>
      </c>
      <c r="U50" s="103">
        <v>0</v>
      </c>
      <c r="V50" s="116" t="s">
        <v>59</v>
      </c>
      <c r="W50" s="108">
        <f>(U50/U$183)*100</f>
        <v>0</v>
      </c>
      <c r="X50" s="16">
        <v>0</v>
      </c>
      <c r="Y50" s="16">
        <v>0</v>
      </c>
      <c r="Z50" s="116" t="s">
        <v>59</v>
      </c>
      <c r="AA50" s="16">
        <v>0</v>
      </c>
      <c r="AB50" s="16">
        <v>0</v>
      </c>
      <c r="AC50" s="116" t="s">
        <v>59</v>
      </c>
      <c r="AD50" s="108">
        <f>(AB50/AB$183)*100</f>
        <v>0</v>
      </c>
    </row>
    <row r="51" spans="1:30">
      <c r="A51" s="5"/>
      <c r="B51" s="119" t="s">
        <v>25</v>
      </c>
      <c r="C51" s="16">
        <v>0.27876512700000006</v>
      </c>
      <c r="D51" s="16">
        <v>0.32876812899999996</v>
      </c>
      <c r="E51" s="107">
        <f t="shared" ref="E51" si="58">((D51-C51)/C51)*100</f>
        <v>17.937323272146553</v>
      </c>
      <c r="F51" s="16">
        <v>0.74074798599999991</v>
      </c>
      <c r="G51" s="16">
        <v>0.61131679000000017</v>
      </c>
      <c r="H51" s="107">
        <f t="shared" ref="H51" si="59">((G51-F51)/F51)*100</f>
        <v>-17.473040554442999</v>
      </c>
      <c r="I51" s="108">
        <f>(G51/G$184)*100</f>
        <v>9.0450306515236695E-2</v>
      </c>
      <c r="J51" s="103">
        <v>5</v>
      </c>
      <c r="K51" s="103">
        <v>4</v>
      </c>
      <c r="L51" s="107">
        <f t="shared" ref="L51" si="60">((K51-J51)/J51)*100</f>
        <v>-20</v>
      </c>
      <c r="M51" s="103">
        <v>8</v>
      </c>
      <c r="N51" s="103">
        <v>7</v>
      </c>
      <c r="O51" s="107">
        <f t="shared" ref="O51" si="61">((N51-M51)/M51)*100</f>
        <v>-12.5</v>
      </c>
      <c r="P51" s="108">
        <f>(N51/N$184)*100</f>
        <v>0.39325842696629215</v>
      </c>
      <c r="Q51" s="103">
        <v>6899</v>
      </c>
      <c r="R51" s="103">
        <v>5804</v>
      </c>
      <c r="S51" s="107">
        <f t="shared" ref="S51" si="62">((R51-Q51)/Q51)*100</f>
        <v>-15.871865487751849</v>
      </c>
      <c r="T51" s="103">
        <v>10772</v>
      </c>
      <c r="U51" s="103">
        <v>9136</v>
      </c>
      <c r="V51" s="107">
        <f t="shared" ref="V51" si="63">((U51-T51)/T51)*100</f>
        <v>-15.18752320831786</v>
      </c>
      <c r="W51" s="108">
        <f>(U51/U$184)*100</f>
        <v>0.16275871750548748</v>
      </c>
      <c r="X51" s="16">
        <v>263.64106731669239</v>
      </c>
      <c r="Y51" s="16">
        <v>484.81174031125084</v>
      </c>
      <c r="Z51" s="107">
        <f t="shared" ref="Z51" si="64">((Y51-X51)/X51)*100</f>
        <v>83.890827497251252</v>
      </c>
      <c r="AA51" s="16">
        <v>936.91896561086139</v>
      </c>
      <c r="AB51" s="16">
        <v>840.28350637198923</v>
      </c>
      <c r="AC51" s="107">
        <f t="shared" ref="AC51" si="65">((AB51-AA51)/AA51)*100</f>
        <v>-10.314174735044118</v>
      </c>
      <c r="AD51" s="108">
        <f>(AB51/AB$184)*100</f>
        <v>0.42860004981273303</v>
      </c>
    </row>
    <row r="52" spans="1:30">
      <c r="A52" s="5"/>
      <c r="B52" s="119"/>
      <c r="C52" s="16"/>
      <c r="D52" s="16"/>
      <c r="E52" s="107"/>
      <c r="F52" s="16"/>
      <c r="G52" s="16"/>
      <c r="H52" s="107"/>
      <c r="I52" s="108"/>
      <c r="J52" s="103"/>
      <c r="K52" s="103"/>
      <c r="L52" s="107"/>
      <c r="M52" s="103"/>
      <c r="N52" s="103"/>
      <c r="O52" s="107"/>
      <c r="P52" s="108"/>
      <c r="Q52" s="103"/>
      <c r="R52" s="103"/>
      <c r="S52" s="107"/>
      <c r="T52" s="103"/>
      <c r="U52" s="103"/>
      <c r="V52" s="107"/>
      <c r="W52" s="108"/>
      <c r="X52" s="16"/>
      <c r="Y52" s="16"/>
      <c r="Z52" s="107"/>
      <c r="AA52" s="16"/>
      <c r="AB52" s="16"/>
      <c r="AC52" s="107"/>
      <c r="AD52" s="108"/>
    </row>
    <row r="53" spans="1:30" s="25" customFormat="1" ht="15">
      <c r="A53" s="17">
        <v>8</v>
      </c>
      <c r="B53" s="118" t="s">
        <v>20</v>
      </c>
      <c r="C53" s="12">
        <f>C54+C55+C56+C57+C58</f>
        <v>57.961378435800015</v>
      </c>
      <c r="D53" s="12">
        <f>D54+D55+D56+D57+D58</f>
        <v>31.782309678999994</v>
      </c>
      <c r="E53" s="105">
        <f t="shared" ref="E53:E58" si="66">((D53-C53)/C53)*100</f>
        <v>-45.166401254236639</v>
      </c>
      <c r="F53" s="12">
        <f>F54+F55+F56+F57+F58</f>
        <v>95.610085076197024</v>
      </c>
      <c r="G53" s="12">
        <f>G54+G55+G56+G57+G58</f>
        <v>57.040874262999999</v>
      </c>
      <c r="H53" s="105">
        <f t="shared" ref="H53:H58" si="67">((G53-F53)/F53)*100</f>
        <v>-40.340107199422597</v>
      </c>
      <c r="I53" s="106">
        <f>(G53/G$179)*100</f>
        <v>0.27870010017588481</v>
      </c>
      <c r="J53" s="23">
        <f>J54+J55+J56+J57+J58</f>
        <v>13285</v>
      </c>
      <c r="K53" s="23">
        <f>K54+K55+K56+K57+K58</f>
        <v>8617</v>
      </c>
      <c r="L53" s="105">
        <f t="shared" ref="L53:L55" si="68">((K53-J53)/J53)*100</f>
        <v>-35.137372977041778</v>
      </c>
      <c r="M53" s="23">
        <f>M54+M55+M56+M57+M58</f>
        <v>22527</v>
      </c>
      <c r="N53" s="23">
        <f>N54+N55+N56+N57+N58</f>
        <v>14960</v>
      </c>
      <c r="O53" s="105">
        <f t="shared" ref="O53:O55" si="69">((N53-M53)/M53)*100</f>
        <v>-33.590802148532873</v>
      </c>
      <c r="P53" s="106">
        <f>(N53/N$179)*100</f>
        <v>1.0502866875460291</v>
      </c>
      <c r="Q53" s="23">
        <f>Q54+Q55+Q56+Q57+Q58</f>
        <v>147367</v>
      </c>
      <c r="R53" s="23">
        <f>R54+R55+R56+R57+R58</f>
        <v>30497</v>
      </c>
      <c r="S53" s="105">
        <f t="shared" ref="S53" si="70">((R53-Q53)/Q53)*100</f>
        <v>-79.30540758785888</v>
      </c>
      <c r="T53" s="23">
        <f>T54+T55+T56+T57+T58</f>
        <v>212717</v>
      </c>
      <c r="U53" s="23">
        <f>U54+U55+U56+U57+U58</f>
        <v>40155</v>
      </c>
      <c r="V53" s="105">
        <f t="shared" ref="V53" si="71">((U53-T53)/T53)*100</f>
        <v>-81.122806357742917</v>
      </c>
      <c r="W53" s="106">
        <f>(U53/U$179)*100</f>
        <v>0.36102783829872859</v>
      </c>
      <c r="X53" s="12">
        <f>X54+X55+X56+X57+X58</f>
        <v>2912.2722574066429</v>
      </c>
      <c r="Y53" s="12">
        <f>Y54+Y55+Y56+Y57+Y58</f>
        <v>5482.950887958048</v>
      </c>
      <c r="Z53" s="105">
        <f t="shared" ref="Z53:Z58" si="72">((Y53-X53)/X53)*100</f>
        <v>88.270546272365877</v>
      </c>
      <c r="AA53" s="12">
        <f>AA54+AA55+AA56+AA57+AA58</f>
        <v>6795.9161939066416</v>
      </c>
      <c r="AB53" s="12">
        <f>AB54+AB55+AB56+AB57+AB58</f>
        <v>8022.7581196380488</v>
      </c>
      <c r="AC53" s="105">
        <f t="shared" ref="AC53:AC58" si="73">((AB53-AA53)/AA53)*100</f>
        <v>18.05263471070198</v>
      </c>
      <c r="AD53" s="106">
        <f>(AB53/AB$179)*100</f>
        <v>1.7251366211812749</v>
      </c>
    </row>
    <row r="54" spans="1:30">
      <c r="A54" s="5"/>
      <c r="B54" s="119" t="s">
        <v>3</v>
      </c>
      <c r="C54" s="16">
        <v>13.929249133000003</v>
      </c>
      <c r="D54" s="16">
        <v>3.9240321510000005</v>
      </c>
      <c r="E54" s="107">
        <f t="shared" si="66"/>
        <v>-71.828832167962915</v>
      </c>
      <c r="F54" s="16">
        <v>22.922651539000004</v>
      </c>
      <c r="G54" s="16">
        <v>11.091814276000003</v>
      </c>
      <c r="H54" s="107">
        <f t="shared" si="67"/>
        <v>-51.611992804895721</v>
      </c>
      <c r="I54" s="108">
        <f>(G54/G$180)*100</f>
        <v>0.47223633558535016</v>
      </c>
      <c r="J54" s="103">
        <v>217</v>
      </c>
      <c r="K54" s="103">
        <v>112</v>
      </c>
      <c r="L54" s="107">
        <f t="shared" si="68"/>
        <v>-48.387096774193552</v>
      </c>
      <c r="M54" s="103">
        <v>451</v>
      </c>
      <c r="N54" s="103">
        <v>197</v>
      </c>
      <c r="O54" s="107">
        <f t="shared" si="69"/>
        <v>-56.31929046563193</v>
      </c>
      <c r="P54" s="108">
        <f>(N54/N$180)*100</f>
        <v>0.326521141000779</v>
      </c>
      <c r="Q54" s="103">
        <v>0</v>
      </c>
      <c r="R54" s="103">
        <v>0</v>
      </c>
      <c r="S54" s="116" t="s">
        <v>59</v>
      </c>
      <c r="T54" s="103">
        <v>0</v>
      </c>
      <c r="U54" s="103">
        <v>0</v>
      </c>
      <c r="V54" s="116" t="s">
        <v>59</v>
      </c>
      <c r="W54" s="116" t="s">
        <v>59</v>
      </c>
      <c r="X54" s="16">
        <v>24.856396199999999</v>
      </c>
      <c r="Y54" s="16">
        <v>0.64455759999999995</v>
      </c>
      <c r="Z54" s="107">
        <f t="shared" si="72"/>
        <v>-97.406874291776873</v>
      </c>
      <c r="AA54" s="16">
        <v>49.737921</v>
      </c>
      <c r="AB54" s="16">
        <v>1.8097782</v>
      </c>
      <c r="AC54" s="107">
        <f t="shared" si="73"/>
        <v>-96.361371437298317</v>
      </c>
      <c r="AD54" s="108">
        <f>(AB54/AB$180)*100</f>
        <v>7.2583534221175028E-2</v>
      </c>
    </row>
    <row r="55" spans="1:30">
      <c r="A55" s="5"/>
      <c r="B55" s="119" t="s">
        <v>4</v>
      </c>
      <c r="C55" s="16">
        <v>38.524465392000003</v>
      </c>
      <c r="D55" s="16">
        <v>23.768211227999998</v>
      </c>
      <c r="E55" s="107">
        <f t="shared" si="66"/>
        <v>-38.303592311664602</v>
      </c>
      <c r="F55" s="16">
        <v>64.771741505999984</v>
      </c>
      <c r="G55" s="16">
        <v>39.736963186999994</v>
      </c>
      <c r="H55" s="107">
        <f t="shared" si="67"/>
        <v>-38.650772291927574</v>
      </c>
      <c r="I55" s="108">
        <f>(G55/G$181)*100</f>
        <v>0.78498973267049665</v>
      </c>
      <c r="J55" s="103">
        <v>13067</v>
      </c>
      <c r="K55" s="103">
        <v>8500</v>
      </c>
      <c r="L55" s="107">
        <f t="shared" si="68"/>
        <v>-34.950639014310859</v>
      </c>
      <c r="M55" s="103">
        <v>22074</v>
      </c>
      <c r="N55" s="103">
        <v>14755</v>
      </c>
      <c r="O55" s="107">
        <f t="shared" si="69"/>
        <v>-33.156654888103652</v>
      </c>
      <c r="P55" s="108">
        <f>(N55/N$181)*100</f>
        <v>1.0834566341984586</v>
      </c>
      <c r="Q55" s="103">
        <v>0</v>
      </c>
      <c r="R55" s="103">
        <v>0</v>
      </c>
      <c r="S55" s="116" t="s">
        <v>59</v>
      </c>
      <c r="T55" s="103">
        <v>0</v>
      </c>
      <c r="U55" s="103">
        <v>0</v>
      </c>
      <c r="V55" s="116" t="s">
        <v>59</v>
      </c>
      <c r="W55" s="116" t="s">
        <v>59</v>
      </c>
      <c r="X55" s="16">
        <v>1021.5600230000002</v>
      </c>
      <c r="Y55" s="16">
        <v>1089.6990821000002</v>
      </c>
      <c r="Z55" s="107">
        <f t="shared" si="72"/>
        <v>6.670098434343287</v>
      </c>
      <c r="AA55" s="16">
        <v>1756.5829764999996</v>
      </c>
      <c r="AB55" s="16">
        <v>1923.4932122</v>
      </c>
      <c r="AC55" s="107">
        <f t="shared" si="73"/>
        <v>9.5019841324302181</v>
      </c>
      <c r="AD55" s="108">
        <f>(AB55/AB$181)*100</f>
        <v>0.93978799874527075</v>
      </c>
    </row>
    <row r="56" spans="1:30">
      <c r="A56" s="5"/>
      <c r="B56" s="119" t="s">
        <v>5</v>
      </c>
      <c r="C56" s="16">
        <v>3.7275766254237286E-2</v>
      </c>
      <c r="D56" s="16">
        <v>1.1051120338983051E-2</v>
      </c>
      <c r="E56" s="107">
        <f t="shared" si="66"/>
        <v>-70.353069971494335</v>
      </c>
      <c r="F56" s="16">
        <v>5.5679095254237289E-2</v>
      </c>
      <c r="G56" s="16">
        <v>1.1051120338983051E-2</v>
      </c>
      <c r="H56" s="107">
        <f t="shared" si="67"/>
        <v>-80.152119411203898</v>
      </c>
      <c r="I56" s="108">
        <f>(G56/G$182)*100</f>
        <v>1.0723859943682896E-4</v>
      </c>
      <c r="J56" s="103">
        <v>0</v>
      </c>
      <c r="K56" s="103">
        <v>0</v>
      </c>
      <c r="L56" s="116" t="s">
        <v>59</v>
      </c>
      <c r="M56" s="103">
        <v>0</v>
      </c>
      <c r="N56" s="103">
        <v>0</v>
      </c>
      <c r="O56" s="116" t="s">
        <v>59</v>
      </c>
      <c r="P56" s="108">
        <f>(N56/N$182)*100</f>
        <v>0</v>
      </c>
      <c r="Q56" s="103">
        <v>113</v>
      </c>
      <c r="R56" s="103">
        <v>25</v>
      </c>
      <c r="S56" s="107">
        <f t="shared" ref="S56:S58" si="74">((R56-Q56)/Q56)*100</f>
        <v>-77.876106194690266</v>
      </c>
      <c r="T56" s="103">
        <v>144</v>
      </c>
      <c r="U56" s="103">
        <v>25</v>
      </c>
      <c r="V56" s="107">
        <f t="shared" ref="V56:V58" si="75">((U56-T56)/T56)*100</f>
        <v>-82.638888888888886</v>
      </c>
      <c r="W56" s="108">
        <f>(U56/U$182)*100</f>
        <v>4.7967106077336408E-4</v>
      </c>
      <c r="X56" s="16">
        <v>2.9017500000000003</v>
      </c>
      <c r="Y56" s="16">
        <v>0.85667000000000004</v>
      </c>
      <c r="Z56" s="107">
        <f t="shared" si="72"/>
        <v>-70.47747049194453</v>
      </c>
      <c r="AA56" s="16">
        <v>5.0695999999999994</v>
      </c>
      <c r="AB56" s="16">
        <v>0.85667000000000004</v>
      </c>
      <c r="AC56" s="107">
        <f t="shared" si="73"/>
        <v>-83.101822629004246</v>
      </c>
      <c r="AD56" s="108">
        <f>(AB56/AB$182)*100</f>
        <v>1.6656976016646134E-3</v>
      </c>
    </row>
    <row r="57" spans="1:30">
      <c r="A57" s="5"/>
      <c r="B57" s="119" t="s">
        <v>6</v>
      </c>
      <c r="C57" s="16">
        <v>1.1337678486646454</v>
      </c>
      <c r="D57" s="16">
        <v>2.3529425181803281</v>
      </c>
      <c r="E57" s="107">
        <f t="shared" si="66"/>
        <v>107.53300783327289</v>
      </c>
      <c r="F57" s="16">
        <v>1.1662116302225467</v>
      </c>
      <c r="G57" s="16">
        <v>3.868506544180327</v>
      </c>
      <c r="H57" s="107">
        <f t="shared" si="67"/>
        <v>231.71565468285587</v>
      </c>
      <c r="I57" s="108">
        <f>(G57/G$183)*100</f>
        <v>0.1864480877705845</v>
      </c>
      <c r="J57" s="103">
        <v>1</v>
      </c>
      <c r="K57" s="103">
        <v>5</v>
      </c>
      <c r="L57" s="107">
        <f t="shared" ref="L57" si="76">((K57-J57)/J57)*100</f>
        <v>400</v>
      </c>
      <c r="M57" s="103">
        <v>2</v>
      </c>
      <c r="N57" s="103">
        <v>8</v>
      </c>
      <c r="O57" s="107">
        <f t="shared" ref="O57" si="77">((N57-M57)/M57)*100</f>
        <v>300</v>
      </c>
      <c r="P57" s="108">
        <f>(N57/N$183)*100</f>
        <v>2.5236593059936907</v>
      </c>
      <c r="Q57" s="103">
        <v>914</v>
      </c>
      <c r="R57" s="103">
        <v>11054</v>
      </c>
      <c r="S57" s="107">
        <f t="shared" si="74"/>
        <v>1109.4091903719911</v>
      </c>
      <c r="T57" s="103">
        <v>3050</v>
      </c>
      <c r="U57" s="103">
        <v>11806</v>
      </c>
      <c r="V57" s="107">
        <f t="shared" si="75"/>
        <v>287.08196721311475</v>
      </c>
      <c r="W57" s="108">
        <f>(U57/U$183)*100</f>
        <v>3.971219924046971</v>
      </c>
      <c r="X57" s="16">
        <v>9.2399999999999996E-2</v>
      </c>
      <c r="Y57" s="16">
        <v>125.55601689999999</v>
      </c>
      <c r="Z57" s="107">
        <f t="shared" si="72"/>
        <v>135783.13517316018</v>
      </c>
      <c r="AA57" s="16">
        <v>34.212533499999999</v>
      </c>
      <c r="AB57" s="16">
        <v>139.966802</v>
      </c>
      <c r="AC57" s="107">
        <f t="shared" si="73"/>
        <v>309.10972582606308</v>
      </c>
      <c r="AD57" s="108">
        <f>(AB57/AB$183)*100</f>
        <v>1.3457101640983415</v>
      </c>
    </row>
    <row r="58" spans="1:30">
      <c r="A58" s="5"/>
      <c r="B58" s="119" t="s">
        <v>25</v>
      </c>
      <c r="C58" s="16">
        <v>4.3366202958811195</v>
      </c>
      <c r="D58" s="16">
        <v>1.7260726614806856</v>
      </c>
      <c r="E58" s="107">
        <f t="shared" si="66"/>
        <v>-60.197745162976503</v>
      </c>
      <c r="F58" s="16">
        <v>6.6938013057202541</v>
      </c>
      <c r="G58" s="16">
        <v>2.3325391354806935</v>
      </c>
      <c r="H58" s="107">
        <f t="shared" si="67"/>
        <v>-65.153744054407497</v>
      </c>
      <c r="I58" s="108">
        <f>(G58/G$184)*100</f>
        <v>0.34512201073851395</v>
      </c>
      <c r="J58" s="103">
        <v>0</v>
      </c>
      <c r="K58" s="103">
        <v>0</v>
      </c>
      <c r="L58" s="116" t="s">
        <v>59</v>
      </c>
      <c r="M58" s="103">
        <v>0</v>
      </c>
      <c r="N58" s="103">
        <v>0</v>
      </c>
      <c r="O58" s="116" t="s">
        <v>59</v>
      </c>
      <c r="P58" s="108">
        <f>(N58/N$184)*100</f>
        <v>0</v>
      </c>
      <c r="Q58" s="103">
        <v>146340</v>
      </c>
      <c r="R58" s="103">
        <v>19418</v>
      </c>
      <c r="S58" s="107">
        <f t="shared" si="74"/>
        <v>-86.730900642339762</v>
      </c>
      <c r="T58" s="103">
        <v>209523</v>
      </c>
      <c r="U58" s="103">
        <v>28324</v>
      </c>
      <c r="V58" s="107">
        <f t="shared" si="75"/>
        <v>-86.481675042835391</v>
      </c>
      <c r="W58" s="108">
        <f>(U58/U$184)*100</f>
        <v>0.50459478049752937</v>
      </c>
      <c r="X58" s="16">
        <v>1862.8616882066424</v>
      </c>
      <c r="Y58" s="16">
        <v>4266.1945613580474</v>
      </c>
      <c r="Z58" s="107">
        <f t="shared" si="72"/>
        <v>129.01295294043373</v>
      </c>
      <c r="AA58" s="16">
        <v>4950.313162906642</v>
      </c>
      <c r="AB58" s="16">
        <v>5956.6316572380483</v>
      </c>
      <c r="AC58" s="107">
        <f t="shared" si="73"/>
        <v>20.328380472409005</v>
      </c>
      <c r="AD58" s="108">
        <f>(AB58/AB$184)*100</f>
        <v>3.0382753030952911</v>
      </c>
    </row>
    <row r="59" spans="1:30">
      <c r="A59" s="5"/>
      <c r="B59" s="119"/>
      <c r="C59" s="16"/>
      <c r="D59" s="16"/>
      <c r="E59" s="107"/>
      <c r="F59" s="16"/>
      <c r="G59" s="16"/>
      <c r="H59" s="107"/>
      <c r="I59" s="108"/>
      <c r="J59" s="103"/>
      <c r="K59" s="103"/>
      <c r="L59" s="107"/>
      <c r="M59" s="103"/>
      <c r="N59" s="103"/>
      <c r="O59" s="107"/>
      <c r="P59" s="108"/>
      <c r="Q59" s="103"/>
      <c r="R59" s="103"/>
      <c r="S59" s="107"/>
      <c r="T59" s="103"/>
      <c r="U59" s="103"/>
      <c r="V59" s="107"/>
      <c r="W59" s="108"/>
      <c r="X59" s="16"/>
      <c r="Y59" s="16"/>
      <c r="Z59" s="107"/>
      <c r="AA59" s="16"/>
      <c r="AB59" s="16"/>
      <c r="AC59" s="107"/>
      <c r="AD59" s="108"/>
    </row>
    <row r="60" spans="1:30" s="26" customFormat="1" ht="15">
      <c r="A60" s="17">
        <v>9</v>
      </c>
      <c r="B60" s="118" t="s">
        <v>17</v>
      </c>
      <c r="C60" s="12">
        <f>C61+C62+C63+C64+C65</f>
        <v>55.894073300000564</v>
      </c>
      <c r="D60" s="12">
        <f>D61+D62+D63+D64+D65</f>
        <v>22.588178584000001</v>
      </c>
      <c r="E60" s="105">
        <f t="shared" ref="E60:E63" si="78">((D60-C60)/C60)*100</f>
        <v>-59.587524668738411</v>
      </c>
      <c r="F60" s="12">
        <f>F61+F62+F63+F64+F65</f>
        <v>90.193825204000774</v>
      </c>
      <c r="G60" s="12">
        <f>G61+G62+G63+G64+G65</f>
        <v>33.253992101999998</v>
      </c>
      <c r="H60" s="105">
        <f t="shared" ref="H60:H63" si="79">((G60-F60)/F60)*100</f>
        <v>-63.130522486671367</v>
      </c>
      <c r="I60" s="106">
        <f>(G60/G$179)*100</f>
        <v>0.1624780659451984</v>
      </c>
      <c r="J60" s="23">
        <f>J61+J62+J63+J64+J65</f>
        <v>4132</v>
      </c>
      <c r="K60" s="23">
        <f>K61+K62+K63+K64+K65</f>
        <v>5221</v>
      </c>
      <c r="L60" s="105">
        <f t="shared" ref="L60:L62" si="80">((K60-J60)/J60)*100</f>
        <v>26.355275895450148</v>
      </c>
      <c r="M60" s="23">
        <f>M61+M62+M63+M64+M65</f>
        <v>4292</v>
      </c>
      <c r="N60" s="23">
        <f>N61+N62+N63+N64+N65</f>
        <v>6820</v>
      </c>
      <c r="O60" s="105">
        <f t="shared" ref="O60:O63" si="81">((N60-M60)/M60)*100</f>
        <v>58.900279589934769</v>
      </c>
      <c r="P60" s="106">
        <f>(N60/N$179)*100</f>
        <v>0.47880716638127796</v>
      </c>
      <c r="Q60" s="23">
        <f>Q61+Q62+Q63+Q64+Q65</f>
        <v>58960</v>
      </c>
      <c r="R60" s="23">
        <f>R61+R62+R63+R64+R65</f>
        <v>3315</v>
      </c>
      <c r="S60" s="105">
        <f t="shared" ref="S60" si="82">((R60-Q60)/Q60)*100</f>
        <v>-94.37754409769336</v>
      </c>
      <c r="T60" s="23">
        <f>T61+T62+T63+T64+T65</f>
        <v>98313</v>
      </c>
      <c r="U60" s="23">
        <f>U61+U62+U63+U64+U65</f>
        <v>6131</v>
      </c>
      <c r="V60" s="105">
        <f t="shared" ref="V60" si="83">((U60-T60)/T60)*100</f>
        <v>-93.763795225453393</v>
      </c>
      <c r="W60" s="106">
        <f>(U60/U$179)*100</f>
        <v>5.5122940520719831E-2</v>
      </c>
      <c r="X60" s="12">
        <f>X61+X62+X63+X64+X65</f>
        <v>5659.6473490000008</v>
      </c>
      <c r="Y60" s="12">
        <f>Y61+Y62+Y63+Y64+Y65</f>
        <v>1626.3553749</v>
      </c>
      <c r="Z60" s="105">
        <f t="shared" ref="Z60:Z63" si="84">((Y60-X60)/X60)*100</f>
        <v>-71.264015677807919</v>
      </c>
      <c r="AA60" s="12">
        <f>AA61+AA62+AA63+AA64+AA65</f>
        <v>9310.223806</v>
      </c>
      <c r="AB60" s="12">
        <f>AB61+AB62+AB63+AB64+AB65</f>
        <v>2944.3866991</v>
      </c>
      <c r="AC60" s="105">
        <f t="shared" ref="AC60:AC63" si="85">((AB60-AA60)/AA60)*100</f>
        <v>-68.374694739319992</v>
      </c>
      <c r="AD60" s="106">
        <f>(AB60/AB$179)*100</f>
        <v>0.63313255189670659</v>
      </c>
    </row>
    <row r="61" spans="1:30" s="27" customFormat="1">
      <c r="A61" s="5"/>
      <c r="B61" s="119" t="s">
        <v>3</v>
      </c>
      <c r="C61" s="16">
        <v>0.78556813199999997</v>
      </c>
      <c r="D61" s="16">
        <v>3.2835464000000002E-2</v>
      </c>
      <c r="E61" s="107">
        <f t="shared" si="78"/>
        <v>-95.820163438096287</v>
      </c>
      <c r="F61" s="16">
        <v>0.93396535199999997</v>
      </c>
      <c r="G61" s="16">
        <v>3.6835463999999998E-2</v>
      </c>
      <c r="H61" s="107">
        <f t="shared" si="79"/>
        <v>-96.056013863777679</v>
      </c>
      <c r="I61" s="108">
        <f>(G61/G$180)*100</f>
        <v>1.5682776600925189E-3</v>
      </c>
      <c r="J61" s="103">
        <v>45</v>
      </c>
      <c r="K61" s="103">
        <v>2</v>
      </c>
      <c r="L61" s="107">
        <f t="shared" si="80"/>
        <v>-95.555555555555557</v>
      </c>
      <c r="M61" s="103">
        <v>59</v>
      </c>
      <c r="N61" s="103">
        <v>2</v>
      </c>
      <c r="O61" s="107">
        <f t="shared" si="81"/>
        <v>-96.610169491525426</v>
      </c>
      <c r="P61" s="108">
        <f>(N61/N$180)*100</f>
        <v>3.3149354416322743E-3</v>
      </c>
      <c r="Q61" s="103">
        <v>0</v>
      </c>
      <c r="R61" s="103">
        <v>0</v>
      </c>
      <c r="S61" s="116" t="s">
        <v>59</v>
      </c>
      <c r="T61" s="103">
        <v>0</v>
      </c>
      <c r="U61" s="103">
        <v>0</v>
      </c>
      <c r="V61" s="116" t="s">
        <v>59</v>
      </c>
      <c r="W61" s="116" t="s">
        <v>59</v>
      </c>
      <c r="X61" s="16">
        <v>1.0996239999999999</v>
      </c>
      <c r="Y61" s="16">
        <v>2.5782600000000003E-2</v>
      </c>
      <c r="Z61" s="107">
        <f t="shared" si="84"/>
        <v>-97.655325820462252</v>
      </c>
      <c r="AA61" s="16">
        <v>1.4617593</v>
      </c>
      <c r="AB61" s="16">
        <v>3.0782600000000004E-2</v>
      </c>
      <c r="AC61" s="107">
        <f t="shared" si="85"/>
        <v>-97.894140300663722</v>
      </c>
      <c r="AD61" s="108">
        <f>(AB61/AB$180)*100</f>
        <v>1.2345766461971653E-3</v>
      </c>
    </row>
    <row r="62" spans="1:30" s="27" customFormat="1">
      <c r="A62" s="5"/>
      <c r="B62" s="119" t="s">
        <v>4</v>
      </c>
      <c r="C62" s="16">
        <v>20.206997700000002</v>
      </c>
      <c r="D62" s="16">
        <v>21.875368599999998</v>
      </c>
      <c r="E62" s="107">
        <f t="shared" si="78"/>
        <v>8.25640169197424</v>
      </c>
      <c r="F62" s="16">
        <v>30.322114200000005</v>
      </c>
      <c r="G62" s="16">
        <v>33.286606599999999</v>
      </c>
      <c r="H62" s="107">
        <f t="shared" si="79"/>
        <v>9.7766678815555466</v>
      </c>
      <c r="I62" s="108">
        <f>(G62/G$181)*100</f>
        <v>0.65756520681958763</v>
      </c>
      <c r="J62" s="103">
        <v>4085</v>
      </c>
      <c r="K62" s="103">
        <v>5218</v>
      </c>
      <c r="L62" s="107">
        <f t="shared" si="80"/>
        <v>27.735618115055079</v>
      </c>
      <c r="M62" s="103">
        <v>4229</v>
      </c>
      <c r="N62" s="103">
        <v>6815</v>
      </c>
      <c r="O62" s="107">
        <f t="shared" si="81"/>
        <v>61.149207850555683</v>
      </c>
      <c r="P62" s="108">
        <f>(N62/N$181)*100</f>
        <v>0.50042405706963711</v>
      </c>
      <c r="Q62" s="103">
        <v>0</v>
      </c>
      <c r="R62" s="103">
        <v>0</v>
      </c>
      <c r="S62" s="116" t="s">
        <v>59</v>
      </c>
      <c r="T62" s="103">
        <v>0</v>
      </c>
      <c r="U62" s="103">
        <v>0</v>
      </c>
      <c r="V62" s="116" t="s">
        <v>59</v>
      </c>
      <c r="W62" s="116" t="s">
        <v>59</v>
      </c>
      <c r="X62" s="16">
        <v>462.68871300000001</v>
      </c>
      <c r="Y62" s="16">
        <v>433.82982200000004</v>
      </c>
      <c r="Z62" s="107">
        <f t="shared" si="84"/>
        <v>-6.2372152570750021</v>
      </c>
      <c r="AA62" s="16">
        <v>544.92607520000001</v>
      </c>
      <c r="AB62" s="16">
        <v>591.63801000000012</v>
      </c>
      <c r="AC62" s="107">
        <f t="shared" si="85"/>
        <v>8.5721599545141576</v>
      </c>
      <c r="AD62" s="108">
        <f>(AB62/AB$181)*100</f>
        <v>0.28906486275747861</v>
      </c>
    </row>
    <row r="63" spans="1:30" s="27" customFormat="1">
      <c r="A63" s="5"/>
      <c r="B63" s="119" t="s">
        <v>5</v>
      </c>
      <c r="C63" s="110">
        <v>4.9449110010000004</v>
      </c>
      <c r="D63" s="110">
        <v>0.186201644</v>
      </c>
      <c r="E63" s="107">
        <f t="shared" si="78"/>
        <v>-96.234479367528664</v>
      </c>
      <c r="F63" s="110">
        <v>8.5748752920000015</v>
      </c>
      <c r="G63" s="110">
        <v>-1.0796249070000001</v>
      </c>
      <c r="H63" s="107">
        <f t="shared" si="79"/>
        <v>-112.59056103133354</v>
      </c>
      <c r="I63" s="108">
        <f>(G63/G$182)*100</f>
        <v>-1.047653625989298E-2</v>
      </c>
      <c r="J63" s="111">
        <v>0</v>
      </c>
      <c r="K63" s="111">
        <v>0</v>
      </c>
      <c r="L63" s="116" t="s">
        <v>59</v>
      </c>
      <c r="M63" s="111">
        <v>2</v>
      </c>
      <c r="N63" s="111">
        <v>0</v>
      </c>
      <c r="O63" s="107">
        <f t="shared" si="81"/>
        <v>-100</v>
      </c>
      <c r="P63" s="108">
        <f>(N63/N$182)*100</f>
        <v>0</v>
      </c>
      <c r="Q63" s="111">
        <v>3207</v>
      </c>
      <c r="R63" s="111">
        <v>157</v>
      </c>
      <c r="S63" s="107">
        <f t="shared" ref="S63" si="86">((R63-Q63)/Q63)*100</f>
        <v>-95.104458995946374</v>
      </c>
      <c r="T63" s="111">
        <v>6083</v>
      </c>
      <c r="U63" s="111">
        <v>-650</v>
      </c>
      <c r="V63" s="107">
        <f t="shared" ref="V63" si="87">((U63-T63)/T63)*100</f>
        <v>-110.68551701463095</v>
      </c>
      <c r="W63" s="108">
        <f>(U63/U$182)*100</f>
        <v>-1.2471447580107464E-2</v>
      </c>
      <c r="X63" s="110">
        <v>409.30648619999999</v>
      </c>
      <c r="Y63" s="110">
        <v>11.362743</v>
      </c>
      <c r="Z63" s="107">
        <f t="shared" si="84"/>
        <v>-97.223903509203652</v>
      </c>
      <c r="AA63" s="110">
        <v>726.93051930000001</v>
      </c>
      <c r="AB63" s="110">
        <v>-112.7615136</v>
      </c>
      <c r="AC63" s="107">
        <f t="shared" si="85"/>
        <v>-115.51200707718037</v>
      </c>
      <c r="AD63" s="108">
        <f>(AB63/AB$182)*100</f>
        <v>-0.21925196722611001</v>
      </c>
    </row>
    <row r="64" spans="1:30" s="27" customFormat="1">
      <c r="A64" s="5"/>
      <c r="B64" s="119" t="s">
        <v>6</v>
      </c>
      <c r="C64" s="110">
        <v>0</v>
      </c>
      <c r="D64" s="110">
        <v>0</v>
      </c>
      <c r="E64" s="116" t="s">
        <v>59</v>
      </c>
      <c r="F64" s="110">
        <v>0</v>
      </c>
      <c r="G64" s="110">
        <v>0</v>
      </c>
      <c r="H64" s="116" t="s">
        <v>59</v>
      </c>
      <c r="I64" s="108">
        <f>(G64/G$183)*100</f>
        <v>0</v>
      </c>
      <c r="J64" s="111">
        <v>0</v>
      </c>
      <c r="K64" s="111">
        <v>0</v>
      </c>
      <c r="L64" s="116" t="s">
        <v>59</v>
      </c>
      <c r="M64" s="111">
        <v>0</v>
      </c>
      <c r="N64" s="111">
        <v>0</v>
      </c>
      <c r="O64" s="116" t="s">
        <v>59</v>
      </c>
      <c r="P64" s="108">
        <f>(N64/N$183)*100</f>
        <v>0</v>
      </c>
      <c r="Q64" s="111">
        <v>0</v>
      </c>
      <c r="R64" s="111">
        <v>0</v>
      </c>
      <c r="S64" s="116" t="s">
        <v>59</v>
      </c>
      <c r="T64" s="111">
        <v>0</v>
      </c>
      <c r="U64" s="111">
        <v>0</v>
      </c>
      <c r="V64" s="116" t="s">
        <v>59</v>
      </c>
      <c r="W64" s="108">
        <f>(U64/U$183)*100</f>
        <v>0</v>
      </c>
      <c r="X64" s="110">
        <v>0</v>
      </c>
      <c r="Y64" s="110">
        <v>0</v>
      </c>
      <c r="Z64" s="116" t="s">
        <v>59</v>
      </c>
      <c r="AA64" s="110">
        <v>0</v>
      </c>
      <c r="AB64" s="110">
        <v>0</v>
      </c>
      <c r="AC64" s="116" t="s">
        <v>59</v>
      </c>
      <c r="AD64" s="108">
        <f>(AB64/AB$183)*100</f>
        <v>0</v>
      </c>
    </row>
    <row r="65" spans="1:30" s="27" customFormat="1">
      <c r="A65" s="5"/>
      <c r="B65" s="119" t="s">
        <v>25</v>
      </c>
      <c r="C65" s="110">
        <v>29.956596467000558</v>
      </c>
      <c r="D65" s="110">
        <v>0.49377287599999969</v>
      </c>
      <c r="E65" s="107">
        <f t="shared" ref="E65" si="88">((D65-C65)/C65)*100</f>
        <v>-98.351705686779439</v>
      </c>
      <c r="F65" s="110">
        <v>50.362870360000777</v>
      </c>
      <c r="G65" s="110">
        <v>1.0101749449999997</v>
      </c>
      <c r="H65" s="107">
        <f t="shared" ref="H65" si="89">((G65-F65)/F65)*100</f>
        <v>-97.994206966800874</v>
      </c>
      <c r="I65" s="108">
        <f>(G65/G$184)*100</f>
        <v>0.14946527709350552</v>
      </c>
      <c r="J65" s="111">
        <v>2</v>
      </c>
      <c r="K65" s="111">
        <v>1</v>
      </c>
      <c r="L65" s="107">
        <f t="shared" ref="L65" si="90">((K65-J65)/J65)*100</f>
        <v>-50</v>
      </c>
      <c r="M65" s="111">
        <v>2</v>
      </c>
      <c r="N65" s="111">
        <v>3</v>
      </c>
      <c r="O65" s="107">
        <f t="shared" ref="O65" si="91">((N65-M65)/M65)*100</f>
        <v>50</v>
      </c>
      <c r="P65" s="108">
        <f>(N65/N$184)*100</f>
        <v>0.16853932584269662</v>
      </c>
      <c r="Q65" s="111">
        <v>55753</v>
      </c>
      <c r="R65" s="111">
        <v>3158</v>
      </c>
      <c r="S65" s="107">
        <f t="shared" ref="S65" si="92">((R65-Q65)/Q65)*100</f>
        <v>-94.335730812691693</v>
      </c>
      <c r="T65" s="111">
        <v>92230</v>
      </c>
      <c r="U65" s="111">
        <v>6781</v>
      </c>
      <c r="V65" s="107">
        <f t="shared" ref="V65" si="93">((U65-T65)/T65)*100</f>
        <v>-92.647728504824883</v>
      </c>
      <c r="W65" s="108">
        <f>(U65/U$184)*100</f>
        <v>0.12080416630962246</v>
      </c>
      <c r="X65" s="110">
        <v>4786.5525258000007</v>
      </c>
      <c r="Y65" s="110">
        <v>1181.1370273</v>
      </c>
      <c r="Z65" s="107">
        <f t="shared" ref="Z65" si="94">((Y65-X65)/X65)*100</f>
        <v>-75.32384694550926</v>
      </c>
      <c r="AA65" s="110">
        <v>8036.9054521999997</v>
      </c>
      <c r="AB65" s="110">
        <v>2465.4794201</v>
      </c>
      <c r="AC65" s="107">
        <f t="shared" ref="AC65" si="95">((AB65-AA65)/AA65)*100</f>
        <v>-69.323025699834432</v>
      </c>
      <c r="AD65" s="108">
        <f>(AB65/AB$184)*100</f>
        <v>1.2575572342596122</v>
      </c>
    </row>
    <row r="66" spans="1:30" s="27" customFormat="1">
      <c r="A66" s="5"/>
      <c r="B66" s="119"/>
      <c r="C66" s="110"/>
      <c r="D66" s="110"/>
      <c r="E66" s="107"/>
      <c r="F66" s="110"/>
      <c r="G66" s="110"/>
      <c r="H66" s="107"/>
      <c r="I66" s="108"/>
      <c r="J66" s="111"/>
      <c r="K66" s="111"/>
      <c r="L66" s="107"/>
      <c r="M66" s="111"/>
      <c r="N66" s="111"/>
      <c r="O66" s="107"/>
      <c r="P66" s="108"/>
      <c r="Q66" s="111"/>
      <c r="R66" s="111"/>
      <c r="S66" s="107"/>
      <c r="T66" s="111"/>
      <c r="U66" s="111"/>
      <c r="V66" s="107"/>
      <c r="W66" s="108"/>
      <c r="X66" s="110"/>
      <c r="Y66" s="110"/>
      <c r="Z66" s="107"/>
      <c r="AA66" s="110"/>
      <c r="AB66" s="110"/>
      <c r="AC66" s="107"/>
      <c r="AD66" s="108"/>
    </row>
    <row r="67" spans="1:30" s="28" customFormat="1" ht="15">
      <c r="A67" s="18">
        <v>10</v>
      </c>
      <c r="B67" s="118" t="s">
        <v>35</v>
      </c>
      <c r="C67" s="12">
        <f>C68+C69+C70+C71+C72</f>
        <v>1201.2468641910077</v>
      </c>
      <c r="D67" s="12">
        <f>D68+D69+D70+D71+D72</f>
        <v>637.60762701600004</v>
      </c>
      <c r="E67" s="105">
        <f t="shared" ref="E67:E70" si="96">((D67-C67)/C67)*100</f>
        <v>-46.921182812376905</v>
      </c>
      <c r="F67" s="12">
        <f>F68+F69+F70+F71+F72</f>
        <v>2623.5349152950021</v>
      </c>
      <c r="G67" s="12">
        <f>G68+G69+G70+G71+G72</f>
        <v>1306.4953056889992</v>
      </c>
      <c r="H67" s="105">
        <f t="shared" ref="H67:H70" si="97">((G67-F67)/F67)*100</f>
        <v>-50.200956043228764</v>
      </c>
      <c r="I67" s="106">
        <f>(G67/G$179)*100</f>
        <v>6.3834991535365866</v>
      </c>
      <c r="J67" s="23">
        <f>J68+J69+J70+J71+J72</f>
        <v>75570</v>
      </c>
      <c r="K67" s="23">
        <f>K68+K69+K70+K71+K72</f>
        <v>65391</v>
      </c>
      <c r="L67" s="105">
        <f t="shared" ref="L67:L70" si="98">((K67-J67)/J67)*100</f>
        <v>-13.469630805875346</v>
      </c>
      <c r="M67" s="23">
        <f>M68+M69+M70+M71+M72</f>
        <v>121892</v>
      </c>
      <c r="N67" s="23">
        <f>N68+N69+N70+N71+N72</f>
        <v>102109</v>
      </c>
      <c r="O67" s="105">
        <f t="shared" ref="O67:O70" si="99">((N67-M67)/M67)*100</f>
        <v>-16.229941259475602</v>
      </c>
      <c r="P67" s="106">
        <f>(N67/N$179)*100</f>
        <v>7.1686980868073178</v>
      </c>
      <c r="Q67" s="23">
        <f>Q68+Q69+Q70+Q71+Q72</f>
        <v>4310864</v>
      </c>
      <c r="R67" s="23">
        <f>R68+R69+R70+R71+R72</f>
        <v>458317</v>
      </c>
      <c r="S67" s="105">
        <f t="shared" ref="S67" si="100">((R67-Q67)/Q67)*100</f>
        <v>-89.368326163850213</v>
      </c>
      <c r="T67" s="23">
        <f>T68+T69+T70+T71+T72</f>
        <v>7657458</v>
      </c>
      <c r="U67" s="23">
        <f>U68+U69+U70+U71+U72</f>
        <v>1764540</v>
      </c>
      <c r="V67" s="105">
        <f t="shared" ref="V67" si="101">((U67-T67)/T67)*100</f>
        <v>-76.956582719748511</v>
      </c>
      <c r="W67" s="106">
        <f>(U67/U$179)*100</f>
        <v>15.864725732577226</v>
      </c>
      <c r="X67" s="12">
        <f>X68+X69+X70+X71+X72</f>
        <v>64285.079476088998</v>
      </c>
      <c r="Y67" s="12">
        <f>Y68+Y69+Y70+Y71+Y72</f>
        <v>25879.259613499999</v>
      </c>
      <c r="Z67" s="105">
        <f t="shared" ref="Z67:Z70" si="102">((Y67-X67)/X67)*100</f>
        <v>-59.742976403839002</v>
      </c>
      <c r="AA67" s="12">
        <f>AA68+AA69+AA70+AA71+AA72</f>
        <v>111794.895411069</v>
      </c>
      <c r="AB67" s="12">
        <f>AB68+AB69+AB70+AB71+AB72</f>
        <v>55743.065222000005</v>
      </c>
      <c r="AC67" s="105">
        <f t="shared" ref="AC67:AC70" si="103">((AB67-AA67)/AA67)*100</f>
        <v>-50.138094394173216</v>
      </c>
      <c r="AD67" s="106">
        <f>(AB67/AB$179)*100</f>
        <v>11.986451761019442</v>
      </c>
    </row>
    <row r="68" spans="1:30">
      <c r="A68" s="5"/>
      <c r="B68" s="119" t="s">
        <v>3</v>
      </c>
      <c r="C68" s="110">
        <v>287.82515490000003</v>
      </c>
      <c r="D68" s="110">
        <v>162.16021741900002</v>
      </c>
      <c r="E68" s="107">
        <f t="shared" si="96"/>
        <v>-43.660164979207664</v>
      </c>
      <c r="F68" s="110">
        <v>462.41958417999996</v>
      </c>
      <c r="G68" s="110">
        <v>254.76596201900003</v>
      </c>
      <c r="H68" s="107">
        <f t="shared" si="97"/>
        <v>-44.905888345803568</v>
      </c>
      <c r="I68" s="108">
        <f>(G68/G$180)*100</f>
        <v>10.846714643973996</v>
      </c>
      <c r="J68" s="111">
        <v>4646</v>
      </c>
      <c r="K68" s="111">
        <v>2030</v>
      </c>
      <c r="L68" s="107">
        <f t="shared" si="98"/>
        <v>-56.30650021523892</v>
      </c>
      <c r="M68" s="111">
        <v>7185</v>
      </c>
      <c r="N68" s="111">
        <v>3193</v>
      </c>
      <c r="O68" s="107">
        <f t="shared" si="99"/>
        <v>-55.560194850382736</v>
      </c>
      <c r="P68" s="108">
        <f>(N68/N$180)*100</f>
        <v>5.2922944325659254</v>
      </c>
      <c r="Q68" s="111">
        <v>0</v>
      </c>
      <c r="R68" s="111">
        <v>0</v>
      </c>
      <c r="S68" s="116" t="s">
        <v>59</v>
      </c>
      <c r="T68" s="111">
        <v>0</v>
      </c>
      <c r="U68" s="111">
        <v>0</v>
      </c>
      <c r="V68" s="116" t="s">
        <v>59</v>
      </c>
      <c r="W68" s="116" t="s">
        <v>59</v>
      </c>
      <c r="X68" s="110">
        <v>123.7396385</v>
      </c>
      <c r="Y68" s="110">
        <v>74.342486199999996</v>
      </c>
      <c r="Z68" s="107">
        <f t="shared" si="102"/>
        <v>-39.920233240377542</v>
      </c>
      <c r="AA68" s="110">
        <v>186.78602230000001</v>
      </c>
      <c r="AB68" s="110">
        <v>120.25485280000001</v>
      </c>
      <c r="AC68" s="107">
        <f t="shared" si="103"/>
        <v>-35.618923022592789</v>
      </c>
      <c r="AD68" s="108">
        <f>(AB68/AB$180)*100</f>
        <v>4.8229789835412786</v>
      </c>
    </row>
    <row r="69" spans="1:30">
      <c r="A69" s="5"/>
      <c r="B69" s="119" t="s">
        <v>4</v>
      </c>
      <c r="C69" s="110">
        <v>434.64500045799997</v>
      </c>
      <c r="D69" s="110">
        <v>293.35616791400003</v>
      </c>
      <c r="E69" s="107">
        <f t="shared" si="96"/>
        <v>-32.506719827702881</v>
      </c>
      <c r="F69" s="110">
        <v>685.08225257999993</v>
      </c>
      <c r="G69" s="110">
        <v>475.30843146399997</v>
      </c>
      <c r="H69" s="107">
        <f t="shared" si="97"/>
        <v>-30.62023871235867</v>
      </c>
      <c r="I69" s="108">
        <f>(G69/G$181)*100</f>
        <v>9.3895509023956478</v>
      </c>
      <c r="J69" s="111">
        <v>70889</v>
      </c>
      <c r="K69" s="111">
        <v>63342</v>
      </c>
      <c r="L69" s="107">
        <f t="shared" si="98"/>
        <v>-10.646221557646461</v>
      </c>
      <c r="M69" s="111">
        <v>114641</v>
      </c>
      <c r="N69" s="111">
        <v>98876</v>
      </c>
      <c r="O69" s="107">
        <f t="shared" si="99"/>
        <v>-13.751624636910007</v>
      </c>
      <c r="P69" s="108">
        <f>(N69/N$181)*100</f>
        <v>7.2604444705528168</v>
      </c>
      <c r="Q69" s="111">
        <v>0</v>
      </c>
      <c r="R69" s="111">
        <v>0</v>
      </c>
      <c r="S69" s="116" t="s">
        <v>59</v>
      </c>
      <c r="T69" s="111">
        <v>0</v>
      </c>
      <c r="U69" s="111">
        <v>0</v>
      </c>
      <c r="V69" s="116" t="s">
        <v>59</v>
      </c>
      <c r="W69" s="116" t="s">
        <v>59</v>
      </c>
      <c r="X69" s="110">
        <v>16443.8274939</v>
      </c>
      <c r="Y69" s="110">
        <v>15802.2969844</v>
      </c>
      <c r="Z69" s="107">
        <f t="shared" si="102"/>
        <v>-3.9013454120580042</v>
      </c>
      <c r="AA69" s="110">
        <v>27084.322002599998</v>
      </c>
      <c r="AB69" s="110">
        <v>29871.083389300002</v>
      </c>
      <c r="AC69" s="107">
        <f t="shared" si="103"/>
        <v>10.289204900283213</v>
      </c>
      <c r="AD69" s="108">
        <f>(AB69/AB$181)*100</f>
        <v>14.594533269330009</v>
      </c>
    </row>
    <row r="70" spans="1:30">
      <c r="A70" s="5"/>
      <c r="B70" s="119" t="s">
        <v>5</v>
      </c>
      <c r="C70" s="16">
        <v>441.57725562501003</v>
      </c>
      <c r="D70" s="16">
        <v>176.177193905</v>
      </c>
      <c r="E70" s="107">
        <f t="shared" si="96"/>
        <v>-60.102747217893246</v>
      </c>
      <c r="F70" s="16">
        <v>1408.4704668570071</v>
      </c>
      <c r="G70" s="16">
        <v>562.47128022999914</v>
      </c>
      <c r="H70" s="107">
        <f t="shared" si="97"/>
        <v>-60.065099448968198</v>
      </c>
      <c r="I70" s="108">
        <f>(G70/G$182)*100</f>
        <v>5.4581463657155238</v>
      </c>
      <c r="J70" s="103">
        <v>8</v>
      </c>
      <c r="K70" s="103">
        <v>6</v>
      </c>
      <c r="L70" s="107">
        <f t="shared" si="98"/>
        <v>-25</v>
      </c>
      <c r="M70" s="103">
        <v>20</v>
      </c>
      <c r="N70" s="103">
        <v>21</v>
      </c>
      <c r="O70" s="107">
        <f t="shared" si="99"/>
        <v>5</v>
      </c>
      <c r="P70" s="108">
        <f>(N70/N$182)*100</f>
        <v>21.428571428571427</v>
      </c>
      <c r="Q70" s="103">
        <v>2572147</v>
      </c>
      <c r="R70" s="103">
        <v>351388</v>
      </c>
      <c r="S70" s="107">
        <f t="shared" ref="S70" si="104">((R70-Q70)/Q70)*100</f>
        <v>-86.338727918738698</v>
      </c>
      <c r="T70" s="103">
        <v>4553249</v>
      </c>
      <c r="U70" s="103">
        <v>1080262</v>
      </c>
      <c r="V70" s="107">
        <f t="shared" ref="V70" si="105">((U70-T70)/T70)*100</f>
        <v>-76.27491929389322</v>
      </c>
      <c r="W70" s="108">
        <f>(U70/U$182)*100</f>
        <v>20.726816778126231</v>
      </c>
      <c r="X70" s="16">
        <v>23248.044050589</v>
      </c>
      <c r="Y70" s="16">
        <v>3602.2517512999998</v>
      </c>
      <c r="Z70" s="107">
        <f t="shared" si="102"/>
        <v>-84.505140546614143</v>
      </c>
      <c r="AA70" s="16">
        <v>40853.535494468997</v>
      </c>
      <c r="AB70" s="16">
        <v>9956.4470261000006</v>
      </c>
      <c r="AC70" s="107">
        <f t="shared" si="103"/>
        <v>-75.628921938841813</v>
      </c>
      <c r="AD70" s="108">
        <f>(AB70/AB$182)*100</f>
        <v>19.359181402962101</v>
      </c>
    </row>
    <row r="71" spans="1:30">
      <c r="A71" s="5"/>
      <c r="B71" s="119" t="s">
        <v>6</v>
      </c>
      <c r="C71" s="16">
        <v>0</v>
      </c>
      <c r="D71" s="16">
        <v>0</v>
      </c>
      <c r="E71" s="116" t="s">
        <v>59</v>
      </c>
      <c r="F71" s="16">
        <v>0</v>
      </c>
      <c r="G71" s="16">
        <v>0</v>
      </c>
      <c r="H71" s="116" t="s">
        <v>59</v>
      </c>
      <c r="I71" s="108">
        <f>(G71/G$183)*100</f>
        <v>0</v>
      </c>
      <c r="J71" s="103">
        <v>0</v>
      </c>
      <c r="K71" s="103">
        <v>0</v>
      </c>
      <c r="L71" s="116" t="s">
        <v>59</v>
      </c>
      <c r="M71" s="103">
        <v>0</v>
      </c>
      <c r="N71" s="103">
        <v>0</v>
      </c>
      <c r="O71" s="116" t="s">
        <v>59</v>
      </c>
      <c r="P71" s="108">
        <f>(N71/N$183)*100</f>
        <v>0</v>
      </c>
      <c r="Q71" s="103">
        <v>0</v>
      </c>
      <c r="R71" s="103">
        <v>0</v>
      </c>
      <c r="S71" s="116" t="s">
        <v>59</v>
      </c>
      <c r="T71" s="103">
        <v>0</v>
      </c>
      <c r="U71" s="103">
        <v>0</v>
      </c>
      <c r="V71" s="116" t="s">
        <v>59</v>
      </c>
      <c r="W71" s="108">
        <f>(U71/U$183)*100</f>
        <v>0</v>
      </c>
      <c r="X71" s="16">
        <v>0</v>
      </c>
      <c r="Y71" s="16">
        <v>0</v>
      </c>
      <c r="Z71" s="116" t="s">
        <v>59</v>
      </c>
      <c r="AA71" s="16">
        <v>0</v>
      </c>
      <c r="AB71" s="16">
        <v>0</v>
      </c>
      <c r="AC71" s="116" t="s">
        <v>59</v>
      </c>
      <c r="AD71" s="108">
        <f>(AB71/AB$183)*100</f>
        <v>0</v>
      </c>
    </row>
    <row r="72" spans="1:30">
      <c r="A72" s="5"/>
      <c r="B72" s="119" t="s">
        <v>25</v>
      </c>
      <c r="C72" s="16">
        <v>37.199453207997514</v>
      </c>
      <c r="D72" s="16">
        <v>5.9140477780000866</v>
      </c>
      <c r="E72" s="107">
        <f t="shared" ref="E72" si="106">((D72-C72)/C72)*100</f>
        <v>-84.101788418952822</v>
      </c>
      <c r="F72" s="16">
        <v>67.562611677994866</v>
      </c>
      <c r="G72" s="16">
        <v>13.949631976000097</v>
      </c>
      <c r="H72" s="107">
        <f t="shared" ref="H72" si="107">((G72-F72)/F72)*100</f>
        <v>-79.353030278811005</v>
      </c>
      <c r="I72" s="108">
        <f>(G72/G$184)*100</f>
        <v>2.0639846780651245</v>
      </c>
      <c r="J72" s="103">
        <v>27</v>
      </c>
      <c r="K72" s="103">
        <v>13</v>
      </c>
      <c r="L72" s="107">
        <f t="shared" ref="L72" si="108">((K72-J72)/J72)*100</f>
        <v>-51.851851851851848</v>
      </c>
      <c r="M72" s="103">
        <v>46</v>
      </c>
      <c r="N72" s="103">
        <v>19</v>
      </c>
      <c r="O72" s="107">
        <f t="shared" ref="O72" si="109">((N72-M72)/M72)*100</f>
        <v>-58.695652173913047</v>
      </c>
      <c r="P72" s="108">
        <f>(N72/N$184)*100</f>
        <v>1.0674157303370786</v>
      </c>
      <c r="Q72" s="103">
        <v>1738717</v>
      </c>
      <c r="R72" s="103">
        <v>106929</v>
      </c>
      <c r="S72" s="107">
        <f t="shared" ref="S72" si="110">((R72-Q72)/Q72)*100</f>
        <v>-93.850120519900599</v>
      </c>
      <c r="T72" s="103">
        <v>3104209</v>
      </c>
      <c r="U72" s="103">
        <v>684278</v>
      </c>
      <c r="V72" s="107">
        <f t="shared" ref="V72" si="111">((U72-T72)/T72)*100</f>
        <v>-77.956445587265549</v>
      </c>
      <c r="W72" s="108">
        <f>(U72/U$184)*100</f>
        <v>12.1904782943542</v>
      </c>
      <c r="X72" s="16">
        <v>24469.468293100002</v>
      </c>
      <c r="Y72" s="16">
        <v>6400.3683916000009</v>
      </c>
      <c r="Z72" s="107">
        <f t="shared" ref="Z72" si="112">((Y72-X72)/X72)*100</f>
        <v>-73.843451296386348</v>
      </c>
      <c r="AA72" s="16">
        <v>43670.251891699998</v>
      </c>
      <c r="AB72" s="16">
        <v>15795.2799538</v>
      </c>
      <c r="AC72" s="107">
        <f t="shared" ref="AC72" si="113">((AB72-AA72)/AA72)*100</f>
        <v>-63.830572827994004</v>
      </c>
      <c r="AD72" s="108">
        <f>(AB72/AB$184)*100</f>
        <v>8.056635318518035</v>
      </c>
    </row>
    <row r="73" spans="1:30">
      <c r="A73" s="5"/>
      <c r="B73" s="119"/>
      <c r="C73" s="16"/>
      <c r="D73" s="16"/>
      <c r="E73" s="107"/>
      <c r="F73" s="16"/>
      <c r="G73" s="16"/>
      <c r="H73" s="107"/>
      <c r="I73" s="108"/>
      <c r="J73" s="103"/>
      <c r="K73" s="103"/>
      <c r="L73" s="107"/>
      <c r="M73" s="103"/>
      <c r="N73" s="103"/>
      <c r="O73" s="107"/>
      <c r="P73" s="108"/>
      <c r="Q73" s="103"/>
      <c r="R73" s="103"/>
      <c r="S73" s="107"/>
      <c r="T73" s="103"/>
      <c r="U73" s="103"/>
      <c r="V73" s="107"/>
      <c r="W73" s="108"/>
      <c r="X73" s="16"/>
      <c r="Y73" s="16"/>
      <c r="Z73" s="107"/>
      <c r="AA73" s="16"/>
      <c r="AB73" s="16"/>
      <c r="AC73" s="107"/>
      <c r="AD73" s="108"/>
    </row>
    <row r="74" spans="1:30" s="25" customFormat="1" ht="15">
      <c r="A74" s="17">
        <v>11</v>
      </c>
      <c r="B74" s="118" t="s">
        <v>36</v>
      </c>
      <c r="C74" s="12">
        <f>C75+C76+C77+C78+C79</f>
        <v>694.74119909000001</v>
      </c>
      <c r="D74" s="12">
        <f>D75+D76+D77+D78+D79</f>
        <v>678.72776714999998</v>
      </c>
      <c r="E74" s="105">
        <f t="shared" ref="E74:E77" si="114">((D74-C74)/C74)*100</f>
        <v>-2.3049492330345558</v>
      </c>
      <c r="F74" s="12">
        <f>F75+F76+F77+F78+F79</f>
        <v>1328.15537141</v>
      </c>
      <c r="G74" s="12">
        <f>G75+G76+G77+G78+G79</f>
        <v>934.92250807999994</v>
      </c>
      <c r="H74" s="105">
        <f t="shared" ref="H74:H77" si="115">((G74-F74)/F74)*100</f>
        <v>-29.607444414619589</v>
      </c>
      <c r="I74" s="106">
        <f>(G74/G$179)*100</f>
        <v>4.5680049617963459</v>
      </c>
      <c r="J74" s="23">
        <f>J75+J76+J77+J78+J79</f>
        <v>54205</v>
      </c>
      <c r="K74" s="23">
        <f>K75+K76+K77+K78+K79</f>
        <v>38699</v>
      </c>
      <c r="L74" s="105">
        <f t="shared" ref="L74:L77" si="116">((K74-J74)/J74)*100</f>
        <v>-28.606217138640343</v>
      </c>
      <c r="M74" s="23">
        <f>M75+M76+M77+M78+M79</f>
        <v>103259</v>
      </c>
      <c r="N74" s="23">
        <f>N75+N76+N77+N78+N79</f>
        <v>69616</v>
      </c>
      <c r="O74" s="105">
        <f t="shared" ref="O74:O77" si="117">((N74-M74)/M74)*100</f>
        <v>-32.581179364510596</v>
      </c>
      <c r="P74" s="106">
        <f>(N74/N$179)*100</f>
        <v>4.8874838262168687</v>
      </c>
      <c r="Q74" s="23">
        <f>Q75+Q76+Q77+Q78+Q79</f>
        <v>1876219</v>
      </c>
      <c r="R74" s="23">
        <f>R75+R76+R77+R78+R79</f>
        <v>721748</v>
      </c>
      <c r="S74" s="105">
        <f t="shared" ref="S74" si="118">((R74-Q74)/Q74)*100</f>
        <v>-61.531782803606617</v>
      </c>
      <c r="T74" s="23">
        <f>T75+T76+T77+T78+T79</f>
        <v>2944871</v>
      </c>
      <c r="U74" s="23">
        <f>U75+U76+U77+U78+U79</f>
        <v>1902956</v>
      </c>
      <c r="V74" s="105">
        <f t="shared" ref="V74" si="119">((U74-T74)/T74)*100</f>
        <v>-35.380666929043755</v>
      </c>
      <c r="W74" s="106">
        <f>(U74/U$179)*100</f>
        <v>17.109204110511651</v>
      </c>
      <c r="X74" s="12">
        <f>X75+X76+X77+X78+X79</f>
        <v>39709.412101590002</v>
      </c>
      <c r="Y74" s="12">
        <f>Y75+Y76+Y77+Y78+Y79</f>
        <v>16063.912473989998</v>
      </c>
      <c r="Z74" s="105">
        <f t="shared" ref="Z74:Z77" si="120">((Y74-X74)/X74)*100</f>
        <v>-59.546335178941654</v>
      </c>
      <c r="AA74" s="12">
        <f>AA75+AA76+AA77+AA78+AA79</f>
        <v>71562.726807679996</v>
      </c>
      <c r="AB74" s="12">
        <f>AB75+AB76+AB77+AB78+AB79</f>
        <v>51256.300518980002</v>
      </c>
      <c r="AC74" s="105">
        <f t="shared" ref="AC74:AC77" si="121">((AB74-AA74)/AA74)*100</f>
        <v>-28.375702260860102</v>
      </c>
      <c r="AD74" s="106">
        <f>(AB74/AB$179)*100</f>
        <v>11.021661101201751</v>
      </c>
    </row>
    <row r="75" spans="1:30">
      <c r="A75" s="5"/>
      <c r="B75" s="119" t="s">
        <v>3</v>
      </c>
      <c r="C75" s="16">
        <v>85.905202360000004</v>
      </c>
      <c r="D75" s="16">
        <v>71.020445269999996</v>
      </c>
      <c r="E75" s="107">
        <f t="shared" si="114"/>
        <v>-17.326956553367935</v>
      </c>
      <c r="F75" s="16">
        <v>163.31634065000003</v>
      </c>
      <c r="G75" s="16">
        <v>121.70119402</v>
      </c>
      <c r="H75" s="107">
        <f t="shared" si="115"/>
        <v>-25.481312197157667</v>
      </c>
      <c r="I75" s="108">
        <f>(G75/G$180)*100</f>
        <v>5.1814540408165151</v>
      </c>
      <c r="J75" s="103">
        <v>1268</v>
      </c>
      <c r="K75" s="103">
        <v>938</v>
      </c>
      <c r="L75" s="107">
        <f t="shared" si="116"/>
        <v>-26.025236593059937</v>
      </c>
      <c r="M75" s="103">
        <v>2563</v>
      </c>
      <c r="N75" s="103">
        <v>1568</v>
      </c>
      <c r="O75" s="107">
        <f t="shared" si="117"/>
        <v>-38.821693328131097</v>
      </c>
      <c r="P75" s="108">
        <f>(N75/N$180)*100</f>
        <v>2.5989093862397028</v>
      </c>
      <c r="Q75" s="103">
        <v>0</v>
      </c>
      <c r="R75" s="103">
        <v>0</v>
      </c>
      <c r="S75" s="116" t="s">
        <v>59</v>
      </c>
      <c r="T75" s="103">
        <v>0</v>
      </c>
      <c r="U75" s="103">
        <v>0</v>
      </c>
      <c r="V75" s="116" t="s">
        <v>59</v>
      </c>
      <c r="W75" s="116" t="s">
        <v>59</v>
      </c>
      <c r="X75" s="16">
        <v>232.93533019000003</v>
      </c>
      <c r="Y75" s="16">
        <v>142.88539968000001</v>
      </c>
      <c r="Z75" s="107">
        <f t="shared" si="120"/>
        <v>-38.658768696250739</v>
      </c>
      <c r="AA75" s="16">
        <v>415.44864999999999</v>
      </c>
      <c r="AB75" s="16">
        <v>247.05044465999998</v>
      </c>
      <c r="AC75" s="107">
        <f t="shared" si="121"/>
        <v>-40.534060067351284</v>
      </c>
      <c r="AD75" s="108">
        <f>(AB75/AB$180)*100</f>
        <v>9.9082829068974387</v>
      </c>
    </row>
    <row r="76" spans="1:30">
      <c r="A76" s="5"/>
      <c r="B76" s="119" t="s">
        <v>4</v>
      </c>
      <c r="C76" s="16">
        <v>394.03400164999999</v>
      </c>
      <c r="D76" s="16">
        <v>184.41366129000002</v>
      </c>
      <c r="E76" s="107">
        <f t="shared" si="114"/>
        <v>-53.19854111123</v>
      </c>
      <c r="F76" s="16">
        <v>732.20904522000001</v>
      </c>
      <c r="G76" s="16">
        <v>334.57951228999997</v>
      </c>
      <c r="H76" s="107">
        <f t="shared" si="115"/>
        <v>-54.30546584009052</v>
      </c>
      <c r="I76" s="108">
        <f>(G76/G$181)*100</f>
        <v>6.609500597053068</v>
      </c>
      <c r="J76" s="103">
        <v>52790</v>
      </c>
      <c r="K76" s="103">
        <v>37581</v>
      </c>
      <c r="L76" s="107">
        <f t="shared" si="116"/>
        <v>-28.810380753930669</v>
      </c>
      <c r="M76" s="103">
        <v>100456</v>
      </c>
      <c r="N76" s="103">
        <v>67762</v>
      </c>
      <c r="O76" s="107">
        <f t="shared" si="117"/>
        <v>-32.545592100023889</v>
      </c>
      <c r="P76" s="108">
        <f>(N76/N$181)*100</f>
        <v>4.9757498100004041</v>
      </c>
      <c r="Q76" s="103">
        <v>0</v>
      </c>
      <c r="R76" s="103">
        <v>0</v>
      </c>
      <c r="S76" s="116" t="s">
        <v>59</v>
      </c>
      <c r="T76" s="103">
        <v>0</v>
      </c>
      <c r="U76" s="103">
        <v>0</v>
      </c>
      <c r="V76" s="116" t="s">
        <v>59</v>
      </c>
      <c r="W76" s="116" t="s">
        <v>59</v>
      </c>
      <c r="X76" s="16">
        <v>20018.937339100001</v>
      </c>
      <c r="Y76" s="16">
        <v>13830.711094199998</v>
      </c>
      <c r="Z76" s="107">
        <f t="shared" si="120"/>
        <v>-30.911861804040242</v>
      </c>
      <c r="AA76" s="16">
        <v>36837.577897799994</v>
      </c>
      <c r="AB76" s="16">
        <v>27794.959251199998</v>
      </c>
      <c r="AC76" s="107">
        <f t="shared" si="121"/>
        <v>-24.547267118612698</v>
      </c>
      <c r="AD76" s="108">
        <f>(AB76/AB$181)*100</f>
        <v>13.580172242986613</v>
      </c>
    </row>
    <row r="77" spans="1:30">
      <c r="A77" s="5"/>
      <c r="B77" s="119" t="s">
        <v>5</v>
      </c>
      <c r="C77" s="16">
        <v>141.18066081000001</v>
      </c>
      <c r="D77" s="16">
        <v>20.901078459999997</v>
      </c>
      <c r="E77" s="107">
        <f t="shared" si="114"/>
        <v>-85.195508832382842</v>
      </c>
      <c r="F77" s="16">
        <v>239.47163992000003</v>
      </c>
      <c r="G77" s="16">
        <v>50.093952270000003</v>
      </c>
      <c r="H77" s="107">
        <f t="shared" si="115"/>
        <v>-79.081467731738584</v>
      </c>
      <c r="I77" s="108">
        <f>(G77/G$182)*100</f>
        <v>0.4861050388475367</v>
      </c>
      <c r="J77" s="103">
        <v>6</v>
      </c>
      <c r="K77" s="103">
        <v>1</v>
      </c>
      <c r="L77" s="107">
        <f t="shared" si="116"/>
        <v>-83.333333333333343</v>
      </c>
      <c r="M77" s="103">
        <v>10</v>
      </c>
      <c r="N77" s="103">
        <v>2</v>
      </c>
      <c r="O77" s="107">
        <f t="shared" si="117"/>
        <v>-80</v>
      </c>
      <c r="P77" s="108">
        <f>(N77/N$182)*100</f>
        <v>2.0408163265306123</v>
      </c>
      <c r="Q77" s="103">
        <v>1693763</v>
      </c>
      <c r="R77" s="103">
        <v>505886</v>
      </c>
      <c r="S77" s="107">
        <f t="shared" ref="S77" si="122">((R77-Q77)/Q77)*100</f>
        <v>-70.132421123852623</v>
      </c>
      <c r="T77" s="103">
        <v>2601207</v>
      </c>
      <c r="U77" s="103">
        <v>1445543</v>
      </c>
      <c r="V77" s="107">
        <f t="shared" ref="V77" si="123">((U77-T77)/T77)*100</f>
        <v>-44.427990544389587</v>
      </c>
      <c r="W77" s="108">
        <f>(U77/U$182)*100</f>
        <v>27.735405768140442</v>
      </c>
      <c r="X77" s="16">
        <v>9857.2352252000001</v>
      </c>
      <c r="Y77" s="16">
        <v>1935.2840645000001</v>
      </c>
      <c r="Z77" s="107">
        <f t="shared" si="120"/>
        <v>-80.366867379278418</v>
      </c>
      <c r="AA77" s="16">
        <v>16830.426693000001</v>
      </c>
      <c r="AB77" s="16">
        <v>4877.0874239000004</v>
      </c>
      <c r="AC77" s="107">
        <f t="shared" si="121"/>
        <v>-71.022199776263278</v>
      </c>
      <c r="AD77" s="108">
        <f>(AB77/AB$182)*100</f>
        <v>9.4829430528661884</v>
      </c>
    </row>
    <row r="78" spans="1:30">
      <c r="A78" s="5"/>
      <c r="B78" s="119" t="s">
        <v>6</v>
      </c>
      <c r="C78" s="16">
        <v>0</v>
      </c>
      <c r="D78" s="16">
        <v>0</v>
      </c>
      <c r="E78" s="116" t="s">
        <v>59</v>
      </c>
      <c r="F78" s="16">
        <v>0</v>
      </c>
      <c r="G78" s="16">
        <v>0</v>
      </c>
      <c r="H78" s="116" t="s">
        <v>59</v>
      </c>
      <c r="I78" s="108">
        <f>(G78/G$183)*100</f>
        <v>0</v>
      </c>
      <c r="J78" s="103">
        <v>0</v>
      </c>
      <c r="K78" s="103">
        <v>0</v>
      </c>
      <c r="L78" s="116" t="s">
        <v>59</v>
      </c>
      <c r="M78" s="103">
        <v>0</v>
      </c>
      <c r="N78" s="103">
        <v>0</v>
      </c>
      <c r="O78" s="116" t="s">
        <v>59</v>
      </c>
      <c r="P78" s="108">
        <f>(N78/N$183)*100</f>
        <v>0</v>
      </c>
      <c r="Q78" s="103">
        <v>0</v>
      </c>
      <c r="R78" s="103">
        <v>0</v>
      </c>
      <c r="S78" s="116" t="s">
        <v>59</v>
      </c>
      <c r="T78" s="103">
        <v>0</v>
      </c>
      <c r="U78" s="103">
        <v>0</v>
      </c>
      <c r="V78" s="116" t="s">
        <v>59</v>
      </c>
      <c r="W78" s="108">
        <f>(U78/U$183)*100</f>
        <v>0</v>
      </c>
      <c r="X78" s="16">
        <v>0</v>
      </c>
      <c r="Y78" s="16">
        <v>0</v>
      </c>
      <c r="Z78" s="116" t="s">
        <v>59</v>
      </c>
      <c r="AA78" s="16">
        <v>0</v>
      </c>
      <c r="AB78" s="16">
        <v>0</v>
      </c>
      <c r="AC78" s="116" t="s">
        <v>59</v>
      </c>
      <c r="AD78" s="108">
        <f>(AB78/AB$183)*100</f>
        <v>0</v>
      </c>
    </row>
    <row r="79" spans="1:30">
      <c r="A79" s="5"/>
      <c r="B79" s="119" t="s">
        <v>25</v>
      </c>
      <c r="C79" s="16">
        <v>73.621334269999991</v>
      </c>
      <c r="D79" s="16">
        <v>402.39258212999994</v>
      </c>
      <c r="E79" s="107">
        <f t="shared" ref="E79" si="124">((D79-C79)/C79)*100</f>
        <v>446.57061858490545</v>
      </c>
      <c r="F79" s="16">
        <v>193.15834562000001</v>
      </c>
      <c r="G79" s="16">
        <v>428.54784949999998</v>
      </c>
      <c r="H79" s="107">
        <f t="shared" ref="H79" si="125">((G79-F79)/F79)*100</f>
        <v>121.86349138808697</v>
      </c>
      <c r="I79" s="108">
        <f>(G79/G$184)*100</f>
        <v>63.407851670032677</v>
      </c>
      <c r="J79" s="103">
        <v>141</v>
      </c>
      <c r="K79" s="103">
        <v>179</v>
      </c>
      <c r="L79" s="107">
        <f t="shared" ref="L79" si="126">((K79-J79)/J79)*100</f>
        <v>26.950354609929079</v>
      </c>
      <c r="M79" s="103">
        <v>230</v>
      </c>
      <c r="N79" s="103">
        <v>284</v>
      </c>
      <c r="O79" s="107">
        <f t="shared" ref="O79" si="127">((N79-M79)/M79)*100</f>
        <v>23.478260869565219</v>
      </c>
      <c r="P79" s="108">
        <f>(N79/N$184)*100</f>
        <v>15.955056179775282</v>
      </c>
      <c r="Q79" s="103">
        <v>182456</v>
      </c>
      <c r="R79" s="103">
        <v>215862</v>
      </c>
      <c r="S79" s="107">
        <f t="shared" ref="S79" si="128">((R79-Q79)/Q79)*100</f>
        <v>18.309071776209059</v>
      </c>
      <c r="T79" s="103">
        <v>343664</v>
      </c>
      <c r="U79" s="103">
        <v>457413</v>
      </c>
      <c r="V79" s="107">
        <f t="shared" ref="V79" si="129">((U79-T79)/T79)*100</f>
        <v>33.098898924530943</v>
      </c>
      <c r="W79" s="108">
        <f>(U79/U$184)*100</f>
        <v>8.1488565291525337</v>
      </c>
      <c r="X79" s="16">
        <v>9600.3042071000018</v>
      </c>
      <c r="Y79" s="16">
        <v>155.03191560999997</v>
      </c>
      <c r="Z79" s="107">
        <f t="shared" ref="Z79" si="130">((Y79-X79)/X79)*100</f>
        <v>-98.385135384612667</v>
      </c>
      <c r="AA79" s="16">
        <v>17479.273566880001</v>
      </c>
      <c r="AB79" s="16">
        <v>18337.203399220001</v>
      </c>
      <c r="AC79" s="107">
        <f t="shared" ref="AC79" si="131">((AB79-AA79)/AA79)*100</f>
        <v>4.9082693800594699</v>
      </c>
      <c r="AD79" s="108">
        <f>(AB79/AB$184)*100</f>
        <v>9.3531840512559405</v>
      </c>
    </row>
    <row r="80" spans="1:30">
      <c r="A80" s="5"/>
      <c r="B80" s="119"/>
      <c r="C80" s="16"/>
      <c r="D80" s="16"/>
      <c r="E80" s="107"/>
      <c r="F80" s="16"/>
      <c r="G80" s="16"/>
      <c r="H80" s="107"/>
      <c r="I80" s="108"/>
      <c r="J80" s="103"/>
      <c r="K80" s="103"/>
      <c r="L80" s="107"/>
      <c r="M80" s="103"/>
      <c r="N80" s="103"/>
      <c r="O80" s="107"/>
      <c r="P80" s="108"/>
      <c r="Q80" s="103"/>
      <c r="R80" s="103"/>
      <c r="S80" s="107"/>
      <c r="T80" s="103"/>
      <c r="U80" s="103"/>
      <c r="V80" s="107"/>
      <c r="W80" s="108"/>
      <c r="X80" s="16"/>
      <c r="Y80" s="16"/>
      <c r="Z80" s="107"/>
      <c r="AA80" s="16"/>
      <c r="AB80" s="16"/>
      <c r="AC80" s="107"/>
      <c r="AD80" s="108"/>
    </row>
    <row r="81" spans="1:30" s="25" customFormat="1" ht="15">
      <c r="A81" s="17">
        <v>12</v>
      </c>
      <c r="B81" s="118" t="s">
        <v>37</v>
      </c>
      <c r="C81" s="12">
        <f>C82+C83+C84+C85+C86</f>
        <v>33.689527632000008</v>
      </c>
      <c r="D81" s="12">
        <f>D82+D83+D84+D85+D86</f>
        <v>17.452648721000003</v>
      </c>
      <c r="E81" s="105">
        <f t="shared" ref="E81:E85" si="132">((D81-C81)/C81)*100</f>
        <v>-48.195626511478309</v>
      </c>
      <c r="F81" s="12">
        <f>F82+F83+F84+F85+F86</f>
        <v>55.131714869400007</v>
      </c>
      <c r="G81" s="12">
        <f>G82+G83+G84+G85+G86</f>
        <v>24.370713887000004</v>
      </c>
      <c r="H81" s="105">
        <f t="shared" ref="H81:H85" si="133">((G81-F81)/F81)*100</f>
        <v>-55.795472815001105</v>
      </c>
      <c r="I81" s="106">
        <f>(G81/G$179)*100</f>
        <v>0.11907461954997575</v>
      </c>
      <c r="J81" s="23">
        <f>J82+J83+J84+J85+J86</f>
        <v>3908</v>
      </c>
      <c r="K81" s="23">
        <f>K82+K83+K84+K85+K86</f>
        <v>1419</v>
      </c>
      <c r="L81" s="105">
        <f t="shared" ref="L81:L83" si="134">((K81-J81)/J81)*100</f>
        <v>-63.689866939611051</v>
      </c>
      <c r="M81" s="23">
        <f>M82+M83+M84+M85+M86</f>
        <v>5813</v>
      </c>
      <c r="N81" s="23">
        <f>N82+N83+N84+N85+N86</f>
        <v>1934</v>
      </c>
      <c r="O81" s="105">
        <f t="shared" ref="O81:O84" si="135">((N81-M81)/M81)*100</f>
        <v>-66.729743677963185</v>
      </c>
      <c r="P81" s="106">
        <f>(N81/N$179)*100</f>
        <v>0.13577904102366445</v>
      </c>
      <c r="Q81" s="23">
        <f>Q82+Q83+Q84+Q85+Q86</f>
        <v>6915</v>
      </c>
      <c r="R81" s="23">
        <f>R82+R83+R84+R85+R86</f>
        <v>373</v>
      </c>
      <c r="S81" s="105">
        <f t="shared" ref="S81" si="136">((R81-Q81)/Q81)*100</f>
        <v>-94.605929139551705</v>
      </c>
      <c r="T81" s="23">
        <f>T82+T83+T84+T85+T86</f>
        <v>19481</v>
      </c>
      <c r="U81" s="23">
        <f>U82+U83+U84+U85+U86</f>
        <v>557</v>
      </c>
      <c r="V81" s="105">
        <f t="shared" ref="V81" si="137">((U81-T81)/T81)*100</f>
        <v>-97.140803860171459</v>
      </c>
      <c r="W81" s="106">
        <f>(U81/U$179)*100</f>
        <v>5.0079070086512713E-3</v>
      </c>
      <c r="X81" s="12">
        <f>X82+X83+X84+X85+X86</f>
        <v>810.40113375270005</v>
      </c>
      <c r="Y81" s="12">
        <f>Y82+Y83+Y84+Y85+Y86</f>
        <v>178.08092710450009</v>
      </c>
      <c r="Z81" s="105">
        <f t="shared" ref="Z81:Z85" si="138">((Y81-X81)/X81)*100</f>
        <v>-78.025582679053514</v>
      </c>
      <c r="AA81" s="12">
        <f>AA82+AA83+AA84+AA85+AA86</f>
        <v>1428.3511221214003</v>
      </c>
      <c r="AB81" s="12">
        <f>AB82+AB83+AB84+AB85+AB86</f>
        <v>248.63255000870006</v>
      </c>
      <c r="AC81" s="105">
        <f t="shared" ref="AC81:AC85" si="139">((AB81-AA81)/AA81)*100</f>
        <v>-82.593037093048338</v>
      </c>
      <c r="AD81" s="106">
        <f>(AB81/AB$179)*100</f>
        <v>5.3463548425793053E-2</v>
      </c>
    </row>
    <row r="82" spans="1:30">
      <c r="A82" s="5"/>
      <c r="B82" s="119" t="s">
        <v>3</v>
      </c>
      <c r="C82" s="16">
        <v>8.9353133000000007</v>
      </c>
      <c r="D82" s="16">
        <v>11.237308252</v>
      </c>
      <c r="E82" s="107">
        <f t="shared" si="132"/>
        <v>25.762890171965196</v>
      </c>
      <c r="F82" s="16">
        <v>13.386364499999999</v>
      </c>
      <c r="G82" s="16">
        <v>15.295020752000001</v>
      </c>
      <c r="H82" s="107">
        <f t="shared" si="133"/>
        <v>14.25821216806103</v>
      </c>
      <c r="I82" s="108">
        <f>(G82/G$180)*100</f>
        <v>0.65118873909157449</v>
      </c>
      <c r="J82" s="103">
        <v>356</v>
      </c>
      <c r="K82" s="103">
        <v>464</v>
      </c>
      <c r="L82" s="107">
        <f t="shared" si="134"/>
        <v>30.337078651685395</v>
      </c>
      <c r="M82" s="103">
        <v>574</v>
      </c>
      <c r="N82" s="103">
        <v>647</v>
      </c>
      <c r="O82" s="107">
        <f t="shared" si="135"/>
        <v>12.717770034843207</v>
      </c>
      <c r="P82" s="108">
        <f>(N82/N$180)*100</f>
        <v>1.0723816153680408</v>
      </c>
      <c r="Q82" s="103">
        <v>0</v>
      </c>
      <c r="R82" s="103">
        <v>0</v>
      </c>
      <c r="S82" s="116" t="s">
        <v>59</v>
      </c>
      <c r="T82" s="103">
        <v>0</v>
      </c>
      <c r="U82" s="103">
        <v>0</v>
      </c>
      <c r="V82" s="116" t="s">
        <v>59</v>
      </c>
      <c r="W82" s="116" t="s">
        <v>59</v>
      </c>
      <c r="X82" s="16">
        <v>14.7435513</v>
      </c>
      <c r="Y82" s="16">
        <v>19.880244900000001</v>
      </c>
      <c r="Z82" s="107">
        <f t="shared" si="138"/>
        <v>34.840273523516693</v>
      </c>
      <c r="AA82" s="16">
        <v>22.6301156</v>
      </c>
      <c r="AB82" s="16">
        <v>25.1212813</v>
      </c>
      <c r="AC82" s="107">
        <f t="shared" si="139"/>
        <v>11.008188133161811</v>
      </c>
      <c r="AD82" s="108">
        <f>(AB82/AB$180)*100</f>
        <v>1.0075220161886767</v>
      </c>
    </row>
    <row r="83" spans="1:30">
      <c r="A83" s="5"/>
      <c r="B83" s="119" t="s">
        <v>4</v>
      </c>
      <c r="C83" s="16">
        <v>16.058693993999999</v>
      </c>
      <c r="D83" s="16">
        <v>4.3866483540000001</v>
      </c>
      <c r="E83" s="107">
        <f t="shared" si="132"/>
        <v>-72.683654376632489</v>
      </c>
      <c r="F83" s="16">
        <v>24.045053603999996</v>
      </c>
      <c r="G83" s="16">
        <v>6.6462348170000016</v>
      </c>
      <c r="H83" s="107">
        <f t="shared" si="133"/>
        <v>-72.359243084014707</v>
      </c>
      <c r="I83" s="108">
        <f>(G83/G$181)*100</f>
        <v>0.13129403139616372</v>
      </c>
      <c r="J83" s="103">
        <v>3552</v>
      </c>
      <c r="K83" s="103">
        <v>954</v>
      </c>
      <c r="L83" s="107">
        <f t="shared" si="134"/>
        <v>-73.141891891891902</v>
      </c>
      <c r="M83" s="103">
        <v>5238</v>
      </c>
      <c r="N83" s="103">
        <v>1286</v>
      </c>
      <c r="O83" s="107">
        <f t="shared" si="135"/>
        <v>-75.448644520809466</v>
      </c>
      <c r="P83" s="108">
        <f>(N83/N$181)*100</f>
        <v>9.4430717152098803E-2</v>
      </c>
      <c r="Q83" s="103">
        <v>0</v>
      </c>
      <c r="R83" s="103">
        <v>0</v>
      </c>
      <c r="S83" s="116" t="s">
        <v>59</v>
      </c>
      <c r="T83" s="103">
        <v>0</v>
      </c>
      <c r="U83" s="103">
        <v>0</v>
      </c>
      <c r="V83" s="116" t="s">
        <v>59</v>
      </c>
      <c r="W83" s="116" t="s">
        <v>59</v>
      </c>
      <c r="X83" s="16">
        <v>402.55191350000007</v>
      </c>
      <c r="Y83" s="16">
        <v>67.334691800000002</v>
      </c>
      <c r="Z83" s="107">
        <f t="shared" si="138"/>
        <v>-83.273041428481505</v>
      </c>
      <c r="AA83" s="16">
        <v>598.35139579999998</v>
      </c>
      <c r="AB83" s="16">
        <v>103.3791794</v>
      </c>
      <c r="AC83" s="107">
        <f t="shared" si="139"/>
        <v>-82.722664286295966</v>
      </c>
      <c r="AD83" s="108">
        <f>(AB83/AB$181)*100</f>
        <v>5.0509412512630407E-2</v>
      </c>
    </row>
    <row r="84" spans="1:30">
      <c r="A84" s="5"/>
      <c r="B84" s="119" t="s">
        <v>5</v>
      </c>
      <c r="C84" s="16">
        <v>8.6639623620000048</v>
      </c>
      <c r="D84" s="16">
        <v>1.8282103750000016</v>
      </c>
      <c r="E84" s="107">
        <f t="shared" si="132"/>
        <v>-78.898680550385336</v>
      </c>
      <c r="F84" s="16">
        <v>17.59613906200001</v>
      </c>
      <c r="G84" s="16">
        <v>2.4289765780000012</v>
      </c>
      <c r="H84" s="107">
        <f t="shared" si="133"/>
        <v>-86.195968505127752</v>
      </c>
      <c r="I84" s="108">
        <f>(G84/G$182)*100</f>
        <v>2.3570465102142904E-2</v>
      </c>
      <c r="J84" s="103">
        <v>0</v>
      </c>
      <c r="K84" s="103">
        <v>0</v>
      </c>
      <c r="L84" s="116" t="s">
        <v>59</v>
      </c>
      <c r="M84" s="103">
        <v>1</v>
      </c>
      <c r="N84" s="103">
        <v>0</v>
      </c>
      <c r="O84" s="107">
        <f t="shared" si="135"/>
        <v>-100</v>
      </c>
      <c r="P84" s="108">
        <f>(N84/N$182)*100</f>
        <v>0</v>
      </c>
      <c r="Q84" s="103">
        <v>1514</v>
      </c>
      <c r="R84" s="103">
        <v>311</v>
      </c>
      <c r="S84" s="107">
        <f t="shared" ref="S84:S85" si="140">((R84-Q84)/Q84)*100</f>
        <v>-79.458388375165129</v>
      </c>
      <c r="T84" s="103">
        <v>3067</v>
      </c>
      <c r="U84" s="103">
        <v>495</v>
      </c>
      <c r="V84" s="107">
        <f t="shared" ref="V84:V85" si="141">((U84-T84)/T84)*100</f>
        <v>-83.860449951092278</v>
      </c>
      <c r="W84" s="108">
        <f>(U84/U$182)*100</f>
        <v>9.4974870033126078E-3</v>
      </c>
      <c r="X84" s="16">
        <v>382.29026895270005</v>
      </c>
      <c r="Y84" s="16">
        <v>90.67999040450006</v>
      </c>
      <c r="Z84" s="107">
        <f t="shared" si="138"/>
        <v>-76.279806793690653</v>
      </c>
      <c r="AA84" s="16">
        <v>771.68600072140021</v>
      </c>
      <c r="AB84" s="16">
        <v>119.94608930870005</v>
      </c>
      <c r="AC84" s="107">
        <f t="shared" si="139"/>
        <v>-84.456619765478436</v>
      </c>
      <c r="AD84" s="108">
        <f>(AB84/AB$182)*100</f>
        <v>0.23322155939924497</v>
      </c>
    </row>
    <row r="85" spans="1:30">
      <c r="A85" s="5"/>
      <c r="B85" s="119" t="s">
        <v>6</v>
      </c>
      <c r="C85" s="16">
        <v>3.1557976000000001E-2</v>
      </c>
      <c r="D85" s="16">
        <v>4.8173999999999992E-4</v>
      </c>
      <c r="E85" s="107">
        <f t="shared" si="132"/>
        <v>-98.473476245751627</v>
      </c>
      <c r="F85" s="16">
        <v>0.1041577034</v>
      </c>
      <c r="G85" s="16">
        <v>4.8173999999999992E-4</v>
      </c>
      <c r="H85" s="107">
        <f t="shared" si="133"/>
        <v>-99.537489802218516</v>
      </c>
      <c r="I85" s="108">
        <f>(G85/G$183)*100</f>
        <v>2.3218133607069453E-5</v>
      </c>
      <c r="J85" s="103">
        <v>0</v>
      </c>
      <c r="K85" s="103">
        <v>1</v>
      </c>
      <c r="L85" s="116" t="s">
        <v>59</v>
      </c>
      <c r="M85" s="103">
        <v>0</v>
      </c>
      <c r="N85" s="103">
        <v>1</v>
      </c>
      <c r="O85" s="116" t="s">
        <v>59</v>
      </c>
      <c r="P85" s="108">
        <f>(N85/N$183)*100</f>
        <v>0.31545741324921134</v>
      </c>
      <c r="Q85" s="103">
        <v>5401</v>
      </c>
      <c r="R85" s="103">
        <v>62</v>
      </c>
      <c r="S85" s="107">
        <f t="shared" si="140"/>
        <v>-98.852064432512492</v>
      </c>
      <c r="T85" s="103">
        <v>16414</v>
      </c>
      <c r="U85" s="103">
        <v>62</v>
      </c>
      <c r="V85" s="107">
        <f t="shared" si="141"/>
        <v>-99.622273668819304</v>
      </c>
      <c r="W85" s="108">
        <f>(U85/U$183)*100</f>
        <v>2.0855127502194835E-2</v>
      </c>
      <c r="X85" s="16">
        <v>10.8154</v>
      </c>
      <c r="Y85" s="16">
        <v>0.18600000000000003</v>
      </c>
      <c r="Z85" s="107">
        <f t="shared" si="138"/>
        <v>-98.280230042347029</v>
      </c>
      <c r="AA85" s="16">
        <v>35.683610000000002</v>
      </c>
      <c r="AB85" s="16">
        <v>0.18600000000000003</v>
      </c>
      <c r="AC85" s="107">
        <f t="shared" si="139"/>
        <v>-99.478752289916855</v>
      </c>
      <c r="AD85" s="108">
        <f>(AB85/AB$183)*100</f>
        <v>1.7882961312661238E-3</v>
      </c>
    </row>
    <row r="86" spans="1:30">
      <c r="A86" s="5"/>
      <c r="B86" s="119" t="s">
        <v>25</v>
      </c>
      <c r="C86" s="16">
        <v>0</v>
      </c>
      <c r="D86" s="16">
        <v>0</v>
      </c>
      <c r="E86" s="116" t="s">
        <v>59</v>
      </c>
      <c r="F86" s="16">
        <v>0</v>
      </c>
      <c r="G86" s="16">
        <v>0</v>
      </c>
      <c r="H86" s="116" t="s">
        <v>59</v>
      </c>
      <c r="I86" s="108">
        <f>(G86/G$184)*100</f>
        <v>0</v>
      </c>
      <c r="J86" s="103">
        <v>0</v>
      </c>
      <c r="K86" s="103">
        <v>0</v>
      </c>
      <c r="L86" s="116" t="s">
        <v>59</v>
      </c>
      <c r="M86" s="103">
        <v>0</v>
      </c>
      <c r="N86" s="103">
        <v>0</v>
      </c>
      <c r="O86" s="116" t="s">
        <v>59</v>
      </c>
      <c r="P86" s="108">
        <f>(N86/N$184)*100</f>
        <v>0</v>
      </c>
      <c r="Q86" s="103">
        <v>0</v>
      </c>
      <c r="R86" s="103">
        <v>0</v>
      </c>
      <c r="S86" s="116" t="s">
        <v>59</v>
      </c>
      <c r="T86" s="103">
        <v>0</v>
      </c>
      <c r="U86" s="103">
        <v>0</v>
      </c>
      <c r="V86" s="116" t="s">
        <v>59</v>
      </c>
      <c r="W86" s="108">
        <f>(U86/U$184)*100</f>
        <v>0</v>
      </c>
      <c r="X86" s="16">
        <v>0</v>
      </c>
      <c r="Y86" s="16">
        <v>0</v>
      </c>
      <c r="Z86" s="116" t="s">
        <v>59</v>
      </c>
      <c r="AA86" s="16">
        <v>0</v>
      </c>
      <c r="AB86" s="16">
        <v>0</v>
      </c>
      <c r="AC86" s="116" t="s">
        <v>59</v>
      </c>
      <c r="AD86" s="108">
        <f>(AB86/AB$184)*100</f>
        <v>0</v>
      </c>
    </row>
    <row r="87" spans="1:30">
      <c r="A87" s="5"/>
      <c r="B87" s="119"/>
      <c r="C87" s="16"/>
      <c r="D87" s="16"/>
      <c r="E87" s="107"/>
      <c r="F87" s="16"/>
      <c r="G87" s="16"/>
      <c r="H87" s="107"/>
      <c r="I87" s="108"/>
      <c r="J87" s="103"/>
      <c r="K87" s="103"/>
      <c r="L87" s="107"/>
      <c r="M87" s="103"/>
      <c r="N87" s="103"/>
      <c r="O87" s="107"/>
      <c r="P87" s="108"/>
      <c r="Q87" s="103"/>
      <c r="R87" s="103"/>
      <c r="S87" s="107"/>
      <c r="T87" s="103"/>
      <c r="U87" s="103"/>
      <c r="V87" s="107"/>
      <c r="W87" s="108"/>
      <c r="X87" s="16"/>
      <c r="Y87" s="16"/>
      <c r="Z87" s="107"/>
      <c r="AA87" s="16"/>
      <c r="AB87" s="16"/>
      <c r="AC87" s="107"/>
      <c r="AD87" s="108"/>
    </row>
    <row r="88" spans="1:30" s="25" customFormat="1" ht="15">
      <c r="A88" s="17">
        <v>13</v>
      </c>
      <c r="B88" s="118" t="s">
        <v>38</v>
      </c>
      <c r="C88" s="12">
        <f>C89+C90+C91+C92+C93</f>
        <v>159.05242864000024</v>
      </c>
      <c r="D88" s="12">
        <f>D89+D90+D91+D92+D93</f>
        <v>73.341887126000003</v>
      </c>
      <c r="E88" s="105">
        <f t="shared" ref="E88:E92" si="142">((D88-C88)/C88)*100</f>
        <v>-53.888231853408378</v>
      </c>
      <c r="F88" s="12">
        <f>F89+F90+F91+F92+F93</f>
        <v>308.09040730899994</v>
      </c>
      <c r="G88" s="12">
        <f>G89+G90+G91+G92+G93</f>
        <v>106.02318443799999</v>
      </c>
      <c r="H88" s="105">
        <f t="shared" ref="H88:H92" si="143">((G88-F88)/F88)*100</f>
        <v>-65.586989428183074</v>
      </c>
      <c r="I88" s="106">
        <f>(G88/G$179)*100</f>
        <v>0.51802628388190541</v>
      </c>
      <c r="J88" s="23">
        <f>J89+J90+J91+J92+J93</f>
        <v>12347</v>
      </c>
      <c r="K88" s="23">
        <f>K89+K90+K91+K92+K93</f>
        <v>8919</v>
      </c>
      <c r="L88" s="105">
        <f t="shared" ref="L88:L92" si="144">((K88-J88)/J88)*100</f>
        <v>-27.763829270268083</v>
      </c>
      <c r="M88" s="23">
        <f>M89+M90+M91+M92+M93</f>
        <v>21090</v>
      </c>
      <c r="N88" s="23">
        <f>N89+N90+N91+N92+N93</f>
        <v>12648</v>
      </c>
      <c r="O88" s="105">
        <f t="shared" ref="O88:O92" si="145">((N88-M88)/M88)*100</f>
        <v>-40.028449502133711</v>
      </c>
      <c r="P88" s="106">
        <f>(N88/N$179)*100</f>
        <v>0.88796965401618821</v>
      </c>
      <c r="Q88" s="23">
        <f>Q89+Q90+Q91+Q92+Q93</f>
        <v>186033</v>
      </c>
      <c r="R88" s="23">
        <f>R89+R90+R91+R92+R93</f>
        <v>220791</v>
      </c>
      <c r="S88" s="105">
        <f t="shared" ref="S88" si="146">((R88-Q88)/Q88)*100</f>
        <v>18.683781909661189</v>
      </c>
      <c r="T88" s="23">
        <f>T89+T90+T91+T92+T93</f>
        <v>301149</v>
      </c>
      <c r="U88" s="23">
        <f>U89+U90+U91+U92+U93</f>
        <v>434442</v>
      </c>
      <c r="V88" s="105">
        <f t="shared" ref="V88" si="147">((U88-T88)/T88)*100</f>
        <v>44.261478537202514</v>
      </c>
      <c r="W88" s="106">
        <f>(U88/U$179)*100</f>
        <v>3.9060056313329907</v>
      </c>
      <c r="X88" s="12">
        <f>X89+X90+X91+X92+X93</f>
        <v>10004.82809037</v>
      </c>
      <c r="Y88" s="12">
        <f>Y89+Y90+Y91+Y92+Y93</f>
        <v>12006.243739199997</v>
      </c>
      <c r="Z88" s="105">
        <f t="shared" ref="Z88:Z92" si="148">((Y88-X88)/X88)*100</f>
        <v>20.004498135819354</v>
      </c>
      <c r="AA88" s="12">
        <f>AA89+AA90+AA91+AA92+AA93</f>
        <v>16185.582527400002</v>
      </c>
      <c r="AB88" s="12">
        <f>AB89+AB90+AB91+AB92+AB93</f>
        <v>19826.526970499999</v>
      </c>
      <c r="AC88" s="105">
        <f t="shared" ref="AC88:AC92" si="149">((AB88-AA88)/AA88)*100</f>
        <v>22.494985502908968</v>
      </c>
      <c r="AD88" s="106">
        <f>(AB88/AB$179)*100</f>
        <v>4.2633053667571987</v>
      </c>
    </row>
    <row r="89" spans="1:30" s="27" customFormat="1">
      <c r="A89" s="5"/>
      <c r="B89" s="119" t="s">
        <v>3</v>
      </c>
      <c r="C89" s="110">
        <v>1.8698364199999999</v>
      </c>
      <c r="D89" s="110">
        <v>0.91562809999999994</v>
      </c>
      <c r="E89" s="107">
        <f t="shared" si="142"/>
        <v>-51.031646928772524</v>
      </c>
      <c r="F89" s="110">
        <v>2.9647161</v>
      </c>
      <c r="G89" s="110">
        <v>1.0975230999999999</v>
      </c>
      <c r="H89" s="107">
        <f t="shared" si="143"/>
        <v>-62.980499212049345</v>
      </c>
      <c r="I89" s="108">
        <f>(G89/G$180)*100</f>
        <v>4.672727779852285E-2</v>
      </c>
      <c r="J89" s="111">
        <v>2987</v>
      </c>
      <c r="K89" s="111">
        <v>37</v>
      </c>
      <c r="L89" s="107">
        <f t="shared" si="144"/>
        <v>-98.761298962169391</v>
      </c>
      <c r="M89" s="111">
        <v>4040</v>
      </c>
      <c r="N89" s="111">
        <v>46</v>
      </c>
      <c r="O89" s="107">
        <f t="shared" si="145"/>
        <v>-98.861386138613867</v>
      </c>
      <c r="P89" s="108">
        <f>(N89/N$180)*100</f>
        <v>7.624351515754231E-2</v>
      </c>
      <c r="Q89" s="111">
        <v>0</v>
      </c>
      <c r="R89" s="111">
        <v>0</v>
      </c>
      <c r="S89" s="116" t="s">
        <v>59</v>
      </c>
      <c r="T89" s="111">
        <v>0</v>
      </c>
      <c r="U89" s="111">
        <v>0</v>
      </c>
      <c r="V89" s="116" t="s">
        <v>59</v>
      </c>
      <c r="W89" s="116" t="s">
        <v>59</v>
      </c>
      <c r="X89" s="110">
        <v>3.4733903799999997</v>
      </c>
      <c r="Y89" s="110">
        <v>4.1232375000000001</v>
      </c>
      <c r="Z89" s="107">
        <f t="shared" si="148"/>
        <v>18.709302695771285</v>
      </c>
      <c r="AA89" s="110">
        <v>5.2658573000000004</v>
      </c>
      <c r="AB89" s="110">
        <v>4.3506</v>
      </c>
      <c r="AC89" s="107">
        <f t="shared" si="149"/>
        <v>-17.380974224273039</v>
      </c>
      <c r="AD89" s="108">
        <f>(AB89/AB$180)*100</f>
        <v>0.17448653320204877</v>
      </c>
    </row>
    <row r="90" spans="1:30">
      <c r="A90" s="5"/>
      <c r="B90" s="119" t="s">
        <v>4</v>
      </c>
      <c r="C90" s="110">
        <v>36.403951200000002</v>
      </c>
      <c r="D90" s="110">
        <v>19.319611600000002</v>
      </c>
      <c r="E90" s="107">
        <f t="shared" si="142"/>
        <v>-46.929904685730925</v>
      </c>
      <c r="F90" s="110">
        <v>72.790583699999999</v>
      </c>
      <c r="G90" s="110">
        <v>30.424921599999998</v>
      </c>
      <c r="H90" s="107">
        <f t="shared" si="143"/>
        <v>-58.202118936985528</v>
      </c>
      <c r="I90" s="108">
        <f>(G90/G$181)*100</f>
        <v>0.60103362607030475</v>
      </c>
      <c r="J90" s="111">
        <v>9344</v>
      </c>
      <c r="K90" s="111">
        <v>8873</v>
      </c>
      <c r="L90" s="107">
        <f t="shared" si="144"/>
        <v>-5.0406678082191778</v>
      </c>
      <c r="M90" s="111">
        <v>17029</v>
      </c>
      <c r="N90" s="111">
        <v>12581</v>
      </c>
      <c r="O90" s="107">
        <f t="shared" si="145"/>
        <v>-26.120147982852782</v>
      </c>
      <c r="P90" s="108">
        <f>(N90/N$181)*100</f>
        <v>0.92382025854631022</v>
      </c>
      <c r="Q90" s="111">
        <v>0</v>
      </c>
      <c r="R90" s="111">
        <v>0</v>
      </c>
      <c r="S90" s="116" t="s">
        <v>59</v>
      </c>
      <c r="T90" s="111">
        <v>0</v>
      </c>
      <c r="U90" s="111">
        <v>0</v>
      </c>
      <c r="V90" s="116" t="s">
        <v>59</v>
      </c>
      <c r="W90" s="116" t="s">
        <v>59</v>
      </c>
      <c r="X90" s="110">
        <v>453.04653539000009</v>
      </c>
      <c r="Y90" s="110">
        <v>3427.9649500699993</v>
      </c>
      <c r="Z90" s="107">
        <f t="shared" si="148"/>
        <v>656.64742632212688</v>
      </c>
      <c r="AA90" s="110">
        <v>872.78377799999998</v>
      </c>
      <c r="AB90" s="110">
        <v>4144.1610743000001</v>
      </c>
      <c r="AC90" s="107">
        <f t="shared" si="149"/>
        <v>374.82104717807897</v>
      </c>
      <c r="AD90" s="108">
        <f>(AB90/AB$181)*100</f>
        <v>2.0247707752708695</v>
      </c>
    </row>
    <row r="91" spans="1:30">
      <c r="A91" s="5"/>
      <c r="B91" s="119" t="s">
        <v>5</v>
      </c>
      <c r="C91" s="110">
        <v>120.74603316500023</v>
      </c>
      <c r="D91" s="110">
        <v>53.084723869999998</v>
      </c>
      <c r="E91" s="107">
        <f t="shared" si="142"/>
        <v>-56.036051472217409</v>
      </c>
      <c r="F91" s="110">
        <v>232.28711345999992</v>
      </c>
      <c r="G91" s="110">
        <v>74.407730326999996</v>
      </c>
      <c r="H91" s="107">
        <f t="shared" si="143"/>
        <v>-67.967344714620566</v>
      </c>
      <c r="I91" s="108">
        <f>(G91/G$182)*100</f>
        <v>0.72204270180583552</v>
      </c>
      <c r="J91" s="111">
        <v>15</v>
      </c>
      <c r="K91" s="111">
        <v>9</v>
      </c>
      <c r="L91" s="107">
        <f t="shared" si="144"/>
        <v>-40</v>
      </c>
      <c r="M91" s="111">
        <v>20</v>
      </c>
      <c r="N91" s="111">
        <v>19</v>
      </c>
      <c r="O91" s="107">
        <f t="shared" si="145"/>
        <v>-5</v>
      </c>
      <c r="P91" s="108">
        <f>(N91/N$182)*100</f>
        <v>19.387755102040817</v>
      </c>
      <c r="Q91" s="111">
        <v>185961</v>
      </c>
      <c r="R91" s="111">
        <v>220755</v>
      </c>
      <c r="S91" s="107">
        <f t="shared" ref="S91:S92" si="150">((R91-Q91)/Q91)*100</f>
        <v>18.710374755997226</v>
      </c>
      <c r="T91" s="111">
        <v>301005</v>
      </c>
      <c r="U91" s="111">
        <v>434365</v>
      </c>
      <c r="V91" s="107">
        <f t="shared" ref="V91:V92" si="151">((U91-T91)/T91)*100</f>
        <v>44.304911878540224</v>
      </c>
      <c r="W91" s="108">
        <f>(U91/U$182)*100</f>
        <v>8.3340928125128908</v>
      </c>
      <c r="X91" s="110">
        <v>9538.9481638999987</v>
      </c>
      <c r="Y91" s="110">
        <v>8565.1837979999982</v>
      </c>
      <c r="Z91" s="107">
        <f t="shared" si="148"/>
        <v>-10.208299166413301</v>
      </c>
      <c r="AA91" s="110">
        <v>15289.459127400001</v>
      </c>
      <c r="AB91" s="110">
        <v>15636.980017100001</v>
      </c>
      <c r="AC91" s="107">
        <f t="shared" si="149"/>
        <v>2.2729442997575533</v>
      </c>
      <c r="AD91" s="108">
        <f>(AB91/AB$182)*100</f>
        <v>30.404333187529563</v>
      </c>
    </row>
    <row r="92" spans="1:30">
      <c r="A92" s="5"/>
      <c r="B92" s="119" t="s">
        <v>6</v>
      </c>
      <c r="C92" s="110">
        <v>3.2607854999999998E-2</v>
      </c>
      <c r="D92" s="110">
        <v>2.1923556E-2</v>
      </c>
      <c r="E92" s="107">
        <f t="shared" si="142"/>
        <v>-32.766028308209783</v>
      </c>
      <c r="F92" s="110">
        <v>4.7994048999999997E-2</v>
      </c>
      <c r="G92" s="110">
        <v>9.3009410999999986E-2</v>
      </c>
      <c r="H92" s="107">
        <f t="shared" si="143"/>
        <v>93.793632623077897</v>
      </c>
      <c r="I92" s="108">
        <f>(G92/G$183)*100</f>
        <v>4.4827187514278151E-3</v>
      </c>
      <c r="J92" s="111">
        <v>1</v>
      </c>
      <c r="K92" s="111">
        <v>0</v>
      </c>
      <c r="L92" s="107">
        <f t="shared" si="144"/>
        <v>-100</v>
      </c>
      <c r="M92" s="111">
        <v>1</v>
      </c>
      <c r="N92" s="111">
        <v>2</v>
      </c>
      <c r="O92" s="107">
        <f t="shared" si="145"/>
        <v>100</v>
      </c>
      <c r="P92" s="108">
        <f>(N92/N$183)*100</f>
        <v>0.63091482649842268</v>
      </c>
      <c r="Q92" s="111">
        <v>72</v>
      </c>
      <c r="R92" s="111">
        <v>36</v>
      </c>
      <c r="S92" s="107">
        <f t="shared" si="150"/>
        <v>-50</v>
      </c>
      <c r="T92" s="111">
        <v>144</v>
      </c>
      <c r="U92" s="111">
        <v>77</v>
      </c>
      <c r="V92" s="107">
        <f t="shared" si="151"/>
        <v>-46.527777777777779</v>
      </c>
      <c r="W92" s="108">
        <f>(U92/U$183)*100</f>
        <v>2.5900722865629069E-2</v>
      </c>
      <c r="X92" s="110">
        <v>9.3600007000000005</v>
      </c>
      <c r="Y92" s="110">
        <v>8.9717536300000003</v>
      </c>
      <c r="Z92" s="107">
        <f t="shared" si="148"/>
        <v>-4.1479384718422105</v>
      </c>
      <c r="AA92" s="110">
        <v>18.073764700000002</v>
      </c>
      <c r="AB92" s="110">
        <v>41.035279099999997</v>
      </c>
      <c r="AC92" s="107">
        <f t="shared" si="149"/>
        <v>127.04334033960281</v>
      </c>
      <c r="AD92" s="108">
        <f>(AB92/AB$183)*100</f>
        <v>0.39453349924707315</v>
      </c>
    </row>
    <row r="93" spans="1:30">
      <c r="A93" s="5"/>
      <c r="B93" s="119" t="s">
        <v>25</v>
      </c>
      <c r="C93" s="110">
        <v>0</v>
      </c>
      <c r="D93" s="110">
        <v>0</v>
      </c>
      <c r="E93" s="116" t="s">
        <v>59</v>
      </c>
      <c r="F93" s="110">
        <v>0</v>
      </c>
      <c r="G93" s="110">
        <v>0</v>
      </c>
      <c r="H93" s="116" t="s">
        <v>59</v>
      </c>
      <c r="I93" s="108">
        <f>(G93/G$184)*100</f>
        <v>0</v>
      </c>
      <c r="J93" s="111">
        <v>0</v>
      </c>
      <c r="K93" s="111">
        <v>0</v>
      </c>
      <c r="L93" s="116" t="s">
        <v>59</v>
      </c>
      <c r="M93" s="111">
        <v>0</v>
      </c>
      <c r="N93" s="111">
        <v>0</v>
      </c>
      <c r="O93" s="116" t="s">
        <v>59</v>
      </c>
      <c r="P93" s="108">
        <f>(N93/N$184)*100</f>
        <v>0</v>
      </c>
      <c r="Q93" s="111">
        <v>0</v>
      </c>
      <c r="R93" s="111">
        <v>0</v>
      </c>
      <c r="S93" s="116" t="s">
        <v>59</v>
      </c>
      <c r="T93" s="111">
        <v>0</v>
      </c>
      <c r="U93" s="111">
        <v>0</v>
      </c>
      <c r="V93" s="116" t="s">
        <v>59</v>
      </c>
      <c r="W93" s="108">
        <f>(U93/U$184)*100</f>
        <v>0</v>
      </c>
      <c r="X93" s="110">
        <v>0</v>
      </c>
      <c r="Y93" s="110">
        <v>0</v>
      </c>
      <c r="Z93" s="116" t="s">
        <v>59</v>
      </c>
      <c r="AA93" s="110">
        <v>0</v>
      </c>
      <c r="AB93" s="110">
        <v>0</v>
      </c>
      <c r="AC93" s="116" t="s">
        <v>59</v>
      </c>
      <c r="AD93" s="108">
        <f>(AB93/AB$184)*100</f>
        <v>0</v>
      </c>
    </row>
    <row r="94" spans="1:30">
      <c r="A94" s="5"/>
      <c r="B94" s="119"/>
      <c r="C94" s="110"/>
      <c r="D94" s="110"/>
      <c r="E94" s="107"/>
      <c r="F94" s="110"/>
      <c r="G94" s="110"/>
      <c r="H94" s="107"/>
      <c r="I94" s="108"/>
      <c r="J94" s="111"/>
      <c r="K94" s="111"/>
      <c r="L94" s="107"/>
      <c r="M94" s="111"/>
      <c r="N94" s="111"/>
      <c r="O94" s="107"/>
      <c r="P94" s="108"/>
      <c r="Q94" s="111"/>
      <c r="R94" s="111"/>
      <c r="S94" s="107"/>
      <c r="T94" s="111"/>
      <c r="U94" s="111"/>
      <c r="V94" s="107"/>
      <c r="W94" s="108"/>
      <c r="X94" s="110"/>
      <c r="Y94" s="110"/>
      <c r="Z94" s="107"/>
      <c r="AA94" s="110"/>
      <c r="AB94" s="110"/>
      <c r="AC94" s="107"/>
      <c r="AD94" s="108"/>
    </row>
    <row r="95" spans="1:30" s="25" customFormat="1" ht="15">
      <c r="A95" s="17">
        <v>14</v>
      </c>
      <c r="B95" s="118" t="s">
        <v>50</v>
      </c>
      <c r="C95" s="12">
        <f>C96+C97+C98+C99+C100</f>
        <v>326.28881426500072</v>
      </c>
      <c r="D95" s="12">
        <f>D96+D97+D98+D99+D100</f>
        <v>157.77853314500007</v>
      </c>
      <c r="E95" s="105">
        <f t="shared" ref="E95:E100" si="152">((D95-C95)/C95)*100</f>
        <v>-51.644516683658757</v>
      </c>
      <c r="F95" s="12">
        <f>F96+F97+F98+F99+F100</f>
        <v>646.14822039800219</v>
      </c>
      <c r="G95" s="12">
        <f>G96+G97+G98+G99+G100</f>
        <v>279.13294634500011</v>
      </c>
      <c r="H95" s="105">
        <f t="shared" ref="H95:H100" si="153">((G95-F95)/F95)*100</f>
        <v>-56.800477424039784</v>
      </c>
      <c r="I95" s="106">
        <f>(G95/G$179)*100</f>
        <v>1.3638356900010444</v>
      </c>
      <c r="J95" s="23">
        <f>J96+J97+J98+J99+J100</f>
        <v>15196</v>
      </c>
      <c r="K95" s="23">
        <f>K96+K97+K98+K99+K100</f>
        <v>18865</v>
      </c>
      <c r="L95" s="105">
        <f t="shared" ref="L95:L100" si="154">((K95-J95)/J95)*100</f>
        <v>24.144511713608843</v>
      </c>
      <c r="M95" s="23">
        <f>M96+M97+M98+M99+M100</f>
        <v>32330</v>
      </c>
      <c r="N95" s="23">
        <f>N96+N97+N98+N99+N100</f>
        <v>31616</v>
      </c>
      <c r="O95" s="105">
        <f t="shared" ref="O95:O100" si="155">((N95-M95)/M95)*100</f>
        <v>-2.2084751005258272</v>
      </c>
      <c r="P95" s="106">
        <f>(N95/N$179)*100</f>
        <v>2.2196433097229447</v>
      </c>
      <c r="Q95" s="23">
        <f>Q96+Q97+Q98+Q99+Q100</f>
        <v>1385176</v>
      </c>
      <c r="R95" s="23">
        <f>R96+R97+R98+R99+R100</f>
        <v>415021</v>
      </c>
      <c r="S95" s="105">
        <f t="shared" ref="S95" si="156">((R95-Q95)/Q95)*100</f>
        <v>-70.038392233189143</v>
      </c>
      <c r="T95" s="23">
        <f>T96+T97+T98+T99+T100</f>
        <v>3025185</v>
      </c>
      <c r="U95" s="23">
        <f>U96+U97+U98+U99+U100</f>
        <v>1149667</v>
      </c>
      <c r="V95" s="105">
        <f t="shared" ref="V95" si="157">((U95-T95)/T95)*100</f>
        <v>-61.996803501273476</v>
      </c>
      <c r="W95" s="106">
        <f>(U95/U$179)*100</f>
        <v>10.336490892127616</v>
      </c>
      <c r="X95" s="12">
        <f>X96+X97+X98+X99+X100</f>
        <v>23087.768694722996</v>
      </c>
      <c r="Y95" s="12">
        <f>Y96+Y97+Y98+Y99+Y100</f>
        <v>9446.9738508089977</v>
      </c>
      <c r="Z95" s="105">
        <f t="shared" ref="Z95:Z100" si="158">((Y95-X95)/X95)*100</f>
        <v>-59.082343661177518</v>
      </c>
      <c r="AA95" s="12">
        <f>AA96+AA97+AA98+AA99+AA100</f>
        <v>39807.752231949984</v>
      </c>
      <c r="AB95" s="12">
        <f>AB96+AB97+AB98+AB99+AB100</f>
        <v>16287.304456508999</v>
      </c>
      <c r="AC95" s="105">
        <f t="shared" ref="AC95:AC100" si="159">((AB95-AA95)/AA95)*100</f>
        <v>-59.085093874160791</v>
      </c>
      <c r="AD95" s="106">
        <f>(AB95/AB$179)*100</f>
        <v>3.5022650514010891</v>
      </c>
    </row>
    <row r="96" spans="1:30">
      <c r="A96" s="5"/>
      <c r="B96" s="119" t="s">
        <v>3</v>
      </c>
      <c r="C96" s="16">
        <v>33.120562100000008</v>
      </c>
      <c r="D96" s="16">
        <v>37.432685599999999</v>
      </c>
      <c r="E96" s="107">
        <f t="shared" si="152"/>
        <v>13.019475596399948</v>
      </c>
      <c r="F96" s="16">
        <v>58.944307600000002</v>
      </c>
      <c r="G96" s="16">
        <v>56.0455811</v>
      </c>
      <c r="H96" s="107">
        <f t="shared" si="153"/>
        <v>-4.9177378071364473</v>
      </c>
      <c r="I96" s="108">
        <f>(G96/G$180)*100</f>
        <v>2.3861524531368334</v>
      </c>
      <c r="J96" s="103">
        <v>1440</v>
      </c>
      <c r="K96" s="103">
        <v>562</v>
      </c>
      <c r="L96" s="107">
        <f t="shared" si="154"/>
        <v>-60.972222222222229</v>
      </c>
      <c r="M96" s="103">
        <v>10517</v>
      </c>
      <c r="N96" s="103">
        <v>3129</v>
      </c>
      <c r="O96" s="107">
        <f t="shared" si="155"/>
        <v>-70.248169630122661</v>
      </c>
      <c r="P96" s="108">
        <f>(N96/N$180)*100</f>
        <v>5.1862164984336925</v>
      </c>
      <c r="Q96" s="103">
        <v>0</v>
      </c>
      <c r="R96" s="103">
        <v>0</v>
      </c>
      <c r="S96" s="116" t="s">
        <v>59</v>
      </c>
      <c r="T96" s="103">
        <v>0</v>
      </c>
      <c r="U96" s="103">
        <v>0</v>
      </c>
      <c r="V96" s="116" t="s">
        <v>59</v>
      </c>
      <c r="W96" s="116" t="s">
        <v>59</v>
      </c>
      <c r="X96" s="16">
        <v>264.02300570000006</v>
      </c>
      <c r="Y96" s="16">
        <v>229.5144655</v>
      </c>
      <c r="Z96" s="107">
        <f t="shared" si="158"/>
        <v>-13.070277761783714</v>
      </c>
      <c r="AA96" s="16">
        <v>494.90005939999998</v>
      </c>
      <c r="AB96" s="16">
        <v>381.95468329999994</v>
      </c>
      <c r="AC96" s="107">
        <f t="shared" si="159"/>
        <v>-22.821855434192344</v>
      </c>
      <c r="AD96" s="108">
        <f>(AB96/AB$180)*100</f>
        <v>15.318794770676107</v>
      </c>
    </row>
    <row r="97" spans="1:30">
      <c r="A97" s="5"/>
      <c r="B97" s="119" t="s">
        <v>4</v>
      </c>
      <c r="C97" s="16">
        <v>68.418918900000747</v>
      </c>
      <c r="D97" s="16">
        <v>71.514743538000076</v>
      </c>
      <c r="E97" s="107">
        <f t="shared" si="152"/>
        <v>4.5248078861405316</v>
      </c>
      <c r="F97" s="16">
        <v>119.26799533700131</v>
      </c>
      <c r="G97" s="16">
        <v>114.37378910600012</v>
      </c>
      <c r="H97" s="107">
        <f t="shared" si="153"/>
        <v>-4.1035369272135576</v>
      </c>
      <c r="I97" s="108">
        <f>(G97/G$181)*100</f>
        <v>2.2594139796823525</v>
      </c>
      <c r="J97" s="103">
        <v>13649</v>
      </c>
      <c r="K97" s="103">
        <v>18199</v>
      </c>
      <c r="L97" s="107">
        <f t="shared" si="154"/>
        <v>33.335775514689722</v>
      </c>
      <c r="M97" s="103">
        <v>21634</v>
      </c>
      <c r="N97" s="103">
        <v>28313</v>
      </c>
      <c r="O97" s="107">
        <f t="shared" si="155"/>
        <v>30.872700379033002</v>
      </c>
      <c r="P97" s="108">
        <f>(N97/N$181)*100</f>
        <v>2.0790178030539455</v>
      </c>
      <c r="Q97" s="103">
        <v>0</v>
      </c>
      <c r="R97" s="103">
        <v>0</v>
      </c>
      <c r="S97" s="116" t="s">
        <v>59</v>
      </c>
      <c r="T97" s="103">
        <v>0</v>
      </c>
      <c r="U97" s="103">
        <v>0</v>
      </c>
      <c r="V97" s="116" t="s">
        <v>59</v>
      </c>
      <c r="W97" s="116" t="s">
        <v>59</v>
      </c>
      <c r="X97" s="16">
        <v>2708.5437496999994</v>
      </c>
      <c r="Y97" s="16">
        <v>5474.3112597999998</v>
      </c>
      <c r="Z97" s="107">
        <f t="shared" si="158"/>
        <v>102.11271316574965</v>
      </c>
      <c r="AA97" s="16">
        <v>4810.657725</v>
      </c>
      <c r="AB97" s="16">
        <v>8153.3215413999997</v>
      </c>
      <c r="AC97" s="107">
        <f t="shared" si="159"/>
        <v>69.484548838901233</v>
      </c>
      <c r="AD97" s="108">
        <f>(AB97/AB$181)*100</f>
        <v>3.9835824144942689</v>
      </c>
    </row>
    <row r="98" spans="1:30">
      <c r="A98" s="5"/>
      <c r="B98" s="119" t="s">
        <v>5</v>
      </c>
      <c r="C98" s="16">
        <v>96.212261176999931</v>
      </c>
      <c r="D98" s="16">
        <v>17.752924470999993</v>
      </c>
      <c r="E98" s="107">
        <f t="shared" si="152"/>
        <v>-81.548168337567418</v>
      </c>
      <c r="F98" s="16">
        <v>212.89643676500083</v>
      </c>
      <c r="G98" s="16">
        <v>59.427944356000026</v>
      </c>
      <c r="H98" s="107">
        <f t="shared" si="153"/>
        <v>-72.085984500718666</v>
      </c>
      <c r="I98" s="108">
        <f>(G98/G$182)*100</f>
        <v>0.57668085448915685</v>
      </c>
      <c r="J98" s="103">
        <v>25</v>
      </c>
      <c r="K98" s="103">
        <v>8</v>
      </c>
      <c r="L98" s="107">
        <f t="shared" si="154"/>
        <v>-68</v>
      </c>
      <c r="M98" s="103">
        <v>39</v>
      </c>
      <c r="N98" s="103">
        <v>21</v>
      </c>
      <c r="O98" s="107">
        <f t="shared" si="155"/>
        <v>-46.153846153846153</v>
      </c>
      <c r="P98" s="108">
        <f>(N98/N$182)*100</f>
        <v>21.428571428571427</v>
      </c>
      <c r="Q98" s="103">
        <v>1167277</v>
      </c>
      <c r="R98" s="103">
        <v>272784</v>
      </c>
      <c r="S98" s="107">
        <f t="shared" ref="S98:S100" si="160">((R98-Q98)/Q98)*100</f>
        <v>-76.630739747292196</v>
      </c>
      <c r="T98" s="103">
        <v>2680549</v>
      </c>
      <c r="U98" s="103">
        <v>1001009</v>
      </c>
      <c r="V98" s="107">
        <f t="shared" ref="V98:V100" si="161">((U98-T98)/T98)*100</f>
        <v>-62.656567740414374</v>
      </c>
      <c r="W98" s="108">
        <f>(U98/U$182)*100</f>
        <v>19.206201954947375</v>
      </c>
      <c r="X98" s="16">
        <v>8308.7023208999981</v>
      </c>
      <c r="Y98" s="16">
        <v>1319.4300609999993</v>
      </c>
      <c r="Z98" s="107">
        <f t="shared" si="158"/>
        <v>-84.119902121405175</v>
      </c>
      <c r="AA98" s="16">
        <v>18044.106475399985</v>
      </c>
      <c r="AB98" s="16">
        <v>4931.3897480999976</v>
      </c>
      <c r="AC98" s="107">
        <f t="shared" si="159"/>
        <v>-72.670357743548593</v>
      </c>
      <c r="AD98" s="108">
        <f>(AB98/AB$182)*100</f>
        <v>9.5885277601452454</v>
      </c>
    </row>
    <row r="99" spans="1:30">
      <c r="A99" s="5"/>
      <c r="B99" s="119" t="s">
        <v>6</v>
      </c>
      <c r="C99" s="16">
        <v>1.144749872</v>
      </c>
      <c r="D99" s="16">
        <v>1.1527146000000002E-2</v>
      </c>
      <c r="E99" s="107">
        <f t="shared" si="152"/>
        <v>-98.993042385769328</v>
      </c>
      <c r="F99" s="16">
        <v>1.7713084589999997</v>
      </c>
      <c r="G99" s="16">
        <v>0.13806900899999999</v>
      </c>
      <c r="H99" s="107">
        <f t="shared" si="153"/>
        <v>-92.205253224051802</v>
      </c>
      <c r="I99" s="108">
        <f>(G99/G$183)*100</f>
        <v>6.6544291484154838E-3</v>
      </c>
      <c r="J99" s="103">
        <v>4</v>
      </c>
      <c r="K99" s="103">
        <v>4</v>
      </c>
      <c r="L99" s="107">
        <f t="shared" si="154"/>
        <v>0</v>
      </c>
      <c r="M99" s="103">
        <v>7</v>
      </c>
      <c r="N99" s="103">
        <v>4</v>
      </c>
      <c r="O99" s="107">
        <f t="shared" si="155"/>
        <v>-42.857142857142854</v>
      </c>
      <c r="P99" s="108">
        <f>(N99/N$183)*100</f>
        <v>1.2618296529968454</v>
      </c>
      <c r="Q99" s="103">
        <v>67080</v>
      </c>
      <c r="R99" s="103">
        <v>1088</v>
      </c>
      <c r="S99" s="107">
        <f t="shared" si="160"/>
        <v>-98.378056052474662</v>
      </c>
      <c r="T99" s="103">
        <v>111934</v>
      </c>
      <c r="U99" s="103">
        <v>7509</v>
      </c>
      <c r="V99" s="107">
        <f t="shared" si="161"/>
        <v>-93.291582539710902</v>
      </c>
      <c r="W99" s="108">
        <f>(U99/U$183)*100</f>
        <v>2.5258250389351775</v>
      </c>
      <c r="X99" s="16">
        <v>330.89968429999999</v>
      </c>
      <c r="Y99" s="16">
        <v>4.4147901000000003</v>
      </c>
      <c r="Z99" s="107">
        <f t="shared" si="158"/>
        <v>-98.665822208522428</v>
      </c>
      <c r="AA99" s="16">
        <v>481.18821479999997</v>
      </c>
      <c r="AB99" s="16">
        <v>114.9068867</v>
      </c>
      <c r="AC99" s="107">
        <f t="shared" si="159"/>
        <v>-76.120178515228261</v>
      </c>
      <c r="AD99" s="108">
        <f>(AB99/AB$183)*100</f>
        <v>1.1047717254916385</v>
      </c>
    </row>
    <row r="100" spans="1:30">
      <c r="A100" s="5"/>
      <c r="B100" s="119" t="s">
        <v>25</v>
      </c>
      <c r="C100" s="16">
        <v>127.39232221600001</v>
      </c>
      <c r="D100" s="16">
        <v>31.066652389999991</v>
      </c>
      <c r="E100" s="107">
        <f t="shared" si="152"/>
        <v>-75.613402872643348</v>
      </c>
      <c r="F100" s="16">
        <v>253.26817223699999</v>
      </c>
      <c r="G100" s="16">
        <v>49.147562773999979</v>
      </c>
      <c r="H100" s="107">
        <f t="shared" si="153"/>
        <v>-80.594654930423175</v>
      </c>
      <c r="I100" s="108">
        <f>(G100/G$184)*100</f>
        <v>7.2718632795692297</v>
      </c>
      <c r="J100" s="103">
        <v>78</v>
      </c>
      <c r="K100" s="103">
        <v>92</v>
      </c>
      <c r="L100" s="107">
        <f t="shared" si="154"/>
        <v>17.948717948717949</v>
      </c>
      <c r="M100" s="103">
        <v>133</v>
      </c>
      <c r="N100" s="103">
        <v>149</v>
      </c>
      <c r="O100" s="107">
        <f t="shared" si="155"/>
        <v>12.030075187969924</v>
      </c>
      <c r="P100" s="108">
        <f>(N100/N$184)*100</f>
        <v>8.3707865168539328</v>
      </c>
      <c r="Q100" s="103">
        <v>150819</v>
      </c>
      <c r="R100" s="103">
        <v>141149</v>
      </c>
      <c r="S100" s="107">
        <f t="shared" si="160"/>
        <v>-6.4116590084803633</v>
      </c>
      <c r="T100" s="103">
        <v>232702</v>
      </c>
      <c r="U100" s="103">
        <v>141149</v>
      </c>
      <c r="V100" s="107">
        <f t="shared" si="161"/>
        <v>-39.343452140505889</v>
      </c>
      <c r="W100" s="108">
        <f>(U100/U$184)*100</f>
        <v>2.5145829922484735</v>
      </c>
      <c r="X100" s="16">
        <v>11475.599934123</v>
      </c>
      <c r="Y100" s="16">
        <v>2419.3032744089996</v>
      </c>
      <c r="Z100" s="107">
        <f t="shared" si="158"/>
        <v>-78.917849277621315</v>
      </c>
      <c r="AA100" s="16">
        <v>15976.899757349998</v>
      </c>
      <c r="AB100" s="16">
        <v>2705.7315970089999</v>
      </c>
      <c r="AC100" s="107">
        <f t="shared" si="159"/>
        <v>-83.064726961410287</v>
      </c>
      <c r="AD100" s="108">
        <f>(AB100/AB$184)*100</f>
        <v>1.3801017019422013</v>
      </c>
    </row>
    <row r="101" spans="1:30">
      <c r="A101" s="5"/>
      <c r="B101" s="119"/>
      <c r="C101" s="16"/>
      <c r="D101" s="16"/>
      <c r="E101" s="107"/>
      <c r="F101" s="16"/>
      <c r="G101" s="16"/>
      <c r="H101" s="107"/>
      <c r="I101" s="108"/>
      <c r="J101" s="103"/>
      <c r="K101" s="103"/>
      <c r="L101" s="107"/>
      <c r="M101" s="103"/>
      <c r="N101" s="103"/>
      <c r="O101" s="107"/>
      <c r="P101" s="108"/>
      <c r="Q101" s="103"/>
      <c r="R101" s="103"/>
      <c r="S101" s="107"/>
      <c r="T101" s="103"/>
      <c r="U101" s="103"/>
      <c r="V101" s="107"/>
      <c r="W101" s="108"/>
      <c r="X101" s="16"/>
      <c r="Y101" s="16"/>
      <c r="Z101" s="107"/>
      <c r="AA101" s="16"/>
      <c r="AB101" s="16"/>
      <c r="AC101" s="107"/>
      <c r="AD101" s="108"/>
    </row>
    <row r="102" spans="1:30" s="25" customFormat="1" ht="15">
      <c r="A102" s="17">
        <v>15</v>
      </c>
      <c r="B102" s="118" t="s">
        <v>19</v>
      </c>
      <c r="C102" s="12">
        <f>C103+C104+C105+C106+C107</f>
        <v>285.97145943700002</v>
      </c>
      <c r="D102" s="12">
        <f>D103+D104+D105+D106+D107</f>
        <v>233.56641187700012</v>
      </c>
      <c r="E102" s="105">
        <f t="shared" ref="E102:E105" si="162">((D102-C102)/C102)*100</f>
        <v>-18.32527192160056</v>
      </c>
      <c r="F102" s="12">
        <f>F103+F104+F105+F106+F107</f>
        <v>487.524172034</v>
      </c>
      <c r="G102" s="12">
        <f>G103+G104+G105+G106+G107</f>
        <v>405.40479335200007</v>
      </c>
      <c r="H102" s="105">
        <f t="shared" ref="H102:H105" si="163">((G102-F102)/F102)*100</f>
        <v>-16.844165559912568</v>
      </c>
      <c r="I102" s="106">
        <f>(G102/G$179)*100</f>
        <v>1.9807963671460724</v>
      </c>
      <c r="J102" s="23">
        <f>J103+J104+J105+J106+J107</f>
        <v>37075</v>
      </c>
      <c r="K102" s="23">
        <f>K103+K104+K105+K106+K107</f>
        <v>39017</v>
      </c>
      <c r="L102" s="105">
        <f t="shared" ref="L102:L105" si="164">((K102-J102)/J102)*100</f>
        <v>5.2380310182063381</v>
      </c>
      <c r="M102" s="23">
        <f>M103+M104+M105+M106+M107</f>
        <v>62341</v>
      </c>
      <c r="N102" s="23">
        <f>N103+N104+N105+N106+N107</f>
        <v>63855</v>
      </c>
      <c r="O102" s="105">
        <f t="shared" ref="O102:O105" si="165">((N102-M102)/M102)*100</f>
        <v>2.4285783032033494</v>
      </c>
      <c r="P102" s="106">
        <f>(N102/N$179)*100</f>
        <v>4.4830251626505131</v>
      </c>
      <c r="Q102" s="23">
        <f>Q103+Q104+Q105+Q106+Q107</f>
        <v>630560</v>
      </c>
      <c r="R102" s="23">
        <f>R103+R104+R105+R106+R107</f>
        <v>387811</v>
      </c>
      <c r="S102" s="105">
        <f t="shared" ref="S102" si="166">((R102-Q102)/Q102)*100</f>
        <v>-38.497367419436692</v>
      </c>
      <c r="T102" s="23">
        <f>T103+T104+T105+T106+T107</f>
        <v>853854</v>
      </c>
      <c r="U102" s="23">
        <f>U103+U104+U105+U106+U107</f>
        <v>650696</v>
      </c>
      <c r="V102" s="105">
        <f t="shared" ref="V102" si="167">((U102-T102)/T102)*100</f>
        <v>-23.793060640343665</v>
      </c>
      <c r="W102" s="106">
        <f>(U102/U$179)*100</f>
        <v>5.8503142888713606</v>
      </c>
      <c r="X102" s="12">
        <f>X103+X104+X105+X106+X107</f>
        <v>21955.156214969</v>
      </c>
      <c r="Y102" s="12">
        <f>Y103+Y104+Y105+Y106+Y107</f>
        <v>24334.047787165</v>
      </c>
      <c r="Z102" s="105">
        <f t="shared" ref="Z102:Z105" si="168">((Y102-X102)/X102)*100</f>
        <v>10.835229541997403</v>
      </c>
      <c r="AA102" s="12">
        <f>AA103+AA104+AA105+AA106+AA107</f>
        <v>40527.552731073003</v>
      </c>
      <c r="AB102" s="12">
        <f>AB103+AB104+AB105+AB106+AB107</f>
        <v>57358.774421221999</v>
      </c>
      <c r="AC102" s="105">
        <f t="shared" ref="AC102:AC105" si="169">((AB102-AA102)/AA102)*100</f>
        <v>41.530318402976938</v>
      </c>
      <c r="AD102" s="106">
        <f>(AB102/AB$179)*100</f>
        <v>12.333878302763804</v>
      </c>
    </row>
    <row r="103" spans="1:30">
      <c r="A103" s="5"/>
      <c r="B103" s="119" t="s">
        <v>3</v>
      </c>
      <c r="C103" s="16">
        <v>60.500025468999901</v>
      </c>
      <c r="D103" s="16">
        <v>71.965585925999974</v>
      </c>
      <c r="E103" s="107">
        <f t="shared" si="162"/>
        <v>18.951331620306515</v>
      </c>
      <c r="F103" s="16">
        <v>108.28129721099991</v>
      </c>
      <c r="G103" s="16">
        <v>131.46995375900005</v>
      </c>
      <c r="H103" s="107">
        <f t="shared" si="163"/>
        <v>21.415200173317174</v>
      </c>
      <c r="I103" s="108">
        <f>(G103/G$180)*100</f>
        <v>5.5973610500368958</v>
      </c>
      <c r="J103" s="103">
        <v>101</v>
      </c>
      <c r="K103" s="103">
        <v>187</v>
      </c>
      <c r="L103" s="107">
        <f t="shared" si="164"/>
        <v>85.148514851485146</v>
      </c>
      <c r="M103" s="103">
        <v>187</v>
      </c>
      <c r="N103" s="103">
        <v>317</v>
      </c>
      <c r="O103" s="107">
        <f t="shared" si="165"/>
        <v>69.518716577540104</v>
      </c>
      <c r="P103" s="108">
        <f>(N103/N$180)*100</f>
        <v>0.52541726749871542</v>
      </c>
      <c r="Q103" s="103">
        <v>0</v>
      </c>
      <c r="R103" s="103">
        <v>0</v>
      </c>
      <c r="S103" s="116" t="s">
        <v>59</v>
      </c>
      <c r="T103" s="103">
        <v>0</v>
      </c>
      <c r="U103" s="103">
        <v>0</v>
      </c>
      <c r="V103" s="116" t="s">
        <v>59</v>
      </c>
      <c r="W103" s="116" t="s">
        <v>59</v>
      </c>
      <c r="X103" s="16">
        <v>146.65444163100011</v>
      </c>
      <c r="Y103" s="16">
        <v>162.6388594329988</v>
      </c>
      <c r="Z103" s="107">
        <f t="shared" si="168"/>
        <v>10.899375173523467</v>
      </c>
      <c r="AA103" s="16">
        <v>267.72951485799996</v>
      </c>
      <c r="AB103" s="16">
        <v>282.68881618399928</v>
      </c>
      <c r="AC103" s="107">
        <f t="shared" si="169"/>
        <v>5.5874681332513996</v>
      </c>
      <c r="AD103" s="108">
        <f>(AB103/AB$180)*100</f>
        <v>11.337606654470015</v>
      </c>
    </row>
    <row r="104" spans="1:30">
      <c r="A104" s="5"/>
      <c r="B104" s="119" t="s">
        <v>4</v>
      </c>
      <c r="C104" s="16">
        <v>193.51138086400016</v>
      </c>
      <c r="D104" s="16">
        <v>153.35594028400013</v>
      </c>
      <c r="E104" s="107">
        <f t="shared" si="162"/>
        <v>-20.750945190257973</v>
      </c>
      <c r="F104" s="16">
        <v>320.47794948400008</v>
      </c>
      <c r="G104" s="16">
        <v>253.41259869999999</v>
      </c>
      <c r="H104" s="107">
        <f t="shared" si="163"/>
        <v>-20.926666215875901</v>
      </c>
      <c r="I104" s="108">
        <f>(G104/G$181)*100</f>
        <v>5.0060767646665028</v>
      </c>
      <c r="J104" s="103">
        <v>36885</v>
      </c>
      <c r="K104" s="103">
        <v>38855</v>
      </c>
      <c r="L104" s="107">
        <f t="shared" si="164"/>
        <v>5.3409244950521888</v>
      </c>
      <c r="M104" s="103">
        <v>61920</v>
      </c>
      <c r="N104" s="103">
        <v>63421</v>
      </c>
      <c r="O104" s="107">
        <f t="shared" si="165"/>
        <v>2.4240956072351421</v>
      </c>
      <c r="P104" s="108">
        <f>(N104/N$181)*100</f>
        <v>4.6569910672653636</v>
      </c>
      <c r="Q104" s="103">
        <v>0</v>
      </c>
      <c r="R104" s="103">
        <v>0</v>
      </c>
      <c r="S104" s="116" t="s">
        <v>59</v>
      </c>
      <c r="T104" s="103">
        <v>0</v>
      </c>
      <c r="U104" s="103">
        <v>0</v>
      </c>
      <c r="V104" s="116" t="s">
        <v>59</v>
      </c>
      <c r="W104" s="116" t="s">
        <v>59</v>
      </c>
      <c r="X104" s="16">
        <v>12075.784486638</v>
      </c>
      <c r="Y104" s="16">
        <v>16403.6396092</v>
      </c>
      <c r="Z104" s="107">
        <f t="shared" si="168"/>
        <v>35.839121900120219</v>
      </c>
      <c r="AA104" s="16">
        <v>21791.096765374998</v>
      </c>
      <c r="AB104" s="16">
        <v>27357.566559505998</v>
      </c>
      <c r="AC104" s="107">
        <f t="shared" si="169"/>
        <v>25.544697699547886</v>
      </c>
      <c r="AD104" s="108">
        <f>(AB104/AB$181)*100</f>
        <v>13.36646917411913</v>
      </c>
    </row>
    <row r="105" spans="1:30">
      <c r="A105" s="5"/>
      <c r="B105" s="119" t="s">
        <v>5</v>
      </c>
      <c r="C105" s="16">
        <v>22.564752117000001</v>
      </c>
      <c r="D105" s="16">
        <v>0.86721724800000022</v>
      </c>
      <c r="E105" s="107">
        <f t="shared" si="162"/>
        <v>-96.156761468048003</v>
      </c>
      <c r="F105" s="16">
        <v>43.671296405</v>
      </c>
      <c r="G105" s="16">
        <v>0.48189149500000028</v>
      </c>
      <c r="H105" s="107">
        <f t="shared" si="163"/>
        <v>-98.896548683760102</v>
      </c>
      <c r="I105" s="108">
        <f>(G105/G$182)*100</f>
        <v>4.6762108654293377E-3</v>
      </c>
      <c r="J105" s="103">
        <v>12</v>
      </c>
      <c r="K105" s="103">
        <v>-47</v>
      </c>
      <c r="L105" s="107">
        <f t="shared" si="164"/>
        <v>-491.66666666666669</v>
      </c>
      <c r="M105" s="103">
        <v>58</v>
      </c>
      <c r="N105" s="103">
        <v>0</v>
      </c>
      <c r="O105" s="107">
        <f t="shared" si="165"/>
        <v>-100</v>
      </c>
      <c r="P105" s="108">
        <f>(N105/N$182)*100</f>
        <v>0</v>
      </c>
      <c r="Q105" s="103">
        <v>9210</v>
      </c>
      <c r="R105" s="103">
        <v>2339</v>
      </c>
      <c r="S105" s="107">
        <f t="shared" ref="S105" si="170">((R105-Q105)/Q105)*100</f>
        <v>-74.603691639522268</v>
      </c>
      <c r="T105" s="103">
        <v>17776</v>
      </c>
      <c r="U105" s="103">
        <v>3457</v>
      </c>
      <c r="V105" s="107">
        <f t="shared" ref="V105" si="171">((U105-T105)/T105)*100</f>
        <v>-80.552430243024304</v>
      </c>
      <c r="W105" s="108">
        <f>(U105/U$182)*100</f>
        <v>6.632891428374077E-2</v>
      </c>
      <c r="X105" s="16">
        <v>1302.3401521000001</v>
      </c>
      <c r="Y105" s="16">
        <v>107.83563040000001</v>
      </c>
      <c r="Z105" s="107">
        <f t="shared" si="168"/>
        <v>-91.719856734347246</v>
      </c>
      <c r="AA105" s="16">
        <v>2556.8715077000002</v>
      </c>
      <c r="AB105" s="16">
        <v>160.657927</v>
      </c>
      <c r="AC105" s="107">
        <f t="shared" si="169"/>
        <v>-93.716621014541403</v>
      </c>
      <c r="AD105" s="108">
        <f>(AB105/AB$182)*100</f>
        <v>0.31238110788554346</v>
      </c>
    </row>
    <row r="106" spans="1:30" s="29" customFormat="1">
      <c r="A106" s="5"/>
      <c r="B106" s="119" t="s">
        <v>6</v>
      </c>
      <c r="C106" s="16">
        <v>0</v>
      </c>
      <c r="D106" s="16">
        <v>0</v>
      </c>
      <c r="E106" s="116" t="s">
        <v>59</v>
      </c>
      <c r="F106" s="16">
        <v>0</v>
      </c>
      <c r="G106" s="16">
        <v>0</v>
      </c>
      <c r="H106" s="116" t="s">
        <v>59</v>
      </c>
      <c r="I106" s="108">
        <f>(G106/G$183)*100</f>
        <v>0</v>
      </c>
      <c r="J106" s="103">
        <v>0</v>
      </c>
      <c r="K106" s="103">
        <v>0</v>
      </c>
      <c r="L106" s="116" t="s">
        <v>59</v>
      </c>
      <c r="M106" s="103">
        <v>0</v>
      </c>
      <c r="N106" s="103">
        <v>0</v>
      </c>
      <c r="O106" s="116" t="s">
        <v>59</v>
      </c>
      <c r="P106" s="108">
        <f>(N106/N$183)*100</f>
        <v>0</v>
      </c>
      <c r="Q106" s="103">
        <v>0</v>
      </c>
      <c r="R106" s="103">
        <v>0</v>
      </c>
      <c r="S106" s="116" t="s">
        <v>59</v>
      </c>
      <c r="T106" s="103">
        <v>0</v>
      </c>
      <c r="U106" s="103">
        <v>0</v>
      </c>
      <c r="V106" s="116" t="s">
        <v>59</v>
      </c>
      <c r="W106" s="108">
        <f>(U106/U$183)*100</f>
        <v>0</v>
      </c>
      <c r="X106" s="16">
        <v>0</v>
      </c>
      <c r="Y106" s="16">
        <v>0</v>
      </c>
      <c r="Z106" s="116" t="s">
        <v>59</v>
      </c>
      <c r="AA106" s="16">
        <v>0</v>
      </c>
      <c r="AB106" s="16">
        <v>0</v>
      </c>
      <c r="AC106" s="116" t="s">
        <v>59</v>
      </c>
      <c r="AD106" s="108">
        <f>(AB106/AB$183)*100</f>
        <v>0</v>
      </c>
    </row>
    <row r="107" spans="1:30" s="29" customFormat="1">
      <c r="A107" s="5"/>
      <c r="B107" s="119" t="s">
        <v>25</v>
      </c>
      <c r="C107" s="16">
        <v>9.3953009870000006</v>
      </c>
      <c r="D107" s="16">
        <v>7.3776684190000079</v>
      </c>
      <c r="E107" s="107">
        <f t="shared" ref="E107" si="172">((D107-C107)/C107)*100</f>
        <v>-21.474911456181459</v>
      </c>
      <c r="F107" s="16">
        <v>15.093628934000002</v>
      </c>
      <c r="G107" s="16">
        <v>20.040349398000011</v>
      </c>
      <c r="H107" s="107">
        <f t="shared" ref="H107" si="173">((G107-F107)/F107)*100</f>
        <v>32.773566155830139</v>
      </c>
      <c r="I107" s="108">
        <f>(G107/G$184)*100</f>
        <v>2.9651659751101218</v>
      </c>
      <c r="J107" s="103">
        <v>77</v>
      </c>
      <c r="K107" s="103">
        <v>22</v>
      </c>
      <c r="L107" s="107">
        <f t="shared" ref="L107" si="174">((K107-J107)/J107)*100</f>
        <v>-71.428571428571431</v>
      </c>
      <c r="M107" s="103">
        <v>176</v>
      </c>
      <c r="N107" s="103">
        <v>117</v>
      </c>
      <c r="O107" s="107">
        <f t="shared" ref="O107" si="175">((N107-M107)/M107)*100</f>
        <v>-33.522727272727273</v>
      </c>
      <c r="P107" s="108">
        <f>(N107/N$184)*100</f>
        <v>6.5730337078651679</v>
      </c>
      <c r="Q107" s="103">
        <v>621350</v>
      </c>
      <c r="R107" s="103">
        <v>385472</v>
      </c>
      <c r="S107" s="107">
        <f t="shared" ref="S107" si="176">((R107-Q107)/Q107)*100</f>
        <v>-37.962179126096402</v>
      </c>
      <c r="T107" s="103">
        <v>836078</v>
      </c>
      <c r="U107" s="103">
        <v>647239</v>
      </c>
      <c r="V107" s="107">
        <f t="shared" ref="V107" si="177">((U107-T107)/T107)*100</f>
        <v>-22.586289795928131</v>
      </c>
      <c r="W107" s="108">
        <f>(U107/U$184)*100</f>
        <v>11.530624951787896</v>
      </c>
      <c r="X107" s="16">
        <v>8430.3771345999994</v>
      </c>
      <c r="Y107" s="16">
        <v>7659.9336881319996</v>
      </c>
      <c r="Z107" s="107">
        <f t="shared" ref="Z107" si="178">((Y107-X107)/X107)*100</f>
        <v>-9.1388965661564736</v>
      </c>
      <c r="AA107" s="16">
        <v>15911.854943140001</v>
      </c>
      <c r="AB107" s="16">
        <v>29557.861118532001</v>
      </c>
      <c r="AC107" s="107">
        <f t="shared" ref="AC107" si="179">((AB107-AA107)/AA107)*100</f>
        <v>85.759996079370595</v>
      </c>
      <c r="AD107" s="108">
        <f>(AB107/AB$184)*100</f>
        <v>15.076460089593116</v>
      </c>
    </row>
    <row r="108" spans="1:30" s="29" customFormat="1">
      <c r="A108" s="5"/>
      <c r="B108" s="119"/>
      <c r="C108" s="16"/>
      <c r="D108" s="16"/>
      <c r="E108" s="107"/>
      <c r="F108" s="16"/>
      <c r="G108" s="16"/>
      <c r="H108" s="107"/>
      <c r="I108" s="108"/>
      <c r="J108" s="103"/>
      <c r="K108" s="103"/>
      <c r="L108" s="107"/>
      <c r="M108" s="103"/>
      <c r="N108" s="103"/>
      <c r="O108" s="107"/>
      <c r="P108" s="108"/>
      <c r="Q108" s="103"/>
      <c r="R108" s="103"/>
      <c r="S108" s="107"/>
      <c r="T108" s="103"/>
      <c r="U108" s="103"/>
      <c r="V108" s="107"/>
      <c r="W108" s="108"/>
      <c r="X108" s="16"/>
      <c r="Y108" s="16"/>
      <c r="Z108" s="107"/>
      <c r="AA108" s="16"/>
      <c r="AB108" s="16"/>
      <c r="AC108" s="107"/>
      <c r="AD108" s="108"/>
    </row>
    <row r="109" spans="1:30" s="30" customFormat="1" ht="15">
      <c r="A109" s="17">
        <v>16</v>
      </c>
      <c r="B109" s="118" t="s">
        <v>21</v>
      </c>
      <c r="C109" s="12">
        <f>C110+C111+C112+C113+C114</f>
        <v>108.826007183</v>
      </c>
      <c r="D109" s="12">
        <f>D110+D111+D112+D113+D114</f>
        <v>70.075786100000002</v>
      </c>
      <c r="E109" s="105">
        <f t="shared" ref="E109:E114" si="180">((D109-C109)/C109)*100</f>
        <v>-35.607500528654214</v>
      </c>
      <c r="F109" s="12">
        <f>F110+F111+F112+F113+F114</f>
        <v>181.38481791099997</v>
      </c>
      <c r="G109" s="12">
        <f>G110+G111+G112+G113+G114</f>
        <v>113.87373015100002</v>
      </c>
      <c r="H109" s="105">
        <f t="shared" ref="H109:H114" si="181">((G109-F109)/F109)*100</f>
        <v>-37.219811744732461</v>
      </c>
      <c r="I109" s="106">
        <f>(G109/G$179)*100</f>
        <v>0.55638382844828838</v>
      </c>
      <c r="J109" s="23">
        <f>J110+J111+J112+J113+J114</f>
        <v>14185</v>
      </c>
      <c r="K109" s="23">
        <f>K110+K111+K112+K113+K114</f>
        <v>14044</v>
      </c>
      <c r="L109" s="105">
        <f t="shared" ref="L109:L111" si="182">((K109-J109)/J109)*100</f>
        <v>-0.99400775467042657</v>
      </c>
      <c r="M109" s="23">
        <f>M110+M111+M112+M113+M114</f>
        <v>22363</v>
      </c>
      <c r="N109" s="23">
        <f>N110+N111+N112+N113+N114</f>
        <v>25837</v>
      </c>
      <c r="O109" s="105">
        <f t="shared" ref="O109:O113" si="183">((N109-M109)/M109)*100</f>
        <v>15.534588382596255</v>
      </c>
      <c r="P109" s="106">
        <f>(N109/N$179)*100</f>
        <v>1.8139209322277239</v>
      </c>
      <c r="Q109" s="23">
        <f>Q110+Q111+Q112+Q113+Q114</f>
        <v>94865</v>
      </c>
      <c r="R109" s="23">
        <f>R110+R111+R112+R113+R114</f>
        <v>71339</v>
      </c>
      <c r="S109" s="105">
        <f t="shared" ref="S109" si="184">((R109-Q109)/Q109)*100</f>
        <v>-24.799451852632689</v>
      </c>
      <c r="T109" s="23">
        <f>T110+T111+T112+T113+T114</f>
        <v>226418</v>
      </c>
      <c r="U109" s="23">
        <f>U110+U111+U112+U113+U114</f>
        <v>111793</v>
      </c>
      <c r="V109" s="105">
        <f t="shared" ref="V109" si="185">((U109-T109)/T109)*100</f>
        <v>-50.625391974136335</v>
      </c>
      <c r="W109" s="106">
        <f>(U109/U$179)*100</f>
        <v>1.0051148082911161</v>
      </c>
      <c r="X109" s="12">
        <f>X110+X111+X112+X113+X114</f>
        <v>11782.2319644</v>
      </c>
      <c r="Y109" s="12">
        <f>Y110+Y111+Y112+Y113+Y114</f>
        <v>14259.0905284</v>
      </c>
      <c r="Z109" s="105">
        <f t="shared" ref="Z109:Z114" si="186">((Y109-X109)/X109)*100</f>
        <v>21.021980992088981</v>
      </c>
      <c r="AA109" s="12">
        <f>AA110+AA111+AA112+AA113+AA114</f>
        <v>27269.455156299999</v>
      </c>
      <c r="AB109" s="12">
        <f>AB110+AB111+AB112+AB113+AB114</f>
        <v>24714.835316200006</v>
      </c>
      <c r="AC109" s="105">
        <f t="shared" ref="AC109:AC114" si="187">((AB109-AA109)/AA109)*100</f>
        <v>-9.3680633714817905</v>
      </c>
      <c r="AD109" s="106">
        <f>(AB109/AB$179)*100</f>
        <v>5.3144401033449693</v>
      </c>
    </row>
    <row r="110" spans="1:30" s="29" customFormat="1">
      <c r="A110" s="5"/>
      <c r="B110" s="119" t="s">
        <v>3</v>
      </c>
      <c r="C110" s="16">
        <v>1.166418</v>
      </c>
      <c r="D110" s="16">
        <v>0.57858370000000003</v>
      </c>
      <c r="E110" s="107">
        <f t="shared" si="180"/>
        <v>-50.396538805128174</v>
      </c>
      <c r="F110" s="16">
        <v>1.9469153999999997</v>
      </c>
      <c r="G110" s="16">
        <v>0.78665320000000005</v>
      </c>
      <c r="H110" s="107">
        <f t="shared" si="181"/>
        <v>-59.594895597415267</v>
      </c>
      <c r="I110" s="108">
        <f>(G110/G$180)*100</f>
        <v>3.3491926144877462E-2</v>
      </c>
      <c r="J110" s="103">
        <v>43</v>
      </c>
      <c r="K110" s="103">
        <v>8</v>
      </c>
      <c r="L110" s="107">
        <f t="shared" si="182"/>
        <v>-81.395348837209298</v>
      </c>
      <c r="M110" s="103">
        <v>68</v>
      </c>
      <c r="N110" s="103">
        <v>11</v>
      </c>
      <c r="O110" s="107">
        <f t="shared" si="183"/>
        <v>-83.82352941176471</v>
      </c>
      <c r="P110" s="108">
        <f>(N110/N$180)*100</f>
        <v>1.8232144928977508E-2</v>
      </c>
      <c r="Q110" s="103">
        <v>0</v>
      </c>
      <c r="R110" s="103">
        <v>0</v>
      </c>
      <c r="S110" s="116" t="s">
        <v>59</v>
      </c>
      <c r="T110" s="103">
        <v>0</v>
      </c>
      <c r="U110" s="103">
        <v>0</v>
      </c>
      <c r="V110" s="116" t="s">
        <v>59</v>
      </c>
      <c r="W110" s="116" t="s">
        <v>59</v>
      </c>
      <c r="X110" s="16">
        <v>1.0886910000000001</v>
      </c>
      <c r="Y110" s="16">
        <v>3.1804300000000001E-2</v>
      </c>
      <c r="Z110" s="107">
        <f t="shared" si="186"/>
        <v>-97.078666031040967</v>
      </c>
      <c r="AA110" s="16">
        <v>1.4685519000000002</v>
      </c>
      <c r="AB110" s="16">
        <v>-2.57112E-2</v>
      </c>
      <c r="AC110" s="107">
        <f t="shared" si="187"/>
        <v>-101.75078592727979</v>
      </c>
      <c r="AD110" s="108">
        <f>(AB110/AB$180)*100</f>
        <v>-1.0311814812817811E-3</v>
      </c>
    </row>
    <row r="111" spans="1:30" s="29" customFormat="1">
      <c r="A111" s="5"/>
      <c r="B111" s="119" t="s">
        <v>4</v>
      </c>
      <c r="C111" s="16">
        <v>85.238158555000012</v>
      </c>
      <c r="D111" s="16">
        <v>59.465402038999997</v>
      </c>
      <c r="E111" s="107">
        <f t="shared" si="180"/>
        <v>-30.236172335152123</v>
      </c>
      <c r="F111" s="16">
        <v>137.72170978599996</v>
      </c>
      <c r="G111" s="16">
        <v>94.453627183000009</v>
      </c>
      <c r="H111" s="107">
        <f t="shared" si="181"/>
        <v>-31.41703851210708</v>
      </c>
      <c r="I111" s="108">
        <f>(G111/G$181)*100</f>
        <v>1.8658981866132796</v>
      </c>
      <c r="J111" s="103">
        <v>14125</v>
      </c>
      <c r="K111" s="103">
        <v>14026</v>
      </c>
      <c r="L111" s="107">
        <f t="shared" si="182"/>
        <v>-0.70088495575221244</v>
      </c>
      <c r="M111" s="103">
        <v>22256</v>
      </c>
      <c r="N111" s="103">
        <v>25813</v>
      </c>
      <c r="O111" s="107">
        <f t="shared" si="183"/>
        <v>15.982207045291158</v>
      </c>
      <c r="P111" s="108">
        <f>(N111/N$181)*100</f>
        <v>1.8954433140335354</v>
      </c>
      <c r="Q111" s="103">
        <v>0</v>
      </c>
      <c r="R111" s="103">
        <v>0</v>
      </c>
      <c r="S111" s="116" t="s">
        <v>59</v>
      </c>
      <c r="T111" s="103">
        <v>0</v>
      </c>
      <c r="U111" s="103">
        <v>0</v>
      </c>
      <c r="V111" s="116" t="s">
        <v>59</v>
      </c>
      <c r="W111" s="116" t="s">
        <v>59</v>
      </c>
      <c r="X111" s="16">
        <v>2306.2802574000002</v>
      </c>
      <c r="Y111" s="16">
        <v>6183.2597208999996</v>
      </c>
      <c r="Z111" s="107">
        <f t="shared" si="186"/>
        <v>168.10530511459768</v>
      </c>
      <c r="AA111" s="16">
        <v>3821.1584366999996</v>
      </c>
      <c r="AB111" s="16">
        <v>12836.779656800003</v>
      </c>
      <c r="AC111" s="107">
        <f t="shared" si="187"/>
        <v>235.93947671758951</v>
      </c>
      <c r="AD111" s="108">
        <f>(AB111/AB$181)*100</f>
        <v>6.2718450928142451</v>
      </c>
    </row>
    <row r="112" spans="1:30" s="32" customFormat="1">
      <c r="A112" s="31"/>
      <c r="B112" s="119" t="s">
        <v>5</v>
      </c>
      <c r="C112" s="16">
        <v>16.448797090000003</v>
      </c>
      <c r="D112" s="16">
        <v>6.9609239770000002</v>
      </c>
      <c r="E112" s="107">
        <f t="shared" si="180"/>
        <v>-57.681258155759771</v>
      </c>
      <c r="F112" s="16">
        <v>28.255823308000004</v>
      </c>
      <c r="G112" s="16">
        <v>12.651053861999999</v>
      </c>
      <c r="H112" s="107">
        <f t="shared" si="181"/>
        <v>-55.226737780391858</v>
      </c>
      <c r="I112" s="108">
        <f>(G112/G$182)*100</f>
        <v>0.12276414118621486</v>
      </c>
      <c r="J112" s="103">
        <v>0</v>
      </c>
      <c r="K112" s="103">
        <v>0</v>
      </c>
      <c r="L112" s="116" t="s">
        <v>59</v>
      </c>
      <c r="M112" s="103">
        <v>2</v>
      </c>
      <c r="N112" s="103">
        <v>0</v>
      </c>
      <c r="O112" s="107">
        <f t="shared" si="183"/>
        <v>-100</v>
      </c>
      <c r="P112" s="108">
        <f>(N112/N$182)*100</f>
        <v>0</v>
      </c>
      <c r="Q112" s="103">
        <v>80178</v>
      </c>
      <c r="R112" s="103">
        <v>12588</v>
      </c>
      <c r="S112" s="107">
        <f t="shared" ref="S112:S114" si="188">((R112-Q112)/Q112)*100</f>
        <v>-84.299932649854071</v>
      </c>
      <c r="T112" s="103">
        <v>86628</v>
      </c>
      <c r="U112" s="103">
        <v>18674</v>
      </c>
      <c r="V112" s="107">
        <f t="shared" ref="V112:V114" si="189">((U112-T112)/T112)*100</f>
        <v>-78.443459389573817</v>
      </c>
      <c r="W112" s="108">
        <f>(U112/U$182)*100</f>
        <v>0.358295095555272</v>
      </c>
      <c r="X112" s="16">
        <v>1087.1273503</v>
      </c>
      <c r="Y112" s="16">
        <v>444.87806089999998</v>
      </c>
      <c r="Z112" s="107">
        <f t="shared" si="186"/>
        <v>-59.077649846889322</v>
      </c>
      <c r="AA112" s="16">
        <v>1606.2175917</v>
      </c>
      <c r="AB112" s="16">
        <v>755.18407569999999</v>
      </c>
      <c r="AC112" s="107">
        <f t="shared" si="187"/>
        <v>-52.983700365233645</v>
      </c>
      <c r="AD112" s="108">
        <f>(AB112/AB$182)*100</f>
        <v>1.4683697382992256</v>
      </c>
    </row>
    <row r="113" spans="1:30" s="29" customFormat="1">
      <c r="A113" s="5"/>
      <c r="B113" s="119" t="s">
        <v>6</v>
      </c>
      <c r="C113" s="16">
        <v>3.393227E-2</v>
      </c>
      <c r="D113" s="16">
        <v>2.0614330000000004E-2</v>
      </c>
      <c r="E113" s="107">
        <f t="shared" si="180"/>
        <v>-39.248597279227113</v>
      </c>
      <c r="F113" s="16">
        <v>7.9770770000000005E-2</v>
      </c>
      <c r="G113" s="16">
        <v>9.2609142999999977E-2</v>
      </c>
      <c r="H113" s="107">
        <f t="shared" si="181"/>
        <v>16.094081829722807</v>
      </c>
      <c r="I113" s="108">
        <f>(G113/G$183)*100</f>
        <v>4.46342727489974E-3</v>
      </c>
      <c r="J113" s="103">
        <v>17</v>
      </c>
      <c r="K113" s="103">
        <v>10</v>
      </c>
      <c r="L113" s="107">
        <f t="shared" ref="L113" si="190">((K113-J113)/J113)*100</f>
        <v>-41.17647058823529</v>
      </c>
      <c r="M113" s="103">
        <v>37</v>
      </c>
      <c r="N113" s="103">
        <v>13</v>
      </c>
      <c r="O113" s="107">
        <f t="shared" si="183"/>
        <v>-64.86486486486487</v>
      </c>
      <c r="P113" s="108">
        <f>(N113/N$183)*100</f>
        <v>4.1009463722397479</v>
      </c>
      <c r="Q113" s="103">
        <v>8301</v>
      </c>
      <c r="R113" s="103">
        <v>51773</v>
      </c>
      <c r="S113" s="107">
        <f t="shared" si="188"/>
        <v>523.69594024816286</v>
      </c>
      <c r="T113" s="103">
        <v>132025</v>
      </c>
      <c r="U113" s="103">
        <v>83514</v>
      </c>
      <c r="V113" s="107">
        <f t="shared" si="189"/>
        <v>-36.743798523007001</v>
      </c>
      <c r="W113" s="108">
        <f>(U113/U$183)*100</f>
        <v>28.09185674545644</v>
      </c>
      <c r="X113" s="16">
        <v>7621.9231500999995</v>
      </c>
      <c r="Y113" s="16">
        <v>6039.4770240000007</v>
      </c>
      <c r="Z113" s="107">
        <f t="shared" si="186"/>
        <v>-20.761769633943857</v>
      </c>
      <c r="AA113" s="16">
        <v>20797.521737899999</v>
      </c>
      <c r="AB113" s="16">
        <v>8929.7423307999998</v>
      </c>
      <c r="AC113" s="107">
        <f t="shared" si="187"/>
        <v>-57.063430713828552</v>
      </c>
      <c r="AD113" s="108">
        <f>(AB113/AB$183)*100</f>
        <v>85.854965932112776</v>
      </c>
    </row>
    <row r="114" spans="1:30" s="29" customFormat="1">
      <c r="A114" s="5"/>
      <c r="B114" s="119" t="s">
        <v>25</v>
      </c>
      <c r="C114" s="16">
        <v>5.9387012680000009</v>
      </c>
      <c r="D114" s="16">
        <v>3.0502620540000005</v>
      </c>
      <c r="E114" s="107">
        <f t="shared" si="180"/>
        <v>-48.637556995230895</v>
      </c>
      <c r="F114" s="16">
        <v>13.380598647000005</v>
      </c>
      <c r="G114" s="16">
        <v>5.8897867630000009</v>
      </c>
      <c r="H114" s="107">
        <f t="shared" si="181"/>
        <v>-55.982636364924375</v>
      </c>
      <c r="I114" s="108">
        <f>(G114/G$184)*100</f>
        <v>0.87145163806597503</v>
      </c>
      <c r="J114" s="103">
        <v>0</v>
      </c>
      <c r="K114" s="103">
        <v>0</v>
      </c>
      <c r="L114" s="116" t="s">
        <v>59</v>
      </c>
      <c r="M114" s="103">
        <v>0</v>
      </c>
      <c r="N114" s="103">
        <v>0</v>
      </c>
      <c r="O114" s="116" t="s">
        <v>59</v>
      </c>
      <c r="P114" s="108">
        <f>(N114/N$184)*100</f>
        <v>0</v>
      </c>
      <c r="Q114" s="103">
        <v>6386</v>
      </c>
      <c r="R114" s="103">
        <v>6978</v>
      </c>
      <c r="S114" s="107">
        <f t="shared" si="188"/>
        <v>9.2702787347322264</v>
      </c>
      <c r="T114" s="103">
        <v>7765</v>
      </c>
      <c r="U114" s="103">
        <v>9605</v>
      </c>
      <c r="V114" s="107">
        <f t="shared" si="189"/>
        <v>23.696072118480359</v>
      </c>
      <c r="W114" s="108">
        <f>(U114/U$184)*100</f>
        <v>0.1711139975525621</v>
      </c>
      <c r="X114" s="16">
        <v>765.8125156000001</v>
      </c>
      <c r="Y114" s="16">
        <v>1591.4439183000002</v>
      </c>
      <c r="Z114" s="107">
        <f t="shared" si="186"/>
        <v>107.8111660336516</v>
      </c>
      <c r="AA114" s="16">
        <v>1043.0888381000002</v>
      </c>
      <c r="AB114" s="16">
        <v>2193.1549641000001</v>
      </c>
      <c r="AC114" s="107">
        <f t="shared" si="187"/>
        <v>110.25581752891347</v>
      </c>
      <c r="AD114" s="108">
        <f>(AB114/AB$184)*100</f>
        <v>1.1186537873613522</v>
      </c>
    </row>
    <row r="115" spans="1:30" s="29" customFormat="1">
      <c r="A115" s="5"/>
      <c r="B115" s="119"/>
      <c r="C115" s="16"/>
      <c r="D115" s="16"/>
      <c r="E115" s="107"/>
      <c r="F115" s="16"/>
      <c r="G115" s="16"/>
      <c r="H115" s="107"/>
      <c r="I115" s="108"/>
      <c r="J115" s="103"/>
      <c r="K115" s="103"/>
      <c r="L115" s="107"/>
      <c r="M115" s="103"/>
      <c r="N115" s="103"/>
      <c r="O115" s="107"/>
      <c r="P115" s="108"/>
      <c r="Q115" s="103"/>
      <c r="R115" s="103"/>
      <c r="S115" s="107"/>
      <c r="T115" s="103"/>
      <c r="U115" s="103"/>
      <c r="V115" s="107"/>
      <c r="W115" s="108"/>
      <c r="X115" s="16"/>
      <c r="Y115" s="16"/>
      <c r="Z115" s="107"/>
      <c r="AA115" s="16"/>
      <c r="AB115" s="16"/>
      <c r="AC115" s="107"/>
      <c r="AD115" s="108"/>
    </row>
    <row r="116" spans="1:30" s="30" customFormat="1" ht="15">
      <c r="A116" s="17">
        <v>17</v>
      </c>
      <c r="B116" s="118" t="s">
        <v>65</v>
      </c>
      <c r="C116" s="12">
        <f>C117+C118+C119+C120+C121</f>
        <v>48.617630822999999</v>
      </c>
      <c r="D116" s="12">
        <f>D117+D118+D119+D120+D121</f>
        <v>12.210299252999999</v>
      </c>
      <c r="E116" s="105">
        <f t="shared" ref="E116:E121" si="191">((D116-C116)/C116)*100</f>
        <v>-74.885038521409058</v>
      </c>
      <c r="F116" s="12">
        <f>F117+F118+F119+F120+F121</f>
        <v>99.157304726000021</v>
      </c>
      <c r="G116" s="12">
        <f>G117+G118+G119+G120+G121</f>
        <v>22.920763960000002</v>
      </c>
      <c r="H116" s="105">
        <f t="shared" ref="H116:H121" si="192">((G116-F116)/F116)*100</f>
        <v>-76.8844423279388</v>
      </c>
      <c r="I116" s="106">
        <f>(G116/G$179)*100</f>
        <v>0.11199020516947879</v>
      </c>
      <c r="J116" s="23">
        <f>J117+J118+J119+J120+J121</f>
        <v>3614</v>
      </c>
      <c r="K116" s="23">
        <f>K117+K118+K119+K120+K121</f>
        <v>1677</v>
      </c>
      <c r="L116" s="105">
        <f t="shared" ref="L116:L121" si="193">((K116-J116)/J116)*100</f>
        <v>-53.597122302158276</v>
      </c>
      <c r="M116" s="23">
        <f>M117+M118+M119+M120+M121</f>
        <v>6235</v>
      </c>
      <c r="N116" s="23">
        <f>N117+N118+N119+N120+N121</f>
        <v>2281</v>
      </c>
      <c r="O116" s="105">
        <f t="shared" ref="O116:O121" si="194">((N116-M116)/M116)*100</f>
        <v>-63.416198877305533</v>
      </c>
      <c r="P116" s="106">
        <f>(N116/N$179)*100</f>
        <v>0.16014063731901684</v>
      </c>
      <c r="Q116" s="23">
        <f>Q117+Q118+Q119+Q120+Q121</f>
        <v>916065</v>
      </c>
      <c r="R116" s="23">
        <f>R117+R118+R119+R120+R121</f>
        <v>166347</v>
      </c>
      <c r="S116" s="105">
        <f t="shared" ref="S116:S121" si="195">((R116-Q116)/Q116)*100</f>
        <v>-81.841135727268266</v>
      </c>
      <c r="T116" s="23">
        <f>T117+T118+T119+T120+T121</f>
        <v>2089776</v>
      </c>
      <c r="U116" s="23">
        <f>U117+U118+U119+U120+U121</f>
        <v>870600</v>
      </c>
      <c r="V116" s="105">
        <f t="shared" ref="V116:V121" si="196">((U116-T116)/T116)*100</f>
        <v>-58.340032615935868</v>
      </c>
      <c r="W116" s="106">
        <f>(U116/U$179)*100</f>
        <v>7.827439572229439</v>
      </c>
      <c r="X116" s="12">
        <f>X117+X118+X119+X120+X121</f>
        <v>3992.2095532000003</v>
      </c>
      <c r="Y116" s="12">
        <f>Y117+Y118+Y119+Y120+Y121</f>
        <v>1818.6792340000002</v>
      </c>
      <c r="Z116" s="105">
        <f t="shared" ref="Z116:Z121" si="197">((Y116-X116)/X116)*100</f>
        <v>-54.444294324624884</v>
      </c>
      <c r="AA116" s="12">
        <f>AA117+AA118+AA119+AA120+AA121</f>
        <v>9356.7328053999991</v>
      </c>
      <c r="AB116" s="12">
        <f>AB117+AB118+AB119+AB120+AB121</f>
        <v>4281.2136270000001</v>
      </c>
      <c r="AC116" s="105">
        <f t="shared" ref="AC116:AC121" si="198">((AB116-AA116)/AA116)*100</f>
        <v>-54.244566815788446</v>
      </c>
      <c r="AD116" s="106">
        <f>(AB116/AB$179)*100</f>
        <v>0.92059093654579993</v>
      </c>
    </row>
    <row r="117" spans="1:30" s="29" customFormat="1">
      <c r="A117" s="5"/>
      <c r="B117" s="119" t="s">
        <v>3</v>
      </c>
      <c r="C117" s="16">
        <v>1.5158633999999997</v>
      </c>
      <c r="D117" s="16">
        <v>0.14598739999999999</v>
      </c>
      <c r="E117" s="107">
        <f t="shared" si="191"/>
        <v>-90.369356500064583</v>
      </c>
      <c r="F117" s="16">
        <v>5.2373737000000009</v>
      </c>
      <c r="G117" s="16">
        <v>0.2159799</v>
      </c>
      <c r="H117" s="107">
        <f t="shared" si="192"/>
        <v>-95.876179314834843</v>
      </c>
      <c r="I117" s="108">
        <f>(G117/G$180)*100</f>
        <v>9.1953898612222255E-3</v>
      </c>
      <c r="J117" s="103">
        <v>34</v>
      </c>
      <c r="K117" s="103">
        <v>9</v>
      </c>
      <c r="L117" s="107">
        <f t="shared" si="193"/>
        <v>-73.529411764705884</v>
      </c>
      <c r="M117" s="103">
        <v>120</v>
      </c>
      <c r="N117" s="103">
        <v>11</v>
      </c>
      <c r="O117" s="107">
        <f t="shared" si="194"/>
        <v>-90.833333333333329</v>
      </c>
      <c r="P117" s="108">
        <f>(N117/N$180)*100</f>
        <v>1.8232144928977508E-2</v>
      </c>
      <c r="Q117" s="103">
        <v>0</v>
      </c>
      <c r="R117" s="103">
        <v>0</v>
      </c>
      <c r="S117" s="116" t="s">
        <v>59</v>
      </c>
      <c r="T117" s="103">
        <v>0</v>
      </c>
      <c r="U117" s="103">
        <v>0</v>
      </c>
      <c r="V117" s="116" t="s">
        <v>59</v>
      </c>
      <c r="W117" s="116" t="s">
        <v>59</v>
      </c>
      <c r="X117" s="16">
        <v>2.1390721999999998</v>
      </c>
      <c r="Y117" s="16">
        <v>0.19187490000000001</v>
      </c>
      <c r="Z117" s="107">
        <f t="shared" si="197"/>
        <v>-91.029994218988961</v>
      </c>
      <c r="AA117" s="16">
        <v>20.486440999999999</v>
      </c>
      <c r="AB117" s="16">
        <v>0.27937489999999998</v>
      </c>
      <c r="AC117" s="107">
        <f t="shared" si="198"/>
        <v>-98.636293634409213</v>
      </c>
      <c r="AD117" s="108">
        <f>(AB117/AB$180)*100</f>
        <v>1.1204697688748461E-2</v>
      </c>
    </row>
    <row r="118" spans="1:30" s="29" customFormat="1">
      <c r="A118" s="5"/>
      <c r="B118" s="119" t="s">
        <v>4</v>
      </c>
      <c r="C118" s="16">
        <v>14.254150399999999</v>
      </c>
      <c r="D118" s="16">
        <v>9.3475995999999988</v>
      </c>
      <c r="E118" s="107">
        <f t="shared" si="191"/>
        <v>-34.421909845991244</v>
      </c>
      <c r="F118" s="16">
        <v>24.556505900000001</v>
      </c>
      <c r="G118" s="16">
        <v>18.429142599999999</v>
      </c>
      <c r="H118" s="107">
        <f t="shared" si="192"/>
        <v>-24.952097521333449</v>
      </c>
      <c r="I118" s="108">
        <f>(G118/G$181)*100</f>
        <v>0.36406123071964541</v>
      </c>
      <c r="J118" s="103">
        <v>3525</v>
      </c>
      <c r="K118" s="103">
        <v>1657</v>
      </c>
      <c r="L118" s="107">
        <f t="shared" si="193"/>
        <v>-52.99290780141844</v>
      </c>
      <c r="M118" s="103">
        <v>5990</v>
      </c>
      <c r="N118" s="103">
        <v>2242</v>
      </c>
      <c r="O118" s="107">
        <f t="shared" si="194"/>
        <v>-62.57095158597663</v>
      </c>
      <c r="P118" s="108">
        <f>(N118/N$181)*100</f>
        <v>0.16462960175350352</v>
      </c>
      <c r="Q118" s="103">
        <v>0</v>
      </c>
      <c r="R118" s="103">
        <v>0</v>
      </c>
      <c r="S118" s="116" t="s">
        <v>59</v>
      </c>
      <c r="T118" s="103">
        <v>0</v>
      </c>
      <c r="U118" s="103">
        <v>0</v>
      </c>
      <c r="V118" s="116" t="s">
        <v>59</v>
      </c>
      <c r="W118" s="116" t="s">
        <v>59</v>
      </c>
      <c r="X118" s="16">
        <v>131.00374500000001</v>
      </c>
      <c r="Y118" s="16">
        <v>57.277313100000001</v>
      </c>
      <c r="Z118" s="107">
        <f t="shared" si="197"/>
        <v>-56.278110141049787</v>
      </c>
      <c r="AA118" s="16">
        <v>223.52407670000005</v>
      </c>
      <c r="AB118" s="16">
        <v>82.111415399999998</v>
      </c>
      <c r="AC118" s="107">
        <f t="shared" si="198"/>
        <v>-63.265068975005867</v>
      </c>
      <c r="AD118" s="108">
        <f>(AB118/AB$181)*100</f>
        <v>4.0118323404243941E-2</v>
      </c>
    </row>
    <row r="119" spans="1:30" s="29" customFormat="1">
      <c r="A119" s="5"/>
      <c r="B119" s="119" t="s">
        <v>5</v>
      </c>
      <c r="C119" s="16">
        <v>25.580200495</v>
      </c>
      <c r="D119" s="16">
        <v>1.4956376219999998</v>
      </c>
      <c r="E119" s="107">
        <f t="shared" si="191"/>
        <v>-94.153143474022642</v>
      </c>
      <c r="F119" s="16">
        <v>51.065457138000021</v>
      </c>
      <c r="G119" s="16">
        <v>6.6603900000000257E-2</v>
      </c>
      <c r="H119" s="107">
        <f t="shared" si="192"/>
        <v>-99.869571519119077</v>
      </c>
      <c r="I119" s="108">
        <f>(G119/G$182)*100</f>
        <v>6.4631537201122451E-4</v>
      </c>
      <c r="J119" s="103">
        <v>1</v>
      </c>
      <c r="K119" s="103">
        <v>1</v>
      </c>
      <c r="L119" s="107">
        <f t="shared" si="193"/>
        <v>0</v>
      </c>
      <c r="M119" s="103">
        <v>4</v>
      </c>
      <c r="N119" s="103">
        <v>2</v>
      </c>
      <c r="O119" s="107">
        <f t="shared" si="194"/>
        <v>-50</v>
      </c>
      <c r="P119" s="108">
        <f>(N119/N$182)*100</f>
        <v>2.0408163265306123</v>
      </c>
      <c r="Q119" s="103">
        <v>284633</v>
      </c>
      <c r="R119" s="103">
        <v>61662</v>
      </c>
      <c r="S119" s="107">
        <f t="shared" si="195"/>
        <v>-78.336313779498511</v>
      </c>
      <c r="T119" s="103">
        <v>633677</v>
      </c>
      <c r="U119" s="103">
        <v>236266</v>
      </c>
      <c r="V119" s="107">
        <f t="shared" si="196"/>
        <v>-62.715074083484168</v>
      </c>
      <c r="W119" s="108">
        <f>(U119/U$182)*100</f>
        <v>4.5331985137871849</v>
      </c>
      <c r="X119" s="16">
        <v>2112.2067522000002</v>
      </c>
      <c r="Y119" s="16">
        <v>216.0222387</v>
      </c>
      <c r="Z119" s="107">
        <f t="shared" si="197"/>
        <v>-89.772675498030736</v>
      </c>
      <c r="AA119" s="16">
        <v>4255.7662741999993</v>
      </c>
      <c r="AB119" s="16">
        <v>623.52263649999998</v>
      </c>
      <c r="AC119" s="107">
        <f t="shared" si="198"/>
        <v>-85.348757513305642</v>
      </c>
      <c r="AD119" s="108">
        <f>(AB119/AB$182)*100</f>
        <v>1.2123690104726981</v>
      </c>
    </row>
    <row r="120" spans="1:30" s="29" customFormat="1">
      <c r="A120" s="5"/>
      <c r="B120" s="119" t="s">
        <v>6</v>
      </c>
      <c r="C120" s="16">
        <v>0</v>
      </c>
      <c r="D120" s="16">
        <v>0</v>
      </c>
      <c r="E120" s="116" t="s">
        <v>59</v>
      </c>
      <c r="F120" s="16">
        <v>0</v>
      </c>
      <c r="G120" s="16">
        <v>0</v>
      </c>
      <c r="H120" s="116" t="s">
        <v>59</v>
      </c>
      <c r="I120" s="108">
        <f>(G120/G$183)*100</f>
        <v>0</v>
      </c>
      <c r="J120" s="103">
        <v>0</v>
      </c>
      <c r="K120" s="103">
        <v>0</v>
      </c>
      <c r="L120" s="116" t="s">
        <v>59</v>
      </c>
      <c r="M120" s="103">
        <v>0</v>
      </c>
      <c r="N120" s="103">
        <v>0</v>
      </c>
      <c r="O120" s="116" t="s">
        <v>59</v>
      </c>
      <c r="P120" s="108">
        <f>(N120/N$183)*100</f>
        <v>0</v>
      </c>
      <c r="Q120" s="103">
        <v>0</v>
      </c>
      <c r="R120" s="103">
        <v>0</v>
      </c>
      <c r="S120" s="116" t="s">
        <v>59</v>
      </c>
      <c r="T120" s="103">
        <v>0</v>
      </c>
      <c r="U120" s="103">
        <v>0</v>
      </c>
      <c r="V120" s="116" t="s">
        <v>59</v>
      </c>
      <c r="W120" s="108">
        <f>(U120/U$183)*100</f>
        <v>0</v>
      </c>
      <c r="X120" s="16">
        <v>0</v>
      </c>
      <c r="Y120" s="16">
        <v>0</v>
      </c>
      <c r="Z120" s="116" t="s">
        <v>59</v>
      </c>
      <c r="AA120" s="16">
        <v>0</v>
      </c>
      <c r="AB120" s="16">
        <v>0</v>
      </c>
      <c r="AC120" s="116" t="s">
        <v>59</v>
      </c>
      <c r="AD120" s="108">
        <f>(AB120/AB$183)*100</f>
        <v>0</v>
      </c>
    </row>
    <row r="121" spans="1:30" s="29" customFormat="1">
      <c r="A121" s="5"/>
      <c r="B121" s="119" t="s">
        <v>25</v>
      </c>
      <c r="C121" s="16">
        <v>7.2674165279999992</v>
      </c>
      <c r="D121" s="16">
        <v>1.2210746309999998</v>
      </c>
      <c r="E121" s="107">
        <f t="shared" si="191"/>
        <v>-83.197954509756983</v>
      </c>
      <c r="F121" s="16">
        <v>18.297967987999996</v>
      </c>
      <c r="G121" s="16">
        <v>4.2090375600000023</v>
      </c>
      <c r="H121" s="107">
        <f t="shared" si="192"/>
        <v>-76.997240552828956</v>
      </c>
      <c r="I121" s="108">
        <f>(G121/G$184)*100</f>
        <v>0.62276833167978918</v>
      </c>
      <c r="J121" s="103">
        <v>54</v>
      </c>
      <c r="K121" s="103">
        <v>10</v>
      </c>
      <c r="L121" s="107">
        <f t="shared" si="193"/>
        <v>-81.481481481481481</v>
      </c>
      <c r="M121" s="103">
        <v>121</v>
      </c>
      <c r="N121" s="103">
        <v>26</v>
      </c>
      <c r="O121" s="107">
        <f t="shared" si="194"/>
        <v>-78.512396694214885</v>
      </c>
      <c r="P121" s="108">
        <f>(N121/N$184)*100</f>
        <v>1.4606741573033708</v>
      </c>
      <c r="Q121" s="103">
        <v>631432</v>
      </c>
      <c r="R121" s="103">
        <v>104685</v>
      </c>
      <c r="S121" s="107">
        <f t="shared" si="195"/>
        <v>-83.421017623433727</v>
      </c>
      <c r="T121" s="103">
        <v>1456099</v>
      </c>
      <c r="U121" s="103">
        <v>634334</v>
      </c>
      <c r="V121" s="107">
        <f t="shared" si="196"/>
        <v>-56.436066503719871</v>
      </c>
      <c r="W121" s="108">
        <f>(U121/U$184)*100</f>
        <v>11.300721137272976</v>
      </c>
      <c r="X121" s="16">
        <v>1746.8599838</v>
      </c>
      <c r="Y121" s="16">
        <v>1545.1878073</v>
      </c>
      <c r="Z121" s="107">
        <f t="shared" si="197"/>
        <v>-11.544839218384068</v>
      </c>
      <c r="AA121" s="16">
        <v>4856.9560135000002</v>
      </c>
      <c r="AB121" s="16">
        <v>3575.3002001999998</v>
      </c>
      <c r="AC121" s="107">
        <f t="shared" si="198"/>
        <v>-26.388046540623673</v>
      </c>
      <c r="AD121" s="108">
        <f>(AB121/AB$184)*100</f>
        <v>1.823639084048402</v>
      </c>
    </row>
    <row r="122" spans="1:30" s="29" customFormat="1">
      <c r="A122" s="5"/>
      <c r="B122" s="119"/>
      <c r="C122" s="16"/>
      <c r="D122" s="16"/>
      <c r="E122" s="107"/>
      <c r="F122" s="16"/>
      <c r="G122" s="16"/>
      <c r="H122" s="107"/>
      <c r="I122" s="108"/>
      <c r="J122" s="103"/>
      <c r="K122" s="103"/>
      <c r="L122" s="107"/>
      <c r="M122" s="103"/>
      <c r="N122" s="103"/>
      <c r="O122" s="107"/>
      <c r="P122" s="108"/>
      <c r="Q122" s="103"/>
      <c r="R122" s="103"/>
      <c r="S122" s="107"/>
      <c r="T122" s="103"/>
      <c r="U122" s="103"/>
      <c r="V122" s="107"/>
      <c r="W122" s="108"/>
      <c r="X122" s="16"/>
      <c r="Y122" s="16"/>
      <c r="Z122" s="107"/>
      <c r="AA122" s="16"/>
      <c r="AB122" s="16"/>
      <c r="AC122" s="107"/>
      <c r="AD122" s="108"/>
    </row>
    <row r="123" spans="1:30" s="30" customFormat="1" ht="15">
      <c r="A123" s="17">
        <v>18</v>
      </c>
      <c r="B123" s="118" t="s">
        <v>40</v>
      </c>
      <c r="C123" s="12">
        <f>C124+C125+C126+C127+C128</f>
        <v>62.809101984000023</v>
      </c>
      <c r="D123" s="12">
        <f>D124+D125+D126+D127+D128</f>
        <v>55.314755991999995</v>
      </c>
      <c r="E123" s="105">
        <f t="shared" ref="E123:E128" si="199">((D123-C123)/C123)*100</f>
        <v>-11.931942593143804</v>
      </c>
      <c r="F123" s="12">
        <f>F124+F125+F126+F127+F128</f>
        <v>160.32633059600002</v>
      </c>
      <c r="G123" s="12">
        <f>G124+G125+G126+G127+G128</f>
        <v>89.330962191000012</v>
      </c>
      <c r="H123" s="105">
        <f t="shared" ref="H123:H128" si="200">((G123-F123)/F123)*100</f>
        <v>-44.281789610652552</v>
      </c>
      <c r="I123" s="106">
        <f>(G123/G$179)*100</f>
        <v>0.43646855755836866</v>
      </c>
      <c r="J123" s="23">
        <f>J124+J125+J126+J127+J128</f>
        <v>14954</v>
      </c>
      <c r="K123" s="23">
        <f>K124+K125+K126+K127+K128</f>
        <v>13151</v>
      </c>
      <c r="L123" s="105">
        <f t="shared" ref="L123:L128" si="201">((K123-J123)/J123)*100</f>
        <v>-12.056974722482279</v>
      </c>
      <c r="M123" s="23">
        <f>M124+M125+M126+M127+M128</f>
        <v>36970</v>
      </c>
      <c r="N123" s="23">
        <f>N124+N125+N126+N127+N128</f>
        <v>23249</v>
      </c>
      <c r="O123" s="105">
        <f t="shared" ref="O123:O128" si="202">((N123-M123)/M123)*100</f>
        <v>-37.113876115769543</v>
      </c>
      <c r="P123" s="106">
        <f>(N123/N$179)*100</f>
        <v>1.6322269517886117</v>
      </c>
      <c r="Q123" s="23">
        <f>Q124+Q125+Q126+Q127+Q128</f>
        <v>70301</v>
      </c>
      <c r="R123" s="23">
        <f>R124+R125+R126+R127+R128</f>
        <v>38751</v>
      </c>
      <c r="S123" s="105">
        <f t="shared" ref="S123:S128" si="203">((R123-Q123)/Q123)*100</f>
        <v>-44.87845123113469</v>
      </c>
      <c r="T123" s="23">
        <f>T124+T125+T126+T127+T128</f>
        <v>105701</v>
      </c>
      <c r="U123" s="23">
        <f>U124+U125+U126+U127+U128</f>
        <v>39402</v>
      </c>
      <c r="V123" s="105">
        <f t="shared" ref="V123:V128" si="204">((U123-T123)/T123)*100</f>
        <v>-62.723153044909694</v>
      </c>
      <c r="W123" s="106">
        <f>(U123/U$179)*100</f>
        <v>0.35425772343784095</v>
      </c>
      <c r="X123" s="12">
        <f>X124+X125+X126+X127+X128</f>
        <v>2861.2112319999997</v>
      </c>
      <c r="Y123" s="12">
        <f>Y124+Y125+Y126+Y127+Y128</f>
        <v>2869.1331985000002</v>
      </c>
      <c r="Z123" s="105">
        <f t="shared" ref="Z123:Z128" si="205">((Y123-X123)/X123)*100</f>
        <v>0.27687457715112551</v>
      </c>
      <c r="AA123" s="12">
        <f>AA124+AA125+AA126+AA127+AA128</f>
        <v>5327.4183007000001</v>
      </c>
      <c r="AB123" s="12">
        <f>AB124+AB125+AB126+AB127+AB128</f>
        <v>3613.7074791999999</v>
      </c>
      <c r="AC123" s="105">
        <f t="shared" ref="AC123:AC128" si="206">((AB123-AA123)/AA123)*100</f>
        <v>-32.167754149788202</v>
      </c>
      <c r="AD123" s="106">
        <f>(AB123/AB$179)*100</f>
        <v>0.77705684474578762</v>
      </c>
    </row>
    <row r="124" spans="1:30" s="33" customFormat="1" ht="14.25" customHeight="1">
      <c r="A124" s="5"/>
      <c r="B124" s="119" t="s">
        <v>3</v>
      </c>
      <c r="C124" s="16">
        <v>4.7752488000000008</v>
      </c>
      <c r="D124" s="16">
        <v>2.2773528999999995</v>
      </c>
      <c r="E124" s="107">
        <f t="shared" si="199"/>
        <v>-52.309230463551991</v>
      </c>
      <c r="F124" s="16">
        <v>8.9492563999999994</v>
      </c>
      <c r="G124" s="16">
        <v>4.2538628000000003</v>
      </c>
      <c r="H124" s="107">
        <f t="shared" si="200"/>
        <v>-52.466857469856379</v>
      </c>
      <c r="I124" s="108">
        <f>(G124/G$180)*100</f>
        <v>0.18110910720002366</v>
      </c>
      <c r="J124" s="103">
        <v>127</v>
      </c>
      <c r="K124" s="103">
        <v>69</v>
      </c>
      <c r="L124" s="107">
        <f t="shared" si="201"/>
        <v>-45.669291338582681</v>
      </c>
      <c r="M124" s="103">
        <v>253</v>
      </c>
      <c r="N124" s="103">
        <v>151</v>
      </c>
      <c r="O124" s="107">
        <f t="shared" si="202"/>
        <v>-40.316205533596836</v>
      </c>
      <c r="P124" s="108">
        <f>(N124/N$180)*100</f>
        <v>0.25027762584323671</v>
      </c>
      <c r="Q124" s="103">
        <v>0</v>
      </c>
      <c r="R124" s="103">
        <v>0</v>
      </c>
      <c r="S124" s="116" t="s">
        <v>59</v>
      </c>
      <c r="T124" s="103">
        <v>0</v>
      </c>
      <c r="U124" s="103">
        <v>0</v>
      </c>
      <c r="V124" s="116" t="s">
        <v>59</v>
      </c>
      <c r="W124" s="116" t="s">
        <v>59</v>
      </c>
      <c r="X124" s="16">
        <v>2.4706583000000002</v>
      </c>
      <c r="Y124" s="16">
        <v>1.5686895000000001</v>
      </c>
      <c r="Z124" s="107">
        <f t="shared" si="205"/>
        <v>-36.507225624846626</v>
      </c>
      <c r="AA124" s="16">
        <v>4.8099715000000005</v>
      </c>
      <c r="AB124" s="16">
        <v>3.5399873000000004</v>
      </c>
      <c r="AC124" s="107">
        <f t="shared" si="206"/>
        <v>-26.403154363804443</v>
      </c>
      <c r="AD124" s="108">
        <f>(AB124/AB$180)*100</f>
        <v>0.14197584506879074</v>
      </c>
    </row>
    <row r="125" spans="1:30" s="29" customFormat="1">
      <c r="A125" s="5"/>
      <c r="B125" s="119" t="s">
        <v>4</v>
      </c>
      <c r="C125" s="16">
        <v>53.209017549000016</v>
      </c>
      <c r="D125" s="16">
        <v>49.865741483999997</v>
      </c>
      <c r="E125" s="107">
        <f t="shared" si="199"/>
        <v>-6.2832884706454246</v>
      </c>
      <c r="F125" s="16">
        <v>141.71444386800002</v>
      </c>
      <c r="G125" s="16">
        <v>80.712002052000003</v>
      </c>
      <c r="H125" s="107">
        <f t="shared" si="200"/>
        <v>-43.046029854811948</v>
      </c>
      <c r="I125" s="108">
        <f>(G125/G$181)*100</f>
        <v>1.5944372149411696</v>
      </c>
      <c r="J125" s="103">
        <v>14825</v>
      </c>
      <c r="K125" s="103">
        <v>13079</v>
      </c>
      <c r="L125" s="107">
        <f t="shared" si="201"/>
        <v>-11.777403035413153</v>
      </c>
      <c r="M125" s="103">
        <v>36707</v>
      </c>
      <c r="N125" s="103">
        <v>23091</v>
      </c>
      <c r="O125" s="107">
        <f t="shared" si="202"/>
        <v>-37.093742337973687</v>
      </c>
      <c r="P125" s="108">
        <f>(N125/N$181)*100</f>
        <v>1.6955674103881133</v>
      </c>
      <c r="Q125" s="103">
        <v>0</v>
      </c>
      <c r="R125" s="103">
        <v>0</v>
      </c>
      <c r="S125" s="116" t="s">
        <v>59</v>
      </c>
      <c r="T125" s="103">
        <v>0</v>
      </c>
      <c r="U125" s="103">
        <v>0</v>
      </c>
      <c r="V125" s="116" t="s">
        <v>59</v>
      </c>
      <c r="W125" s="116" t="s">
        <v>59</v>
      </c>
      <c r="X125" s="16">
        <v>822.9302002999998</v>
      </c>
      <c r="Y125" s="16">
        <v>871.87677330000008</v>
      </c>
      <c r="Z125" s="107">
        <f t="shared" si="205"/>
        <v>5.9478401670222798</v>
      </c>
      <c r="AA125" s="16">
        <v>2028.6069496</v>
      </c>
      <c r="AB125" s="16">
        <v>1445.0912620999998</v>
      </c>
      <c r="AC125" s="107">
        <f t="shared" si="206"/>
        <v>-28.764354160132282</v>
      </c>
      <c r="AD125" s="108">
        <f>(AB125/AB$181)*100</f>
        <v>0.70604846255731246</v>
      </c>
    </row>
    <row r="126" spans="1:30" s="29" customFormat="1">
      <c r="A126" s="5"/>
      <c r="B126" s="119" t="s">
        <v>5</v>
      </c>
      <c r="C126" s="16">
        <v>0.21351739099999997</v>
      </c>
      <c r="D126" s="16">
        <v>0</v>
      </c>
      <c r="E126" s="107">
        <f t="shared" si="199"/>
        <v>-100</v>
      </c>
      <c r="F126" s="16">
        <v>0.41005730799999995</v>
      </c>
      <c r="G126" s="16">
        <v>0</v>
      </c>
      <c r="H126" s="107">
        <f t="shared" si="200"/>
        <v>-100</v>
      </c>
      <c r="I126" s="108">
        <f>(G126/G$182)*100</f>
        <v>0</v>
      </c>
      <c r="J126" s="103">
        <v>0</v>
      </c>
      <c r="K126" s="103">
        <v>0</v>
      </c>
      <c r="L126" s="116" t="s">
        <v>59</v>
      </c>
      <c r="M126" s="103">
        <v>0</v>
      </c>
      <c r="N126" s="103">
        <v>0</v>
      </c>
      <c r="O126" s="116" t="s">
        <v>59</v>
      </c>
      <c r="P126" s="108">
        <f>(N126/N$182)*100</f>
        <v>0</v>
      </c>
      <c r="Q126" s="103">
        <v>316</v>
      </c>
      <c r="R126" s="103">
        <v>-415</v>
      </c>
      <c r="S126" s="107">
        <f t="shared" si="203"/>
        <v>-231.32911392405063</v>
      </c>
      <c r="T126" s="103">
        <v>612</v>
      </c>
      <c r="U126" s="103">
        <v>-754</v>
      </c>
      <c r="V126" s="107">
        <f t="shared" si="204"/>
        <v>-223.20261437908496</v>
      </c>
      <c r="W126" s="108">
        <f>(U126/U$182)*100</f>
        <v>-1.4466879192924661E-2</v>
      </c>
      <c r="X126" s="16">
        <v>14.9114275</v>
      </c>
      <c r="Y126" s="16">
        <v>-39.211781099999996</v>
      </c>
      <c r="Z126" s="107">
        <f t="shared" si="205"/>
        <v>-362.96463635020859</v>
      </c>
      <c r="AA126" s="16">
        <v>30.649697500000002</v>
      </c>
      <c r="AB126" s="16">
        <v>-70.783658299999999</v>
      </c>
      <c r="AC126" s="107">
        <f t="shared" si="206"/>
        <v>-330.94406820817721</v>
      </c>
      <c r="AD126" s="108">
        <f>(AB126/AB$182)*100</f>
        <v>-0.13763079116504312</v>
      </c>
    </row>
    <row r="127" spans="1:30" s="29" customFormat="1">
      <c r="A127" s="5"/>
      <c r="B127" s="119" t="s">
        <v>6</v>
      </c>
      <c r="C127" s="16">
        <v>3.9951888289999999</v>
      </c>
      <c r="D127" s="16">
        <v>1.982693458</v>
      </c>
      <c r="E127" s="107">
        <f t="shared" si="199"/>
        <v>-50.372972521144376</v>
      </c>
      <c r="F127" s="16">
        <v>6.8457910499999999</v>
      </c>
      <c r="G127" s="16">
        <v>2.7735041649999999</v>
      </c>
      <c r="H127" s="107">
        <f t="shared" si="200"/>
        <v>-59.485994463707748</v>
      </c>
      <c r="I127" s="108">
        <f>(G127/G$183)*100</f>
        <v>0.13367291539571888</v>
      </c>
      <c r="J127" s="103">
        <v>1</v>
      </c>
      <c r="K127" s="103">
        <v>0</v>
      </c>
      <c r="L127" s="107">
        <f t="shared" si="201"/>
        <v>-100</v>
      </c>
      <c r="M127" s="103">
        <v>3</v>
      </c>
      <c r="N127" s="103">
        <v>2</v>
      </c>
      <c r="O127" s="107">
        <f t="shared" si="202"/>
        <v>-33.333333333333329</v>
      </c>
      <c r="P127" s="108">
        <f>(N127/N$183)*100</f>
        <v>0.63091482649842268</v>
      </c>
      <c r="Q127" s="103">
        <v>-3257</v>
      </c>
      <c r="R127" s="103">
        <v>-467</v>
      </c>
      <c r="S127" s="107">
        <f t="shared" si="203"/>
        <v>-85.6616518268345</v>
      </c>
      <c r="T127" s="103">
        <v>-3292</v>
      </c>
      <c r="U127" s="103">
        <v>-931</v>
      </c>
      <c r="V127" s="107">
        <f t="shared" si="204"/>
        <v>-71.719319562575947</v>
      </c>
      <c r="W127" s="108">
        <f>(U127/U$183)*100</f>
        <v>-0.31316328555715145</v>
      </c>
      <c r="X127" s="16">
        <v>75.641474500000001</v>
      </c>
      <c r="Y127" s="16">
        <v>-15.6244146</v>
      </c>
      <c r="Z127" s="107">
        <f t="shared" si="205"/>
        <v>-120.65588316896174</v>
      </c>
      <c r="AA127" s="16">
        <v>62.140150699999992</v>
      </c>
      <c r="AB127" s="16">
        <v>-50.971046400000006</v>
      </c>
      <c r="AC127" s="107">
        <f t="shared" si="206"/>
        <v>-182.02594590746625</v>
      </c>
      <c r="AD127" s="108">
        <f>(AB127/AB$183)*100</f>
        <v>-0.49006088754680688</v>
      </c>
    </row>
    <row r="128" spans="1:30" s="29" customFormat="1">
      <c r="A128" s="5"/>
      <c r="B128" s="119" t="s">
        <v>25</v>
      </c>
      <c r="C128" s="16">
        <v>0.61612941499999996</v>
      </c>
      <c r="D128" s="16">
        <v>1.18896815</v>
      </c>
      <c r="E128" s="107">
        <f t="shared" si="199"/>
        <v>92.97376834378214</v>
      </c>
      <c r="F128" s="16">
        <v>2.4067819699999995</v>
      </c>
      <c r="G128" s="16">
        <v>1.5915931739999996</v>
      </c>
      <c r="H128" s="107">
        <f t="shared" si="200"/>
        <v>-33.870487902981928</v>
      </c>
      <c r="I128" s="108">
        <f>(G128/G$184)*100</f>
        <v>0.2354917986725972</v>
      </c>
      <c r="J128" s="103">
        <v>1</v>
      </c>
      <c r="K128" s="103">
        <v>3</v>
      </c>
      <c r="L128" s="107">
        <f t="shared" si="201"/>
        <v>200</v>
      </c>
      <c r="M128" s="103">
        <v>7</v>
      </c>
      <c r="N128" s="103">
        <v>5</v>
      </c>
      <c r="O128" s="107">
        <f t="shared" si="202"/>
        <v>-28.571428571428569</v>
      </c>
      <c r="P128" s="108">
        <f>(N128/N$184)*100</f>
        <v>0.2808988764044944</v>
      </c>
      <c r="Q128" s="103">
        <v>73242</v>
      </c>
      <c r="R128" s="103">
        <v>39633</v>
      </c>
      <c r="S128" s="107">
        <f t="shared" si="203"/>
        <v>-45.88760547227001</v>
      </c>
      <c r="T128" s="103">
        <v>108381</v>
      </c>
      <c r="U128" s="103">
        <v>41087</v>
      </c>
      <c r="V128" s="107">
        <f t="shared" si="204"/>
        <v>-62.090218765281733</v>
      </c>
      <c r="W128" s="108">
        <f>(U128/U$184)*100</f>
        <v>0.73196885137346379</v>
      </c>
      <c r="X128" s="16">
        <v>1945.2574714</v>
      </c>
      <c r="Y128" s="16">
        <v>2050.5239314</v>
      </c>
      <c r="Z128" s="107">
        <f t="shared" si="205"/>
        <v>5.411440981344227</v>
      </c>
      <c r="AA128" s="16">
        <v>3201.2115314000002</v>
      </c>
      <c r="AB128" s="16">
        <v>2286.8309345000002</v>
      </c>
      <c r="AC128" s="107">
        <f t="shared" si="206"/>
        <v>-28.563579380213898</v>
      </c>
      <c r="AD128" s="108">
        <f>(AB128/AB$184)*100</f>
        <v>1.1664347151972989</v>
      </c>
    </row>
    <row r="129" spans="1:30" s="29" customFormat="1">
      <c r="A129" s="5"/>
      <c r="B129" s="119"/>
      <c r="C129" s="16"/>
      <c r="D129" s="16"/>
      <c r="E129" s="107"/>
      <c r="F129" s="16"/>
      <c r="G129" s="16"/>
      <c r="H129" s="107"/>
      <c r="I129" s="108"/>
      <c r="J129" s="103"/>
      <c r="K129" s="103"/>
      <c r="L129" s="107"/>
      <c r="M129" s="103"/>
      <c r="N129" s="103"/>
      <c r="O129" s="107"/>
      <c r="P129" s="108"/>
      <c r="Q129" s="103"/>
      <c r="R129" s="103"/>
      <c r="S129" s="107"/>
      <c r="T129" s="103"/>
      <c r="U129" s="103"/>
      <c r="V129" s="107"/>
      <c r="W129" s="108"/>
      <c r="X129" s="16"/>
      <c r="Y129" s="16"/>
      <c r="Z129" s="107"/>
      <c r="AA129" s="16"/>
      <c r="AB129" s="16"/>
      <c r="AC129" s="107"/>
      <c r="AD129" s="108"/>
    </row>
    <row r="130" spans="1:30" s="30" customFormat="1" ht="15">
      <c r="A130" s="17">
        <v>19</v>
      </c>
      <c r="B130" s="118" t="s">
        <v>12</v>
      </c>
      <c r="C130" s="12">
        <f>C131+C132+C133+C134+C135</f>
        <v>0</v>
      </c>
      <c r="D130" s="12">
        <f>D131+D132+D133+D134+D135</f>
        <v>0</v>
      </c>
      <c r="E130" s="117" t="s">
        <v>59</v>
      </c>
      <c r="F130" s="12">
        <f>F131+F132+F133+F134+F135</f>
        <v>1.833E-3</v>
      </c>
      <c r="G130" s="12">
        <f>G131+G132+G133+G134+G135</f>
        <v>1.833E-3</v>
      </c>
      <c r="H130" s="117" t="s">
        <v>59</v>
      </c>
      <c r="I130" s="106">
        <f>(G130/G$179)*100</f>
        <v>8.9559862155508441E-6</v>
      </c>
      <c r="J130" s="23">
        <f>J131+J132+J133+J134+J135</f>
        <v>0</v>
      </c>
      <c r="K130" s="23">
        <f>K131+K132+K133+K134+K135</f>
        <v>0</v>
      </c>
      <c r="L130" s="117" t="s">
        <v>59</v>
      </c>
      <c r="M130" s="23">
        <f>M131+M132+M133+M134+M135</f>
        <v>0</v>
      </c>
      <c r="N130" s="23">
        <f>N131+N132+N133+N134+N135</f>
        <v>0</v>
      </c>
      <c r="O130" s="117" t="s">
        <v>59</v>
      </c>
      <c r="P130" s="106">
        <f>(N130/N$179)*100</f>
        <v>0</v>
      </c>
      <c r="Q130" s="23">
        <f>Q131+Q132+Q133+Q134+Q135</f>
        <v>0</v>
      </c>
      <c r="R130" s="23">
        <f>R131+R132+R133+R134+R135</f>
        <v>0</v>
      </c>
      <c r="S130" s="117" t="s">
        <v>59</v>
      </c>
      <c r="T130" s="23">
        <f>T131+T132+T133+T134+T135</f>
        <v>0</v>
      </c>
      <c r="U130" s="23">
        <f>U131+U132+U133+U134+U135</f>
        <v>0</v>
      </c>
      <c r="V130" s="117" t="s">
        <v>59</v>
      </c>
      <c r="W130" s="117" t="s">
        <v>59</v>
      </c>
      <c r="X130" s="12">
        <f>X131+X132+X133+X134+X135</f>
        <v>0</v>
      </c>
      <c r="Y130" s="12">
        <f>Y131+Y132+Y133+Y134+Y135</f>
        <v>0</v>
      </c>
      <c r="Z130" s="117" t="s">
        <v>59</v>
      </c>
      <c r="AA130" s="12">
        <f>AA131+AA132+AA133+AA134+AA135</f>
        <v>0</v>
      </c>
      <c r="AB130" s="12">
        <f>AB131+AB132+AB133+AB134+AB135</f>
        <v>0</v>
      </c>
      <c r="AC130" s="117" t="s">
        <v>59</v>
      </c>
      <c r="AD130" s="106">
        <f>(AB130/AB$179)*100</f>
        <v>0</v>
      </c>
    </row>
    <row r="131" spans="1:30" s="29" customFormat="1">
      <c r="A131" s="5"/>
      <c r="B131" s="119" t="s">
        <v>3</v>
      </c>
      <c r="C131" s="16">
        <v>0</v>
      </c>
      <c r="D131" s="16">
        <v>0</v>
      </c>
      <c r="E131" s="116" t="s">
        <v>59</v>
      </c>
      <c r="F131" s="16">
        <v>0</v>
      </c>
      <c r="G131" s="16">
        <v>0</v>
      </c>
      <c r="H131" s="116" t="s">
        <v>59</v>
      </c>
      <c r="I131" s="108">
        <f>(G131/G$180)*100</f>
        <v>0</v>
      </c>
      <c r="J131" s="103">
        <v>0</v>
      </c>
      <c r="K131" s="103">
        <v>0</v>
      </c>
      <c r="L131" s="116" t="s">
        <v>59</v>
      </c>
      <c r="M131" s="103">
        <v>0</v>
      </c>
      <c r="N131" s="103">
        <v>0</v>
      </c>
      <c r="O131" s="116" t="s">
        <v>59</v>
      </c>
      <c r="P131" s="108">
        <f>(N131/N$180)*100</f>
        <v>0</v>
      </c>
      <c r="Q131" s="103">
        <v>0</v>
      </c>
      <c r="R131" s="103">
        <v>0</v>
      </c>
      <c r="S131" s="116" t="s">
        <v>59</v>
      </c>
      <c r="T131" s="103">
        <v>0</v>
      </c>
      <c r="U131" s="103">
        <v>0</v>
      </c>
      <c r="V131" s="116" t="s">
        <v>59</v>
      </c>
      <c r="W131" s="116" t="s">
        <v>59</v>
      </c>
      <c r="X131" s="16">
        <v>0</v>
      </c>
      <c r="Y131" s="16">
        <v>0</v>
      </c>
      <c r="Z131" s="116" t="s">
        <v>59</v>
      </c>
      <c r="AA131" s="16">
        <v>0</v>
      </c>
      <c r="AB131" s="16">
        <v>0</v>
      </c>
      <c r="AC131" s="116" t="s">
        <v>59</v>
      </c>
      <c r="AD131" s="108">
        <f>(AB131/AB$180)*100</f>
        <v>0</v>
      </c>
    </row>
    <row r="132" spans="1:30" s="29" customFormat="1">
      <c r="A132" s="5"/>
      <c r="B132" s="119" t="s">
        <v>4</v>
      </c>
      <c r="C132" s="16">
        <v>0</v>
      </c>
      <c r="D132" s="16">
        <v>0</v>
      </c>
      <c r="E132" s="116" t="s">
        <v>59</v>
      </c>
      <c r="F132" s="16">
        <v>1.833E-3</v>
      </c>
      <c r="G132" s="16">
        <v>1.833E-3</v>
      </c>
      <c r="H132" s="116" t="s">
        <v>59</v>
      </c>
      <c r="I132" s="108">
        <f>(G132/G$181)*100</f>
        <v>3.621027035240967E-5</v>
      </c>
      <c r="J132" s="103">
        <v>0</v>
      </c>
      <c r="K132" s="103">
        <v>0</v>
      </c>
      <c r="L132" s="116" t="s">
        <v>59</v>
      </c>
      <c r="M132" s="103">
        <v>0</v>
      </c>
      <c r="N132" s="103">
        <v>0</v>
      </c>
      <c r="O132" s="116" t="s">
        <v>59</v>
      </c>
      <c r="P132" s="108">
        <f>(N132/N$181)*100</f>
        <v>0</v>
      </c>
      <c r="Q132" s="103">
        <v>0</v>
      </c>
      <c r="R132" s="103">
        <v>0</v>
      </c>
      <c r="S132" s="116" t="s">
        <v>59</v>
      </c>
      <c r="T132" s="103">
        <v>0</v>
      </c>
      <c r="U132" s="103">
        <v>0</v>
      </c>
      <c r="V132" s="116" t="s">
        <v>59</v>
      </c>
      <c r="W132" s="116" t="s">
        <v>59</v>
      </c>
      <c r="X132" s="16">
        <v>0</v>
      </c>
      <c r="Y132" s="16">
        <v>0</v>
      </c>
      <c r="Z132" s="116" t="s">
        <v>59</v>
      </c>
      <c r="AA132" s="16">
        <v>0</v>
      </c>
      <c r="AB132" s="16">
        <v>0</v>
      </c>
      <c r="AC132" s="116" t="s">
        <v>59</v>
      </c>
      <c r="AD132" s="108">
        <f>(AB132/AB$181)*100</f>
        <v>0</v>
      </c>
    </row>
    <row r="133" spans="1:30" s="29" customFormat="1">
      <c r="A133" s="5"/>
      <c r="B133" s="119" t="s">
        <v>5</v>
      </c>
      <c r="C133" s="16">
        <v>0</v>
      </c>
      <c r="D133" s="16">
        <v>0</v>
      </c>
      <c r="E133" s="116" t="s">
        <v>59</v>
      </c>
      <c r="F133" s="16">
        <v>0</v>
      </c>
      <c r="G133" s="16">
        <v>0</v>
      </c>
      <c r="H133" s="116" t="s">
        <v>59</v>
      </c>
      <c r="I133" s="108">
        <f>(G133/G$182)*100</f>
        <v>0</v>
      </c>
      <c r="J133" s="103">
        <v>0</v>
      </c>
      <c r="K133" s="103">
        <v>0</v>
      </c>
      <c r="L133" s="116" t="s">
        <v>59</v>
      </c>
      <c r="M133" s="103">
        <v>0</v>
      </c>
      <c r="N133" s="103">
        <v>0</v>
      </c>
      <c r="O133" s="116" t="s">
        <v>59</v>
      </c>
      <c r="P133" s="108">
        <f>(N133/N$182)*100</f>
        <v>0</v>
      </c>
      <c r="Q133" s="103">
        <v>0</v>
      </c>
      <c r="R133" s="103">
        <v>0</v>
      </c>
      <c r="S133" s="116" t="s">
        <v>59</v>
      </c>
      <c r="T133" s="103">
        <v>0</v>
      </c>
      <c r="U133" s="103">
        <v>0</v>
      </c>
      <c r="V133" s="116" t="s">
        <v>59</v>
      </c>
      <c r="W133" s="116" t="s">
        <v>59</v>
      </c>
      <c r="X133" s="16">
        <v>0</v>
      </c>
      <c r="Y133" s="16">
        <v>0</v>
      </c>
      <c r="Z133" s="116" t="s">
        <v>59</v>
      </c>
      <c r="AA133" s="16">
        <v>0</v>
      </c>
      <c r="AB133" s="16">
        <v>0</v>
      </c>
      <c r="AC133" s="116" t="s">
        <v>59</v>
      </c>
      <c r="AD133" s="108">
        <f>(AB133/AB$182)*100</f>
        <v>0</v>
      </c>
    </row>
    <row r="134" spans="1:30" s="29" customFormat="1">
      <c r="A134" s="5"/>
      <c r="B134" s="119" t="s">
        <v>6</v>
      </c>
      <c r="C134" s="16">
        <v>0</v>
      </c>
      <c r="D134" s="16">
        <v>0</v>
      </c>
      <c r="E134" s="116" t="s">
        <v>59</v>
      </c>
      <c r="F134" s="16">
        <v>0</v>
      </c>
      <c r="G134" s="16">
        <v>0</v>
      </c>
      <c r="H134" s="116" t="s">
        <v>59</v>
      </c>
      <c r="I134" s="108">
        <f>(G134/G$183)*100</f>
        <v>0</v>
      </c>
      <c r="J134" s="103">
        <v>0</v>
      </c>
      <c r="K134" s="103">
        <v>0</v>
      </c>
      <c r="L134" s="116" t="s">
        <v>59</v>
      </c>
      <c r="M134" s="103">
        <v>0</v>
      </c>
      <c r="N134" s="103">
        <v>0</v>
      </c>
      <c r="O134" s="116" t="s">
        <v>59</v>
      </c>
      <c r="P134" s="108">
        <f>(N134/N$183)*100</f>
        <v>0</v>
      </c>
      <c r="Q134" s="103">
        <v>0</v>
      </c>
      <c r="R134" s="103">
        <v>0</v>
      </c>
      <c r="S134" s="116" t="s">
        <v>59</v>
      </c>
      <c r="T134" s="103">
        <v>0</v>
      </c>
      <c r="U134" s="103">
        <v>0</v>
      </c>
      <c r="V134" s="116" t="s">
        <v>59</v>
      </c>
      <c r="W134" s="116" t="s">
        <v>59</v>
      </c>
      <c r="X134" s="16">
        <v>0</v>
      </c>
      <c r="Y134" s="16">
        <v>0</v>
      </c>
      <c r="Z134" s="116" t="s">
        <v>59</v>
      </c>
      <c r="AA134" s="16">
        <v>0</v>
      </c>
      <c r="AB134" s="16">
        <v>0</v>
      </c>
      <c r="AC134" s="116" t="s">
        <v>59</v>
      </c>
      <c r="AD134" s="108">
        <f>(AB134/AB$183)*100</f>
        <v>0</v>
      </c>
    </row>
    <row r="135" spans="1:30" s="29" customFormat="1">
      <c r="A135" s="5"/>
      <c r="B135" s="119" t="s">
        <v>25</v>
      </c>
      <c r="C135" s="16">
        <v>0</v>
      </c>
      <c r="D135" s="16">
        <v>0</v>
      </c>
      <c r="E135" s="116" t="s">
        <v>59</v>
      </c>
      <c r="F135" s="16">
        <v>0</v>
      </c>
      <c r="G135" s="16">
        <v>0</v>
      </c>
      <c r="H135" s="116" t="s">
        <v>59</v>
      </c>
      <c r="I135" s="108">
        <f>(G135/G$184)*100</f>
        <v>0</v>
      </c>
      <c r="J135" s="103">
        <v>0</v>
      </c>
      <c r="K135" s="103">
        <v>0</v>
      </c>
      <c r="L135" s="116" t="s">
        <v>59</v>
      </c>
      <c r="M135" s="103">
        <v>0</v>
      </c>
      <c r="N135" s="103">
        <v>0</v>
      </c>
      <c r="O135" s="116" t="s">
        <v>59</v>
      </c>
      <c r="P135" s="108">
        <f>(N135/N$184)*100</f>
        <v>0</v>
      </c>
      <c r="Q135" s="103">
        <v>0</v>
      </c>
      <c r="R135" s="103">
        <v>0</v>
      </c>
      <c r="S135" s="116" t="s">
        <v>59</v>
      </c>
      <c r="T135" s="103">
        <v>0</v>
      </c>
      <c r="U135" s="103">
        <v>0</v>
      </c>
      <c r="V135" s="116" t="s">
        <v>59</v>
      </c>
      <c r="W135" s="116" t="s">
        <v>59</v>
      </c>
      <c r="X135" s="16">
        <v>0</v>
      </c>
      <c r="Y135" s="16">
        <v>0</v>
      </c>
      <c r="Z135" s="116" t="s">
        <v>59</v>
      </c>
      <c r="AA135" s="16">
        <v>0</v>
      </c>
      <c r="AB135" s="16">
        <v>0</v>
      </c>
      <c r="AC135" s="116" t="s">
        <v>59</v>
      </c>
      <c r="AD135" s="108">
        <f>(AB135/AB$184)*100</f>
        <v>0</v>
      </c>
    </row>
    <row r="136" spans="1:30" s="29" customFormat="1">
      <c r="A136" s="5"/>
      <c r="B136" s="119"/>
      <c r="C136" s="16"/>
      <c r="D136" s="16"/>
      <c r="E136" s="107"/>
      <c r="F136" s="16"/>
      <c r="G136" s="16"/>
      <c r="H136" s="107"/>
      <c r="I136" s="108"/>
      <c r="J136" s="103"/>
      <c r="K136" s="103"/>
      <c r="L136" s="107"/>
      <c r="M136" s="103"/>
      <c r="N136" s="103"/>
      <c r="O136" s="107"/>
      <c r="P136" s="108"/>
      <c r="Q136" s="103"/>
      <c r="R136" s="103"/>
      <c r="S136" s="107"/>
      <c r="T136" s="103"/>
      <c r="U136" s="103"/>
      <c r="V136" s="107"/>
      <c r="W136" s="108"/>
      <c r="X136" s="16"/>
      <c r="Y136" s="16"/>
      <c r="Z136" s="107"/>
      <c r="AA136" s="16"/>
      <c r="AB136" s="16"/>
      <c r="AC136" s="107"/>
      <c r="AD136" s="108"/>
    </row>
    <row r="137" spans="1:30" s="30" customFormat="1" ht="15">
      <c r="A137" s="20">
        <v>20</v>
      </c>
      <c r="B137" s="118" t="s">
        <v>7</v>
      </c>
      <c r="C137" s="12">
        <f>C138+C139+C140+C141+C142</f>
        <v>929.2726271520005</v>
      </c>
      <c r="D137" s="12">
        <f>D138+D139+D140+D141+D142</f>
        <v>638.47914967899919</v>
      </c>
      <c r="E137" s="105">
        <f t="shared" ref="E137:E142" si="207">((D137-C137)/C137)*100</f>
        <v>-31.292590460155285</v>
      </c>
      <c r="F137" s="12">
        <f>F138+F139+F140+F141+F142</f>
        <v>1842.374373236001</v>
      </c>
      <c r="G137" s="12">
        <f>G138+G139+G140+G141+G142</f>
        <v>1555.9088540199994</v>
      </c>
      <c r="H137" s="105">
        <f t="shared" ref="H137:H142" si="208">((G137-F137)/F137)*100</f>
        <v>-15.548713843258962</v>
      </c>
      <c r="I137" s="106">
        <f>(G137/G$179)*100</f>
        <v>7.6021267044498773</v>
      </c>
      <c r="J137" s="23">
        <f>J138+J139+J140+J141+J142</f>
        <v>103353</v>
      </c>
      <c r="K137" s="23">
        <f>K138+K139+K140+K141+K142</f>
        <v>57262</v>
      </c>
      <c r="L137" s="105">
        <f t="shared" ref="L137:L142" si="209">((K137-J137)/J137)*100</f>
        <v>-44.59570597853957</v>
      </c>
      <c r="M137" s="23">
        <f>M138+M139+M140+M141+M142</f>
        <v>177701</v>
      </c>
      <c r="N137" s="23">
        <f>N138+N139+N140+N141+N142</f>
        <v>75785</v>
      </c>
      <c r="O137" s="105">
        <f t="shared" ref="O137:O142" si="210">((N137-M137)/M137)*100</f>
        <v>-57.352519119194604</v>
      </c>
      <c r="P137" s="106">
        <f>(N137/N$179)*100</f>
        <v>5.320586672170843</v>
      </c>
      <c r="Q137" s="23">
        <f>Q138+Q139+Q140+Q141+Q142</f>
        <v>197131</v>
      </c>
      <c r="R137" s="23">
        <f>R138+R139+R140+R141+R142</f>
        <v>255922</v>
      </c>
      <c r="S137" s="105">
        <f t="shared" ref="S137:S142" si="211">((R137-Q137)/Q137)*100</f>
        <v>29.823315460277684</v>
      </c>
      <c r="T137" s="23">
        <f>T138+T139+T140+T141+T142</f>
        <v>806739</v>
      </c>
      <c r="U137" s="23">
        <f>U138+U139+U140+U141+U142</f>
        <v>729960</v>
      </c>
      <c r="V137" s="105">
        <f t="shared" ref="V137:V142" si="212">((U137-T137)/T137)*100</f>
        <v>-9.5172044490225467</v>
      </c>
      <c r="W137" s="106">
        <f>(U137/U$179)*100</f>
        <v>6.5629655296859646</v>
      </c>
      <c r="X137" s="12">
        <f>X138+X139+X140+X141+X142</f>
        <v>24302.683553000003</v>
      </c>
      <c r="Y137" s="12">
        <f>Y138+Y139+Y140+Y141+Y142</f>
        <v>20957.734235999997</v>
      </c>
      <c r="Z137" s="105">
        <f t="shared" ref="Z137:Z142" si="213">((Y137-X137)/X137)*100</f>
        <v>-13.76370354206046</v>
      </c>
      <c r="AA137" s="12">
        <f>AA138+AA139+AA140+AA141+AA142</f>
        <v>58301.715669000005</v>
      </c>
      <c r="AB137" s="12">
        <f>AB138+AB139+AB140+AB141+AB142</f>
        <v>41810.677366999997</v>
      </c>
      <c r="AC137" s="105">
        <f t="shared" ref="AC137:AC142" si="214">((AB137-AA137)/AA137)*100</f>
        <v>-28.285682698645807</v>
      </c>
      <c r="AD137" s="106">
        <f>(AB137/AB$179)*100</f>
        <v>8.9905652902147981</v>
      </c>
    </row>
    <row r="138" spans="1:30" s="29" customFormat="1">
      <c r="A138" s="9"/>
      <c r="B138" s="120" t="s">
        <v>3</v>
      </c>
      <c r="C138" s="16">
        <v>105.51636515</v>
      </c>
      <c r="D138" s="16">
        <v>89.505406384999986</v>
      </c>
      <c r="E138" s="107">
        <f t="shared" si="207"/>
        <v>-15.173910456675745</v>
      </c>
      <c r="F138" s="16">
        <v>148.07029190099999</v>
      </c>
      <c r="G138" s="16">
        <v>124.277423355</v>
      </c>
      <c r="H138" s="107">
        <f t="shared" si="208"/>
        <v>-16.068630810769214</v>
      </c>
      <c r="I138" s="108">
        <f>(G138/G$180)*100</f>
        <v>5.2911375488987131</v>
      </c>
      <c r="J138" s="103">
        <v>2250</v>
      </c>
      <c r="K138" s="103">
        <v>1801</v>
      </c>
      <c r="L138" s="107">
        <f t="shared" si="209"/>
        <v>-19.955555555555556</v>
      </c>
      <c r="M138" s="103">
        <v>3423</v>
      </c>
      <c r="N138" s="103">
        <v>2344</v>
      </c>
      <c r="O138" s="107">
        <f t="shared" si="210"/>
        <v>-31.52205667543091</v>
      </c>
      <c r="P138" s="108">
        <f>(N138/N$180)*100</f>
        <v>3.8851043375930252</v>
      </c>
      <c r="Q138" s="103">
        <v>0</v>
      </c>
      <c r="R138" s="103">
        <v>0</v>
      </c>
      <c r="S138" s="116" t="s">
        <v>59</v>
      </c>
      <c r="T138" s="103">
        <v>0</v>
      </c>
      <c r="U138" s="103">
        <v>0</v>
      </c>
      <c r="V138" s="116" t="s">
        <v>59</v>
      </c>
      <c r="W138" s="116" t="s">
        <v>59</v>
      </c>
      <c r="X138" s="16">
        <v>108.41241399999998</v>
      </c>
      <c r="Y138" s="16">
        <v>78.602213000000006</v>
      </c>
      <c r="Z138" s="107">
        <f t="shared" si="213"/>
        <v>-27.497036455622126</v>
      </c>
      <c r="AA138" s="16">
        <v>162.85359600000001</v>
      </c>
      <c r="AB138" s="16">
        <v>104.02991300000002</v>
      </c>
      <c r="AC138" s="107">
        <f t="shared" si="214"/>
        <v>-36.120592019349687</v>
      </c>
      <c r="AD138" s="108">
        <f>(AB138/AB$180)*100</f>
        <v>4.1722564401877325</v>
      </c>
    </row>
    <row r="139" spans="1:30" s="29" customFormat="1">
      <c r="A139" s="9"/>
      <c r="B139" s="120" t="s">
        <v>4</v>
      </c>
      <c r="C139" s="16">
        <v>548.04169081900068</v>
      </c>
      <c r="D139" s="16">
        <v>293.32406781499941</v>
      </c>
      <c r="E139" s="107">
        <f t="shared" si="207"/>
        <v>-46.477782123354139</v>
      </c>
      <c r="F139" s="16">
        <v>933.56379474300093</v>
      </c>
      <c r="G139" s="16">
        <v>395.0184855899995</v>
      </c>
      <c r="H139" s="107">
        <f t="shared" si="208"/>
        <v>-57.687038870359849</v>
      </c>
      <c r="I139" s="108">
        <f>(G139/G$181)*100</f>
        <v>7.8034512588179634</v>
      </c>
      <c r="J139" s="103">
        <v>101018</v>
      </c>
      <c r="K139" s="103">
        <v>55427</v>
      </c>
      <c r="L139" s="107">
        <f t="shared" si="209"/>
        <v>-45.131560711952325</v>
      </c>
      <c r="M139" s="103">
        <v>174135</v>
      </c>
      <c r="N139" s="103">
        <v>73389</v>
      </c>
      <c r="O139" s="107">
        <f t="shared" si="210"/>
        <v>-57.855112412783186</v>
      </c>
      <c r="P139" s="108">
        <f>(N139/N$181)*100</f>
        <v>5.3889392698875422</v>
      </c>
      <c r="Q139" s="103">
        <v>0</v>
      </c>
      <c r="R139" s="103">
        <v>0</v>
      </c>
      <c r="S139" s="116" t="s">
        <v>59</v>
      </c>
      <c r="T139" s="103">
        <v>0</v>
      </c>
      <c r="U139" s="103">
        <v>0</v>
      </c>
      <c r="V139" s="116" t="s">
        <v>59</v>
      </c>
      <c r="W139" s="116" t="s">
        <v>59</v>
      </c>
      <c r="X139" s="16">
        <v>9352.5750019999996</v>
      </c>
      <c r="Y139" s="16">
        <v>4053.5174810000003</v>
      </c>
      <c r="Z139" s="107">
        <f t="shared" si="213"/>
        <v>-56.658808080842149</v>
      </c>
      <c r="AA139" s="16">
        <v>15952.521947000001</v>
      </c>
      <c r="AB139" s="16">
        <v>5463.0163810000013</v>
      </c>
      <c r="AC139" s="107">
        <f t="shared" si="214"/>
        <v>-65.754528348871105</v>
      </c>
      <c r="AD139" s="108">
        <f>(AB139/AB$181)*100</f>
        <v>2.669142370375464</v>
      </c>
    </row>
    <row r="140" spans="1:30" s="29" customFormat="1">
      <c r="A140" s="9"/>
      <c r="B140" s="120" t="s">
        <v>5</v>
      </c>
      <c r="C140" s="16">
        <v>267.34805008699993</v>
      </c>
      <c r="D140" s="16">
        <v>232.17176248199988</v>
      </c>
      <c r="E140" s="107">
        <f t="shared" si="207"/>
        <v>-13.157487998716672</v>
      </c>
      <c r="F140" s="16">
        <v>737.15306634600017</v>
      </c>
      <c r="G140" s="16">
        <v>986.34175997099987</v>
      </c>
      <c r="H140" s="107">
        <f t="shared" si="208"/>
        <v>33.80419956199939</v>
      </c>
      <c r="I140" s="108">
        <f>(G140/G$182)*100</f>
        <v>9.5713290291688651</v>
      </c>
      <c r="J140" s="103">
        <v>4</v>
      </c>
      <c r="K140" s="103">
        <v>1</v>
      </c>
      <c r="L140" s="107">
        <f t="shared" si="209"/>
        <v>-75</v>
      </c>
      <c r="M140" s="103">
        <v>7</v>
      </c>
      <c r="N140" s="103">
        <v>5</v>
      </c>
      <c r="O140" s="107">
        <f t="shared" si="210"/>
        <v>-28.571428571428569</v>
      </c>
      <c r="P140" s="108">
        <f>(N140/N$182)*100</f>
        <v>5.1020408163265305</v>
      </c>
      <c r="Q140" s="103">
        <v>27285</v>
      </c>
      <c r="R140" s="103">
        <v>10973</v>
      </c>
      <c r="S140" s="107">
        <f t="shared" si="211"/>
        <v>-59.783763972878866</v>
      </c>
      <c r="T140" s="103">
        <v>63907</v>
      </c>
      <c r="U140" s="103">
        <v>11495</v>
      </c>
      <c r="V140" s="107">
        <f t="shared" si="212"/>
        <v>-82.012925031686663</v>
      </c>
      <c r="W140" s="108">
        <f>(U140/U$182)*100</f>
        <v>0.22055275374359279</v>
      </c>
      <c r="X140" s="16">
        <v>3617.5110640000003</v>
      </c>
      <c r="Y140" s="16">
        <v>1778.684252</v>
      </c>
      <c r="Z140" s="107">
        <f t="shared" si="213"/>
        <v>-50.831269883297871</v>
      </c>
      <c r="AA140" s="16">
        <v>6412.1109590000005</v>
      </c>
      <c r="AB140" s="16">
        <v>2426.1096429999998</v>
      </c>
      <c r="AC140" s="107">
        <f t="shared" si="214"/>
        <v>-62.163635992687759</v>
      </c>
      <c r="AD140" s="108">
        <f>(AB140/AB$182)*100</f>
        <v>4.7172948903550855</v>
      </c>
    </row>
    <row r="141" spans="1:30" s="29" customFormat="1">
      <c r="A141" s="9"/>
      <c r="B141" s="120" t="s">
        <v>6</v>
      </c>
      <c r="C141" s="16">
        <v>7.2956216000000004E-2</v>
      </c>
      <c r="D141" s="16">
        <v>2.1036746969999989</v>
      </c>
      <c r="E141" s="107">
        <f t="shared" si="207"/>
        <v>2783.4756136475044</v>
      </c>
      <c r="F141" s="16">
        <v>0.31507440600000058</v>
      </c>
      <c r="G141" s="16">
        <v>8.8746187040000013</v>
      </c>
      <c r="H141" s="107">
        <f t="shared" si="208"/>
        <v>2716.6739458996185</v>
      </c>
      <c r="I141" s="108">
        <f>(G141/G$183)*100</f>
        <v>0.42772467053030599</v>
      </c>
      <c r="J141" s="103">
        <v>0</v>
      </c>
      <c r="K141" s="103">
        <v>0</v>
      </c>
      <c r="L141" s="116" t="s">
        <v>59</v>
      </c>
      <c r="M141" s="103">
        <v>0</v>
      </c>
      <c r="N141" s="103">
        <v>0</v>
      </c>
      <c r="O141" s="116" t="s">
        <v>59</v>
      </c>
      <c r="P141" s="108">
        <f>(N141/N$183)*100</f>
        <v>0</v>
      </c>
      <c r="Q141" s="103">
        <v>178</v>
      </c>
      <c r="R141" s="103">
        <v>4090</v>
      </c>
      <c r="S141" s="107">
        <f t="shared" si="211"/>
        <v>2197.7528089887642</v>
      </c>
      <c r="T141" s="103">
        <v>1472</v>
      </c>
      <c r="U141" s="103">
        <v>16462</v>
      </c>
      <c r="V141" s="107">
        <f t="shared" si="212"/>
        <v>1018.3423913043479</v>
      </c>
      <c r="W141" s="108">
        <f>(U141/U$183)*100</f>
        <v>5.5373727248569571</v>
      </c>
      <c r="X141" s="16">
        <v>-2.0857269999999999</v>
      </c>
      <c r="Y141" s="16">
        <v>-0.90890999999999988</v>
      </c>
      <c r="Z141" s="107">
        <f t="shared" si="213"/>
        <v>-56.42238893201268</v>
      </c>
      <c r="AA141" s="16">
        <v>-5.1066330000000004</v>
      </c>
      <c r="AB141" s="16">
        <v>-0.60336999999999985</v>
      </c>
      <c r="AC141" s="107">
        <f t="shared" si="214"/>
        <v>-88.184582679037248</v>
      </c>
      <c r="AD141" s="108">
        <f>(AB141/AB$183)*100</f>
        <v>-5.8010980468926913E-3</v>
      </c>
    </row>
    <row r="142" spans="1:30" s="29" customFormat="1">
      <c r="A142" s="9"/>
      <c r="B142" s="119" t="s">
        <v>25</v>
      </c>
      <c r="C142" s="16">
        <v>8.2935648800000017</v>
      </c>
      <c r="D142" s="16">
        <v>21.374238300000002</v>
      </c>
      <c r="E142" s="107">
        <f t="shared" si="207"/>
        <v>157.720758314005</v>
      </c>
      <c r="F142" s="16">
        <v>23.272145840000004</v>
      </c>
      <c r="G142" s="16">
        <v>41.396566400000005</v>
      </c>
      <c r="H142" s="107">
        <f t="shared" si="208"/>
        <v>77.880315311740063</v>
      </c>
      <c r="I142" s="108">
        <f>(G142/G$184)*100</f>
        <v>6.1250274502657582</v>
      </c>
      <c r="J142" s="103">
        <v>81</v>
      </c>
      <c r="K142" s="103">
        <v>33</v>
      </c>
      <c r="L142" s="107">
        <f t="shared" si="209"/>
        <v>-59.259259259259252</v>
      </c>
      <c r="M142" s="103">
        <v>136</v>
      </c>
      <c r="N142" s="103">
        <v>47</v>
      </c>
      <c r="O142" s="107">
        <f t="shared" si="210"/>
        <v>-65.441176470588232</v>
      </c>
      <c r="P142" s="108">
        <f>(N142/N$184)*100</f>
        <v>2.6404494382022472</v>
      </c>
      <c r="Q142" s="103">
        <v>169668</v>
      </c>
      <c r="R142" s="103">
        <v>240859</v>
      </c>
      <c r="S142" s="107">
        <f t="shared" si="211"/>
        <v>41.959002286818965</v>
      </c>
      <c r="T142" s="103">
        <v>741360</v>
      </c>
      <c r="U142" s="103">
        <v>702003</v>
      </c>
      <c r="V142" s="107">
        <f t="shared" si="212"/>
        <v>-5.3087568792489481</v>
      </c>
      <c r="W142" s="108">
        <f>(U142/U$184)*100</f>
        <v>12.506250871826264</v>
      </c>
      <c r="X142" s="16">
        <v>11226.2708</v>
      </c>
      <c r="Y142" s="16">
        <v>15047.839199999999</v>
      </c>
      <c r="Z142" s="107">
        <f t="shared" si="213"/>
        <v>34.041298914684994</v>
      </c>
      <c r="AA142" s="16">
        <v>35779.335800000001</v>
      </c>
      <c r="AB142" s="16">
        <v>33818.124799999998</v>
      </c>
      <c r="AC142" s="107">
        <f t="shared" si="214"/>
        <v>-5.4814069522218549</v>
      </c>
      <c r="AD142" s="108">
        <f>(AB142/AB$184)*100</f>
        <v>17.249475759002465</v>
      </c>
    </row>
    <row r="143" spans="1:30" s="29" customFormat="1">
      <c r="A143" s="9"/>
      <c r="B143" s="119"/>
      <c r="C143" s="16"/>
      <c r="D143" s="16"/>
      <c r="E143" s="107"/>
      <c r="F143" s="16"/>
      <c r="G143" s="16"/>
      <c r="H143" s="107"/>
      <c r="I143" s="108"/>
      <c r="J143" s="103"/>
      <c r="K143" s="103"/>
      <c r="L143" s="107"/>
      <c r="M143" s="103"/>
      <c r="N143" s="103"/>
      <c r="O143" s="107"/>
      <c r="P143" s="108"/>
      <c r="Q143" s="103"/>
      <c r="R143" s="103"/>
      <c r="S143" s="107"/>
      <c r="T143" s="103"/>
      <c r="U143" s="103"/>
      <c r="V143" s="107"/>
      <c r="W143" s="108"/>
      <c r="X143" s="16"/>
      <c r="Y143" s="16"/>
      <c r="Z143" s="107"/>
      <c r="AA143" s="16"/>
      <c r="AB143" s="16"/>
      <c r="AC143" s="107"/>
      <c r="AD143" s="108"/>
    </row>
    <row r="144" spans="1:30" s="30" customFormat="1" ht="15">
      <c r="A144" s="20">
        <v>21</v>
      </c>
      <c r="B144" s="118" t="s">
        <v>13</v>
      </c>
      <c r="C144" s="12">
        <f>C145+C146+C147+C148+C149</f>
        <v>48.500849130357324</v>
      </c>
      <c r="D144" s="12">
        <f>D145+D146+D147+D148+D149</f>
        <v>19.938952343535203</v>
      </c>
      <c r="E144" s="105">
        <f t="shared" ref="E144:E149" si="215">((D144-C144)/C144)*100</f>
        <v>-58.889477811110837</v>
      </c>
      <c r="F144" s="12">
        <f>F145+F146+F147+F148+F149</f>
        <v>74.795214544881219</v>
      </c>
      <c r="G144" s="12">
        <f>G145+G146+G147+G148+G149</f>
        <v>33.667074360506156</v>
      </c>
      <c r="H144" s="105">
        <f t="shared" ref="H144:H149" si="216">((G144-F144)/F144)*100</f>
        <v>-54.987662559208161</v>
      </c>
      <c r="I144" s="106">
        <f>(G144/G$179)*100</f>
        <v>0.16449637419019006</v>
      </c>
      <c r="J144" s="23">
        <f>J145+J146+J147+J148+J149</f>
        <v>16234</v>
      </c>
      <c r="K144" s="23">
        <f>K145+K146+K147+K148+K149</f>
        <v>8801</v>
      </c>
      <c r="L144" s="105">
        <f t="shared" ref="L144:L149" si="217">((K144-J144)/J144)*100</f>
        <v>-45.786620672662316</v>
      </c>
      <c r="M144" s="23">
        <f>M145+M146+M147+M148+M149</f>
        <v>25402</v>
      </c>
      <c r="N144" s="23">
        <f>N145+N146+N147+N148+N149</f>
        <v>12775</v>
      </c>
      <c r="O144" s="105">
        <f t="shared" ref="O144:O149" si="218">((N144-M144)/M144)*100</f>
        <v>-49.708684355562553</v>
      </c>
      <c r="P144" s="106">
        <f>(N144/N$179)*100</f>
        <v>0.89688585784762842</v>
      </c>
      <c r="Q144" s="23">
        <f>Q145+Q146+Q147+Q148+Q149</f>
        <v>261190</v>
      </c>
      <c r="R144" s="23">
        <f>R145+R146+R147+R148+R149</f>
        <v>21551</v>
      </c>
      <c r="S144" s="105">
        <f t="shared" ref="S144:S149" si="219">((R144-Q144)/Q144)*100</f>
        <v>-91.748918411884077</v>
      </c>
      <c r="T144" s="23">
        <f>T145+T146+T147+T148+T149</f>
        <v>363731</v>
      </c>
      <c r="U144" s="23">
        <f>U145+U146+U147+U148+U149</f>
        <v>48889</v>
      </c>
      <c r="V144" s="105">
        <f t="shared" ref="V144:V149" si="220">((U144-T144)/T144)*100</f>
        <v>-86.559023014260532</v>
      </c>
      <c r="W144" s="106">
        <f>(U144/U$179)*100</f>
        <v>0.43955397799991386</v>
      </c>
      <c r="X144" s="12">
        <f>X145+X146+X147+X148+X149</f>
        <v>3817.3798668019999</v>
      </c>
      <c r="Y144" s="12">
        <f>Y145+Y146+Y147+Y148+Y149</f>
        <v>608.2547085999995</v>
      </c>
      <c r="Z144" s="105">
        <f t="shared" ref="Z144:Z149" si="221">((Y144-X144)/X144)*100</f>
        <v>-84.066172877116273</v>
      </c>
      <c r="AA144" s="12">
        <f>AA145+AA146+AA147+AA148+AA149</f>
        <v>5945.2155047020005</v>
      </c>
      <c r="AB144" s="12">
        <f>AB145+AB146+AB147+AB148+AB149</f>
        <v>1501.8735835999996</v>
      </c>
      <c r="AC144" s="105">
        <f t="shared" ref="AC144:AC149" si="222">((AB144-AA144)/AA144)*100</f>
        <v>-74.738113657744023</v>
      </c>
      <c r="AD144" s="106">
        <f>(AB144/AB$179)*100</f>
        <v>0.32294842756271558</v>
      </c>
    </row>
    <row r="145" spans="1:30" s="29" customFormat="1">
      <c r="A145" s="9"/>
      <c r="B145" s="120" t="s">
        <v>3</v>
      </c>
      <c r="C145" s="16">
        <v>3.0038254999999996</v>
      </c>
      <c r="D145" s="16">
        <v>1.5109412</v>
      </c>
      <c r="E145" s="107">
        <f t="shared" si="215"/>
        <v>-49.699434937215884</v>
      </c>
      <c r="F145" s="16">
        <v>4.5436588999999996</v>
      </c>
      <c r="G145" s="16">
        <v>2.8118911999999994</v>
      </c>
      <c r="H145" s="107">
        <f t="shared" si="216"/>
        <v>-38.113946009459475</v>
      </c>
      <c r="I145" s="108">
        <f>(G145/G$180)*100</f>
        <v>0.11971686176046933</v>
      </c>
      <c r="J145" s="103">
        <v>147</v>
      </c>
      <c r="K145" s="103">
        <v>65</v>
      </c>
      <c r="L145" s="107">
        <f t="shared" si="217"/>
        <v>-55.782312925170061</v>
      </c>
      <c r="M145" s="103">
        <v>245</v>
      </c>
      <c r="N145" s="103">
        <v>112</v>
      </c>
      <c r="O145" s="107">
        <f t="shared" si="218"/>
        <v>-54.285714285714285</v>
      </c>
      <c r="P145" s="108">
        <f>(N145/N$180)*100</f>
        <v>0.18563638473140734</v>
      </c>
      <c r="Q145" s="103">
        <v>0</v>
      </c>
      <c r="R145" s="103">
        <v>0</v>
      </c>
      <c r="S145" s="116" t="s">
        <v>59</v>
      </c>
      <c r="T145" s="103">
        <v>0</v>
      </c>
      <c r="U145" s="103">
        <v>0</v>
      </c>
      <c r="V145" s="116" t="s">
        <v>59</v>
      </c>
      <c r="W145" s="116" t="s">
        <v>59</v>
      </c>
      <c r="X145" s="16">
        <v>5.2218409999999995</v>
      </c>
      <c r="Y145" s="16">
        <v>2.2397500000000004</v>
      </c>
      <c r="Z145" s="107">
        <f t="shared" si="221"/>
        <v>-57.108039099620221</v>
      </c>
      <c r="AA145" s="16">
        <v>7.3314830000000004</v>
      </c>
      <c r="AB145" s="16">
        <v>3.7494499999999999</v>
      </c>
      <c r="AC145" s="107">
        <f t="shared" si="222"/>
        <v>-48.858232365811944</v>
      </c>
      <c r="AD145" s="108">
        <f>(AB145/AB$180)*100</f>
        <v>0.15037662205544564</v>
      </c>
    </row>
    <row r="146" spans="1:30" s="29" customFormat="1">
      <c r="A146" s="9"/>
      <c r="B146" s="120" t="s">
        <v>4</v>
      </c>
      <c r="C146" s="16">
        <v>24.63807944635732</v>
      </c>
      <c r="D146" s="16">
        <v>17.052347725535203</v>
      </c>
      <c r="E146" s="107">
        <f t="shared" si="215"/>
        <v>-30.788648674252283</v>
      </c>
      <c r="F146" s="16">
        <v>38.884792681999855</v>
      </c>
      <c r="G146" s="16">
        <v>25.623883853506157</v>
      </c>
      <c r="H146" s="107">
        <f t="shared" si="216"/>
        <v>-34.103071956539708</v>
      </c>
      <c r="I146" s="108">
        <f>(G146/G$181)*100</f>
        <v>0.50619081386481346</v>
      </c>
      <c r="J146" s="103">
        <v>16083</v>
      </c>
      <c r="K146" s="103">
        <v>8736</v>
      </c>
      <c r="L146" s="107">
        <f t="shared" si="217"/>
        <v>-45.68177578809923</v>
      </c>
      <c r="M146" s="103">
        <v>25152</v>
      </c>
      <c r="N146" s="103">
        <v>12661</v>
      </c>
      <c r="O146" s="107">
        <f t="shared" si="218"/>
        <v>-49.662054707379134</v>
      </c>
      <c r="P146" s="108">
        <f>(N146/N$181)*100</f>
        <v>0.92969464219496356</v>
      </c>
      <c r="Q146" s="103">
        <v>0</v>
      </c>
      <c r="R146" s="103">
        <v>0</v>
      </c>
      <c r="S146" s="116" t="s">
        <v>59</v>
      </c>
      <c r="T146" s="103">
        <v>0</v>
      </c>
      <c r="U146" s="103">
        <v>0</v>
      </c>
      <c r="V146" s="116" t="s">
        <v>59</v>
      </c>
      <c r="W146" s="116" t="s">
        <v>59</v>
      </c>
      <c r="X146" s="16">
        <v>769.39729499999987</v>
      </c>
      <c r="Y146" s="16">
        <v>374.24228879999953</v>
      </c>
      <c r="Z146" s="107">
        <f t="shared" si="221"/>
        <v>-51.359032422904527</v>
      </c>
      <c r="AA146" s="16">
        <v>1233.3574330000001</v>
      </c>
      <c r="AB146" s="16">
        <v>553.40100639999969</v>
      </c>
      <c r="AC146" s="107">
        <f t="shared" si="222"/>
        <v>-55.13052489140027</v>
      </c>
      <c r="AD146" s="108">
        <f>(AB146/AB$181)*100</f>
        <v>0.27038287476639034</v>
      </c>
    </row>
    <row r="147" spans="1:30" s="29" customFormat="1" ht="14.25" customHeight="1">
      <c r="A147" s="9"/>
      <c r="B147" s="120" t="s">
        <v>5</v>
      </c>
      <c r="C147" s="16">
        <v>19.848690920000003</v>
      </c>
      <c r="D147" s="16">
        <v>1.2598495269999999</v>
      </c>
      <c r="E147" s="107">
        <f t="shared" si="215"/>
        <v>-93.652732403976586</v>
      </c>
      <c r="F147" s="16">
        <v>29.713965242000008</v>
      </c>
      <c r="G147" s="16">
        <v>4.4432985269999996</v>
      </c>
      <c r="H147" s="107">
        <f t="shared" si="216"/>
        <v>-85.046430219553798</v>
      </c>
      <c r="I147" s="108">
        <f>(G147/G$182)*100</f>
        <v>4.311717692860207E-2</v>
      </c>
      <c r="J147" s="103">
        <v>2</v>
      </c>
      <c r="K147" s="103">
        <v>0</v>
      </c>
      <c r="L147" s="107">
        <f t="shared" si="217"/>
        <v>-100</v>
      </c>
      <c r="M147" s="103">
        <v>2</v>
      </c>
      <c r="N147" s="103">
        <v>0</v>
      </c>
      <c r="O147" s="107">
        <f t="shared" si="218"/>
        <v>-100</v>
      </c>
      <c r="P147" s="108">
        <f>(N147/N$182)*100</f>
        <v>0</v>
      </c>
      <c r="Q147" s="103">
        <v>210340</v>
      </c>
      <c r="R147" s="103">
        <v>19541</v>
      </c>
      <c r="S147" s="107">
        <f t="shared" si="219"/>
        <v>-90.709803175810592</v>
      </c>
      <c r="T147" s="103">
        <v>287542</v>
      </c>
      <c r="U147" s="103">
        <v>35728</v>
      </c>
      <c r="V147" s="107">
        <f t="shared" si="220"/>
        <v>-87.574684741707301</v>
      </c>
      <c r="W147" s="108">
        <f>(U147/U$182)*100</f>
        <v>0.68550750637243008</v>
      </c>
      <c r="X147" s="16">
        <v>2346.1131249999999</v>
      </c>
      <c r="Y147" s="16">
        <v>126.89257720000002</v>
      </c>
      <c r="Z147" s="107">
        <f t="shared" si="221"/>
        <v>-94.591370047426835</v>
      </c>
      <c r="AA147" s="16">
        <v>3492.6368487</v>
      </c>
      <c r="AB147" s="16">
        <v>246.67236460000001</v>
      </c>
      <c r="AC147" s="107">
        <f t="shared" si="222"/>
        <v>-92.93736007246747</v>
      </c>
      <c r="AD147" s="108">
        <f>(AB147/AB$182)*100</f>
        <v>0.47962642103862518</v>
      </c>
    </row>
    <row r="148" spans="1:30" s="27" customFormat="1">
      <c r="A148" s="9"/>
      <c r="B148" s="120" t="s">
        <v>6</v>
      </c>
      <c r="C148" s="16">
        <v>0</v>
      </c>
      <c r="D148" s="16">
        <v>0</v>
      </c>
      <c r="E148" s="116" t="s">
        <v>59</v>
      </c>
      <c r="F148" s="16">
        <v>0</v>
      </c>
      <c r="G148" s="16">
        <v>0</v>
      </c>
      <c r="H148" s="116" t="s">
        <v>59</v>
      </c>
      <c r="I148" s="108">
        <f>(G148/G$183)*100</f>
        <v>0</v>
      </c>
      <c r="J148" s="103">
        <v>0</v>
      </c>
      <c r="K148" s="103">
        <v>0</v>
      </c>
      <c r="L148" s="116" t="s">
        <v>59</v>
      </c>
      <c r="M148" s="103">
        <v>0</v>
      </c>
      <c r="N148" s="103">
        <v>0</v>
      </c>
      <c r="O148" s="116" t="s">
        <v>59</v>
      </c>
      <c r="P148" s="108">
        <f>(N148/N$183)*100</f>
        <v>0</v>
      </c>
      <c r="Q148" s="103">
        <v>0</v>
      </c>
      <c r="R148" s="103">
        <v>0</v>
      </c>
      <c r="S148" s="116" t="s">
        <v>59</v>
      </c>
      <c r="T148" s="103">
        <v>0</v>
      </c>
      <c r="U148" s="103">
        <v>0</v>
      </c>
      <c r="V148" s="116" t="s">
        <v>59</v>
      </c>
      <c r="W148" s="108">
        <f>(U148/U$183)*100</f>
        <v>0</v>
      </c>
      <c r="X148" s="16">
        <v>0</v>
      </c>
      <c r="Y148" s="16">
        <v>0</v>
      </c>
      <c r="Z148" s="116" t="s">
        <v>59</v>
      </c>
      <c r="AA148" s="16">
        <v>0</v>
      </c>
      <c r="AB148" s="16">
        <v>0</v>
      </c>
      <c r="AC148" s="116" t="s">
        <v>59</v>
      </c>
      <c r="AD148" s="108">
        <f>(AB148/AB$183)*100</f>
        <v>0</v>
      </c>
    </row>
    <row r="149" spans="1:30" s="27" customFormat="1">
      <c r="A149" s="9"/>
      <c r="B149" s="119" t="s">
        <v>25</v>
      </c>
      <c r="C149" s="16">
        <v>1.0102532639999997</v>
      </c>
      <c r="D149" s="16">
        <v>0.11581389099999999</v>
      </c>
      <c r="E149" s="107">
        <f t="shared" si="215"/>
        <v>-88.536152752286483</v>
      </c>
      <c r="F149" s="16">
        <v>1.6527977208813556</v>
      </c>
      <c r="G149" s="16">
        <v>0.78800077999999996</v>
      </c>
      <c r="H149" s="107">
        <f t="shared" si="216"/>
        <v>-52.323217170229519</v>
      </c>
      <c r="I149" s="108">
        <f>(G149/G$184)*100</f>
        <v>0.11659243333598866</v>
      </c>
      <c r="J149" s="103">
        <v>2</v>
      </c>
      <c r="K149" s="103">
        <v>0</v>
      </c>
      <c r="L149" s="107">
        <f t="shared" si="217"/>
        <v>-100</v>
      </c>
      <c r="M149" s="103">
        <v>3</v>
      </c>
      <c r="N149" s="103">
        <v>2</v>
      </c>
      <c r="O149" s="107">
        <f t="shared" si="218"/>
        <v>-33.333333333333329</v>
      </c>
      <c r="P149" s="108">
        <f>(N149/N$184)*100</f>
        <v>0.11235955056179776</v>
      </c>
      <c r="Q149" s="103">
        <v>50850</v>
      </c>
      <c r="R149" s="103">
        <v>2010</v>
      </c>
      <c r="S149" s="107">
        <f t="shared" si="219"/>
        <v>-96.047197640118</v>
      </c>
      <c r="T149" s="103">
        <v>76189</v>
      </c>
      <c r="U149" s="103">
        <v>13161</v>
      </c>
      <c r="V149" s="107">
        <f t="shared" si="220"/>
        <v>-82.725852813398262</v>
      </c>
      <c r="W149" s="108">
        <f>(U149/U$184)*100</f>
        <v>0.23446447910351587</v>
      </c>
      <c r="X149" s="16">
        <v>696.64760580200016</v>
      </c>
      <c r="Y149" s="16">
        <v>104.88009259999998</v>
      </c>
      <c r="Z149" s="107">
        <f t="shared" si="221"/>
        <v>-84.945029348194041</v>
      </c>
      <c r="AA149" s="16">
        <v>1211.8897400020001</v>
      </c>
      <c r="AB149" s="16">
        <v>698.05076259999998</v>
      </c>
      <c r="AC149" s="107">
        <f t="shared" si="222"/>
        <v>-42.399812494588168</v>
      </c>
      <c r="AD149" s="108">
        <f>(AB149/AB$184)*100</f>
        <v>0.35605196264524647</v>
      </c>
    </row>
    <row r="150" spans="1:30" s="27" customFormat="1">
      <c r="A150" s="9"/>
      <c r="B150" s="119"/>
      <c r="C150" s="16"/>
      <c r="D150" s="16"/>
      <c r="E150" s="107"/>
      <c r="F150" s="16"/>
      <c r="G150" s="16"/>
      <c r="H150" s="107"/>
      <c r="I150" s="108"/>
      <c r="J150" s="103"/>
      <c r="K150" s="103"/>
      <c r="L150" s="107"/>
      <c r="M150" s="103"/>
      <c r="N150" s="103"/>
      <c r="O150" s="107"/>
      <c r="P150" s="108"/>
      <c r="Q150" s="103"/>
      <c r="R150" s="103"/>
      <c r="S150" s="107"/>
      <c r="T150" s="103"/>
      <c r="U150" s="103"/>
      <c r="V150" s="107"/>
      <c r="W150" s="108"/>
      <c r="X150" s="16"/>
      <c r="Y150" s="16"/>
      <c r="Z150" s="107"/>
      <c r="AA150" s="16"/>
      <c r="AB150" s="16"/>
      <c r="AC150" s="107"/>
      <c r="AD150" s="108"/>
    </row>
    <row r="151" spans="1:30" s="26" customFormat="1" ht="15">
      <c r="A151" s="20">
        <v>22</v>
      </c>
      <c r="B151" s="118" t="s">
        <v>64</v>
      </c>
      <c r="C151" s="12">
        <f>C152+C153+C154+C155+C156</f>
        <v>33.373628542999995</v>
      </c>
      <c r="D151" s="12">
        <f>D152+D153+D154+D155+D156</f>
        <v>24.951503089999999</v>
      </c>
      <c r="E151" s="105">
        <f t="shared" ref="E151:E156" si="223">((D151-C151)/C151)*100</f>
        <v>-25.235869819035628</v>
      </c>
      <c r="F151" s="12">
        <f>F152+F153+F154+F155+F156</f>
        <v>50.157840530000001</v>
      </c>
      <c r="G151" s="12">
        <f>G152+G153+G154+G155+G156</f>
        <v>31.559542902999993</v>
      </c>
      <c r="H151" s="105">
        <f t="shared" ref="H151:H156" si="224">((G151-F151)/F151)*100</f>
        <v>-37.079542162259052</v>
      </c>
      <c r="I151" s="106">
        <f>(G151/G$179)*100</f>
        <v>0.15419903502910715</v>
      </c>
      <c r="J151" s="23">
        <f>J152+J153+J154+J155+J156</f>
        <v>4313</v>
      </c>
      <c r="K151" s="23">
        <f>K152+K153+K154+K155+K156</f>
        <v>2679</v>
      </c>
      <c r="L151" s="105">
        <f t="shared" ref="L151:L156" si="225">((K151-J151)/J151)*100</f>
        <v>-37.885462555066077</v>
      </c>
      <c r="M151" s="23">
        <f>M152+M153+M154+M155+M156</f>
        <v>6701</v>
      </c>
      <c r="N151" s="23">
        <f>N152+N153+N154+N155+N156</f>
        <v>3121</v>
      </c>
      <c r="O151" s="105">
        <f t="shared" ref="O151:O156" si="226">((N151-M151)/M151)*100</f>
        <v>-53.42486196090136</v>
      </c>
      <c r="P151" s="106">
        <f>(N151/N$179)*100</f>
        <v>0.21911395399940883</v>
      </c>
      <c r="Q151" s="23">
        <f>Q152+Q153+Q154+Q155+Q156</f>
        <v>44775</v>
      </c>
      <c r="R151" s="23">
        <f>R152+R153+R154+R155+R156</f>
        <v>61318</v>
      </c>
      <c r="S151" s="105">
        <f t="shared" ref="S151:S156" si="227">((R151-Q151)/Q151)*100</f>
        <v>36.946957007258511</v>
      </c>
      <c r="T151" s="23">
        <f>T152+T153+T154+T155+T156</f>
        <v>89553</v>
      </c>
      <c r="U151" s="23">
        <f>U152+U153+U154+U155+U156</f>
        <v>87204</v>
      </c>
      <c r="V151" s="105">
        <f t="shared" ref="V151:V156" si="228">((U151-T151)/T151)*100</f>
        <v>-2.6230277042645138</v>
      </c>
      <c r="W151" s="106">
        <f>(U151/U$179)*100</f>
        <v>0.78403864054295425</v>
      </c>
      <c r="X151" s="12">
        <f>X152+X153+X154+X155+X156</f>
        <v>1564.8335818999999</v>
      </c>
      <c r="Y151" s="12">
        <f>Y152+Y153+Y154+Y155+Y156</f>
        <v>2183.1107855</v>
      </c>
      <c r="Z151" s="105">
        <f t="shared" ref="Z151:Z156" si="229">((Y151-X151)/X151)*100</f>
        <v>39.510732051730137</v>
      </c>
      <c r="AA151" s="12">
        <f>AA152+AA153+AA154+AA155+AA156</f>
        <v>2740.4343705000001</v>
      </c>
      <c r="AB151" s="12">
        <f>AB152+AB153+AB154+AB155+AB156</f>
        <v>2821.9452999999999</v>
      </c>
      <c r="AC151" s="105">
        <f t="shared" ref="AC151:AC156" si="230">((AB151-AA151)/AA151)*100</f>
        <v>2.9743799150033228</v>
      </c>
      <c r="AD151" s="106">
        <f>(AB151/AB$179)*100</f>
        <v>0.60680393293721946</v>
      </c>
    </row>
    <row r="152" spans="1:30" s="27" customFormat="1">
      <c r="A152" s="9"/>
      <c r="B152" s="120" t="s">
        <v>3</v>
      </c>
      <c r="C152" s="16">
        <v>5.9024616999999999</v>
      </c>
      <c r="D152" s="16">
        <v>5.4017480000000004</v>
      </c>
      <c r="E152" s="107">
        <f t="shared" si="223"/>
        <v>-8.4831334017804725</v>
      </c>
      <c r="F152" s="16">
        <v>8.0940607</v>
      </c>
      <c r="G152" s="16">
        <v>6.7494969999999999</v>
      </c>
      <c r="H152" s="107">
        <f t="shared" si="224"/>
        <v>-16.611732353329153</v>
      </c>
      <c r="I152" s="108">
        <f>(G152/G$180)*100</f>
        <v>0.28736126038649812</v>
      </c>
      <c r="J152" s="103">
        <v>123</v>
      </c>
      <c r="K152" s="103">
        <v>105</v>
      </c>
      <c r="L152" s="107">
        <f t="shared" si="225"/>
        <v>-14.634146341463413</v>
      </c>
      <c r="M152" s="103">
        <v>196</v>
      </c>
      <c r="N152" s="103">
        <v>119</v>
      </c>
      <c r="O152" s="107">
        <f t="shared" si="226"/>
        <v>-39.285714285714285</v>
      </c>
      <c r="P152" s="108">
        <f>(N152/N$180)*100</f>
        <v>0.19723865877712032</v>
      </c>
      <c r="Q152" s="103">
        <v>0</v>
      </c>
      <c r="R152" s="103">
        <v>0</v>
      </c>
      <c r="S152" s="116" t="s">
        <v>59</v>
      </c>
      <c r="T152" s="103">
        <v>0</v>
      </c>
      <c r="U152" s="103">
        <v>0</v>
      </c>
      <c r="V152" s="116" t="s">
        <v>59</v>
      </c>
      <c r="W152" s="116" t="s">
        <v>59</v>
      </c>
      <c r="X152" s="16">
        <v>5.9399289</v>
      </c>
      <c r="Y152" s="16">
        <v>3.5128944</v>
      </c>
      <c r="Z152" s="107">
        <f t="shared" si="229"/>
        <v>-40.859655744364218</v>
      </c>
      <c r="AA152" s="16">
        <v>9.1324030999999994</v>
      </c>
      <c r="AB152" s="16">
        <v>3.6543372000000001</v>
      </c>
      <c r="AC152" s="107">
        <f t="shared" si="230"/>
        <v>-59.984933209967473</v>
      </c>
      <c r="AD152" s="108">
        <f>(AB152/AB$180)*100</f>
        <v>0.14656199815641105</v>
      </c>
    </row>
    <row r="153" spans="1:30" s="27" customFormat="1">
      <c r="A153" s="9"/>
      <c r="B153" s="120" t="s">
        <v>4</v>
      </c>
      <c r="C153" s="16">
        <v>23.324895629999997</v>
      </c>
      <c r="D153" s="16">
        <v>15.124625059999998</v>
      </c>
      <c r="E153" s="107">
        <f t="shared" si="223"/>
        <v>-35.156729959610111</v>
      </c>
      <c r="F153" s="16">
        <v>35.829851249999997</v>
      </c>
      <c r="G153" s="16">
        <v>19.326650559999997</v>
      </c>
      <c r="H153" s="107">
        <f t="shared" si="224"/>
        <v>-46.059919631957733</v>
      </c>
      <c r="I153" s="108">
        <f>(G153/G$181)*100</f>
        <v>0.38179118482495894</v>
      </c>
      <c r="J153" s="103">
        <v>4186</v>
      </c>
      <c r="K153" s="103">
        <v>2573</v>
      </c>
      <c r="L153" s="107">
        <f t="shared" si="225"/>
        <v>-38.53320592451027</v>
      </c>
      <c r="M153" s="103">
        <v>6500</v>
      </c>
      <c r="N153" s="103">
        <v>3001</v>
      </c>
      <c r="O153" s="107">
        <f t="shared" si="226"/>
        <v>-53.830769230769228</v>
      </c>
      <c r="P153" s="108">
        <f>(N153/N$181)*100</f>
        <v>0.22036281662009996</v>
      </c>
      <c r="Q153" s="103">
        <v>0</v>
      </c>
      <c r="R153" s="103">
        <v>0</v>
      </c>
      <c r="S153" s="116" t="s">
        <v>59</v>
      </c>
      <c r="T153" s="103">
        <v>0</v>
      </c>
      <c r="U153" s="103">
        <v>0</v>
      </c>
      <c r="V153" s="116" t="s">
        <v>59</v>
      </c>
      <c r="W153" s="116" t="s">
        <v>59</v>
      </c>
      <c r="X153" s="16">
        <v>403.45815649999997</v>
      </c>
      <c r="Y153" s="16">
        <v>268.8090153</v>
      </c>
      <c r="Z153" s="107">
        <f t="shared" si="229"/>
        <v>-33.373756120853137</v>
      </c>
      <c r="AA153" s="16">
        <v>593.48076989999993</v>
      </c>
      <c r="AB153" s="16">
        <v>314.44884130000003</v>
      </c>
      <c r="AC153" s="107">
        <f t="shared" si="230"/>
        <v>-47.016170152744138</v>
      </c>
      <c r="AD153" s="108">
        <f>(AB153/AB$181)*100</f>
        <v>0.15363467123187818</v>
      </c>
    </row>
    <row r="154" spans="1:30">
      <c r="A154" s="9"/>
      <c r="B154" s="120" t="s">
        <v>5</v>
      </c>
      <c r="C154" s="16">
        <v>3.5696192999999998</v>
      </c>
      <c r="D154" s="16">
        <v>2.5327416</v>
      </c>
      <c r="E154" s="107">
        <f t="shared" si="223"/>
        <v>-29.04729084135106</v>
      </c>
      <c r="F154" s="16">
        <v>5.2327503999999996</v>
      </c>
      <c r="G154" s="16">
        <v>3.3007616999999998</v>
      </c>
      <c r="H154" s="107">
        <f t="shared" si="224"/>
        <v>-36.921094115247691</v>
      </c>
      <c r="I154" s="108">
        <f>(G154/G$182)*100</f>
        <v>3.2030151778738081E-2</v>
      </c>
      <c r="J154" s="103">
        <v>0</v>
      </c>
      <c r="K154" s="103">
        <v>0</v>
      </c>
      <c r="L154" s="116" t="s">
        <v>59</v>
      </c>
      <c r="M154" s="103">
        <v>0</v>
      </c>
      <c r="N154" s="103">
        <v>0</v>
      </c>
      <c r="O154" s="116" t="s">
        <v>59</v>
      </c>
      <c r="P154" s="108">
        <f>(N154/N$182)*100</f>
        <v>0</v>
      </c>
      <c r="Q154" s="103">
        <v>1727</v>
      </c>
      <c r="R154" s="103">
        <v>2617</v>
      </c>
      <c r="S154" s="107">
        <f t="shared" si="227"/>
        <v>51.534452808338159</v>
      </c>
      <c r="T154" s="103">
        <v>2611</v>
      </c>
      <c r="U154" s="103">
        <v>3136</v>
      </c>
      <c r="V154" s="107">
        <f t="shared" si="228"/>
        <v>20.107238605898122</v>
      </c>
      <c r="W154" s="108">
        <f>(U154/U$182)*100</f>
        <v>6.0169937863410794E-2</v>
      </c>
      <c r="X154" s="16">
        <v>178.018</v>
      </c>
      <c r="Y154" s="16">
        <v>165.71770000000001</v>
      </c>
      <c r="Z154" s="107">
        <f t="shared" si="229"/>
        <v>-6.9095821770832124</v>
      </c>
      <c r="AA154" s="16">
        <v>262.8356</v>
      </c>
      <c r="AB154" s="16">
        <v>211.8459</v>
      </c>
      <c r="AC154" s="107">
        <f t="shared" si="230"/>
        <v>-19.399845378632119</v>
      </c>
      <c r="AD154" s="108">
        <f>(AB154/AB$182)*100</f>
        <v>0.41191031266704969</v>
      </c>
    </row>
    <row r="155" spans="1:30">
      <c r="A155" s="9"/>
      <c r="B155" s="120" t="s">
        <v>6</v>
      </c>
      <c r="C155" s="16">
        <v>7.163501500000001E-2</v>
      </c>
      <c r="D155" s="16">
        <v>8.7372995999999994E-2</v>
      </c>
      <c r="E155" s="107">
        <f t="shared" si="223"/>
        <v>21.969676421509764</v>
      </c>
      <c r="F155" s="16">
        <v>0.11513762299999999</v>
      </c>
      <c r="G155" s="16">
        <v>0.107458896</v>
      </c>
      <c r="H155" s="107">
        <f t="shared" si="224"/>
        <v>-6.6691727690087852</v>
      </c>
      <c r="I155" s="108">
        <f>(G155/G$183)*100</f>
        <v>5.1791319064146257E-3</v>
      </c>
      <c r="J155" s="103">
        <v>0</v>
      </c>
      <c r="K155" s="103">
        <v>0</v>
      </c>
      <c r="L155" s="116" t="s">
        <v>59</v>
      </c>
      <c r="M155" s="103">
        <v>0</v>
      </c>
      <c r="N155" s="103">
        <v>0</v>
      </c>
      <c r="O155" s="116" t="s">
        <v>59</v>
      </c>
      <c r="P155" s="108">
        <f>(N155/N$183)*100</f>
        <v>0</v>
      </c>
      <c r="Q155" s="103">
        <v>54</v>
      </c>
      <c r="R155" s="103">
        <v>70</v>
      </c>
      <c r="S155" s="107">
        <f t="shared" si="227"/>
        <v>29.629629629629626</v>
      </c>
      <c r="T155" s="103">
        <v>84</v>
      </c>
      <c r="U155" s="103">
        <v>84</v>
      </c>
      <c r="V155" s="107">
        <f t="shared" si="228"/>
        <v>0</v>
      </c>
      <c r="W155" s="108">
        <f>(U155/U$183)*100</f>
        <v>2.8255334035231706E-2</v>
      </c>
      <c r="X155" s="16">
        <v>10.843800000000002</v>
      </c>
      <c r="Y155" s="16">
        <v>17.0318</v>
      </c>
      <c r="Z155" s="107">
        <f t="shared" si="229"/>
        <v>57.064866559693073</v>
      </c>
      <c r="AA155" s="16">
        <v>17.283799999999999</v>
      </c>
      <c r="AB155" s="16">
        <v>20.063500000000001</v>
      </c>
      <c r="AC155" s="107">
        <f t="shared" si="230"/>
        <v>16.082690149157024</v>
      </c>
      <c r="AD155" s="108">
        <f>(AB155/AB$183)*100</f>
        <v>0.19290042704117133</v>
      </c>
    </row>
    <row r="156" spans="1:30">
      <c r="A156" s="9"/>
      <c r="B156" s="119" t="s">
        <v>25</v>
      </c>
      <c r="C156" s="16">
        <v>0.50501689800000016</v>
      </c>
      <c r="D156" s="16">
        <v>1.805015434</v>
      </c>
      <c r="E156" s="107">
        <f t="shared" si="223"/>
        <v>257.41683914901387</v>
      </c>
      <c r="F156" s="16">
        <v>0.88604055700000006</v>
      </c>
      <c r="G156" s="16">
        <v>2.0751747470000002</v>
      </c>
      <c r="H156" s="107">
        <f t="shared" si="224"/>
        <v>134.2076477882942</v>
      </c>
      <c r="I156" s="108">
        <f>(G156/G$184)*100</f>
        <v>0.30704242875257642</v>
      </c>
      <c r="J156" s="103">
        <v>4</v>
      </c>
      <c r="K156" s="103">
        <v>1</v>
      </c>
      <c r="L156" s="107">
        <f t="shared" si="225"/>
        <v>-75</v>
      </c>
      <c r="M156" s="103">
        <v>5</v>
      </c>
      <c r="N156" s="103">
        <v>1</v>
      </c>
      <c r="O156" s="107">
        <f t="shared" si="226"/>
        <v>-80</v>
      </c>
      <c r="P156" s="108">
        <f>(N156/N$184)*100</f>
        <v>5.6179775280898882E-2</v>
      </c>
      <c r="Q156" s="103">
        <v>42994</v>
      </c>
      <c r="R156" s="103">
        <v>58631</v>
      </c>
      <c r="S156" s="107">
        <f t="shared" si="227"/>
        <v>36.370191189468301</v>
      </c>
      <c r="T156" s="103">
        <v>86858</v>
      </c>
      <c r="U156" s="103">
        <v>83984</v>
      </c>
      <c r="V156" s="107">
        <f t="shared" si="228"/>
        <v>-3.3088489258329687</v>
      </c>
      <c r="W156" s="108">
        <f>(U156/U$184)*100</f>
        <v>1.4961830265959788</v>
      </c>
      <c r="X156" s="16">
        <v>966.57369649999998</v>
      </c>
      <c r="Y156" s="16">
        <v>1728.0393758</v>
      </c>
      <c r="Z156" s="107">
        <f t="shared" si="229"/>
        <v>78.779888388986379</v>
      </c>
      <c r="AA156" s="16">
        <v>1857.7017975000001</v>
      </c>
      <c r="AB156" s="16">
        <v>2271.9327214999998</v>
      </c>
      <c r="AC156" s="107">
        <f t="shared" si="230"/>
        <v>22.298031070296133</v>
      </c>
      <c r="AD156" s="108">
        <f>(AB156/AB$184)*100</f>
        <v>1.1588356432346818</v>
      </c>
    </row>
    <row r="157" spans="1:30">
      <c r="A157" s="9"/>
      <c r="B157" s="119"/>
      <c r="C157" s="16"/>
      <c r="D157" s="16"/>
      <c r="E157" s="107"/>
      <c r="F157" s="16"/>
      <c r="G157" s="16"/>
      <c r="H157" s="107"/>
      <c r="I157" s="108"/>
      <c r="J157" s="103"/>
      <c r="K157" s="103"/>
      <c r="L157" s="107"/>
      <c r="M157" s="103"/>
      <c r="N157" s="103"/>
      <c r="O157" s="107"/>
      <c r="P157" s="108"/>
      <c r="Q157" s="103"/>
      <c r="R157" s="103"/>
      <c r="S157" s="107"/>
      <c r="T157" s="103"/>
      <c r="U157" s="103"/>
      <c r="V157" s="107"/>
      <c r="W157" s="108"/>
      <c r="X157" s="16"/>
      <c r="Y157" s="16"/>
      <c r="Z157" s="107"/>
      <c r="AA157" s="16"/>
      <c r="AB157" s="16"/>
      <c r="AC157" s="107"/>
      <c r="AD157" s="108"/>
    </row>
    <row r="158" spans="1:30" s="25" customFormat="1" ht="15">
      <c r="A158" s="20">
        <v>23</v>
      </c>
      <c r="B158" s="118" t="s">
        <v>42</v>
      </c>
      <c r="C158" s="12">
        <f>C159+C160+C161+C162+C163</f>
        <v>196.28587452000002</v>
      </c>
      <c r="D158" s="12">
        <f>D159+D160+D161+D162+D163</f>
        <v>221.83840484899994</v>
      </c>
      <c r="E158" s="105">
        <f t="shared" ref="E158:E163" si="231">((D158-C158)/C158)*100</f>
        <v>13.018017924869227</v>
      </c>
      <c r="F158" s="12">
        <f>F159+F160+F161+F162+F163</f>
        <v>318.47873124799997</v>
      </c>
      <c r="G158" s="12">
        <f>G159+G160+G161+G162+G163</f>
        <v>376.19564163599995</v>
      </c>
      <c r="H158" s="105">
        <f t="shared" ref="H158:H163" si="232">((G158-F158)/F158)*100</f>
        <v>18.122689123329781</v>
      </c>
      <c r="I158" s="106">
        <f>(G158/G$179)*100</f>
        <v>1.8380812770552761</v>
      </c>
      <c r="J158" s="23">
        <f>J159+J160+J161+J162+J163</f>
        <v>27794</v>
      </c>
      <c r="K158" s="23">
        <f>K159+K160+K161+K162+K163</f>
        <v>28975</v>
      </c>
      <c r="L158" s="105">
        <f t="shared" ref="L158:L163" si="233">((K158-J158)/J158)*100</f>
        <v>4.249118514787364</v>
      </c>
      <c r="M158" s="23">
        <f>M159+M160+M161+M162+M163</f>
        <v>46820</v>
      </c>
      <c r="N158" s="23">
        <f>N159+N160+N161+N162+N163</f>
        <v>58687</v>
      </c>
      <c r="O158" s="105">
        <f t="shared" ref="O158:O163" si="234">((N158-M158)/M158)*100</f>
        <v>25.346005980350277</v>
      </c>
      <c r="P158" s="106">
        <f>(N158/N$179)*100</f>
        <v>4.1201988524073396</v>
      </c>
      <c r="Q158" s="23">
        <f>Q159+Q160+Q161+Q162+Q163</f>
        <v>24405</v>
      </c>
      <c r="R158" s="23">
        <f>R159+R160+R161+R162+R163</f>
        <v>23170</v>
      </c>
      <c r="S158" s="105">
        <f t="shared" ref="S158:S163" si="235">((R158-Q158)/Q158)*100</f>
        <v>-5.0604384347469775</v>
      </c>
      <c r="T158" s="23">
        <f>T159+T160+T161+T162+T163</f>
        <v>77406</v>
      </c>
      <c r="U158" s="23">
        <f>U159+U160+U161+U162+U163</f>
        <v>71606</v>
      </c>
      <c r="V158" s="105">
        <f t="shared" ref="V158:V163" si="236">((U158-T158)/T158)*100</f>
        <v>-7.4929592021290334</v>
      </c>
      <c r="W158" s="106">
        <f>(U158/U$179)*100</f>
        <v>0.64379926258794062</v>
      </c>
      <c r="X158" s="12">
        <f>X159+X160+X161+X162+X163</f>
        <v>15247.293409249003</v>
      </c>
      <c r="Y158" s="12">
        <f>Y159+Y160+Y161+Y162+Y163</f>
        <v>18840.598113687</v>
      </c>
      <c r="Z158" s="105">
        <f t="shared" ref="Z158:Z163" si="237">((Y158-X158)/X158)*100</f>
        <v>23.566836473798681</v>
      </c>
      <c r="AA158" s="12">
        <f>AA159+AA160+AA161+AA162+AA163</f>
        <v>29177.978020169001</v>
      </c>
      <c r="AB158" s="12">
        <f>AB159+AB160+AB161+AB162+AB163</f>
        <v>49926.816916266995</v>
      </c>
      <c r="AC158" s="105">
        <f t="shared" ref="AC158:AC163" si="238">((AB158-AA158)/AA158)*100</f>
        <v>71.111297985609397</v>
      </c>
      <c r="AD158" s="106">
        <f>(AB158/AB$179)*100</f>
        <v>10.73578175446112</v>
      </c>
    </row>
    <row r="159" spans="1:30" ht="15" customHeight="1">
      <c r="A159" s="9"/>
      <c r="B159" s="120" t="s">
        <v>3</v>
      </c>
      <c r="C159" s="16">
        <v>40.145618400000004</v>
      </c>
      <c r="D159" s="16">
        <v>62.71936989999999</v>
      </c>
      <c r="E159" s="107">
        <f t="shared" si="231"/>
        <v>56.229676860576106</v>
      </c>
      <c r="F159" s="16">
        <v>58.68684480000001</v>
      </c>
      <c r="G159" s="16">
        <v>78.565933000000001</v>
      </c>
      <c r="H159" s="107">
        <f t="shared" si="232"/>
        <v>33.873158912779019</v>
      </c>
      <c r="I159" s="108">
        <f>(G159/G$180)*100</f>
        <v>3.3449611919704783</v>
      </c>
      <c r="J159" s="103">
        <v>296</v>
      </c>
      <c r="K159" s="103">
        <v>262</v>
      </c>
      <c r="L159" s="107">
        <f t="shared" si="233"/>
        <v>-11.486486486486488</v>
      </c>
      <c r="M159" s="103">
        <v>501</v>
      </c>
      <c r="N159" s="103">
        <v>402</v>
      </c>
      <c r="O159" s="107">
        <f t="shared" si="234"/>
        <v>-19.760479041916167</v>
      </c>
      <c r="P159" s="108">
        <f>(N159/N$180)*100</f>
        <v>0.66630202376808711</v>
      </c>
      <c r="Q159" s="103">
        <v>0</v>
      </c>
      <c r="R159" s="103">
        <v>0</v>
      </c>
      <c r="S159" s="116" t="s">
        <v>59</v>
      </c>
      <c r="T159" s="103">
        <v>0</v>
      </c>
      <c r="U159" s="103">
        <v>0</v>
      </c>
      <c r="V159" s="116" t="s">
        <v>59</v>
      </c>
      <c r="W159" s="116" t="s">
        <v>59</v>
      </c>
      <c r="X159" s="16">
        <v>40.935622000000002</v>
      </c>
      <c r="Y159" s="16">
        <v>494.76718299999999</v>
      </c>
      <c r="Z159" s="107">
        <f t="shared" si="237"/>
        <v>1108.6470385133025</v>
      </c>
      <c r="AA159" s="16">
        <v>62.362020000000001</v>
      </c>
      <c r="AB159" s="16">
        <v>575.15219999999999</v>
      </c>
      <c r="AC159" s="107">
        <f t="shared" si="238"/>
        <v>822.27961826765716</v>
      </c>
      <c r="AD159" s="108">
        <f>(AB159/AB$180)*100</f>
        <v>23.067235195497492</v>
      </c>
    </row>
    <row r="160" spans="1:30" s="27" customFormat="1">
      <c r="A160" s="9"/>
      <c r="B160" s="120" t="s">
        <v>4</v>
      </c>
      <c r="C160" s="16">
        <v>149.27353001300003</v>
      </c>
      <c r="D160" s="16">
        <v>152.06530711399998</v>
      </c>
      <c r="E160" s="107">
        <f t="shared" si="231"/>
        <v>1.8702425679601862</v>
      </c>
      <c r="F160" s="16">
        <v>245.91941104999998</v>
      </c>
      <c r="G160" s="16">
        <v>285.43772181399993</v>
      </c>
      <c r="H160" s="107">
        <f t="shared" si="232"/>
        <v>16.069618333611388</v>
      </c>
      <c r="I160" s="108">
        <f>(G160/G$181)*100</f>
        <v>5.6387218088711624</v>
      </c>
      <c r="J160" s="103">
        <v>27485</v>
      </c>
      <c r="K160" s="103">
        <v>28679</v>
      </c>
      <c r="L160" s="107">
        <f t="shared" si="233"/>
        <v>4.3441877387665997</v>
      </c>
      <c r="M160" s="103">
        <v>46273</v>
      </c>
      <c r="N160" s="103">
        <v>58225</v>
      </c>
      <c r="O160" s="107">
        <f t="shared" si="234"/>
        <v>25.829317312471634</v>
      </c>
      <c r="P160" s="108">
        <f>(N160/N$181)*100</f>
        <v>4.2754498492853443</v>
      </c>
      <c r="Q160" s="103">
        <v>0</v>
      </c>
      <c r="R160" s="103">
        <v>0</v>
      </c>
      <c r="S160" s="116" t="s">
        <v>59</v>
      </c>
      <c r="T160" s="103">
        <v>0</v>
      </c>
      <c r="U160" s="103">
        <v>0</v>
      </c>
      <c r="V160" s="116" t="s">
        <v>59</v>
      </c>
      <c r="W160" s="116" t="s">
        <v>59</v>
      </c>
      <c r="X160" s="16">
        <v>11250.361814000002</v>
      </c>
      <c r="Y160" s="16">
        <v>15474.147758999999</v>
      </c>
      <c r="Z160" s="107">
        <f t="shared" si="237"/>
        <v>37.543556508057364</v>
      </c>
      <c r="AA160" s="16">
        <v>18961.248669000001</v>
      </c>
      <c r="AB160" s="16">
        <v>38417.851261000003</v>
      </c>
      <c r="AC160" s="107">
        <f t="shared" si="238"/>
        <v>102.6124541249747</v>
      </c>
      <c r="AD160" s="108">
        <f>(AB160/AB$181)*100</f>
        <v>18.770347263858504</v>
      </c>
    </row>
    <row r="161" spans="1:33" s="27" customFormat="1">
      <c r="A161" s="9"/>
      <c r="B161" s="120" t="s">
        <v>5</v>
      </c>
      <c r="C161" s="16">
        <v>3.9228794590000002</v>
      </c>
      <c r="D161" s="16">
        <v>-6.3210427E-2</v>
      </c>
      <c r="E161" s="107">
        <f t="shared" si="231"/>
        <v>-101.61132728294724</v>
      </c>
      <c r="F161" s="16">
        <v>6.3360507200000002</v>
      </c>
      <c r="G161" s="16">
        <v>-0.57051503299999995</v>
      </c>
      <c r="H161" s="107">
        <f t="shared" si="232"/>
        <v>-109.00426871898526</v>
      </c>
      <c r="I161" s="108">
        <f>(G161/G$182)*100</f>
        <v>-5.5362018709323255E-3</v>
      </c>
      <c r="J161" s="103">
        <v>0</v>
      </c>
      <c r="K161" s="103">
        <v>0</v>
      </c>
      <c r="L161" s="116" t="s">
        <v>59</v>
      </c>
      <c r="M161" s="103">
        <v>0</v>
      </c>
      <c r="N161" s="103">
        <v>0</v>
      </c>
      <c r="O161" s="116" t="s">
        <v>59</v>
      </c>
      <c r="P161" s="108">
        <f>(N161/N$182)*100</f>
        <v>0</v>
      </c>
      <c r="Q161" s="103">
        <v>4586</v>
      </c>
      <c r="R161" s="103">
        <v>121</v>
      </c>
      <c r="S161" s="107">
        <f t="shared" si="235"/>
        <v>-97.361535106846929</v>
      </c>
      <c r="T161" s="103">
        <v>7586</v>
      </c>
      <c r="U161" s="103">
        <v>54</v>
      </c>
      <c r="V161" s="107">
        <f t="shared" si="236"/>
        <v>-99.288162404429215</v>
      </c>
      <c r="W161" s="108">
        <f>(U161/U$182)*100</f>
        <v>1.0360894912704664E-3</v>
      </c>
      <c r="X161" s="16">
        <v>329.52359900000005</v>
      </c>
      <c r="Y161" s="16">
        <v>3.0560685000000003</v>
      </c>
      <c r="Z161" s="107">
        <f t="shared" si="237"/>
        <v>-99.072579775993532</v>
      </c>
      <c r="AA161" s="16">
        <v>525.91697069999998</v>
      </c>
      <c r="AB161" s="16">
        <v>-24.762130800000001</v>
      </c>
      <c r="AC161" s="107">
        <f t="shared" si="238"/>
        <v>-104.70837264807056</v>
      </c>
      <c r="AD161" s="108">
        <f>(AB161/AB$182)*100</f>
        <v>-4.8147153379557418E-2</v>
      </c>
    </row>
    <row r="162" spans="1:33" s="27" customFormat="1">
      <c r="A162" s="9"/>
      <c r="B162" s="120" t="s">
        <v>6</v>
      </c>
      <c r="C162" s="16">
        <v>0.90125364399999996</v>
      </c>
      <c r="D162" s="16">
        <v>4.6339359629999999</v>
      </c>
      <c r="E162" s="107">
        <f t="shared" si="231"/>
        <v>414.16557301597993</v>
      </c>
      <c r="F162" s="16">
        <v>3.033037217</v>
      </c>
      <c r="G162" s="16">
        <v>5.5328654080000002</v>
      </c>
      <c r="H162" s="107">
        <f t="shared" si="232"/>
        <v>82.419964284928852</v>
      </c>
      <c r="I162" s="108">
        <f>(G162/G$183)*100</f>
        <v>0.26666419286934212</v>
      </c>
      <c r="J162" s="103">
        <v>7</v>
      </c>
      <c r="K162" s="103">
        <v>4</v>
      </c>
      <c r="L162" s="107">
        <f t="shared" si="233"/>
        <v>-42.857142857142854</v>
      </c>
      <c r="M162" s="103">
        <v>27</v>
      </c>
      <c r="N162" s="103">
        <v>13</v>
      </c>
      <c r="O162" s="107">
        <f t="shared" si="234"/>
        <v>-51.851851851851848</v>
      </c>
      <c r="P162" s="108">
        <f>(N162/N$183)*100</f>
        <v>4.1009463722397479</v>
      </c>
      <c r="Q162" s="103">
        <v>2359</v>
      </c>
      <c r="R162" s="103">
        <v>972</v>
      </c>
      <c r="S162" s="107">
        <f t="shared" si="235"/>
        <v>-58.79610004239084</v>
      </c>
      <c r="T162" s="103">
        <v>14684</v>
      </c>
      <c r="U162" s="103">
        <v>5663</v>
      </c>
      <c r="V162" s="107">
        <f t="shared" si="236"/>
        <v>-61.434214110596564</v>
      </c>
      <c r="W162" s="108">
        <f>(U162/U$183)*100</f>
        <v>1.9048804362085379</v>
      </c>
      <c r="X162" s="16">
        <v>0.2324</v>
      </c>
      <c r="Y162" s="16">
        <v>0.1593</v>
      </c>
      <c r="Z162" s="107">
        <f t="shared" si="237"/>
        <v>-31.454388984509468</v>
      </c>
      <c r="AA162" s="16">
        <v>1.2778999999999998</v>
      </c>
      <c r="AB162" s="16">
        <v>0.2311</v>
      </c>
      <c r="AC162" s="107">
        <f t="shared" si="238"/>
        <v>-81.915642851553315</v>
      </c>
      <c r="AD162" s="108">
        <f>(AB162/AB$183)*100</f>
        <v>2.2219098706215117E-3</v>
      </c>
    </row>
    <row r="163" spans="1:33" s="27" customFormat="1">
      <c r="A163" s="9"/>
      <c r="B163" s="119" t="s">
        <v>25</v>
      </c>
      <c r="C163" s="16">
        <v>2.0425930040000027</v>
      </c>
      <c r="D163" s="16">
        <v>2.4830022989999954</v>
      </c>
      <c r="E163" s="107">
        <f t="shared" si="231"/>
        <v>21.561284805026784</v>
      </c>
      <c r="F163" s="16">
        <v>4.5033874610000142</v>
      </c>
      <c r="G163" s="16">
        <v>7.2296364470000185</v>
      </c>
      <c r="H163" s="107">
        <f t="shared" si="232"/>
        <v>60.537739859377282</v>
      </c>
      <c r="I163" s="108">
        <f>(G163/G$184)*100</f>
        <v>1.0696955217357571</v>
      </c>
      <c r="J163" s="103">
        <v>6</v>
      </c>
      <c r="K163" s="103">
        <v>30</v>
      </c>
      <c r="L163" s="107">
        <f t="shared" si="233"/>
        <v>400</v>
      </c>
      <c r="M163" s="103">
        <v>19</v>
      </c>
      <c r="N163" s="103">
        <v>47</v>
      </c>
      <c r="O163" s="107">
        <f t="shared" si="234"/>
        <v>147.36842105263156</v>
      </c>
      <c r="P163" s="108">
        <f>(N163/N$184)*100</f>
        <v>2.6404494382022472</v>
      </c>
      <c r="Q163" s="103">
        <v>17460</v>
      </c>
      <c r="R163" s="103">
        <v>22077</v>
      </c>
      <c r="S163" s="107">
        <f t="shared" si="235"/>
        <v>26.443298969072167</v>
      </c>
      <c r="T163" s="103">
        <v>55136</v>
      </c>
      <c r="U163" s="103">
        <v>65889</v>
      </c>
      <c r="V163" s="107">
        <f t="shared" si="236"/>
        <v>19.50268427161927</v>
      </c>
      <c r="W163" s="108">
        <f>(U163/U$184)*100</f>
        <v>1.1738188635857121</v>
      </c>
      <c r="X163" s="16">
        <v>3626.2399742489997</v>
      </c>
      <c r="Y163" s="16">
        <v>2868.4678031870003</v>
      </c>
      <c r="Z163" s="107">
        <f t="shared" si="237"/>
        <v>-20.896911854790726</v>
      </c>
      <c r="AA163" s="16">
        <v>9627.1724604690007</v>
      </c>
      <c r="AB163" s="16">
        <v>10958.344486066999</v>
      </c>
      <c r="AC163" s="107">
        <f t="shared" si="238"/>
        <v>13.827237759207527</v>
      </c>
      <c r="AD163" s="108">
        <f>(AB163/AB$184)*100</f>
        <v>5.5894789758186416</v>
      </c>
    </row>
    <row r="164" spans="1:33" s="27" customFormat="1">
      <c r="A164" s="9"/>
      <c r="B164" s="119"/>
      <c r="C164" s="16"/>
      <c r="D164" s="16"/>
      <c r="E164" s="107"/>
      <c r="F164" s="16"/>
      <c r="G164" s="16"/>
      <c r="H164" s="107"/>
      <c r="I164" s="108"/>
      <c r="J164" s="103"/>
      <c r="K164" s="103"/>
      <c r="L164" s="107"/>
      <c r="M164" s="103"/>
      <c r="N164" s="103"/>
      <c r="O164" s="107"/>
      <c r="P164" s="108"/>
      <c r="Q164" s="103"/>
      <c r="R164" s="103"/>
      <c r="S164" s="107"/>
      <c r="T164" s="103"/>
      <c r="U164" s="103"/>
      <c r="V164" s="107"/>
      <c r="W164" s="108"/>
      <c r="X164" s="16"/>
      <c r="Y164" s="16"/>
      <c r="Z164" s="107"/>
      <c r="AA164" s="16"/>
      <c r="AB164" s="16"/>
      <c r="AC164" s="107"/>
      <c r="AD164" s="108"/>
    </row>
    <row r="165" spans="1:33" s="26" customFormat="1" ht="15">
      <c r="A165" s="22"/>
      <c r="B165" s="118" t="s">
        <v>10</v>
      </c>
      <c r="C165" s="12">
        <f>C166+C167+C168+C169+C170</f>
        <v>4917.3353392292138</v>
      </c>
      <c r="D165" s="12">
        <f>D166+D167+D168+D169+D170</f>
        <v>3527.4838011983734</v>
      </c>
      <c r="E165" s="105">
        <f t="shared" ref="E165:E170" si="239">((D165-C165)/C165)*100</f>
        <v>-28.264322893396525</v>
      </c>
      <c r="F165" s="12">
        <f>F166+F167+F168+F169+F170</f>
        <v>9631.2705929412514</v>
      </c>
      <c r="G165" s="12">
        <f>G166+G167+G168+G169+G170</f>
        <v>6673.5780895070011</v>
      </c>
      <c r="H165" s="105">
        <f t="shared" ref="H165:H170" si="240">((G165-F165)/F165)*100</f>
        <v>-30.709265977865268</v>
      </c>
      <c r="I165" s="106">
        <f>(G165/G$179)*100</f>
        <v>32.606914008743502</v>
      </c>
      <c r="J165" s="23">
        <f>J166+J167+J168+J169+J170</f>
        <v>473605</v>
      </c>
      <c r="K165" s="23">
        <f>K166+K167+K168+K169+K170</f>
        <v>381991</v>
      </c>
      <c r="L165" s="105">
        <f t="shared" ref="L165:L170" si="241">((K165-J165)/J165)*100</f>
        <v>-19.343968074661376</v>
      </c>
      <c r="M165" s="23">
        <f>M166+M167+M168+M169+M170</f>
        <v>822760</v>
      </c>
      <c r="N165" s="23">
        <f>N166+N167+N168+N169+N170</f>
        <v>613545</v>
      </c>
      <c r="O165" s="105">
        <f t="shared" ref="O165:O170" si="242">((N165-M165)/M165)*100</f>
        <v>-25.428435995916182</v>
      </c>
      <c r="P165" s="106">
        <f>(N165/N$179)*100</f>
        <v>43.074742360322752</v>
      </c>
      <c r="Q165" s="23">
        <f>Q166+Q167+Q168+Q169+Q170</f>
        <v>12651193</v>
      </c>
      <c r="R165" s="23">
        <f>R166+R167+R168+R169+R170</f>
        <v>3852875</v>
      </c>
      <c r="S165" s="105">
        <f t="shared" ref="S165:S170" si="243">((R165-Q165)/Q165)*100</f>
        <v>-69.545362243703025</v>
      </c>
      <c r="T165" s="23">
        <f>T166+T167+T168+T169+T170</f>
        <v>23644252</v>
      </c>
      <c r="U165" s="23">
        <f>U166+U167+U168+U169+U170</f>
        <v>9698190</v>
      </c>
      <c r="V165" s="105">
        <f t="shared" ref="V165:V170" si="244">((U165-T165)/T165)*100</f>
        <v>-58.982885142655391</v>
      </c>
      <c r="W165" s="106">
        <f>(U165/U$179)*100</f>
        <v>87.195033522857585</v>
      </c>
      <c r="X165" s="12">
        <f>X166+X167+X168+X169+X170</f>
        <v>274086.07567101775</v>
      </c>
      <c r="Y165" s="12">
        <f>Y166+Y167+Y168+Y169+Y170</f>
        <v>209720.15204084426</v>
      </c>
      <c r="Z165" s="105">
        <f t="shared" ref="Z165:Z170" si="245">((Y165-X165)/X165)*100</f>
        <v>-23.483835679208724</v>
      </c>
      <c r="AA165" s="12">
        <f>AA166+AA167+AA168+AA169+AA170</f>
        <v>516339.81386695034</v>
      </c>
      <c r="AB165" s="12">
        <f>AB166+AB167+AB168+AB169+AB170</f>
        <v>428101.50535221276</v>
      </c>
      <c r="AC165" s="105">
        <f t="shared" ref="AC165:AC170" si="246">((AB165-AA165)/AA165)*100</f>
        <v>-17.089193229921001</v>
      </c>
      <c r="AD165" s="106">
        <f>(AB165/AB$179)*100</f>
        <v>92.054823721801696</v>
      </c>
    </row>
    <row r="166" spans="1:33">
      <c r="A166" s="8"/>
      <c r="B166" s="119" t="s">
        <v>3</v>
      </c>
      <c r="C166" s="13">
        <f t="shared" ref="C166:D170" si="247">C5+C12+C19+C26+C33+C40+C47+C54+C61+C68+C75+C82+C89+C96+C103+C110+C117+C124+C131+C138+C145+C152+C159</f>
        <v>681.90383130320186</v>
      </c>
      <c r="D166" s="13">
        <f t="shared" si="247"/>
        <v>583.29144446143994</v>
      </c>
      <c r="E166" s="107">
        <f t="shared" si="239"/>
        <v>-14.461333448340003</v>
      </c>
      <c r="F166" s="13">
        <f t="shared" ref="F166:G170" si="248">F5+F12+F19+F26+F33+F40+F47+F54+F61+F68+F75+F82+F89+F96+F103+F110+F117+F124+F131+F138+F145+F152+F159</f>
        <v>1120.051389421202</v>
      </c>
      <c r="G166" s="13">
        <f t="shared" si="248"/>
        <v>890.41302624744003</v>
      </c>
      <c r="H166" s="107">
        <f t="shared" si="240"/>
        <v>-20.502484559429895</v>
      </c>
      <c r="I166" s="108">
        <f>(G166/G$180)*100</f>
        <v>37.909522663247408</v>
      </c>
      <c r="J166" s="14">
        <f t="shared" ref="J166:K170" si="249">J5+J12+J19+J26+J33+J40+J47+J54+J61+J68+J75+J82+J89+J96+J103+J110+J117+J124+J131+J138+J145+J152+J159</f>
        <v>14576</v>
      </c>
      <c r="K166" s="14">
        <f t="shared" si="249"/>
        <v>7469</v>
      </c>
      <c r="L166" s="107">
        <f t="shared" si="241"/>
        <v>-48.758232711306256</v>
      </c>
      <c r="M166" s="14">
        <f t="shared" ref="M166:N170" si="250">M5+M12+M19+M26+M33+M40+M47+M54+M61+M68+M75+M82+M89+M96+M103+M110+M117+M124+M131+M138+M145+M152+M159</f>
        <v>37148</v>
      </c>
      <c r="N166" s="14">
        <f t="shared" si="250"/>
        <v>13311</v>
      </c>
      <c r="O166" s="107">
        <f t="shared" si="242"/>
        <v>-64.167653709486387</v>
      </c>
      <c r="P166" s="108">
        <f>(N166/N$180)*100</f>
        <v>22.062552831783602</v>
      </c>
      <c r="Q166" s="14">
        <f t="shared" ref="Q166:R170" si="251">Q5+Q12+Q19+Q26+Q33+Q40+Q47+Q54+Q61+Q68+Q75+Q82+Q89+Q96+Q103+Q110+Q117+Q124+Q131+Q138+Q145+Q152+Q159</f>
        <v>0</v>
      </c>
      <c r="R166" s="14">
        <f t="shared" si="251"/>
        <v>0</v>
      </c>
      <c r="S166" s="116" t="s">
        <v>59</v>
      </c>
      <c r="T166" s="14">
        <f t="shared" ref="T166:U170" si="252">T5+T12+T19+T26+T33+T40+T47+T54+T61+T68+T75+T82+T89+T96+T103+T110+T117+T124+T131+T138+T145+T152+T159</f>
        <v>0</v>
      </c>
      <c r="U166" s="14">
        <f t="shared" si="252"/>
        <v>0</v>
      </c>
      <c r="V166" s="116" t="s">
        <v>59</v>
      </c>
      <c r="W166" s="116" t="s">
        <v>59</v>
      </c>
      <c r="X166" s="13">
        <f t="shared" ref="X166:Y170" si="253">X5+X12+X19+X26+X33+X40+X47+X54+X61+X68+X75+X82+X89+X96+X103+X110+X117+X124+X131+X138+X145+X152+X159</f>
        <v>1039.0437318600002</v>
      </c>
      <c r="Y166" s="13">
        <f t="shared" si="253"/>
        <v>1292.9527375849989</v>
      </c>
      <c r="Z166" s="107">
        <f t="shared" si="245"/>
        <v>24.436796829568877</v>
      </c>
      <c r="AA166" s="13">
        <f t="shared" ref="AA166:AB170" si="254">AA5+AA12+AA19+AA26+AA33+AA40+AA47+AA54+AA61+AA68+AA75+AA82+AA89+AA96+AA103+AA110+AA117+AA124+AA131+AA138+AA145+AA152+AA159</f>
        <v>1839.0012439009997</v>
      </c>
      <c r="AB166" s="13">
        <f t="shared" si="254"/>
        <v>1863.0774383929993</v>
      </c>
      <c r="AC166" s="107">
        <f t="shared" si="246"/>
        <v>1.3091994674744043</v>
      </c>
      <c r="AD166" s="108">
        <f>(AB166/AB$180)*100</f>
        <v>74.721170255171259</v>
      </c>
    </row>
    <row r="167" spans="1:33">
      <c r="A167" s="8"/>
      <c r="B167" s="119" t="s">
        <v>4</v>
      </c>
      <c r="C167" s="13">
        <f t="shared" si="247"/>
        <v>2431.4440923938446</v>
      </c>
      <c r="D167" s="13">
        <f t="shared" si="247"/>
        <v>1638.4572776298901</v>
      </c>
      <c r="E167" s="107">
        <f t="shared" si="239"/>
        <v>-32.613820619795966</v>
      </c>
      <c r="F167" s="13">
        <f t="shared" si="248"/>
        <v>4151.4560346000544</v>
      </c>
      <c r="G167" s="13">
        <f t="shared" si="248"/>
        <v>2661.4284847369045</v>
      </c>
      <c r="H167" s="107">
        <f t="shared" si="240"/>
        <v>-35.891685650639374</v>
      </c>
      <c r="I167" s="108">
        <f>(G167/G$181)*100</f>
        <v>52.575583718454624</v>
      </c>
      <c r="J167" s="14">
        <f t="shared" si="249"/>
        <v>458353</v>
      </c>
      <c r="K167" s="14">
        <f t="shared" si="249"/>
        <v>374067</v>
      </c>
      <c r="L167" s="107">
        <f t="shared" si="241"/>
        <v>-18.388883676991313</v>
      </c>
      <c r="M167" s="14">
        <f t="shared" si="250"/>
        <v>784296</v>
      </c>
      <c r="N167" s="14">
        <f t="shared" si="250"/>
        <v>599283</v>
      </c>
      <c r="O167" s="107">
        <f t="shared" si="242"/>
        <v>-23.589690627008171</v>
      </c>
      <c r="P167" s="108">
        <f>(N167/N$181)*100</f>
        <v>44.005228201447302</v>
      </c>
      <c r="Q167" s="14">
        <f t="shared" si="251"/>
        <v>0</v>
      </c>
      <c r="R167" s="14">
        <f t="shared" si="251"/>
        <v>0</v>
      </c>
      <c r="S167" s="116" t="s">
        <v>59</v>
      </c>
      <c r="T167" s="14">
        <f t="shared" si="252"/>
        <v>0</v>
      </c>
      <c r="U167" s="14">
        <f t="shared" si="252"/>
        <v>0</v>
      </c>
      <c r="V167" s="116" t="s">
        <v>59</v>
      </c>
      <c r="W167" s="116" t="s">
        <v>59</v>
      </c>
      <c r="X167" s="13">
        <f t="shared" si="253"/>
        <v>89083.784594092998</v>
      </c>
      <c r="Y167" s="13">
        <f t="shared" si="253"/>
        <v>99962.462580650492</v>
      </c>
      <c r="Z167" s="107">
        <f t="shared" si="245"/>
        <v>12.211737563829143</v>
      </c>
      <c r="AA167" s="13">
        <f t="shared" si="254"/>
        <v>155060.74184403598</v>
      </c>
      <c r="AB167" s="13">
        <f t="shared" si="254"/>
        <v>183144.8780570185</v>
      </c>
      <c r="AC167" s="107">
        <f t="shared" si="246"/>
        <v>18.111699891923813</v>
      </c>
      <c r="AD167" s="108">
        <f>(AB167/AB$181)*100</f>
        <v>89.481656258507115</v>
      </c>
    </row>
    <row r="168" spans="1:33">
      <c r="A168" s="8"/>
      <c r="B168" s="119" t="s">
        <v>5</v>
      </c>
      <c r="C168" s="13">
        <f t="shared" si="247"/>
        <v>1460.5626859048614</v>
      </c>
      <c r="D168" s="13">
        <f t="shared" si="247"/>
        <v>791.25654522337811</v>
      </c>
      <c r="E168" s="107">
        <f t="shared" si="239"/>
        <v>-45.825225246448667</v>
      </c>
      <c r="F168" s="13">
        <f t="shared" si="248"/>
        <v>3636.7706250228262</v>
      </c>
      <c r="G168" s="13">
        <f t="shared" si="248"/>
        <v>2461.9060869693885</v>
      </c>
      <c r="H168" s="107">
        <f t="shared" si="240"/>
        <v>-32.305159142283372</v>
      </c>
      <c r="I168" s="108">
        <f>(G168/G$182)*100</f>
        <v>23.890008670007493</v>
      </c>
      <c r="J168" s="14">
        <f t="shared" si="249"/>
        <v>84</v>
      </c>
      <c r="K168" s="14">
        <f t="shared" si="249"/>
        <v>-17</v>
      </c>
      <c r="L168" s="107">
        <f t="shared" si="241"/>
        <v>-120.23809523809523</v>
      </c>
      <c r="M168" s="14">
        <f t="shared" si="250"/>
        <v>185</v>
      </c>
      <c r="N168" s="14">
        <f t="shared" si="250"/>
        <v>85</v>
      </c>
      <c r="O168" s="107">
        <f t="shared" si="242"/>
        <v>-54.054054054054056</v>
      </c>
      <c r="P168" s="108">
        <f>(N168/N$182)*100</f>
        <v>86.734693877551024</v>
      </c>
      <c r="Q168" s="14">
        <f t="shared" si="251"/>
        <v>8175778</v>
      </c>
      <c r="R168" s="14">
        <f t="shared" si="251"/>
        <v>1985162</v>
      </c>
      <c r="S168" s="107">
        <f t="shared" si="243"/>
        <v>-75.718983563399107</v>
      </c>
      <c r="T168" s="14">
        <f t="shared" si="252"/>
        <v>15156724</v>
      </c>
      <c r="U168" s="14">
        <f t="shared" si="252"/>
        <v>5205986</v>
      </c>
      <c r="V168" s="107">
        <f t="shared" si="244"/>
        <v>-65.652300589494132</v>
      </c>
      <c r="W168" s="108">
        <f>(U168/U$182)*100</f>
        <v>99.886433079651297</v>
      </c>
      <c r="X168" s="13">
        <f t="shared" si="253"/>
        <v>74088.125474831701</v>
      </c>
      <c r="Y168" s="13">
        <f t="shared" si="253"/>
        <v>28770.086910627644</v>
      </c>
      <c r="Z168" s="107">
        <f t="shared" si="245"/>
        <v>-61.16774891220448</v>
      </c>
      <c r="AA168" s="13">
        <f t="shared" si="254"/>
        <v>134646.43445160135</v>
      </c>
      <c r="AB168" s="13">
        <f t="shared" si="254"/>
        <v>51387.913523993695</v>
      </c>
      <c r="AC168" s="107">
        <f t="shared" si="246"/>
        <v>-61.834924383040338</v>
      </c>
      <c r="AD168" s="108">
        <f>(AB168/AB$182)*100</f>
        <v>99.917966441529231</v>
      </c>
    </row>
    <row r="169" spans="1:33">
      <c r="A169" s="8"/>
      <c r="B169" s="119" t="s">
        <v>6</v>
      </c>
      <c r="C169" s="13">
        <f t="shared" si="247"/>
        <v>8.3368101326646453</v>
      </c>
      <c r="D169" s="13">
        <f t="shared" si="247"/>
        <v>15.242473892180321</v>
      </c>
      <c r="E169" s="107">
        <f t="shared" si="239"/>
        <v>82.83340569864292</v>
      </c>
      <c r="F169" s="13">
        <f t="shared" si="248"/>
        <v>15.328980294622548</v>
      </c>
      <c r="G169" s="13">
        <f t="shared" si="248"/>
        <v>26.104504095180328</v>
      </c>
      <c r="H169" s="107">
        <f t="shared" si="240"/>
        <v>70.295111569409912</v>
      </c>
      <c r="I169" s="108">
        <f>(G169/G$183)*100</f>
        <v>1.2581431141864672</v>
      </c>
      <c r="J169" s="14">
        <f t="shared" si="249"/>
        <v>31</v>
      </c>
      <c r="K169" s="14">
        <f t="shared" si="249"/>
        <v>24</v>
      </c>
      <c r="L169" s="107">
        <f t="shared" si="241"/>
        <v>-22.58064516129032</v>
      </c>
      <c r="M169" s="14">
        <f t="shared" si="250"/>
        <v>77</v>
      </c>
      <c r="N169" s="14">
        <f t="shared" si="250"/>
        <v>43</v>
      </c>
      <c r="O169" s="107">
        <f t="shared" si="242"/>
        <v>-44.155844155844157</v>
      </c>
      <c r="P169" s="108">
        <f>(N169/N$183)*100</f>
        <v>13.564668769716087</v>
      </c>
      <c r="Q169" s="14">
        <f t="shared" si="251"/>
        <v>82135</v>
      </c>
      <c r="R169" s="14">
        <f t="shared" si="251"/>
        <v>68845</v>
      </c>
      <c r="S169" s="107">
        <f t="shared" si="243"/>
        <v>-16.180678151823219</v>
      </c>
      <c r="T169" s="14">
        <f t="shared" si="252"/>
        <v>278112</v>
      </c>
      <c r="U169" s="14">
        <f t="shared" si="252"/>
        <v>124514</v>
      </c>
      <c r="V169" s="107">
        <f t="shared" si="244"/>
        <v>-55.228828673340239</v>
      </c>
      <c r="W169" s="108">
        <f>(U169/U$183)*100</f>
        <v>41.883150738843348</v>
      </c>
      <c r="X169" s="13">
        <f t="shared" si="253"/>
        <v>8269.1941105000005</v>
      </c>
      <c r="Y169" s="13">
        <f t="shared" si="253"/>
        <v>6212.5239323300011</v>
      </c>
      <c r="Z169" s="107">
        <f t="shared" si="245"/>
        <v>-24.871470553079593</v>
      </c>
      <c r="AA169" s="13">
        <f t="shared" si="254"/>
        <v>21769.046068700001</v>
      </c>
      <c r="AB169" s="13">
        <f t="shared" si="254"/>
        <v>9250.8121064999996</v>
      </c>
      <c r="AC169" s="107">
        <f t="shared" si="246"/>
        <v>-57.50474284768493</v>
      </c>
      <c r="AD169" s="108">
        <f>(AB169/AB$183)*100</f>
        <v>88.941889790988</v>
      </c>
    </row>
    <row r="170" spans="1:33">
      <c r="A170" s="8"/>
      <c r="B170" s="119" t="s">
        <v>25</v>
      </c>
      <c r="C170" s="13">
        <f t="shared" si="247"/>
        <v>335.08791949464069</v>
      </c>
      <c r="D170" s="13">
        <f t="shared" si="247"/>
        <v>499.23605999148486</v>
      </c>
      <c r="E170" s="107">
        <f t="shared" si="239"/>
        <v>48.986588577828307</v>
      </c>
      <c r="F170" s="13">
        <f t="shared" si="248"/>
        <v>707.66356360254679</v>
      </c>
      <c r="G170" s="13">
        <f t="shared" si="248"/>
        <v>633.7259874580875</v>
      </c>
      <c r="H170" s="107">
        <f t="shared" si="240"/>
        <v>-10.448125344769862</v>
      </c>
      <c r="I170" s="108">
        <f>(G170/G$184)*100</f>
        <v>93.765966762102266</v>
      </c>
      <c r="J170" s="14">
        <f t="shared" si="249"/>
        <v>561</v>
      </c>
      <c r="K170" s="14">
        <f t="shared" si="249"/>
        <v>448</v>
      </c>
      <c r="L170" s="107">
        <f t="shared" si="241"/>
        <v>-20.14260249554367</v>
      </c>
      <c r="M170" s="14">
        <f t="shared" si="250"/>
        <v>1054</v>
      </c>
      <c r="N170" s="14">
        <f t="shared" si="250"/>
        <v>823</v>
      </c>
      <c r="O170" s="107">
        <f t="shared" si="242"/>
        <v>-21.916508538899432</v>
      </c>
      <c r="P170" s="108">
        <f>(N170/N$184)*100</f>
        <v>46.235955056179776</v>
      </c>
      <c r="Q170" s="14">
        <f t="shared" si="251"/>
        <v>4393280</v>
      </c>
      <c r="R170" s="14">
        <f t="shared" si="251"/>
        <v>1798868</v>
      </c>
      <c r="S170" s="107">
        <f t="shared" si="243"/>
        <v>-59.054100808507535</v>
      </c>
      <c r="T170" s="14">
        <f t="shared" si="252"/>
        <v>8209416</v>
      </c>
      <c r="U170" s="14">
        <f t="shared" si="252"/>
        <v>4367690</v>
      </c>
      <c r="V170" s="107">
        <f t="shared" si="244"/>
        <v>-46.796580901735275</v>
      </c>
      <c r="W170" s="108">
        <f>(U170/U$184)*100</f>
        <v>77.810816863128579</v>
      </c>
      <c r="X170" s="13">
        <f t="shared" si="253"/>
        <v>101605.92775973304</v>
      </c>
      <c r="Y170" s="13">
        <f t="shared" si="253"/>
        <v>73482.125879651154</v>
      </c>
      <c r="Z170" s="107">
        <f t="shared" si="245"/>
        <v>-27.679292439104614</v>
      </c>
      <c r="AA170" s="13">
        <f t="shared" si="254"/>
        <v>203024.59025871195</v>
      </c>
      <c r="AB170" s="13">
        <f t="shared" si="254"/>
        <v>182454.82422630757</v>
      </c>
      <c r="AC170" s="107">
        <f t="shared" si="246"/>
        <v>-10.131662379514008</v>
      </c>
      <c r="AD170" s="108">
        <f>(AB170/AB$184)*100</f>
        <v>93.064002992997047</v>
      </c>
    </row>
    <row r="171" spans="1:33">
      <c r="A171" s="8"/>
      <c r="B171" s="119"/>
      <c r="C171" s="13"/>
      <c r="D171" s="13"/>
      <c r="E171" s="107"/>
      <c r="F171" s="13"/>
      <c r="G171" s="13"/>
      <c r="H171" s="107"/>
      <c r="I171" s="108"/>
      <c r="J171" s="14"/>
      <c r="K171" s="14"/>
      <c r="L171" s="107"/>
      <c r="M171" s="14"/>
      <c r="N171" s="14"/>
      <c r="O171" s="107"/>
      <c r="P171" s="108"/>
      <c r="Q171" s="14"/>
      <c r="R171" s="14"/>
      <c r="S171" s="107"/>
      <c r="T171" s="14"/>
      <c r="U171" s="14"/>
      <c r="V171" s="107"/>
      <c r="W171" s="108"/>
      <c r="X171" s="13"/>
      <c r="Y171" s="13"/>
      <c r="Z171" s="107"/>
      <c r="AA171" s="13"/>
      <c r="AB171" s="13"/>
      <c r="AC171" s="107"/>
      <c r="AD171" s="108"/>
    </row>
    <row r="172" spans="1:33" s="25" customFormat="1" ht="15">
      <c r="A172" s="17">
        <v>24</v>
      </c>
      <c r="B172" s="118" t="s">
        <v>52</v>
      </c>
      <c r="C172" s="12">
        <f>C173+C174+C175+C176+C177</f>
        <v>13496.682440526001</v>
      </c>
      <c r="D172" s="12">
        <f>D173+D174+D175+D176+D177</f>
        <v>10211.527302688</v>
      </c>
      <c r="E172" s="105">
        <f t="shared" ref="E172:E177" si="255">((D172-C172)/C172)*100</f>
        <v>-24.340464053401629</v>
      </c>
      <c r="F172" s="12">
        <f>F173+F174+F175+F176+F177</f>
        <v>18764.625516827</v>
      </c>
      <c r="G172" s="12">
        <f>G173+G174+G175+G176+G177</f>
        <v>13793.179628557</v>
      </c>
      <c r="H172" s="105">
        <f t="shared" ref="H172:H177" si="256">((G172-F172)/F172)*100</f>
        <v>-26.493712244946764</v>
      </c>
      <c r="I172" s="106">
        <f>(G172/G$179)*100</f>
        <v>67.393085991256513</v>
      </c>
      <c r="J172" s="23">
        <f>J173+J174+J175+J176+J177</f>
        <v>1151609</v>
      </c>
      <c r="K172" s="23">
        <f>K173+K174+K175+K176+K177</f>
        <v>626182</v>
      </c>
      <c r="L172" s="105">
        <f t="shared" ref="L172:L177" si="257">((K172-J172)/J172)*100</f>
        <v>-45.625468366433395</v>
      </c>
      <c r="M172" s="23">
        <f>M173+M174+M175+M176+M177</f>
        <v>2085333</v>
      </c>
      <c r="N172" s="23">
        <f>N173+N174+N175+N176+N177</f>
        <v>810828</v>
      </c>
      <c r="O172" s="105">
        <f t="shared" ref="O172:O177" si="258">((N172-M172)/M172)*100</f>
        <v>-61.117576904983515</v>
      </c>
      <c r="P172" s="106">
        <f>(N172/N$179)*100</f>
        <v>56.925257639677248</v>
      </c>
      <c r="Q172" s="23">
        <f>Q173+Q174+Q175+Q176+Q177</f>
        <v>1672638</v>
      </c>
      <c r="R172" s="23">
        <f>R173+R174+R175+R176+R177</f>
        <v>1219117</v>
      </c>
      <c r="S172" s="105">
        <f t="shared" ref="S172:S177" si="259">((R172-Q172)/Q172)*100</f>
        <v>-27.114115546818855</v>
      </c>
      <c r="T172" s="23">
        <f>T173+T174+T175+T176+T177</f>
        <v>2736087</v>
      </c>
      <c r="U172" s="23">
        <f>U173+U174+U175+U176+U177</f>
        <v>1424221</v>
      </c>
      <c r="V172" s="105">
        <f t="shared" ref="V172:V177" si="260">((U172-T172)/T172)*100</f>
        <v>-47.946794089515429</v>
      </c>
      <c r="W172" s="106">
        <f>(U172/U$179)*100</f>
        <v>12.804966477142409</v>
      </c>
      <c r="X172" s="12">
        <f>X173+X174+X175+X176+X177</f>
        <v>36774.58002429999</v>
      </c>
      <c r="Y172" s="12">
        <f>Y173+Y174+Y175+Y176+Y177</f>
        <v>27845.315473000002</v>
      </c>
      <c r="Z172" s="105">
        <f t="shared" ref="Z172:Z177" si="261">((Y172-X172)/X172)*100</f>
        <v>-24.281078248615451</v>
      </c>
      <c r="AA172" s="12">
        <f>AA173+AA174+AA175+AA176+AA177</f>
        <v>66669.578605599992</v>
      </c>
      <c r="AB172" s="12">
        <f>AB173+AB174+AB175+AB176+AB177</f>
        <v>36949.089547600008</v>
      </c>
      <c r="AC172" s="105">
        <f t="shared" ref="AC172:AC177" si="262">((AB172-AA172)/AA172)*100</f>
        <v>-44.578786426443045</v>
      </c>
      <c r="AD172" s="106">
        <f>(AB172/AB$179)*100</f>
        <v>7.9451762781983017</v>
      </c>
      <c r="AF172" s="113"/>
      <c r="AG172" s="113"/>
    </row>
    <row r="173" spans="1:33">
      <c r="A173" s="8"/>
      <c r="B173" s="119" t="s">
        <v>3</v>
      </c>
      <c r="C173" s="16">
        <v>1400.5966124000001</v>
      </c>
      <c r="D173" s="16">
        <v>1126.7258994000001</v>
      </c>
      <c r="E173" s="107">
        <f t="shared" si="255"/>
        <v>-19.553860874381762</v>
      </c>
      <c r="F173" s="16">
        <v>2507.1850159000001</v>
      </c>
      <c r="G173" s="16">
        <v>1458.3715632000001</v>
      </c>
      <c r="H173" s="107">
        <f t="shared" si="256"/>
        <v>-41.83231177789682</v>
      </c>
      <c r="I173" s="108">
        <f>(G173/G$180)*100</f>
        <v>62.090477336752578</v>
      </c>
      <c r="J173" s="103">
        <v>61919</v>
      </c>
      <c r="K173" s="103">
        <v>37305</v>
      </c>
      <c r="L173" s="107">
        <f t="shared" si="257"/>
        <v>-39.751933978261924</v>
      </c>
      <c r="M173" s="103">
        <v>108221</v>
      </c>
      <c r="N173" s="103">
        <v>47022</v>
      </c>
      <c r="O173" s="107">
        <f t="shared" si="258"/>
        <v>-56.550022638859375</v>
      </c>
      <c r="P173" s="108">
        <f>(N173/N$180)*100</f>
        <v>77.937447168216394</v>
      </c>
      <c r="Q173" s="103">
        <v>0</v>
      </c>
      <c r="R173" s="103">
        <v>0</v>
      </c>
      <c r="S173" s="116" t="s">
        <v>59</v>
      </c>
      <c r="T173" s="103">
        <v>0</v>
      </c>
      <c r="U173" s="103">
        <v>0</v>
      </c>
      <c r="V173" s="116" t="s">
        <v>59</v>
      </c>
      <c r="W173" s="116" t="s">
        <v>59</v>
      </c>
      <c r="X173" s="16">
        <v>907.39994470000011</v>
      </c>
      <c r="Y173" s="16">
        <v>500.39420000000007</v>
      </c>
      <c r="Z173" s="107">
        <f t="shared" si="261"/>
        <v>-44.8540632030303</v>
      </c>
      <c r="AA173" s="16">
        <v>1518.1788537</v>
      </c>
      <c r="AB173" s="16">
        <v>630.29550000000006</v>
      </c>
      <c r="AC173" s="107">
        <f t="shared" si="262"/>
        <v>-58.483448872714327</v>
      </c>
      <c r="AD173" s="108">
        <f>(AB173/AB$180)*100</f>
        <v>25.278829744828744</v>
      </c>
      <c r="AF173" s="113"/>
      <c r="AG173" s="113"/>
    </row>
    <row r="174" spans="1:33">
      <c r="A174" s="8"/>
      <c r="B174" s="119" t="s">
        <v>4</v>
      </c>
      <c r="C174" s="16">
        <v>1698.4302939000002</v>
      </c>
      <c r="D174" s="16">
        <v>1668.311594</v>
      </c>
      <c r="E174" s="107">
        <f t="shared" si="255"/>
        <v>-1.7733256412213676</v>
      </c>
      <c r="F174" s="16">
        <v>3057.6435000000001</v>
      </c>
      <c r="G174" s="16">
        <v>2400.6712514999999</v>
      </c>
      <c r="H174" s="107">
        <f t="shared" si="256"/>
        <v>-21.486227825447937</v>
      </c>
      <c r="I174" s="108">
        <f>(G174/G$181)*100</f>
        <v>47.424416281545376</v>
      </c>
      <c r="J174" s="103">
        <v>1087588</v>
      </c>
      <c r="K174" s="103">
        <v>587913</v>
      </c>
      <c r="L174" s="107">
        <f t="shared" si="257"/>
        <v>-45.943408717271616</v>
      </c>
      <c r="M174" s="103">
        <v>1974281</v>
      </c>
      <c r="N174" s="103">
        <v>762562</v>
      </c>
      <c r="O174" s="107">
        <f t="shared" si="258"/>
        <v>-61.375204441515677</v>
      </c>
      <c r="P174" s="108">
        <f>(N174/N$181)*100</f>
        <v>55.994771798552698</v>
      </c>
      <c r="Q174" s="103">
        <v>0</v>
      </c>
      <c r="R174" s="103">
        <v>0</v>
      </c>
      <c r="S174" s="116" t="s">
        <v>59</v>
      </c>
      <c r="T174" s="103">
        <v>0</v>
      </c>
      <c r="U174" s="103">
        <v>0</v>
      </c>
      <c r="V174" s="116" t="s">
        <v>59</v>
      </c>
      <c r="W174" s="116" t="s">
        <v>59</v>
      </c>
      <c r="X174" s="16">
        <v>31094.54601269999</v>
      </c>
      <c r="Y174" s="16">
        <v>16806.801300000003</v>
      </c>
      <c r="Z174" s="107">
        <f t="shared" si="261"/>
        <v>-45.949359437067912</v>
      </c>
      <c r="AA174" s="16">
        <v>56327.764105699993</v>
      </c>
      <c r="AB174" s="16">
        <v>21528.22</v>
      </c>
      <c r="AC174" s="107">
        <f t="shared" si="262"/>
        <v>-61.780446389453815</v>
      </c>
      <c r="AD174" s="108">
        <f>(AB174/AB$181)*100</f>
        <v>10.518343741492885</v>
      </c>
      <c r="AF174" s="113"/>
      <c r="AG174" s="113"/>
    </row>
    <row r="175" spans="1:33">
      <c r="A175" s="8"/>
      <c r="B175" s="119" t="s">
        <v>5</v>
      </c>
      <c r="C175" s="16">
        <v>7621.937135311</v>
      </c>
      <c r="D175" s="16">
        <v>5859.7014763849993</v>
      </c>
      <c r="E175" s="107">
        <f t="shared" si="255"/>
        <v>-23.120574568398034</v>
      </c>
      <c r="F175" s="16">
        <v>10261.625914910999</v>
      </c>
      <c r="G175" s="16">
        <v>7843.2642500349993</v>
      </c>
      <c r="H175" s="107">
        <f t="shared" si="256"/>
        <v>-23.567041762474684</v>
      </c>
      <c r="I175" s="108">
        <f>(G175/G$182)*100</f>
        <v>76.109991329992511</v>
      </c>
      <c r="J175" s="103">
        <v>183</v>
      </c>
      <c r="K175" s="103">
        <v>7</v>
      </c>
      <c r="L175" s="107">
        <f t="shared" si="257"/>
        <v>-96.174863387978135</v>
      </c>
      <c r="M175" s="103">
        <v>190</v>
      </c>
      <c r="N175" s="103">
        <v>13</v>
      </c>
      <c r="O175" s="107">
        <f t="shared" si="258"/>
        <v>-93.15789473684211</v>
      </c>
      <c r="P175" s="108">
        <f>(N175/N$182)*100</f>
        <v>13.26530612244898</v>
      </c>
      <c r="Q175" s="103">
        <v>26493</v>
      </c>
      <c r="R175" s="103">
        <v>1138</v>
      </c>
      <c r="S175" s="107">
        <f t="shared" si="259"/>
        <v>-95.704525723776086</v>
      </c>
      <c r="T175" s="103">
        <v>28229</v>
      </c>
      <c r="U175" s="103">
        <v>5919</v>
      </c>
      <c r="V175" s="107">
        <f t="shared" si="260"/>
        <v>-79.032200928123558</v>
      </c>
      <c r="W175" s="108">
        <f>(U175/U$182)*100</f>
        <v>0.11356692034870167</v>
      </c>
      <c r="X175" s="16">
        <v>167.8804073</v>
      </c>
      <c r="Y175" s="16">
        <v>10.685943999999999</v>
      </c>
      <c r="Z175" s="107">
        <f t="shared" si="261"/>
        <v>-93.634787899397708</v>
      </c>
      <c r="AA175" s="16">
        <v>216.61440000000002</v>
      </c>
      <c r="AB175" s="16">
        <v>42.189943999999997</v>
      </c>
      <c r="AC175" s="107">
        <f t="shared" si="262"/>
        <v>-80.52301970690776</v>
      </c>
      <c r="AD175" s="108">
        <f>(AB175/AB$182)*100</f>
        <v>8.2033558470781434E-2</v>
      </c>
      <c r="AF175" s="113"/>
      <c r="AG175" s="113"/>
    </row>
    <row r="176" spans="1:33">
      <c r="A176" s="8"/>
      <c r="B176" s="119" t="s">
        <v>6</v>
      </c>
      <c r="C176" s="16">
        <v>2764.1581003270003</v>
      </c>
      <c r="D176" s="16">
        <v>1524.9545054639998</v>
      </c>
      <c r="E176" s="107">
        <f t="shared" si="255"/>
        <v>-44.831140256282822</v>
      </c>
      <c r="F176" s="16">
        <v>2913.3521692280001</v>
      </c>
      <c r="G176" s="16">
        <v>2048.7392716909999</v>
      </c>
      <c r="H176" s="107">
        <f t="shared" si="256"/>
        <v>-29.677596367146759</v>
      </c>
      <c r="I176" s="108">
        <f>(G176/G$183)*100</f>
        <v>98.741856885813533</v>
      </c>
      <c r="J176" s="103">
        <v>195</v>
      </c>
      <c r="K176" s="103">
        <v>234</v>
      </c>
      <c r="L176" s="107">
        <f t="shared" si="257"/>
        <v>20</v>
      </c>
      <c r="M176" s="103">
        <v>277</v>
      </c>
      <c r="N176" s="103">
        <v>274</v>
      </c>
      <c r="O176" s="107">
        <f t="shared" si="258"/>
        <v>-1.0830324909747291</v>
      </c>
      <c r="P176" s="108">
        <f>(N176/N$183)*100</f>
        <v>86.435331230283907</v>
      </c>
      <c r="Q176" s="103">
        <v>846830</v>
      </c>
      <c r="R176" s="103">
        <v>127910</v>
      </c>
      <c r="S176" s="107">
        <f t="shared" si="259"/>
        <v>-84.895433558093131</v>
      </c>
      <c r="T176" s="103">
        <v>1043716</v>
      </c>
      <c r="U176" s="103">
        <v>172775</v>
      </c>
      <c r="V176" s="107">
        <f t="shared" si="260"/>
        <v>-83.446167348205833</v>
      </c>
      <c r="W176" s="108">
        <f>(U176/U$183)*100</f>
        <v>58.116849261156659</v>
      </c>
      <c r="X176" s="16">
        <v>1463.5381993000003</v>
      </c>
      <c r="Y176" s="16">
        <v>989.29249360000017</v>
      </c>
      <c r="Z176" s="107">
        <f t="shared" si="261"/>
        <v>-32.404053814709336</v>
      </c>
      <c r="AA176" s="16">
        <v>2121.6008394</v>
      </c>
      <c r="AB176" s="16">
        <v>1150.1498342000002</v>
      </c>
      <c r="AC176" s="107">
        <f t="shared" si="262"/>
        <v>-45.788585070259089</v>
      </c>
      <c r="AD176" s="108">
        <f>(AB176/AB$183)*100</f>
        <v>11.058110209012009</v>
      </c>
      <c r="AF176" s="113"/>
      <c r="AG176" s="113"/>
    </row>
    <row r="177" spans="1:33">
      <c r="A177" s="8"/>
      <c r="B177" s="119" t="s">
        <v>25</v>
      </c>
      <c r="C177" s="16">
        <v>11.560298588</v>
      </c>
      <c r="D177" s="16">
        <v>31.833827439000007</v>
      </c>
      <c r="E177" s="107">
        <f t="shared" si="255"/>
        <v>175.37201739792994</v>
      </c>
      <c r="F177" s="16">
        <v>24.818916788000003</v>
      </c>
      <c r="G177" s="16">
        <v>42.133292130999997</v>
      </c>
      <c r="H177" s="107">
        <f t="shared" si="256"/>
        <v>69.762816366633416</v>
      </c>
      <c r="I177" s="108">
        <f>(G177/G$184)*100</f>
        <v>6.2340332378977497</v>
      </c>
      <c r="J177" s="103">
        <v>1724</v>
      </c>
      <c r="K177" s="103">
        <v>723</v>
      </c>
      <c r="L177" s="107">
        <f t="shared" si="257"/>
        <v>-58.062645011600935</v>
      </c>
      <c r="M177" s="103">
        <v>2364</v>
      </c>
      <c r="N177" s="103">
        <v>957</v>
      </c>
      <c r="O177" s="107">
        <f t="shared" si="258"/>
        <v>-59.517766497461935</v>
      </c>
      <c r="P177" s="108">
        <f>(N177/N$184)*100</f>
        <v>53.764044943820224</v>
      </c>
      <c r="Q177" s="103">
        <v>799315</v>
      </c>
      <c r="R177" s="103">
        <v>1090069</v>
      </c>
      <c r="S177" s="107">
        <f t="shared" si="259"/>
        <v>36.375396433195924</v>
      </c>
      <c r="T177" s="103">
        <v>1664142</v>
      </c>
      <c r="U177" s="103">
        <v>1245527</v>
      </c>
      <c r="V177" s="107">
        <f t="shared" si="260"/>
        <v>-25.155004801272966</v>
      </c>
      <c r="W177" s="108">
        <f>(U177/U$184)*100</f>
        <v>22.189183136871424</v>
      </c>
      <c r="X177" s="16">
        <v>3141.2154603000004</v>
      </c>
      <c r="Y177" s="16">
        <v>9538.1415354000001</v>
      </c>
      <c r="Z177" s="107">
        <f t="shared" si="261"/>
        <v>203.64493158610216</v>
      </c>
      <c r="AA177" s="16">
        <v>6485.4204067999999</v>
      </c>
      <c r="AB177" s="16">
        <v>13598.234269400002</v>
      </c>
      <c r="AC177" s="107">
        <f t="shared" si="262"/>
        <v>109.67390572155008</v>
      </c>
      <c r="AD177" s="108">
        <f>(AB177/AB$184)*100</f>
        <v>6.9359970070029409</v>
      </c>
      <c r="AF177" s="113"/>
      <c r="AG177" s="113"/>
    </row>
    <row r="178" spans="1:33">
      <c r="A178" s="8"/>
      <c r="B178" s="119"/>
      <c r="C178" s="16"/>
      <c r="D178" s="16"/>
      <c r="E178" s="107"/>
      <c r="F178" s="16"/>
      <c r="G178" s="16"/>
      <c r="H178" s="107"/>
      <c r="I178" s="108"/>
      <c r="J178" s="103"/>
      <c r="K178" s="103"/>
      <c r="L178" s="107"/>
      <c r="M178" s="103"/>
      <c r="N178" s="103"/>
      <c r="O178" s="107"/>
      <c r="P178" s="108"/>
      <c r="Q178" s="103"/>
      <c r="R178" s="103"/>
      <c r="S178" s="107"/>
      <c r="T178" s="103"/>
      <c r="U178" s="103"/>
      <c r="V178" s="107"/>
      <c r="W178" s="108"/>
      <c r="X178" s="16"/>
      <c r="Y178" s="16"/>
      <c r="Z178" s="107"/>
      <c r="AA178" s="16"/>
      <c r="AB178" s="16"/>
      <c r="AC178" s="107"/>
      <c r="AD178" s="108"/>
    </row>
    <row r="179" spans="1:33" s="25" customFormat="1" ht="15">
      <c r="A179" s="22"/>
      <c r="B179" s="118" t="s">
        <v>11</v>
      </c>
      <c r="C179" s="12">
        <f>C180+C181+C182+C183+C184</f>
        <v>18414.017779755213</v>
      </c>
      <c r="D179" s="12">
        <f>D180+D181+D182+D183+D184</f>
        <v>13739.011103886374</v>
      </c>
      <c r="E179" s="105">
        <f t="shared" ref="E179:E184" si="263">((D179-C179)/C179)*100</f>
        <v>-25.388303257796608</v>
      </c>
      <c r="F179" s="12">
        <f>F180+F181+F182+F183+F184</f>
        <v>28395.896109768251</v>
      </c>
      <c r="G179" s="12">
        <f>G180+G181+G182+G183+G184</f>
        <v>20466.757718063996</v>
      </c>
      <c r="H179" s="105">
        <f t="shared" ref="H179:H184" si="264">((G179-F179)/F179)*100</f>
        <v>-27.923536418970819</v>
      </c>
      <c r="I179" s="106">
        <f>(G179/G$179)*100</f>
        <v>100</v>
      </c>
      <c r="J179" s="23">
        <f>J180+J181+J182+J183+J184</f>
        <v>1625214</v>
      </c>
      <c r="K179" s="23">
        <f>K180+K181+K182+K183+K184</f>
        <v>1008173</v>
      </c>
      <c r="L179" s="105">
        <f t="shared" ref="L179:L184" si="265">((K179-J179)/J179)*100</f>
        <v>-37.966753916714971</v>
      </c>
      <c r="M179" s="23">
        <f>M180+M181+M182+M183+M184</f>
        <v>2908093</v>
      </c>
      <c r="N179" s="23">
        <f>N180+N181+N182+N183+N184</f>
        <v>1424373</v>
      </c>
      <c r="O179" s="105">
        <f t="shared" ref="O179:O184" si="266">((N179-M179)/M179)*100</f>
        <v>-51.020376583554928</v>
      </c>
      <c r="P179" s="106">
        <f>(N179/N$179)*100</f>
        <v>100</v>
      </c>
      <c r="Q179" s="23">
        <f>Q180+Q181+Q182+Q183+Q184</f>
        <v>14323831</v>
      </c>
      <c r="R179" s="23">
        <f>R180+R181+R182+R183+R184</f>
        <v>5071992</v>
      </c>
      <c r="S179" s="105">
        <f t="shared" ref="S179:S184" si="267">((R179-Q179)/Q179)*100</f>
        <v>-64.590534473633483</v>
      </c>
      <c r="T179" s="23">
        <f>T180+T181+T182+T183+T184</f>
        <v>26380339</v>
      </c>
      <c r="U179" s="23">
        <f>U180+U181+U182+U183+U184</f>
        <v>11122411</v>
      </c>
      <c r="V179" s="105">
        <f t="shared" ref="V179:V184" si="268">((U179-T179)/T179)*100</f>
        <v>-57.838255982987938</v>
      </c>
      <c r="W179" s="106">
        <f>(U179/U$179)*100</f>
        <v>100</v>
      </c>
      <c r="X179" s="12">
        <f>X180+X181+X182+X183+X184</f>
        <v>310860.65569531772</v>
      </c>
      <c r="Y179" s="12">
        <f>Y180+Y181+Y182+Y183+Y184</f>
        <v>237565.46751384431</v>
      </c>
      <c r="Z179" s="105">
        <f t="shared" ref="Z179:Z184" si="269">((Y179-X179)/X179)*100</f>
        <v>-23.578148871085137</v>
      </c>
      <c r="AA179" s="12">
        <f>AA180+AA181+AA182+AA183+AA184</f>
        <v>583009.39247255027</v>
      </c>
      <c r="AB179" s="12">
        <f>AB180+AB181+AB182+AB183+AB184</f>
        <v>465050.59489981277</v>
      </c>
      <c r="AC179" s="105">
        <f t="shared" ref="AC179:AC184" si="270">((AB179-AA179)/AA179)*100</f>
        <v>-20.232743948167411</v>
      </c>
      <c r="AD179" s="106">
        <f>(AB179/AB$179)*100</f>
        <v>100</v>
      </c>
    </row>
    <row r="180" spans="1:33">
      <c r="A180" s="8"/>
      <c r="B180" s="119" t="s">
        <v>3</v>
      </c>
      <c r="C180" s="11">
        <f>C166+C173</f>
        <v>2082.5004437032021</v>
      </c>
      <c r="D180" s="11">
        <f>D166+D173</f>
        <v>1710.0173438614402</v>
      </c>
      <c r="E180" s="107">
        <f t="shared" si="263"/>
        <v>-17.886339518823565</v>
      </c>
      <c r="F180" s="11">
        <f>F166+F173</f>
        <v>3627.2364053212023</v>
      </c>
      <c r="G180" s="11">
        <f>G166+G173</f>
        <v>2348.7845894474403</v>
      </c>
      <c r="H180" s="107">
        <f t="shared" si="264"/>
        <v>-35.24589172071213</v>
      </c>
      <c r="I180" s="108">
        <f>(G180/G$180)*100</f>
        <v>100</v>
      </c>
      <c r="J180" s="15">
        <f>J166+J173</f>
        <v>76495</v>
      </c>
      <c r="K180" s="15">
        <f>K166+K173</f>
        <v>44774</v>
      </c>
      <c r="L180" s="107">
        <f t="shared" si="265"/>
        <v>-41.468069808484216</v>
      </c>
      <c r="M180" s="15">
        <f>M166+M173</f>
        <v>145369</v>
      </c>
      <c r="N180" s="15">
        <f>N166+N173</f>
        <v>60333</v>
      </c>
      <c r="O180" s="107">
        <f t="shared" si="266"/>
        <v>-58.496653344248081</v>
      </c>
      <c r="P180" s="108">
        <f>(N180/N$180)*100</f>
        <v>100</v>
      </c>
      <c r="Q180" s="15">
        <f>Q166+Q173</f>
        <v>0</v>
      </c>
      <c r="R180" s="15">
        <f>R166+R173</f>
        <v>0</v>
      </c>
      <c r="S180" s="116" t="s">
        <v>59</v>
      </c>
      <c r="T180" s="15">
        <f>T166+T173</f>
        <v>0</v>
      </c>
      <c r="U180" s="15">
        <f>U166+U173</f>
        <v>0</v>
      </c>
      <c r="V180" s="116" t="s">
        <v>59</v>
      </c>
      <c r="W180" s="116" t="s">
        <v>59</v>
      </c>
      <c r="X180" s="11">
        <f>X166+X173</f>
        <v>1946.4436765600003</v>
      </c>
      <c r="Y180" s="11">
        <f>Y166+Y173</f>
        <v>1793.3469375849991</v>
      </c>
      <c r="Z180" s="107">
        <f t="shared" si="269"/>
        <v>-7.8654594951122867</v>
      </c>
      <c r="AA180" s="11">
        <f>AA166+AA173</f>
        <v>3357.1800976009999</v>
      </c>
      <c r="AB180" s="11">
        <f>AB166+AB173</f>
        <v>2493.3729383929995</v>
      </c>
      <c r="AC180" s="107">
        <f t="shared" si="270"/>
        <v>-25.730140597022675</v>
      </c>
      <c r="AD180" s="108">
        <f>(AB180/AB$180)*100</f>
        <v>100</v>
      </c>
    </row>
    <row r="181" spans="1:33">
      <c r="A181" s="8"/>
      <c r="B181" s="119" t="s">
        <v>4</v>
      </c>
      <c r="C181" s="11">
        <f t="shared" ref="C181:D184" si="271">C167+C174</f>
        <v>4129.8743862938445</v>
      </c>
      <c r="D181" s="11">
        <f t="shared" si="271"/>
        <v>3306.7688716298899</v>
      </c>
      <c r="E181" s="107">
        <f t="shared" si="263"/>
        <v>-19.930521794940372</v>
      </c>
      <c r="F181" s="11">
        <f t="shared" ref="F181:G184" si="272">F167+F174</f>
        <v>7209.0995346000545</v>
      </c>
      <c r="G181" s="11">
        <f t="shared" si="272"/>
        <v>5062.0997362369044</v>
      </c>
      <c r="H181" s="107">
        <f t="shared" si="264"/>
        <v>-29.78180267949735</v>
      </c>
      <c r="I181" s="108">
        <f>(G181/G$181)*100</f>
        <v>100</v>
      </c>
      <c r="J181" s="15">
        <f t="shared" ref="J181:K184" si="273">J167+J174</f>
        <v>1545941</v>
      </c>
      <c r="K181" s="15">
        <f t="shared" si="273"/>
        <v>961980</v>
      </c>
      <c r="L181" s="107">
        <f t="shared" si="265"/>
        <v>-37.773821898765867</v>
      </c>
      <c r="M181" s="15">
        <f t="shared" ref="M181:N184" si="274">M167+M174</f>
        <v>2758577</v>
      </c>
      <c r="N181" s="15">
        <f t="shared" si="274"/>
        <v>1361845</v>
      </c>
      <c r="O181" s="107">
        <f t="shared" si="266"/>
        <v>-50.632336889635489</v>
      </c>
      <c r="P181" s="108">
        <f>(N181/N$181)*100</f>
        <v>100</v>
      </c>
      <c r="Q181" s="15">
        <f t="shared" ref="Q181:R184" si="275">Q167+Q174</f>
        <v>0</v>
      </c>
      <c r="R181" s="15">
        <f t="shared" si="275"/>
        <v>0</v>
      </c>
      <c r="S181" s="116" t="s">
        <v>59</v>
      </c>
      <c r="T181" s="15">
        <f t="shared" ref="T181:U184" si="276">T167+T174</f>
        <v>0</v>
      </c>
      <c r="U181" s="15">
        <f t="shared" si="276"/>
        <v>0</v>
      </c>
      <c r="V181" s="116" t="s">
        <v>59</v>
      </c>
      <c r="W181" s="116" t="s">
        <v>59</v>
      </c>
      <c r="X181" s="11">
        <f t="shared" ref="X181:Y184" si="277">X167+X174</f>
        <v>120178.330606793</v>
      </c>
      <c r="Y181" s="11">
        <f t="shared" si="277"/>
        <v>116769.2638806505</v>
      </c>
      <c r="Z181" s="107">
        <f t="shared" si="269"/>
        <v>-2.8366733910595707</v>
      </c>
      <c r="AA181" s="11">
        <f t="shared" ref="AA181:AB184" si="278">AA167+AA174</f>
        <v>211388.50594973596</v>
      </c>
      <c r="AB181" s="11">
        <f t="shared" si="278"/>
        <v>204673.09805701851</v>
      </c>
      <c r="AC181" s="107">
        <f t="shared" si="270"/>
        <v>-3.176808437405886</v>
      </c>
      <c r="AD181" s="108">
        <f>(AB181/AB$181)*100</f>
        <v>100</v>
      </c>
    </row>
    <row r="182" spans="1:33">
      <c r="A182" s="8"/>
      <c r="B182" s="119" t="s">
        <v>5</v>
      </c>
      <c r="C182" s="11">
        <f t="shared" si="271"/>
        <v>9082.4998212158607</v>
      </c>
      <c r="D182" s="11">
        <f t="shared" si="271"/>
        <v>6650.9580216083777</v>
      </c>
      <c r="E182" s="107">
        <f t="shared" si="263"/>
        <v>-26.771724167036382</v>
      </c>
      <c r="F182" s="11">
        <f t="shared" si="272"/>
        <v>13898.396539933825</v>
      </c>
      <c r="G182" s="11">
        <f t="shared" si="272"/>
        <v>10305.170337004387</v>
      </c>
      <c r="H182" s="107">
        <f t="shared" si="264"/>
        <v>-25.853530604088999</v>
      </c>
      <c r="I182" s="108">
        <f>(G182/G$182)*100</f>
        <v>100</v>
      </c>
      <c r="J182" s="15">
        <f t="shared" si="273"/>
        <v>267</v>
      </c>
      <c r="K182" s="15">
        <f t="shared" si="273"/>
        <v>-10</v>
      </c>
      <c r="L182" s="107">
        <f t="shared" si="265"/>
        <v>-103.74531835205994</v>
      </c>
      <c r="M182" s="15">
        <f t="shared" si="274"/>
        <v>375</v>
      </c>
      <c r="N182" s="15">
        <f t="shared" si="274"/>
        <v>98</v>
      </c>
      <c r="O182" s="107">
        <f t="shared" si="266"/>
        <v>-73.866666666666674</v>
      </c>
      <c r="P182" s="108">
        <f>(N182/N$182)*100</f>
        <v>100</v>
      </c>
      <c r="Q182" s="15">
        <f t="shared" si="275"/>
        <v>8202271</v>
      </c>
      <c r="R182" s="15">
        <f t="shared" si="275"/>
        <v>1986300</v>
      </c>
      <c r="S182" s="107">
        <f t="shared" si="267"/>
        <v>-75.783536047516591</v>
      </c>
      <c r="T182" s="15">
        <f t="shared" si="276"/>
        <v>15184953</v>
      </c>
      <c r="U182" s="15">
        <f t="shared" si="276"/>
        <v>5211905</v>
      </c>
      <c r="V182" s="107">
        <f t="shared" si="268"/>
        <v>-65.677173976106474</v>
      </c>
      <c r="W182" s="108">
        <f>(U182/U$182)*100</f>
        <v>100</v>
      </c>
      <c r="X182" s="11">
        <f t="shared" si="277"/>
        <v>74256.005882131707</v>
      </c>
      <c r="Y182" s="11">
        <f t="shared" si="277"/>
        <v>28780.772854627645</v>
      </c>
      <c r="Z182" s="107">
        <f t="shared" si="269"/>
        <v>-61.241151456069367</v>
      </c>
      <c r="AA182" s="11">
        <f t="shared" si="278"/>
        <v>134863.04885160134</v>
      </c>
      <c r="AB182" s="11">
        <f t="shared" si="278"/>
        <v>51430.103467993693</v>
      </c>
      <c r="AC182" s="107">
        <f t="shared" si="270"/>
        <v>-61.86494083743753</v>
      </c>
      <c r="AD182" s="108">
        <f>(AB182/AB$182)*100</f>
        <v>100</v>
      </c>
    </row>
    <row r="183" spans="1:33">
      <c r="A183" s="8"/>
      <c r="B183" s="119" t="s">
        <v>6</v>
      </c>
      <c r="C183" s="11">
        <f t="shared" si="271"/>
        <v>2772.4949104596649</v>
      </c>
      <c r="D183" s="11">
        <f t="shared" si="271"/>
        <v>1540.19697935618</v>
      </c>
      <c r="E183" s="107">
        <f t="shared" si="263"/>
        <v>-44.447256745339757</v>
      </c>
      <c r="F183" s="11">
        <f t="shared" si="272"/>
        <v>2928.6811495226225</v>
      </c>
      <c r="G183" s="11">
        <f t="shared" si="272"/>
        <v>2074.8437757861802</v>
      </c>
      <c r="H183" s="107">
        <f t="shared" si="264"/>
        <v>-29.154330230712155</v>
      </c>
      <c r="I183" s="108">
        <f>(G183/G$183)*100</f>
        <v>100</v>
      </c>
      <c r="J183" s="15">
        <f t="shared" si="273"/>
        <v>226</v>
      </c>
      <c r="K183" s="15">
        <f t="shared" si="273"/>
        <v>258</v>
      </c>
      <c r="L183" s="107">
        <f t="shared" si="265"/>
        <v>14.159292035398231</v>
      </c>
      <c r="M183" s="15">
        <f t="shared" si="274"/>
        <v>354</v>
      </c>
      <c r="N183" s="15">
        <f t="shared" si="274"/>
        <v>317</v>
      </c>
      <c r="O183" s="107">
        <f t="shared" si="266"/>
        <v>-10.451977401129943</v>
      </c>
      <c r="P183" s="108">
        <f>(N183/N$183)*100</f>
        <v>100</v>
      </c>
      <c r="Q183" s="15">
        <f t="shared" si="275"/>
        <v>928965</v>
      </c>
      <c r="R183" s="15">
        <f t="shared" si="275"/>
        <v>196755</v>
      </c>
      <c r="S183" s="107">
        <f t="shared" si="267"/>
        <v>-78.819977071256716</v>
      </c>
      <c r="T183" s="15">
        <f t="shared" si="276"/>
        <v>1321828</v>
      </c>
      <c r="U183" s="15">
        <f t="shared" si="276"/>
        <v>297289</v>
      </c>
      <c r="V183" s="107">
        <f t="shared" si="268"/>
        <v>-77.509252338428297</v>
      </c>
      <c r="W183" s="108">
        <f>(U183/U$183)*100</f>
        <v>100</v>
      </c>
      <c r="X183" s="11">
        <f t="shared" si="277"/>
        <v>9732.7323098000015</v>
      </c>
      <c r="Y183" s="11">
        <f t="shared" si="277"/>
        <v>7201.8164259300011</v>
      </c>
      <c r="Z183" s="107">
        <f t="shared" si="269"/>
        <v>-26.004166181798627</v>
      </c>
      <c r="AA183" s="11">
        <f t="shared" si="278"/>
        <v>23890.646908100003</v>
      </c>
      <c r="AB183" s="11">
        <f t="shared" si="278"/>
        <v>10400.961940699999</v>
      </c>
      <c r="AC183" s="107">
        <f t="shared" si="270"/>
        <v>-56.46429340859077</v>
      </c>
      <c r="AD183" s="108">
        <f>(AB183/AB$183)*100</f>
        <v>100</v>
      </c>
    </row>
    <row r="184" spans="1:33">
      <c r="A184" s="8"/>
      <c r="B184" s="119" t="s">
        <v>25</v>
      </c>
      <c r="C184" s="11">
        <f t="shared" si="271"/>
        <v>346.64821808264071</v>
      </c>
      <c r="D184" s="11">
        <f t="shared" si="271"/>
        <v>531.06988743048487</v>
      </c>
      <c r="E184" s="107">
        <f t="shared" si="263"/>
        <v>53.201389687766444</v>
      </c>
      <c r="F184" s="11">
        <f t="shared" si="272"/>
        <v>732.48248039054681</v>
      </c>
      <c r="G184" s="11">
        <f t="shared" si="272"/>
        <v>675.85927958908746</v>
      </c>
      <c r="H184" s="107">
        <f t="shared" si="264"/>
        <v>-7.7303146924782213</v>
      </c>
      <c r="I184" s="108">
        <f>(G184/G$184)*100</f>
        <v>100</v>
      </c>
      <c r="J184" s="15">
        <f t="shared" si="273"/>
        <v>2285</v>
      </c>
      <c r="K184" s="15">
        <f t="shared" si="273"/>
        <v>1171</v>
      </c>
      <c r="L184" s="107">
        <f t="shared" si="265"/>
        <v>-48.752735229759296</v>
      </c>
      <c r="M184" s="15">
        <f t="shared" si="274"/>
        <v>3418</v>
      </c>
      <c r="N184" s="15">
        <f t="shared" si="274"/>
        <v>1780</v>
      </c>
      <c r="O184" s="107">
        <f t="shared" si="266"/>
        <v>-47.922761849034522</v>
      </c>
      <c r="P184" s="108">
        <f>(N184/N$184)*100</f>
        <v>100</v>
      </c>
      <c r="Q184" s="15">
        <f t="shared" si="275"/>
        <v>5192595</v>
      </c>
      <c r="R184" s="15">
        <f t="shared" si="275"/>
        <v>2888937</v>
      </c>
      <c r="S184" s="107">
        <f t="shared" si="267"/>
        <v>-44.36429184251805</v>
      </c>
      <c r="T184" s="15">
        <f t="shared" si="276"/>
        <v>9873558</v>
      </c>
      <c r="U184" s="15">
        <f t="shared" si="276"/>
        <v>5613217</v>
      </c>
      <c r="V184" s="107">
        <f t="shared" si="268"/>
        <v>-43.148994516465088</v>
      </c>
      <c r="W184" s="108">
        <f>(U184/U$184)*100</f>
        <v>100</v>
      </c>
      <c r="X184" s="11">
        <f t="shared" si="277"/>
        <v>104747.14322003303</v>
      </c>
      <c r="Y184" s="11">
        <f t="shared" si="277"/>
        <v>83020.267415051159</v>
      </c>
      <c r="Z184" s="107">
        <f t="shared" si="269"/>
        <v>-20.742213235679518</v>
      </c>
      <c r="AA184" s="11">
        <f t="shared" si="278"/>
        <v>209510.01066551195</v>
      </c>
      <c r="AB184" s="11">
        <f t="shared" si="278"/>
        <v>196053.05849570758</v>
      </c>
      <c r="AC184" s="107">
        <f t="shared" si="270"/>
        <v>-6.423059273902064</v>
      </c>
      <c r="AD184" s="108">
        <f>(AB184/AB$184)*100</f>
        <v>100</v>
      </c>
    </row>
    <row r="185" spans="1:33">
      <c r="A185" s="34" t="s">
        <v>24</v>
      </c>
      <c r="N185" s="27"/>
      <c r="O185" s="27"/>
      <c r="P185" s="27"/>
      <c r="Q185" s="27"/>
    </row>
    <row r="186" spans="1:33">
      <c r="A186" s="34" t="s">
        <v>16</v>
      </c>
    </row>
  </sheetData>
  <mergeCells count="9">
    <mergeCell ref="B1:I1"/>
    <mergeCell ref="R1:W1"/>
    <mergeCell ref="Y1:AD1"/>
    <mergeCell ref="A2:A3"/>
    <mergeCell ref="B2:B3"/>
    <mergeCell ref="C2:I2"/>
    <mergeCell ref="J2:P2"/>
    <mergeCell ref="Q2:W2"/>
    <mergeCell ref="X2:AD2"/>
  </mergeCells>
  <pageMargins left="0.11811023622047245" right="0.11811023622047245" top="0.74803149606299213" bottom="0" header="0.31496062992125984" footer="0.31496062992125984"/>
  <pageSetup paperSize="9" scale="49" orientation="portrait" r:id="rId1"/>
  <rowBreaks count="2" manualBreakCount="2">
    <brk id="66" max="16383" man="1"/>
    <brk id="122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FYP as at 31st March, 2018_TEMP</vt:lpstr>
      <vt:lpstr>Authority Vs Life Council</vt:lpstr>
      <vt:lpstr>FYP as at 31st May' 2020</vt:lpstr>
      <vt:lpstr>'FYP as at 31st March, 2018_TEMP'!Print_Area</vt:lpstr>
      <vt:lpstr>'FYP as at 31st March, 2018_TEMP'!Print_Titles</vt:lpstr>
      <vt:lpstr>'FYP as at 31st May'' 2020'!Print_Titles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Suryanarayana Sastry Bhaskarabhatla</cp:lastModifiedBy>
  <cp:lastPrinted>2020-06-08T08:17:56Z</cp:lastPrinted>
  <dcterms:created xsi:type="dcterms:W3CDTF">2002-04-18T04:47:59Z</dcterms:created>
  <dcterms:modified xsi:type="dcterms:W3CDTF">2020-06-08T08:19:55Z</dcterms:modified>
</cp:coreProperties>
</file>