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3.143\tv rao\D DRIVE\Life Department\Returns and Analysis\Life Statistics\Monthly NB Figures\NB DATA\Business Data 2020-21\August, 2020\For Website\"/>
    </mc:Choice>
  </mc:AlternateContent>
  <bookViews>
    <workbookView xWindow="0" yWindow="0" windowWidth="20490" windowHeight="6225" tabRatio="695" firstSheet="2" activeTab="2"/>
  </bookViews>
  <sheets>
    <sheet name="FYP as at 31st March, 2018_TEMP" sheetId="40" state="hidden" r:id="rId1"/>
    <sheet name="Authority Vs Life Council" sheetId="30" state="hidden" r:id="rId2"/>
    <sheet name="NB Stmt as at 31st August' 2020" sheetId="41" r:id="rId3"/>
  </sheets>
  <definedNames>
    <definedName name="_xlnm.Print_Area" localSheetId="0">'FYP as at 31st March, 2018_TEMP'!$A$1:$J$31</definedName>
    <definedName name="_xlnm.Print_Titles" localSheetId="0">'FYP as at 31st March, 2018_TEMP'!$A:$B,'FYP as at 31st March, 2018_TEMP'!$1:$3</definedName>
    <definedName name="_xlnm.Print_Titles" localSheetId="2">'NB Stmt as at 31st August'' 2020'!$A:$B,'NB Stmt as at 31st August'' 2020'!$1:$3</definedName>
  </definedNames>
  <calcPr calcId="162913"/>
  <fileRecoveryPr autoRecover="0"/>
</workbook>
</file>

<file path=xl/calcChain.xml><?xml version="1.0" encoding="utf-8"?>
<calcChain xmlns="http://schemas.openxmlformats.org/spreadsheetml/2006/main">
  <c r="AC121" i="41" l="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H118" i="41"/>
  <c r="E118" i="41"/>
  <c r="AC117" i="41"/>
  <c r="Z117" i="41"/>
  <c r="O117" i="41"/>
  <c r="L117" i="41"/>
  <c r="H117" i="41"/>
  <c r="E117" i="41"/>
  <c r="AB116" i="41"/>
  <c r="AA116" i="41"/>
  <c r="Y116" i="41"/>
  <c r="Z116" i="41" s="1"/>
  <c r="X116" i="41"/>
  <c r="U116" i="41"/>
  <c r="V116" i="41" s="1"/>
  <c r="T116" i="41"/>
  <c r="R116" i="41"/>
  <c r="Q116" i="41"/>
  <c r="N116" i="41"/>
  <c r="M116" i="41"/>
  <c r="K116" i="41"/>
  <c r="L116" i="41" s="1"/>
  <c r="J116" i="41"/>
  <c r="G116" i="41"/>
  <c r="F116" i="41"/>
  <c r="D116" i="41"/>
  <c r="C116" i="4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O112" i="41"/>
  <c r="L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B109" i="41"/>
  <c r="AC109" i="41" s="1"/>
  <c r="AA109" i="41"/>
  <c r="Y109" i="41"/>
  <c r="Z109" i="41" s="1"/>
  <c r="X109" i="41"/>
  <c r="U109" i="41"/>
  <c r="T109" i="41"/>
  <c r="R109" i="41"/>
  <c r="S109" i="41" s="1"/>
  <c r="Q109" i="41"/>
  <c r="N109" i="41"/>
  <c r="O109" i="41" s="1"/>
  <c r="M109" i="41"/>
  <c r="K109" i="41"/>
  <c r="L109" i="41" s="1"/>
  <c r="J109" i="41"/>
  <c r="G109" i="41"/>
  <c r="H109" i="41" s="1"/>
  <c r="F109" i="41"/>
  <c r="D109" i="41"/>
  <c r="E109" i="41" s="1"/>
  <c r="C109" i="4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C102" i="41" s="1"/>
  <c r="AA102" i="41"/>
  <c r="Y102" i="41"/>
  <c r="Z102" i="41" s="1"/>
  <c r="X102" i="41"/>
  <c r="U102" i="41"/>
  <c r="V102" i="41" s="1"/>
  <c r="T102" i="41"/>
  <c r="R102" i="41"/>
  <c r="Q102" i="41"/>
  <c r="N102" i="41"/>
  <c r="M102" i="41"/>
  <c r="K102" i="41"/>
  <c r="L102" i="41" s="1"/>
  <c r="J102" i="41"/>
  <c r="G102" i="41"/>
  <c r="F102" i="41"/>
  <c r="D102" i="41"/>
  <c r="E102" i="41" s="1"/>
  <c r="C102" i="4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L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B95" i="41"/>
  <c r="AC95" i="41" s="1"/>
  <c r="AA95" i="41"/>
  <c r="Y95" i="41"/>
  <c r="Z95" i="41" s="1"/>
  <c r="X95" i="41"/>
  <c r="U95" i="41"/>
  <c r="T95" i="41"/>
  <c r="R95" i="41"/>
  <c r="S95" i="41" s="1"/>
  <c r="Q95" i="41"/>
  <c r="N95" i="41"/>
  <c r="O95" i="41" s="1"/>
  <c r="M95" i="41"/>
  <c r="K95" i="41"/>
  <c r="L95" i="41" s="1"/>
  <c r="J95" i="41"/>
  <c r="G95" i="41"/>
  <c r="H95" i="41" s="1"/>
  <c r="F95" i="41"/>
  <c r="D95" i="41"/>
  <c r="E95" i="41" s="1"/>
  <c r="C95" i="41"/>
  <c r="AC92" i="41"/>
  <c r="Z92" i="41"/>
  <c r="V92" i="41"/>
  <c r="S92" i="41"/>
  <c r="O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H90" i="41"/>
  <c r="E90" i="41"/>
  <c r="AC89" i="41"/>
  <c r="Z89" i="41"/>
  <c r="O89" i="41"/>
  <c r="L89" i="41"/>
  <c r="H89" i="41"/>
  <c r="E89" i="41"/>
  <c r="AB88" i="41"/>
  <c r="AC88" i="41" s="1"/>
  <c r="AA88" i="41"/>
  <c r="Y88" i="41"/>
  <c r="X88" i="41"/>
  <c r="Z88" i="41" s="1"/>
  <c r="U88" i="41"/>
  <c r="V88" i="41" s="1"/>
  <c r="T88" i="41"/>
  <c r="R88" i="41"/>
  <c r="Q88" i="41"/>
  <c r="N88" i="41"/>
  <c r="M88" i="41"/>
  <c r="K88" i="41"/>
  <c r="J88" i="41"/>
  <c r="G88" i="41"/>
  <c r="H88" i="41" s="1"/>
  <c r="F88" i="41"/>
  <c r="D88" i="41"/>
  <c r="C88" i="41"/>
  <c r="AC85" i="41"/>
  <c r="Z85" i="41"/>
  <c r="V85" i="41"/>
  <c r="S85" i="41"/>
  <c r="H85" i="41"/>
  <c r="E85" i="41"/>
  <c r="AC84" i="41"/>
  <c r="Z84" i="41"/>
  <c r="V84" i="41"/>
  <c r="S84" i="41"/>
  <c r="O84" i="41"/>
  <c r="H84" i="41"/>
  <c r="E84" i="41"/>
  <c r="AC83" i="41"/>
  <c r="Z83" i="41"/>
  <c r="O83" i="41"/>
  <c r="L83" i="41"/>
  <c r="H83" i="41"/>
  <c r="E83" i="41"/>
  <c r="AC82" i="41"/>
  <c r="Z82" i="41"/>
  <c r="O82" i="41"/>
  <c r="L82" i="41"/>
  <c r="H82" i="41"/>
  <c r="E82" i="41"/>
  <c r="AB81" i="41"/>
  <c r="AC81" i="41" s="1"/>
  <c r="AA81" i="41"/>
  <c r="Y81" i="41"/>
  <c r="Z81" i="41" s="1"/>
  <c r="X81" i="41"/>
  <c r="U81" i="41"/>
  <c r="T81" i="41"/>
  <c r="R81" i="41"/>
  <c r="S81" i="41" s="1"/>
  <c r="Q81" i="41"/>
  <c r="N81" i="41"/>
  <c r="O81" i="41" s="1"/>
  <c r="M81" i="41"/>
  <c r="K81" i="41"/>
  <c r="L81" i="41" s="1"/>
  <c r="J81" i="41"/>
  <c r="G81" i="41"/>
  <c r="H81" i="41" s="1"/>
  <c r="F81" i="41"/>
  <c r="D81" i="41"/>
  <c r="E81" i="41" s="1"/>
  <c r="C81" i="4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O76" i="41"/>
  <c r="L76" i="41"/>
  <c r="H76" i="41"/>
  <c r="E76" i="41"/>
  <c r="AC75" i="41"/>
  <c r="Z75" i="41"/>
  <c r="O75" i="41"/>
  <c r="L75" i="41"/>
  <c r="H75" i="41"/>
  <c r="E75" i="41"/>
  <c r="AB74" i="41"/>
  <c r="AC74" i="41" s="1"/>
  <c r="AA74" i="41"/>
  <c r="Y74" i="41"/>
  <c r="Z74" i="41" s="1"/>
  <c r="X74" i="41"/>
  <c r="U74" i="41"/>
  <c r="V74" i="41" s="1"/>
  <c r="T74" i="41"/>
  <c r="R74" i="41"/>
  <c r="S74" i="41" s="1"/>
  <c r="Q74" i="41"/>
  <c r="N74" i="41"/>
  <c r="O74" i="41" s="1"/>
  <c r="M74" i="41"/>
  <c r="K74" i="41"/>
  <c r="L74" i="41" s="1"/>
  <c r="J74" i="41"/>
  <c r="G74" i="41"/>
  <c r="F74" i="41"/>
  <c r="D74" i="41"/>
  <c r="E74" i="41" s="1"/>
  <c r="C74" i="4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O69" i="41"/>
  <c r="L69" i="41"/>
  <c r="H69" i="41"/>
  <c r="E69" i="41"/>
  <c r="AC68" i="41"/>
  <c r="Z68" i="41"/>
  <c r="O68" i="41"/>
  <c r="L68" i="41"/>
  <c r="H68" i="41"/>
  <c r="E68" i="41"/>
  <c r="AB67" i="41"/>
  <c r="AC67" i="41" s="1"/>
  <c r="AA67" i="41"/>
  <c r="Y67" i="41"/>
  <c r="Z67" i="41" s="1"/>
  <c r="X67" i="41"/>
  <c r="U67" i="41"/>
  <c r="T67" i="41"/>
  <c r="R67" i="41"/>
  <c r="S67" i="41" s="1"/>
  <c r="Q67" i="41"/>
  <c r="N67" i="41"/>
  <c r="O67" i="41" s="1"/>
  <c r="M67" i="41"/>
  <c r="K67" i="41"/>
  <c r="L67" i="41" s="1"/>
  <c r="J67" i="41"/>
  <c r="G67" i="41"/>
  <c r="H67" i="41" s="1"/>
  <c r="F67" i="41"/>
  <c r="D67" i="41"/>
  <c r="E67" i="41" s="1"/>
  <c r="C67" i="41"/>
  <c r="AC65" i="41"/>
  <c r="Z65" i="41"/>
  <c r="V65" i="41"/>
  <c r="S65" i="41"/>
  <c r="O65" i="41"/>
  <c r="L65" i="41"/>
  <c r="H65" i="41"/>
  <c r="E65" i="41"/>
  <c r="AC63" i="41"/>
  <c r="Z63" i="41"/>
  <c r="V63" i="41"/>
  <c r="S63" i="41"/>
  <c r="O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B60" i="41"/>
  <c r="AC60" i="41" s="1"/>
  <c r="AA60" i="41"/>
  <c r="Y60" i="41"/>
  <c r="X60" i="41"/>
  <c r="Z60" i="41" s="1"/>
  <c r="U60" i="41"/>
  <c r="V60" i="41" s="1"/>
  <c r="T60" i="41"/>
  <c r="R60" i="41"/>
  <c r="Q60" i="41"/>
  <c r="N60" i="41"/>
  <c r="M60" i="41"/>
  <c r="K60" i="41"/>
  <c r="J60" i="41"/>
  <c r="G60" i="41"/>
  <c r="H60" i="41" s="1"/>
  <c r="F60" i="41"/>
  <c r="D60" i="41"/>
  <c r="C60" i="4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Y53" i="41"/>
  <c r="X53" i="41"/>
  <c r="U53" i="41"/>
  <c r="V53" i="41" s="1"/>
  <c r="T53" i="41"/>
  <c r="R53" i="41"/>
  <c r="Q53" i="41"/>
  <c r="N53" i="41"/>
  <c r="O53" i="41" s="1"/>
  <c r="M53" i="41"/>
  <c r="K53" i="41"/>
  <c r="J53" i="41"/>
  <c r="G53" i="41"/>
  <c r="H53" i="41" s="1"/>
  <c r="F53" i="41"/>
  <c r="D53" i="41"/>
  <c r="C53" i="41"/>
  <c r="AC51" i="41"/>
  <c r="Z51" i="41"/>
  <c r="V51" i="41"/>
  <c r="S51" i="41"/>
  <c r="O51" i="41"/>
  <c r="L51" i="41"/>
  <c r="H51" i="41"/>
  <c r="E51" i="41"/>
  <c r="H50" i="41"/>
  <c r="E50" i="41"/>
  <c r="AC49" i="41"/>
  <c r="Z49" i="41"/>
  <c r="V49" i="41"/>
  <c r="S49" i="41"/>
  <c r="O49" i="41"/>
  <c r="L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Y46" i="41"/>
  <c r="Z46" i="41" s="1"/>
  <c r="X46" i="41"/>
  <c r="U46" i="41"/>
  <c r="T46" i="41"/>
  <c r="R46" i="41"/>
  <c r="S46" i="41" s="1"/>
  <c r="Q46" i="41"/>
  <c r="N46" i="41"/>
  <c r="M46" i="41"/>
  <c r="K46" i="41"/>
  <c r="L46" i="41" s="1"/>
  <c r="J46" i="41"/>
  <c r="G46" i="41"/>
  <c r="F46" i="41"/>
  <c r="D46" i="41"/>
  <c r="E46" i="41" s="1"/>
  <c r="C46" i="41"/>
  <c r="AC177" i="41"/>
  <c r="Z177" i="41"/>
  <c r="V177" i="41"/>
  <c r="S177" i="41"/>
  <c r="O177" i="41"/>
  <c r="L177" i="41"/>
  <c r="H177" i="41"/>
  <c r="E177" i="41"/>
  <c r="AC176" i="41"/>
  <c r="Z176" i="41"/>
  <c r="V176" i="41"/>
  <c r="S176" i="41"/>
  <c r="O176" i="41"/>
  <c r="L176" i="41"/>
  <c r="H176" i="41"/>
  <c r="E176" i="41"/>
  <c r="AC175" i="41"/>
  <c r="Z175" i="41"/>
  <c r="V175" i="41"/>
  <c r="S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B172" i="41"/>
  <c r="AC172" i="41" s="1"/>
  <c r="AA172" i="41"/>
  <c r="Y172" i="41"/>
  <c r="Z172" i="41" s="1"/>
  <c r="X172" i="41"/>
  <c r="U172" i="41"/>
  <c r="T172" i="41"/>
  <c r="R172" i="41"/>
  <c r="Q172" i="41"/>
  <c r="N172" i="41"/>
  <c r="M172" i="41"/>
  <c r="K172" i="41"/>
  <c r="L172" i="41" s="1"/>
  <c r="J172" i="41"/>
  <c r="G172" i="41"/>
  <c r="H172" i="41" s="1"/>
  <c r="F172" i="41"/>
  <c r="D172" i="41"/>
  <c r="C172" i="41"/>
  <c r="E172" i="41" s="1"/>
  <c r="AB170" i="41"/>
  <c r="AB184" i="41" s="1"/>
  <c r="AD51" i="41" s="1"/>
  <c r="AA170" i="41"/>
  <c r="AA184" i="41" s="1"/>
  <c r="Y170" i="41"/>
  <c r="Y184" i="41" s="1"/>
  <c r="X170" i="41"/>
  <c r="X184" i="41" s="1"/>
  <c r="U170" i="41"/>
  <c r="T170" i="41"/>
  <c r="T184" i="41" s="1"/>
  <c r="R170" i="41"/>
  <c r="R184" i="41" s="1"/>
  <c r="Q170" i="41"/>
  <c r="N170" i="41"/>
  <c r="N184" i="41" s="1"/>
  <c r="P86" i="41" s="1"/>
  <c r="M170" i="41"/>
  <c r="K170" i="41"/>
  <c r="K184" i="41" s="1"/>
  <c r="J170" i="41"/>
  <c r="J184" i="41" s="1"/>
  <c r="G170" i="41"/>
  <c r="G184" i="41" s="1"/>
  <c r="I114" i="41" s="1"/>
  <c r="F170" i="41"/>
  <c r="F184" i="41" s="1"/>
  <c r="D170" i="41"/>
  <c r="D184" i="41" s="1"/>
  <c r="C170" i="41"/>
  <c r="C184" i="41" s="1"/>
  <c r="AB169" i="41"/>
  <c r="AB183" i="41" s="1"/>
  <c r="AD57" i="41" s="1"/>
  <c r="AA169" i="41"/>
  <c r="AA183" i="41" s="1"/>
  <c r="Y169" i="41"/>
  <c r="Y183" i="41" s="1"/>
  <c r="X169" i="41"/>
  <c r="X183" i="41" s="1"/>
  <c r="U169" i="41"/>
  <c r="T169" i="41"/>
  <c r="T183" i="41" s="1"/>
  <c r="R169" i="41"/>
  <c r="R183" i="41" s="1"/>
  <c r="Q169" i="41"/>
  <c r="N169" i="41"/>
  <c r="N183" i="41" s="1"/>
  <c r="P85" i="41" s="1"/>
  <c r="M169" i="41"/>
  <c r="K169" i="41"/>
  <c r="K183" i="41" s="1"/>
  <c r="J169" i="41"/>
  <c r="J183" i="41" s="1"/>
  <c r="G169" i="41"/>
  <c r="G183" i="41" s="1"/>
  <c r="I113" i="41" s="1"/>
  <c r="F169" i="41"/>
  <c r="F183" i="41" s="1"/>
  <c r="D169" i="41"/>
  <c r="D183" i="41" s="1"/>
  <c r="C169" i="41"/>
  <c r="C183" i="41" s="1"/>
  <c r="AB168" i="41"/>
  <c r="AB182" i="41" s="1"/>
  <c r="AD91" i="41" s="1"/>
  <c r="AA168" i="41"/>
  <c r="AA182" i="41" s="1"/>
  <c r="Y168" i="41"/>
  <c r="Y182" i="41" s="1"/>
  <c r="X168" i="41"/>
  <c r="X182" i="41" s="1"/>
  <c r="U168" i="41"/>
  <c r="T168" i="41"/>
  <c r="T182" i="41" s="1"/>
  <c r="R168" i="41"/>
  <c r="R182" i="41" s="1"/>
  <c r="Q168" i="41"/>
  <c r="N168" i="41"/>
  <c r="N182" i="41" s="1"/>
  <c r="P49" i="41" s="1"/>
  <c r="M168" i="41"/>
  <c r="K168" i="41"/>
  <c r="K182" i="41" s="1"/>
  <c r="J168" i="41"/>
  <c r="J182" i="41" s="1"/>
  <c r="G168" i="41"/>
  <c r="G182" i="41" s="1"/>
  <c r="I112" i="41" s="1"/>
  <c r="F168" i="41"/>
  <c r="F182" i="41" s="1"/>
  <c r="D168" i="41"/>
  <c r="D182" i="41" s="1"/>
  <c r="C168" i="41"/>
  <c r="C182" i="41" s="1"/>
  <c r="AB167" i="41"/>
  <c r="AB181" i="41" s="1"/>
  <c r="AD90" i="41" s="1"/>
  <c r="AA167" i="41"/>
  <c r="AA181" i="41" s="1"/>
  <c r="Y167" i="41"/>
  <c r="Y181" i="41" s="1"/>
  <c r="X167" i="41"/>
  <c r="X181" i="41" s="1"/>
  <c r="U167" i="41"/>
  <c r="T167" i="41"/>
  <c r="T181" i="41" s="1"/>
  <c r="R167" i="41"/>
  <c r="R181" i="41" s="1"/>
  <c r="Q167" i="41"/>
  <c r="N167" i="41"/>
  <c r="N181" i="41" s="1"/>
  <c r="P104" i="41" s="1"/>
  <c r="M167" i="41"/>
  <c r="K167" i="41"/>
  <c r="K181" i="41" s="1"/>
  <c r="J167" i="41"/>
  <c r="J181" i="41" s="1"/>
  <c r="G167" i="41"/>
  <c r="G181" i="41" s="1"/>
  <c r="I55" i="41" s="1"/>
  <c r="F167" i="41"/>
  <c r="F181" i="41" s="1"/>
  <c r="D167" i="41"/>
  <c r="D181" i="41" s="1"/>
  <c r="C167" i="41"/>
  <c r="C181" i="41" s="1"/>
  <c r="AB166" i="41"/>
  <c r="AB180" i="41" s="1"/>
  <c r="AD110" i="41" s="1"/>
  <c r="AA166" i="41"/>
  <c r="AA180" i="41" s="1"/>
  <c r="AA179" i="41" s="1"/>
  <c r="Y166" i="41"/>
  <c r="Y180" i="41" s="1"/>
  <c r="X166" i="41"/>
  <c r="X180" i="41" s="1"/>
  <c r="X179" i="41" s="1"/>
  <c r="U166" i="41"/>
  <c r="T166" i="41"/>
  <c r="T180" i="41" s="1"/>
  <c r="T179" i="41" s="1"/>
  <c r="R166" i="41"/>
  <c r="R180" i="41" s="1"/>
  <c r="Q166" i="41"/>
  <c r="N166" i="41"/>
  <c r="N180" i="41" s="1"/>
  <c r="P89" i="41" s="1"/>
  <c r="M166" i="41"/>
  <c r="K166" i="41"/>
  <c r="K180" i="41" s="1"/>
  <c r="J166" i="41"/>
  <c r="J180" i="41" s="1"/>
  <c r="J179" i="41" s="1"/>
  <c r="G166" i="41"/>
  <c r="G180" i="41" s="1"/>
  <c r="I103" i="41" s="1"/>
  <c r="F166" i="41"/>
  <c r="F180" i="41" s="1"/>
  <c r="F179" i="41" s="1"/>
  <c r="D166" i="41"/>
  <c r="D180" i="41" s="1"/>
  <c r="C166" i="41"/>
  <c r="C180" i="41" s="1"/>
  <c r="C179" i="41" s="1"/>
  <c r="AB165" i="41"/>
  <c r="AA165" i="41"/>
  <c r="Y165" i="41"/>
  <c r="X165" i="41"/>
  <c r="U165" i="41"/>
  <c r="T165" i="41"/>
  <c r="R165" i="41"/>
  <c r="Q165" i="41"/>
  <c r="S165" i="41" s="1"/>
  <c r="N165" i="41"/>
  <c r="M165" i="41"/>
  <c r="K165" i="41"/>
  <c r="J165" i="41"/>
  <c r="F165" i="41"/>
  <c r="D165" i="41"/>
  <c r="AC163" i="41"/>
  <c r="Z163" i="41"/>
  <c r="V163" i="41"/>
  <c r="S163" i="41"/>
  <c r="O163" i="41"/>
  <c r="L163" i="41"/>
  <c r="H163" i="41"/>
  <c r="E163" i="41"/>
  <c r="AC162" i="41"/>
  <c r="Z162" i="41"/>
  <c r="V162" i="41"/>
  <c r="S162" i="41"/>
  <c r="O162" i="41"/>
  <c r="L162" i="41"/>
  <c r="H162" i="41"/>
  <c r="E162" i="41"/>
  <c r="AC161" i="41"/>
  <c r="Z161" i="41"/>
  <c r="V161" i="41"/>
  <c r="S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B158" i="41"/>
  <c r="AA158" i="41"/>
  <c r="Y158" i="41"/>
  <c r="Z158" i="41" s="1"/>
  <c r="X158" i="41"/>
  <c r="U158" i="41"/>
  <c r="V158" i="41" s="1"/>
  <c r="T158" i="41"/>
  <c r="S158" i="41"/>
  <c r="R158" i="41"/>
  <c r="Q158" i="41"/>
  <c r="N158" i="41"/>
  <c r="O158" i="41" s="1"/>
  <c r="M158" i="41"/>
  <c r="K158" i="41"/>
  <c r="L158" i="41" s="1"/>
  <c r="J158" i="41"/>
  <c r="G158" i="41"/>
  <c r="H158" i="41" s="1"/>
  <c r="F158" i="41"/>
  <c r="D158" i="41"/>
  <c r="C158" i="41"/>
  <c r="AC156" i="41"/>
  <c r="Z156" i="41"/>
  <c r="V156" i="41"/>
  <c r="S156" i="41"/>
  <c r="O156" i="41"/>
  <c r="L156" i="41"/>
  <c r="H156" i="41"/>
  <c r="E156" i="41"/>
  <c r="AC155" i="41"/>
  <c r="Z155" i="41"/>
  <c r="V155" i="41"/>
  <c r="S155" i="41"/>
  <c r="H155" i="41"/>
  <c r="E155" i="41"/>
  <c r="AC154" i="41"/>
  <c r="Z154" i="41"/>
  <c r="V154" i="41"/>
  <c r="S154" i="41"/>
  <c r="H154" i="41"/>
  <c r="E154" i="41"/>
  <c r="AC153" i="41"/>
  <c r="Z153" i="41"/>
  <c r="O153" i="41"/>
  <c r="L153" i="41"/>
  <c r="H153" i="41"/>
  <c r="E153" i="41"/>
  <c r="AC152" i="41"/>
  <c r="Z152" i="41"/>
  <c r="O152" i="41"/>
  <c r="L152" i="41"/>
  <c r="H152" i="41"/>
  <c r="E152" i="41"/>
  <c r="AB151" i="41"/>
  <c r="AA151" i="41"/>
  <c r="Y151" i="41"/>
  <c r="Z151" i="41" s="1"/>
  <c r="X151" i="41"/>
  <c r="U151" i="41"/>
  <c r="V151" i="41" s="1"/>
  <c r="T151" i="41"/>
  <c r="R151" i="41"/>
  <c r="Q151" i="41"/>
  <c r="S151" i="41" s="1"/>
  <c r="O151" i="41"/>
  <c r="N151" i="41"/>
  <c r="M151" i="41"/>
  <c r="K151" i="41"/>
  <c r="L151" i="41" s="1"/>
  <c r="J151" i="41"/>
  <c r="G151" i="41"/>
  <c r="H151" i="41" s="1"/>
  <c r="F151" i="41"/>
  <c r="D151" i="41"/>
  <c r="C151" i="41"/>
  <c r="AC149" i="41"/>
  <c r="Z149" i="41"/>
  <c r="V149" i="41"/>
  <c r="S149" i="41"/>
  <c r="O149" i="41"/>
  <c r="L149" i="41"/>
  <c r="H149" i="41"/>
  <c r="E149" i="41"/>
  <c r="V148" i="41"/>
  <c r="S148" i="41"/>
  <c r="AC147" i="41"/>
  <c r="Z147" i="41"/>
  <c r="V147" i="41"/>
  <c r="S147" i="41"/>
  <c r="O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B144" i="41"/>
  <c r="AA144" i="41"/>
  <c r="AC144" i="41" s="1"/>
  <c r="Y144" i="41"/>
  <c r="Z144" i="41" s="1"/>
  <c r="X144" i="41"/>
  <c r="U144" i="41"/>
  <c r="T144" i="41"/>
  <c r="R144" i="41"/>
  <c r="Q144" i="41"/>
  <c r="N144" i="41"/>
  <c r="M144" i="41"/>
  <c r="O144" i="41" s="1"/>
  <c r="K144" i="41"/>
  <c r="L144" i="41" s="1"/>
  <c r="J144" i="41"/>
  <c r="G144" i="41"/>
  <c r="F144" i="41"/>
  <c r="D144" i="41"/>
  <c r="C144" i="41"/>
  <c r="AC142" i="41"/>
  <c r="Z142" i="41"/>
  <c r="V142" i="41"/>
  <c r="S142" i="41"/>
  <c r="O142" i="41"/>
  <c r="L142" i="41"/>
  <c r="H142" i="41"/>
  <c r="E142" i="41"/>
  <c r="AC141" i="41"/>
  <c r="Z141" i="41"/>
  <c r="V141" i="41"/>
  <c r="S141" i="41"/>
  <c r="H141" i="41"/>
  <c r="E141" i="41"/>
  <c r="AC140" i="41"/>
  <c r="Z140" i="41"/>
  <c r="V140" i="41"/>
  <c r="S140" i="41"/>
  <c r="O140" i="41"/>
  <c r="L140" i="41"/>
  <c r="H140" i="41"/>
  <c r="E140" i="41"/>
  <c r="AC139" i="41"/>
  <c r="Z139" i="41"/>
  <c r="O139" i="41"/>
  <c r="L139" i="41"/>
  <c r="H139" i="41"/>
  <c r="E139" i="41"/>
  <c r="AC138" i="41"/>
  <c r="Z138" i="41"/>
  <c r="O138" i="41"/>
  <c r="L138" i="41"/>
  <c r="H138" i="41"/>
  <c r="E138" i="41"/>
  <c r="AB137" i="41"/>
  <c r="AA137" i="41"/>
  <c r="Y137" i="41"/>
  <c r="X137" i="41"/>
  <c r="U137" i="41"/>
  <c r="T137" i="41"/>
  <c r="R137" i="41"/>
  <c r="Q137" i="41"/>
  <c r="S137" i="41" s="1"/>
  <c r="N137" i="41"/>
  <c r="M137" i="41"/>
  <c r="K137" i="41"/>
  <c r="J137" i="41"/>
  <c r="G137" i="41"/>
  <c r="H137" i="41" s="1"/>
  <c r="F137" i="41"/>
  <c r="D137" i="41"/>
  <c r="C137" i="41"/>
  <c r="E137" i="41" s="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F130" i="41"/>
  <c r="D130" i="41"/>
  <c r="C130" i="41"/>
  <c r="AC128" i="41"/>
  <c r="Z128" i="41"/>
  <c r="V128" i="41"/>
  <c r="S128" i="41"/>
  <c r="O128" i="41"/>
  <c r="L128" i="41"/>
  <c r="H128" i="41"/>
  <c r="E128" i="41"/>
  <c r="AC127" i="41"/>
  <c r="Z127" i="41"/>
  <c r="V127" i="41"/>
  <c r="S127" i="41"/>
  <c r="O127" i="41"/>
  <c r="L127" i="41"/>
  <c r="H127" i="41"/>
  <c r="E127" i="41"/>
  <c r="AC126" i="41"/>
  <c r="Z126" i="41"/>
  <c r="V126" i="41"/>
  <c r="S126" i="41"/>
  <c r="H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B123" i="41"/>
  <c r="AA123" i="41"/>
  <c r="Y123" i="41"/>
  <c r="Z123" i="41" s="1"/>
  <c r="X123" i="41"/>
  <c r="U123" i="41"/>
  <c r="T123" i="41"/>
  <c r="R123" i="41"/>
  <c r="Q123" i="41"/>
  <c r="N123" i="41"/>
  <c r="M123" i="41"/>
  <c r="K123" i="41"/>
  <c r="L123" i="41" s="1"/>
  <c r="J123" i="41"/>
  <c r="G123" i="41"/>
  <c r="H123" i="41" s="1"/>
  <c r="F123" i="41"/>
  <c r="D123" i="41"/>
  <c r="C123" i="41"/>
  <c r="AC44" i="41"/>
  <c r="Z44" i="41"/>
  <c r="V44" i="41"/>
  <c r="S44" i="41"/>
  <c r="O44" i="41"/>
  <c r="H44" i="41"/>
  <c r="E44" i="41"/>
  <c r="AC43" i="41"/>
  <c r="Z43" i="41"/>
  <c r="V43" i="41"/>
  <c r="S43" i="41"/>
  <c r="H43" i="41"/>
  <c r="E43" i="41"/>
  <c r="AC42" i="41"/>
  <c r="Z42" i="41"/>
  <c r="V42" i="41"/>
  <c r="S42" i="41"/>
  <c r="O42" i="41"/>
  <c r="L42" i="41"/>
  <c r="H42" i="41"/>
  <c r="E42" i="41"/>
  <c r="AC41" i="41"/>
  <c r="Z41" i="41"/>
  <c r="O41" i="41"/>
  <c r="L41" i="41"/>
  <c r="H41" i="41"/>
  <c r="E41" i="41"/>
  <c r="AC40" i="41"/>
  <c r="Z40" i="41"/>
  <c r="O40" i="41"/>
  <c r="L40" i="41"/>
  <c r="H40" i="41"/>
  <c r="E40" i="41"/>
  <c r="AB39" i="41"/>
  <c r="AC39" i="41" s="1"/>
  <c r="AA39" i="41"/>
  <c r="Y39" i="41"/>
  <c r="Z39" i="41" s="1"/>
  <c r="X39" i="41"/>
  <c r="U39" i="41"/>
  <c r="T39" i="41"/>
  <c r="R39" i="41"/>
  <c r="Q39" i="41"/>
  <c r="N39" i="41"/>
  <c r="M39" i="41"/>
  <c r="K39" i="41"/>
  <c r="L39" i="41" s="1"/>
  <c r="J39" i="41"/>
  <c r="G39" i="41"/>
  <c r="H39" i="41" s="1"/>
  <c r="F39" i="41"/>
  <c r="D39" i="41"/>
  <c r="C39" i="41"/>
  <c r="E39" i="41" s="1"/>
  <c r="AC35" i="41"/>
  <c r="Z35" i="41"/>
  <c r="V35" i="41"/>
  <c r="S35" i="41"/>
  <c r="O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AC32" i="41"/>
  <c r="AB32" i="41"/>
  <c r="AA32" i="41"/>
  <c r="Y32" i="41"/>
  <c r="X32" i="41"/>
  <c r="U32" i="41"/>
  <c r="T32" i="41"/>
  <c r="R32" i="41"/>
  <c r="Q32" i="41"/>
  <c r="S32" i="41" s="1"/>
  <c r="N32" i="41"/>
  <c r="M32" i="41"/>
  <c r="K32" i="41"/>
  <c r="J32" i="41"/>
  <c r="G32" i="41"/>
  <c r="H32" i="41" s="1"/>
  <c r="F32" i="41"/>
  <c r="D32" i="41"/>
  <c r="E32" i="41" s="1"/>
  <c r="C32" i="41"/>
  <c r="AC30" i="41"/>
  <c r="Z30" i="41"/>
  <c r="V30" i="41"/>
  <c r="S30" i="41"/>
  <c r="O30" i="41"/>
  <c r="L30" i="41"/>
  <c r="H30" i="41"/>
  <c r="E30" i="41"/>
  <c r="H29" i="41"/>
  <c r="E29" i="41"/>
  <c r="AC28" i="41"/>
  <c r="Z28" i="41"/>
  <c r="V28" i="41"/>
  <c r="S28" i="41"/>
  <c r="O28" i="41"/>
  <c r="L28" i="41"/>
  <c r="H28" i="41"/>
  <c r="E28" i="41"/>
  <c r="AC27" i="41"/>
  <c r="Z27" i="41"/>
  <c r="O27" i="41"/>
  <c r="L27" i="41"/>
  <c r="H27" i="41"/>
  <c r="E27" i="41"/>
  <c r="AC26" i="41"/>
  <c r="Z26" i="41"/>
  <c r="O26" i="41"/>
  <c r="L26" i="41"/>
  <c r="H26" i="41"/>
  <c r="E26" i="41"/>
  <c r="AC25" i="41"/>
  <c r="AB25" i="41"/>
  <c r="AA25" i="41"/>
  <c r="Y25" i="41"/>
  <c r="X25" i="41"/>
  <c r="U25" i="41"/>
  <c r="T25" i="41"/>
  <c r="R25" i="41"/>
  <c r="Q25" i="41"/>
  <c r="S25" i="41" s="1"/>
  <c r="N25" i="41"/>
  <c r="M25" i="41"/>
  <c r="K25" i="41"/>
  <c r="J25" i="41"/>
  <c r="G25" i="41"/>
  <c r="H25" i="41" s="1"/>
  <c r="F25" i="41"/>
  <c r="D25" i="41"/>
  <c r="E25" i="41" s="1"/>
  <c r="C25" i="41"/>
  <c r="AC23" i="41"/>
  <c r="Z23" i="41"/>
  <c r="V23" i="41"/>
  <c r="S23" i="41"/>
  <c r="O23" i="41"/>
  <c r="L23" i="41"/>
  <c r="H23" i="41"/>
  <c r="E23" i="41"/>
  <c r="AC22" i="41"/>
  <c r="Z22" i="41"/>
  <c r="H22" i="41"/>
  <c r="E22" i="41"/>
  <c r="AC21" i="41"/>
  <c r="Z21" i="41"/>
  <c r="V21" i="41"/>
  <c r="S21" i="41"/>
  <c r="H21" i="41"/>
  <c r="E21" i="41"/>
  <c r="AC20" i="41"/>
  <c r="Z20" i="41"/>
  <c r="O20" i="41"/>
  <c r="L20" i="41"/>
  <c r="H20" i="41"/>
  <c r="E20" i="41"/>
  <c r="AC19" i="41"/>
  <c r="Z19" i="41"/>
  <c r="O19" i="41"/>
  <c r="L19" i="41"/>
  <c r="H19" i="41"/>
  <c r="E19" i="41"/>
  <c r="AB18" i="41"/>
  <c r="AA18" i="41"/>
  <c r="Y18" i="41"/>
  <c r="Z18" i="41" s="1"/>
  <c r="X18" i="41"/>
  <c r="U18" i="41"/>
  <c r="T18" i="41"/>
  <c r="R18" i="41"/>
  <c r="Q18" i="41"/>
  <c r="N18" i="41"/>
  <c r="M18" i="41"/>
  <c r="K18" i="41"/>
  <c r="L18" i="41" s="1"/>
  <c r="J18" i="41"/>
  <c r="G18" i="41"/>
  <c r="H18" i="41" s="1"/>
  <c r="F18" i="41"/>
  <c r="D18" i="41"/>
  <c r="C18" i="41"/>
  <c r="E18" i="41" s="1"/>
  <c r="AC16" i="41"/>
  <c r="Z16" i="41"/>
  <c r="V16" i="41"/>
  <c r="S16" i="41"/>
  <c r="O16" i="41"/>
  <c r="L16" i="41"/>
  <c r="H16" i="41"/>
  <c r="E16" i="41"/>
  <c r="AC13" i="41"/>
  <c r="Z13" i="41"/>
  <c r="O13" i="41"/>
  <c r="L13" i="41"/>
  <c r="H13" i="41"/>
  <c r="E13" i="41"/>
  <c r="AC12" i="41"/>
  <c r="Z12" i="41"/>
  <c r="O12" i="41"/>
  <c r="L12" i="41"/>
  <c r="H12" i="41"/>
  <c r="E12" i="41"/>
  <c r="AC11" i="41"/>
  <c r="AB11" i="41"/>
  <c r="AA11" i="41"/>
  <c r="Y11" i="41"/>
  <c r="Z11" i="41" s="1"/>
  <c r="X11" i="41"/>
  <c r="U11" i="41"/>
  <c r="T11" i="41"/>
  <c r="R11" i="41"/>
  <c r="Q11" i="41"/>
  <c r="N11" i="41"/>
  <c r="M11" i="41"/>
  <c r="K11" i="41"/>
  <c r="L11" i="41" s="1"/>
  <c r="J11" i="41"/>
  <c r="G11" i="41"/>
  <c r="H11" i="41" s="1"/>
  <c r="F11" i="41"/>
  <c r="D11" i="41"/>
  <c r="C11" i="41"/>
  <c r="AC9" i="41"/>
  <c r="Z9" i="41"/>
  <c r="V9" i="41"/>
  <c r="S9" i="41"/>
  <c r="O9" i="41"/>
  <c r="L9" i="41"/>
  <c r="I9" i="41"/>
  <c r="H9" i="41"/>
  <c r="E9" i="41"/>
  <c r="I8" i="41"/>
  <c r="H8" i="41"/>
  <c r="E8" i="41"/>
  <c r="AC7" i="41"/>
  <c r="Z7" i="41"/>
  <c r="V7" i="41"/>
  <c r="S7" i="41"/>
  <c r="O7" i="41"/>
  <c r="L7" i="41"/>
  <c r="I7" i="41"/>
  <c r="H7" i="41"/>
  <c r="E7" i="41"/>
  <c r="AC6" i="41"/>
  <c r="Z6" i="41"/>
  <c r="O6" i="41"/>
  <c r="L6" i="41"/>
  <c r="H6" i="41"/>
  <c r="E6" i="41"/>
  <c r="AC5" i="41"/>
  <c r="Z5" i="41"/>
  <c r="O5" i="41"/>
  <c r="L5" i="41"/>
  <c r="I5" i="41"/>
  <c r="H5" i="41"/>
  <c r="E5" i="41"/>
  <c r="AB4" i="41"/>
  <c r="AA4" i="41"/>
  <c r="Y4" i="41"/>
  <c r="X4" i="41"/>
  <c r="U4" i="41"/>
  <c r="V4" i="41" s="1"/>
  <c r="T4" i="41"/>
  <c r="R4" i="41"/>
  <c r="Q4" i="41"/>
  <c r="S4" i="41" s="1"/>
  <c r="N4" i="41"/>
  <c r="M4" i="41"/>
  <c r="K4" i="41"/>
  <c r="J4" i="41"/>
  <c r="G4" i="41"/>
  <c r="H4" i="41" s="1"/>
  <c r="F4" i="41"/>
  <c r="D4" i="41"/>
  <c r="C4" i="41"/>
  <c r="E4" i="41" s="1"/>
  <c r="L4" i="41" l="1"/>
  <c r="Z4" i="41"/>
  <c r="I6" i="41"/>
  <c r="O11" i="41"/>
  <c r="S18" i="41"/>
  <c r="L25" i="41"/>
  <c r="Z25" i="41"/>
  <c r="L32" i="41"/>
  <c r="Z32" i="41"/>
  <c r="S39" i="41"/>
  <c r="O123" i="41"/>
  <c r="AC123" i="41"/>
  <c r="L137" i="41"/>
  <c r="Z137" i="41"/>
  <c r="H144" i="41"/>
  <c r="E158" i="41"/>
  <c r="AC158" i="41"/>
  <c r="C165" i="41"/>
  <c r="Z165" i="41"/>
  <c r="E181" i="41"/>
  <c r="L181" i="41"/>
  <c r="Z181" i="41"/>
  <c r="E182" i="41"/>
  <c r="L182" i="41"/>
  <c r="Z182" i="41"/>
  <c r="E183" i="41"/>
  <c r="L183" i="41"/>
  <c r="Z183" i="41"/>
  <c r="E184" i="41"/>
  <c r="L184" i="41"/>
  <c r="Z184" i="41"/>
  <c r="S172" i="41"/>
  <c r="H46" i="41"/>
  <c r="O46" i="41"/>
  <c r="V46" i="41"/>
  <c r="E53" i="41"/>
  <c r="L53" i="41"/>
  <c r="S53" i="41"/>
  <c r="Z53" i="41"/>
  <c r="E60" i="41"/>
  <c r="L60" i="41"/>
  <c r="S60" i="41"/>
  <c r="E88" i="41"/>
  <c r="L88" i="41"/>
  <c r="S88" i="41"/>
  <c r="O102" i="41"/>
  <c r="E116" i="41"/>
  <c r="S116" i="41"/>
  <c r="O4" i="41"/>
  <c r="AC4" i="41"/>
  <c r="O25" i="41"/>
  <c r="O32" i="41"/>
  <c r="O137" i="41"/>
  <c r="AC137" i="41"/>
  <c r="E144" i="41"/>
  <c r="S144" i="41"/>
  <c r="O169" i="41"/>
  <c r="O170" i="41"/>
  <c r="E11" i="41"/>
  <c r="S11" i="41"/>
  <c r="O18" i="41"/>
  <c r="AC18" i="41"/>
  <c r="O39" i="41"/>
  <c r="E123" i="41"/>
  <c r="S123" i="41"/>
  <c r="E151" i="41"/>
  <c r="AC151" i="41"/>
  <c r="O172" i="41"/>
  <c r="S102" i="41"/>
  <c r="O116" i="41"/>
  <c r="AC116" i="41"/>
  <c r="O165" i="41"/>
  <c r="AC165" i="41"/>
  <c r="O166" i="41"/>
  <c r="O167" i="41"/>
  <c r="O168" i="41"/>
  <c r="H116" i="41"/>
  <c r="P117" i="41"/>
  <c r="AD118" i="41"/>
  <c r="AD119" i="41"/>
  <c r="AD120" i="41"/>
  <c r="AD121" i="41"/>
  <c r="AD117" i="41"/>
  <c r="I119" i="41"/>
  <c r="I121" i="41"/>
  <c r="S168" i="41"/>
  <c r="S169" i="41"/>
  <c r="S170" i="41"/>
  <c r="I118" i="41"/>
  <c r="P119" i="41"/>
  <c r="P120" i="41"/>
  <c r="P121" i="41"/>
  <c r="I117" i="41"/>
  <c r="P118" i="41"/>
  <c r="I120" i="41"/>
  <c r="AC46" i="41"/>
  <c r="I47" i="41"/>
  <c r="P48" i="41"/>
  <c r="I51" i="41"/>
  <c r="AC53" i="41"/>
  <c r="I54" i="41"/>
  <c r="P55" i="41"/>
  <c r="I57" i="41"/>
  <c r="I58" i="41"/>
  <c r="O60" i="41"/>
  <c r="AD61" i="41"/>
  <c r="I63" i="41"/>
  <c r="AD63" i="41"/>
  <c r="AD64" i="41"/>
  <c r="AD65" i="41"/>
  <c r="V67" i="41"/>
  <c r="I69" i="41"/>
  <c r="P70" i="41"/>
  <c r="P71" i="41"/>
  <c r="P72" i="41"/>
  <c r="H74" i="41"/>
  <c r="P75" i="41"/>
  <c r="AD76" i="41"/>
  <c r="AD77" i="41"/>
  <c r="AD78" i="41"/>
  <c r="AD79" i="41"/>
  <c r="V81" i="41"/>
  <c r="I83" i="41"/>
  <c r="I85" i="41"/>
  <c r="I86" i="41"/>
  <c r="O88" i="41"/>
  <c r="AD89" i="41"/>
  <c r="I91" i="41"/>
  <c r="I92" i="41"/>
  <c r="AD92" i="41"/>
  <c r="AD93" i="41"/>
  <c r="V95" i="41"/>
  <c r="I97" i="41"/>
  <c r="P98" i="41"/>
  <c r="P99" i="41"/>
  <c r="P100" i="41"/>
  <c r="H102" i="41"/>
  <c r="P103" i="41"/>
  <c r="AD104" i="41"/>
  <c r="AD105" i="41"/>
  <c r="AD106" i="41"/>
  <c r="AD107" i="41"/>
  <c r="V109" i="41"/>
  <c r="I111" i="41"/>
  <c r="P112" i="41"/>
  <c r="P113" i="41"/>
  <c r="AD114" i="41"/>
  <c r="E165" i="41"/>
  <c r="L165" i="41"/>
  <c r="V165" i="41"/>
  <c r="P47" i="41"/>
  <c r="AD48" i="41"/>
  <c r="AD49" i="41"/>
  <c r="P50" i="41"/>
  <c r="P51" i="41"/>
  <c r="P54" i="41"/>
  <c r="AD55" i="41"/>
  <c r="P56" i="41"/>
  <c r="P57" i="41"/>
  <c r="AD58" i="41"/>
  <c r="I62" i="41"/>
  <c r="I65" i="41"/>
  <c r="I68" i="41"/>
  <c r="P69" i="41"/>
  <c r="I71" i="41"/>
  <c r="AD75" i="41"/>
  <c r="I77" i="41"/>
  <c r="I79" i="41"/>
  <c r="I82" i="41"/>
  <c r="P83" i="41"/>
  <c r="P84" i="41"/>
  <c r="AD85" i="41"/>
  <c r="AD86" i="41"/>
  <c r="I90" i="41"/>
  <c r="P91" i="41"/>
  <c r="I96" i="41"/>
  <c r="P97" i="41"/>
  <c r="AD103" i="41"/>
  <c r="I105" i="41"/>
  <c r="I107" i="41"/>
  <c r="I110" i="41"/>
  <c r="P111" i="41"/>
  <c r="AD47" i="41"/>
  <c r="I49" i="41"/>
  <c r="I50" i="41"/>
  <c r="AD54" i="41"/>
  <c r="I56" i="41"/>
  <c r="I61" i="41"/>
  <c r="P62" i="41"/>
  <c r="P63" i="41"/>
  <c r="P64" i="41"/>
  <c r="P65" i="41"/>
  <c r="P68" i="41"/>
  <c r="AD69" i="41"/>
  <c r="AD70" i="41"/>
  <c r="AD71" i="41"/>
  <c r="AD72" i="41"/>
  <c r="I76" i="41"/>
  <c r="P77" i="41"/>
  <c r="P78" i="41"/>
  <c r="P79" i="41"/>
  <c r="P82" i="41"/>
  <c r="AD83" i="41"/>
  <c r="I89" i="41"/>
  <c r="P90" i="41"/>
  <c r="P92" i="41"/>
  <c r="P93" i="41"/>
  <c r="P96" i="41"/>
  <c r="AD97" i="41"/>
  <c r="AD98" i="41"/>
  <c r="AD99" i="41"/>
  <c r="AD100" i="41"/>
  <c r="I104" i="41"/>
  <c r="P105" i="41"/>
  <c r="P106" i="41"/>
  <c r="P107" i="41"/>
  <c r="P110" i="41"/>
  <c r="AD111" i="41"/>
  <c r="AD112" i="41"/>
  <c r="AD113" i="41"/>
  <c r="P114" i="41"/>
  <c r="I48" i="41"/>
  <c r="AD50" i="41"/>
  <c r="AD56" i="41"/>
  <c r="P58" i="41"/>
  <c r="P61" i="41"/>
  <c r="AD62" i="41"/>
  <c r="I64" i="41"/>
  <c r="AD68" i="41"/>
  <c r="I70" i="41"/>
  <c r="I72" i="41"/>
  <c r="I75" i="41"/>
  <c r="P76" i="41"/>
  <c r="I78" i="41"/>
  <c r="AD82" i="41"/>
  <c r="I84" i="41"/>
  <c r="AD84" i="41"/>
  <c r="I93" i="41"/>
  <c r="AD96" i="41"/>
  <c r="I98" i="41"/>
  <c r="I99" i="41"/>
  <c r="I100" i="41"/>
  <c r="I106" i="41"/>
  <c r="G165" i="41"/>
  <c r="H165" i="41" s="1"/>
  <c r="R179" i="41"/>
  <c r="Y179" i="41"/>
  <c r="Z179" i="41" s="1"/>
  <c r="Z180" i="41"/>
  <c r="K179" i="41"/>
  <c r="L179" i="41" s="1"/>
  <c r="L180" i="41"/>
  <c r="D179" i="41"/>
  <c r="E179" i="41" s="1"/>
  <c r="E180" i="41"/>
  <c r="G179" i="41"/>
  <c r="I102" i="41" s="1"/>
  <c r="H180" i="41"/>
  <c r="I12" i="41"/>
  <c r="I180" i="41"/>
  <c r="I173" i="41"/>
  <c r="I159" i="41"/>
  <c r="I152" i="41"/>
  <c r="I145" i="41"/>
  <c r="I138" i="41"/>
  <c r="I131" i="41"/>
  <c r="I124" i="41"/>
  <c r="I40" i="41"/>
  <c r="I33" i="41"/>
  <c r="I26" i="41"/>
  <c r="I19" i="41"/>
  <c r="P180" i="41"/>
  <c r="P173" i="41"/>
  <c r="P166" i="41"/>
  <c r="P159" i="41"/>
  <c r="P152" i="41"/>
  <c r="P145" i="41"/>
  <c r="P138" i="41"/>
  <c r="P131" i="41"/>
  <c r="P124" i="41"/>
  <c r="P40" i="41"/>
  <c r="P33" i="41"/>
  <c r="P26" i="41"/>
  <c r="P19" i="41"/>
  <c r="P12" i="41"/>
  <c r="P5" i="41"/>
  <c r="N179" i="41"/>
  <c r="P102" i="41" s="1"/>
  <c r="AB179" i="41"/>
  <c r="AD53" i="41" s="1"/>
  <c r="AC180" i="41"/>
  <c r="AD180" i="41"/>
  <c r="AD173" i="41"/>
  <c r="AD159" i="41"/>
  <c r="AD152" i="41"/>
  <c r="AD145" i="41"/>
  <c r="AD138" i="41"/>
  <c r="AD131" i="41"/>
  <c r="AD124" i="41"/>
  <c r="AD40" i="41"/>
  <c r="AD33" i="41"/>
  <c r="AD26" i="41"/>
  <c r="AD19" i="41"/>
  <c r="AD12" i="41"/>
  <c r="AD5" i="41"/>
  <c r="H181" i="41"/>
  <c r="I20" i="41"/>
  <c r="I181" i="41"/>
  <c r="I174" i="41"/>
  <c r="I160" i="41"/>
  <c r="I153" i="41"/>
  <c r="I146" i="41"/>
  <c r="I139" i="41"/>
  <c r="I132" i="41"/>
  <c r="I125" i="41"/>
  <c r="I41" i="41"/>
  <c r="I34" i="41"/>
  <c r="I27" i="41"/>
  <c r="I13" i="41"/>
  <c r="P181" i="41"/>
  <c r="P174" i="41"/>
  <c r="P167" i="41"/>
  <c r="P160" i="41"/>
  <c r="P153" i="41"/>
  <c r="P146" i="41"/>
  <c r="P139" i="41"/>
  <c r="P132" i="41"/>
  <c r="P125" i="41"/>
  <c r="P41" i="41"/>
  <c r="P34" i="41"/>
  <c r="P27" i="41"/>
  <c r="P20" i="41"/>
  <c r="P13" i="41"/>
  <c r="P6" i="41"/>
  <c r="AC181" i="41"/>
  <c r="AD181" i="41"/>
  <c r="AD174" i="41"/>
  <c r="AD160" i="41"/>
  <c r="AD153" i="41"/>
  <c r="AD146" i="41"/>
  <c r="AD139" i="41"/>
  <c r="AD132" i="41"/>
  <c r="AD125" i="41"/>
  <c r="AD41" i="41"/>
  <c r="AD34" i="41"/>
  <c r="AD27" i="41"/>
  <c r="AD20" i="41"/>
  <c r="AD13" i="41"/>
  <c r="AD6" i="41"/>
  <c r="H182" i="41"/>
  <c r="I14" i="41"/>
  <c r="I182" i="41"/>
  <c r="I175" i="41"/>
  <c r="I161" i="41"/>
  <c r="I154" i="41"/>
  <c r="I147" i="41"/>
  <c r="I140" i="41"/>
  <c r="I133" i="41"/>
  <c r="I126" i="41"/>
  <c r="I42" i="41"/>
  <c r="I35" i="41"/>
  <c r="I28" i="41"/>
  <c r="I21" i="41"/>
  <c r="P182" i="41"/>
  <c r="P175" i="41"/>
  <c r="P168" i="41"/>
  <c r="P161" i="41"/>
  <c r="P154" i="41"/>
  <c r="P147" i="41"/>
  <c r="P140" i="41"/>
  <c r="P133" i="41"/>
  <c r="P126" i="41"/>
  <c r="P42" i="41"/>
  <c r="P35" i="41"/>
  <c r="P28" i="41"/>
  <c r="P21" i="41"/>
  <c r="P14" i="41"/>
  <c r="P7" i="41"/>
  <c r="AC182" i="41"/>
  <c r="AD182" i="41"/>
  <c r="AD175" i="41"/>
  <c r="AD161" i="41"/>
  <c r="AD154" i="41"/>
  <c r="AD147" i="41"/>
  <c r="AD140" i="41"/>
  <c r="AD133" i="41"/>
  <c r="AD126" i="41"/>
  <c r="AD42" i="41"/>
  <c r="AD35" i="41"/>
  <c r="AD28" i="41"/>
  <c r="AD21" i="41"/>
  <c r="AD14" i="41"/>
  <c r="AD7" i="41"/>
  <c r="H183" i="41"/>
  <c r="I183" i="41"/>
  <c r="I176" i="41"/>
  <c r="I162" i="41"/>
  <c r="I155" i="41"/>
  <c r="I148" i="41"/>
  <c r="I141" i="41"/>
  <c r="I134" i="41"/>
  <c r="I127" i="41"/>
  <c r="I43" i="41"/>
  <c r="I36" i="41"/>
  <c r="I29" i="41"/>
  <c r="I22" i="41"/>
  <c r="I15" i="41"/>
  <c r="P183" i="41"/>
  <c r="P176" i="41"/>
  <c r="P169" i="41"/>
  <c r="P162" i="41"/>
  <c r="P155" i="41"/>
  <c r="P148" i="41"/>
  <c r="P141" i="41"/>
  <c r="P134" i="41"/>
  <c r="P127" i="41"/>
  <c r="P43" i="41"/>
  <c r="P36" i="41"/>
  <c r="P29" i="41"/>
  <c r="P22" i="41"/>
  <c r="P15" i="41"/>
  <c r="P8" i="41"/>
  <c r="AC183" i="41"/>
  <c r="AD183" i="41"/>
  <c r="AD176" i="41"/>
  <c r="AD162" i="41"/>
  <c r="AD155" i="41"/>
  <c r="AD148" i="41"/>
  <c r="AD141" i="41"/>
  <c r="AD134" i="41"/>
  <c r="AD127" i="41"/>
  <c r="AD43" i="41"/>
  <c r="AD36" i="41"/>
  <c r="AD29" i="41"/>
  <c r="AD22" i="41"/>
  <c r="AD15" i="41"/>
  <c r="AD8" i="41"/>
  <c r="H184" i="41"/>
  <c r="I16" i="41"/>
  <c r="I184" i="41"/>
  <c r="I177" i="41"/>
  <c r="I163" i="41"/>
  <c r="I156" i="41"/>
  <c r="I149" i="41"/>
  <c r="I142" i="41"/>
  <c r="I135" i="41"/>
  <c r="I128" i="41"/>
  <c r="I44" i="41"/>
  <c r="I37" i="41"/>
  <c r="I30" i="41"/>
  <c r="I23" i="41"/>
  <c r="P184" i="41"/>
  <c r="P177" i="41"/>
  <c r="P170" i="41"/>
  <c r="P163" i="41"/>
  <c r="P156" i="41"/>
  <c r="P149" i="41"/>
  <c r="P142" i="41"/>
  <c r="P135" i="41"/>
  <c r="P128" i="41"/>
  <c r="P44" i="41"/>
  <c r="P37" i="41"/>
  <c r="P30" i="41"/>
  <c r="P23" i="41"/>
  <c r="P16" i="41"/>
  <c r="P9" i="41"/>
  <c r="AC184" i="41"/>
  <c r="AD184" i="41"/>
  <c r="AD177" i="41"/>
  <c r="AD163" i="41"/>
  <c r="AD156" i="41"/>
  <c r="AD149" i="41"/>
  <c r="AD142" i="41"/>
  <c r="AD135" i="41"/>
  <c r="AD128" i="41"/>
  <c r="AD44" i="41"/>
  <c r="AD37" i="41"/>
  <c r="AD30" i="41"/>
  <c r="AD23" i="41"/>
  <c r="AD16" i="41"/>
  <c r="AD9" i="41"/>
  <c r="AD25" i="41"/>
  <c r="P137" i="41"/>
  <c r="P144" i="41"/>
  <c r="P32" i="41"/>
  <c r="P158" i="41"/>
  <c r="AD165" i="41"/>
  <c r="V11" i="41"/>
  <c r="P39" i="41"/>
  <c r="P4" i="41"/>
  <c r="P11" i="41"/>
  <c r="AD11" i="41"/>
  <c r="V18" i="41"/>
  <c r="V25" i="41"/>
  <c r="V32" i="41"/>
  <c r="V39" i="41"/>
  <c r="V123" i="41"/>
  <c r="V137" i="41"/>
  <c r="V144" i="41"/>
  <c r="Z166" i="41"/>
  <c r="AD166" i="41"/>
  <c r="Z167" i="41"/>
  <c r="AD167" i="41"/>
  <c r="V168" i="41"/>
  <c r="Z168" i="41"/>
  <c r="AD168" i="41"/>
  <c r="V169" i="41"/>
  <c r="Z169" i="41"/>
  <c r="AD169" i="41"/>
  <c r="V170" i="41"/>
  <c r="Z170" i="41"/>
  <c r="AD170" i="41"/>
  <c r="V172" i="41"/>
  <c r="I144" i="41"/>
  <c r="E166" i="41"/>
  <c r="I166" i="41"/>
  <c r="AC166" i="41"/>
  <c r="E167" i="41"/>
  <c r="I167" i="41"/>
  <c r="AC167" i="41"/>
  <c r="E168" i="41"/>
  <c r="I168" i="41"/>
  <c r="AC168" i="41"/>
  <c r="E169" i="41"/>
  <c r="I169" i="41"/>
  <c r="AC169" i="41"/>
  <c r="E170" i="41"/>
  <c r="I170" i="41"/>
  <c r="AC170" i="41"/>
  <c r="M180" i="41"/>
  <c r="Q180" i="41"/>
  <c r="U180" i="41"/>
  <c r="M181" i="41"/>
  <c r="O181" i="41" s="1"/>
  <c r="Q181" i="41"/>
  <c r="U181" i="41"/>
  <c r="M182" i="41"/>
  <c r="O182" i="41" s="1"/>
  <c r="Q182" i="41"/>
  <c r="S182" i="41" s="1"/>
  <c r="U182" i="41"/>
  <c r="W119" i="41" s="1"/>
  <c r="M183" i="41"/>
  <c r="O183" i="41" s="1"/>
  <c r="Q183" i="41"/>
  <c r="S183" i="41" s="1"/>
  <c r="U183" i="41"/>
  <c r="W120" i="41" s="1"/>
  <c r="M184" i="41"/>
  <c r="O184" i="41" s="1"/>
  <c r="Q184" i="41"/>
  <c r="S184" i="41" s="1"/>
  <c r="U184" i="41"/>
  <c r="W121" i="41" s="1"/>
  <c r="H166" i="41"/>
  <c r="L166" i="41"/>
  <c r="H167" i="41"/>
  <c r="L167" i="41"/>
  <c r="H168" i="41"/>
  <c r="L168" i="41"/>
  <c r="H169" i="41"/>
  <c r="L169" i="41"/>
  <c r="H170" i="41"/>
  <c r="L170" i="41"/>
  <c r="N203" i="30"/>
  <c r="N202" i="30"/>
  <c r="N201" i="30"/>
  <c r="N200" i="30"/>
  <c r="N199" i="30"/>
  <c r="N187" i="30"/>
  <c r="N186" i="30"/>
  <c r="N185" i="30"/>
  <c r="N184" i="30"/>
  <c r="N183" i="30"/>
  <c r="N179" i="30"/>
  <c r="N178" i="30"/>
  <c r="N177" i="30"/>
  <c r="N176" i="30"/>
  <c r="N175" i="30"/>
  <c r="N171" i="30"/>
  <c r="N170" i="30"/>
  <c r="N169" i="30"/>
  <c r="N168" i="30"/>
  <c r="N167" i="30"/>
  <c r="N163" i="30"/>
  <c r="N162" i="30"/>
  <c r="N161" i="30"/>
  <c r="N160" i="30"/>
  <c r="N159" i="30"/>
  <c r="N155" i="30"/>
  <c r="N154" i="30"/>
  <c r="N153" i="30"/>
  <c r="N152" i="30"/>
  <c r="N151" i="30"/>
  <c r="N147" i="30"/>
  <c r="N146" i="30"/>
  <c r="N145" i="30"/>
  <c r="N144" i="30"/>
  <c r="N143" i="30"/>
  <c r="N139" i="30"/>
  <c r="N138" i="30"/>
  <c r="N137" i="30"/>
  <c r="N136" i="30"/>
  <c r="N135" i="30"/>
  <c r="N131" i="30"/>
  <c r="N130" i="30"/>
  <c r="N129" i="30"/>
  <c r="N128" i="30"/>
  <c r="N127" i="30"/>
  <c r="N123" i="30"/>
  <c r="N122" i="30"/>
  <c r="N121" i="30"/>
  <c r="N120" i="30"/>
  <c r="N119" i="30"/>
  <c r="N115" i="30"/>
  <c r="N114" i="30"/>
  <c r="N113" i="30"/>
  <c r="N112" i="30"/>
  <c r="N111" i="30"/>
  <c r="N107" i="30"/>
  <c r="N106" i="30"/>
  <c r="N105" i="30"/>
  <c r="N104" i="30"/>
  <c r="N103" i="30"/>
  <c r="N99" i="30"/>
  <c r="N98" i="30"/>
  <c r="N97" i="30"/>
  <c r="N96" i="30"/>
  <c r="N95" i="30"/>
  <c r="N91" i="30"/>
  <c r="N90" i="30"/>
  <c r="N89" i="30"/>
  <c r="N88" i="30"/>
  <c r="N87" i="30"/>
  <c r="N83" i="30"/>
  <c r="N82" i="30"/>
  <c r="N81" i="30"/>
  <c r="N80" i="30"/>
  <c r="N79" i="30"/>
  <c r="N75" i="30"/>
  <c r="N74" i="30"/>
  <c r="N73" i="30"/>
  <c r="N72" i="30"/>
  <c r="N71" i="30"/>
  <c r="N67" i="30"/>
  <c r="N66" i="30"/>
  <c r="N65" i="30"/>
  <c r="N64" i="30"/>
  <c r="N63" i="30"/>
  <c r="N59" i="30"/>
  <c r="N58" i="30"/>
  <c r="N57" i="30"/>
  <c r="N56" i="30"/>
  <c r="N55" i="30"/>
  <c r="N51" i="30"/>
  <c r="N50" i="30"/>
  <c r="N49" i="30"/>
  <c r="N48" i="30"/>
  <c r="N47" i="30"/>
  <c r="N43" i="30"/>
  <c r="N42" i="30"/>
  <c r="N41" i="30"/>
  <c r="N40" i="30"/>
  <c r="N39" i="30"/>
  <c r="N35" i="30"/>
  <c r="N34" i="30"/>
  <c r="N33" i="30"/>
  <c r="N32" i="30"/>
  <c r="N31" i="30"/>
  <c r="N27" i="30"/>
  <c r="N26" i="30"/>
  <c r="N25" i="30"/>
  <c r="N24" i="30"/>
  <c r="N23" i="30"/>
  <c r="N19" i="30"/>
  <c r="N18" i="30"/>
  <c r="N17" i="30"/>
  <c r="N16" i="30"/>
  <c r="N15" i="30"/>
  <c r="N11" i="30"/>
  <c r="N10" i="30"/>
  <c r="N9" i="30"/>
  <c r="N8" i="30"/>
  <c r="N7" i="30"/>
  <c r="K203" i="30"/>
  <c r="K202" i="30"/>
  <c r="K201" i="30"/>
  <c r="K200" i="30"/>
  <c r="K199" i="30"/>
  <c r="K187" i="30"/>
  <c r="K186" i="30"/>
  <c r="K185" i="30"/>
  <c r="K184" i="30"/>
  <c r="K183" i="30"/>
  <c r="K179" i="30"/>
  <c r="K178" i="30"/>
  <c r="K177" i="30"/>
  <c r="K176" i="30"/>
  <c r="K175" i="30"/>
  <c r="K171" i="30"/>
  <c r="K170" i="30"/>
  <c r="K169" i="30"/>
  <c r="K168" i="30"/>
  <c r="K167" i="30"/>
  <c r="K163" i="30"/>
  <c r="K162" i="30"/>
  <c r="K161" i="30"/>
  <c r="K160" i="30"/>
  <c r="K159" i="30"/>
  <c r="K155" i="30"/>
  <c r="K154" i="30"/>
  <c r="K153" i="30"/>
  <c r="K152" i="30"/>
  <c r="K151" i="30"/>
  <c r="K147" i="30"/>
  <c r="K146" i="30"/>
  <c r="K145" i="30"/>
  <c r="K144" i="30"/>
  <c r="K143" i="30"/>
  <c r="K139" i="30"/>
  <c r="K138" i="30"/>
  <c r="K137" i="30"/>
  <c r="K136" i="30"/>
  <c r="K135" i="30"/>
  <c r="K131" i="30"/>
  <c r="K130" i="30"/>
  <c r="K129" i="30"/>
  <c r="K128" i="30"/>
  <c r="K127" i="30"/>
  <c r="K123" i="30"/>
  <c r="K122" i="30"/>
  <c r="K121" i="30"/>
  <c r="K120" i="30"/>
  <c r="K119" i="30"/>
  <c r="K115" i="30"/>
  <c r="K114" i="30"/>
  <c r="K113" i="30"/>
  <c r="K112" i="30"/>
  <c r="K111" i="30"/>
  <c r="K107" i="30"/>
  <c r="K106" i="30"/>
  <c r="K105" i="30"/>
  <c r="K104" i="30"/>
  <c r="K103" i="30"/>
  <c r="K99" i="30"/>
  <c r="K98" i="30"/>
  <c r="K97" i="30"/>
  <c r="K96" i="30"/>
  <c r="K95" i="30"/>
  <c r="K91" i="30"/>
  <c r="K90" i="30"/>
  <c r="K89" i="30"/>
  <c r="K88" i="30"/>
  <c r="K87" i="30"/>
  <c r="K83" i="30"/>
  <c r="K82" i="30"/>
  <c r="K81" i="30"/>
  <c r="K80" i="30"/>
  <c r="K79" i="30"/>
  <c r="K75" i="30"/>
  <c r="K74" i="30"/>
  <c r="K73" i="30"/>
  <c r="K72" i="30"/>
  <c r="K71" i="30"/>
  <c r="K67" i="30"/>
  <c r="K66" i="30"/>
  <c r="K65" i="30"/>
  <c r="K64" i="30"/>
  <c r="K63" i="30"/>
  <c r="K59" i="30"/>
  <c r="K58" i="30"/>
  <c r="K57" i="30"/>
  <c r="K56" i="30"/>
  <c r="K55" i="30"/>
  <c r="K51" i="30"/>
  <c r="K50" i="30"/>
  <c r="K49" i="30"/>
  <c r="K48" i="30"/>
  <c r="K47" i="30"/>
  <c r="K43" i="30"/>
  <c r="K42" i="30"/>
  <c r="K41" i="30"/>
  <c r="K40" i="30"/>
  <c r="K39" i="30"/>
  <c r="K35" i="30"/>
  <c r="K34" i="30"/>
  <c r="K33" i="30"/>
  <c r="K32" i="30"/>
  <c r="K31" i="30"/>
  <c r="K27" i="30"/>
  <c r="K26" i="30"/>
  <c r="K25" i="30"/>
  <c r="K24" i="30"/>
  <c r="K23" i="30"/>
  <c r="K19" i="30"/>
  <c r="K18" i="30"/>
  <c r="K17" i="30"/>
  <c r="K16" i="30"/>
  <c r="K15" i="30"/>
  <c r="K11" i="30"/>
  <c r="K10" i="30"/>
  <c r="K9" i="30"/>
  <c r="K8" i="30"/>
  <c r="K7" i="30"/>
  <c r="H203" i="30"/>
  <c r="H202" i="30"/>
  <c r="H201" i="30"/>
  <c r="H200" i="30"/>
  <c r="H199" i="30"/>
  <c r="H187" i="30"/>
  <c r="H186" i="30"/>
  <c r="H185" i="30"/>
  <c r="H184" i="30"/>
  <c r="H183" i="30"/>
  <c r="H179" i="30"/>
  <c r="H178" i="30"/>
  <c r="H177" i="30"/>
  <c r="H176" i="30"/>
  <c r="H175" i="30"/>
  <c r="H171" i="30"/>
  <c r="H170" i="30"/>
  <c r="H169" i="30"/>
  <c r="H168" i="30"/>
  <c r="H167" i="30"/>
  <c r="H163" i="30"/>
  <c r="H162" i="30"/>
  <c r="H161" i="30"/>
  <c r="H160" i="30"/>
  <c r="H159" i="30"/>
  <c r="H155" i="30"/>
  <c r="H154" i="30"/>
  <c r="H153" i="30"/>
  <c r="H152" i="30"/>
  <c r="H151" i="30"/>
  <c r="H147" i="30"/>
  <c r="H146" i="30"/>
  <c r="H145" i="30"/>
  <c r="H144" i="30"/>
  <c r="H143" i="30"/>
  <c r="H139" i="30"/>
  <c r="H138" i="30"/>
  <c r="H137" i="30"/>
  <c r="H136" i="30"/>
  <c r="H135" i="30"/>
  <c r="H131" i="30"/>
  <c r="H130" i="30"/>
  <c r="H129" i="30"/>
  <c r="H128" i="30"/>
  <c r="H127" i="30"/>
  <c r="H123" i="30"/>
  <c r="H122" i="30"/>
  <c r="H121" i="30"/>
  <c r="H120" i="30"/>
  <c r="H119" i="30"/>
  <c r="H115" i="30"/>
  <c r="H114" i="30"/>
  <c r="H113" i="30"/>
  <c r="H112" i="30"/>
  <c r="H111" i="30"/>
  <c r="H107" i="30"/>
  <c r="H106" i="30"/>
  <c r="H105" i="30"/>
  <c r="H104" i="30"/>
  <c r="H103" i="30"/>
  <c r="H99" i="30"/>
  <c r="H98" i="30"/>
  <c r="H97" i="30"/>
  <c r="H96" i="30"/>
  <c r="H95" i="30"/>
  <c r="H91" i="30"/>
  <c r="H90" i="30"/>
  <c r="H89" i="30"/>
  <c r="H88" i="30"/>
  <c r="H87" i="30"/>
  <c r="H83" i="30"/>
  <c r="H82" i="30"/>
  <c r="H81" i="30"/>
  <c r="H80" i="30"/>
  <c r="H79" i="30"/>
  <c r="H75" i="30"/>
  <c r="H74" i="30"/>
  <c r="H73" i="30"/>
  <c r="H72" i="30"/>
  <c r="H71" i="30"/>
  <c r="H67" i="30"/>
  <c r="H66" i="30"/>
  <c r="H65" i="30"/>
  <c r="H64" i="30"/>
  <c r="H63" i="30"/>
  <c r="H59" i="30"/>
  <c r="H58" i="30"/>
  <c r="H57" i="30"/>
  <c r="H56" i="30"/>
  <c r="H55" i="30"/>
  <c r="H51" i="30"/>
  <c r="H50" i="30"/>
  <c r="H49" i="30"/>
  <c r="H48" i="30"/>
  <c r="H47" i="30"/>
  <c r="H43" i="30"/>
  <c r="H42" i="30"/>
  <c r="H41" i="30"/>
  <c r="H40" i="30"/>
  <c r="H39" i="30"/>
  <c r="H35" i="30"/>
  <c r="H34" i="30"/>
  <c r="H33" i="30"/>
  <c r="H32" i="30"/>
  <c r="H31" i="30"/>
  <c r="H27" i="30"/>
  <c r="H26" i="30"/>
  <c r="H25" i="30"/>
  <c r="H24" i="30"/>
  <c r="H23" i="30"/>
  <c r="H19" i="30"/>
  <c r="H18" i="30"/>
  <c r="H17" i="30"/>
  <c r="H16" i="30"/>
  <c r="H15" i="30"/>
  <c r="H11" i="30"/>
  <c r="H10" i="30"/>
  <c r="H9" i="30"/>
  <c r="H8" i="30"/>
  <c r="H7" i="30"/>
  <c r="E203" i="30"/>
  <c r="E202" i="30"/>
  <c r="E201" i="30"/>
  <c r="E200" i="30"/>
  <c r="E199" i="30"/>
  <c r="E187" i="30"/>
  <c r="E186" i="30"/>
  <c r="E185" i="30"/>
  <c r="E184" i="30"/>
  <c r="E183" i="30"/>
  <c r="E179" i="30"/>
  <c r="E178" i="30"/>
  <c r="E177" i="30"/>
  <c r="E176" i="30"/>
  <c r="E175" i="30"/>
  <c r="E171" i="30"/>
  <c r="E170" i="30"/>
  <c r="E169" i="30"/>
  <c r="E168" i="30"/>
  <c r="E167" i="30"/>
  <c r="E163" i="30"/>
  <c r="E162" i="30"/>
  <c r="E161" i="30"/>
  <c r="E160" i="30"/>
  <c r="E159" i="30"/>
  <c r="E155" i="30"/>
  <c r="E154" i="30"/>
  <c r="E153" i="30"/>
  <c r="E152" i="30"/>
  <c r="E151" i="30"/>
  <c r="E147" i="30"/>
  <c r="E146" i="30"/>
  <c r="E145" i="30"/>
  <c r="E144" i="30"/>
  <c r="E143" i="30"/>
  <c r="E139" i="30"/>
  <c r="E138" i="30"/>
  <c r="E137" i="30"/>
  <c r="E136" i="30"/>
  <c r="E135" i="30"/>
  <c r="E131" i="30"/>
  <c r="E130" i="30"/>
  <c r="E129" i="30"/>
  <c r="E128" i="30"/>
  <c r="E127" i="30"/>
  <c r="E123" i="30"/>
  <c r="E122" i="30"/>
  <c r="E121" i="30"/>
  <c r="E120" i="30"/>
  <c r="E119" i="30"/>
  <c r="E115" i="30"/>
  <c r="E114" i="30"/>
  <c r="E113" i="30"/>
  <c r="E112" i="30"/>
  <c r="E111" i="30"/>
  <c r="E107" i="30"/>
  <c r="E106" i="30"/>
  <c r="E105" i="30"/>
  <c r="E104" i="30"/>
  <c r="E103" i="30"/>
  <c r="E99" i="30"/>
  <c r="E98" i="30"/>
  <c r="E97" i="30"/>
  <c r="E96" i="30"/>
  <c r="E95" i="30"/>
  <c r="E91" i="30"/>
  <c r="E90" i="30"/>
  <c r="E89" i="30"/>
  <c r="E88" i="30"/>
  <c r="E87" i="30"/>
  <c r="E83" i="30"/>
  <c r="E82" i="30"/>
  <c r="E81" i="30"/>
  <c r="E80" i="30"/>
  <c r="E79" i="30"/>
  <c r="E75" i="30"/>
  <c r="E74" i="30"/>
  <c r="E73" i="30"/>
  <c r="E72" i="30"/>
  <c r="E71" i="30"/>
  <c r="E67" i="30"/>
  <c r="E66" i="30"/>
  <c r="E65" i="30"/>
  <c r="E64" i="30"/>
  <c r="E63" i="30"/>
  <c r="E59" i="30"/>
  <c r="E58" i="30"/>
  <c r="E57" i="30"/>
  <c r="E56" i="30"/>
  <c r="E55" i="30"/>
  <c r="E51" i="30"/>
  <c r="E50" i="30"/>
  <c r="E49" i="30"/>
  <c r="E48" i="30"/>
  <c r="E47" i="30"/>
  <c r="E43" i="30"/>
  <c r="E42" i="30"/>
  <c r="E41" i="30"/>
  <c r="E40" i="30"/>
  <c r="E39" i="30"/>
  <c r="E35" i="30"/>
  <c r="E34" i="30"/>
  <c r="E33" i="30"/>
  <c r="E32" i="30"/>
  <c r="E31" i="30"/>
  <c r="E27" i="30"/>
  <c r="E26" i="30"/>
  <c r="E25" i="30"/>
  <c r="E24" i="30"/>
  <c r="E23" i="30"/>
  <c r="E19" i="30"/>
  <c r="E18" i="30"/>
  <c r="E17" i="30"/>
  <c r="E16" i="30"/>
  <c r="E15" i="30"/>
  <c r="E8" i="30"/>
  <c r="E9" i="30"/>
  <c r="E10" i="30"/>
  <c r="E11" i="30"/>
  <c r="E7" i="30"/>
  <c r="M195" i="30"/>
  <c r="M211" i="30" s="1"/>
  <c r="L195" i="30"/>
  <c r="M194" i="30"/>
  <c r="M210" i="30" s="1"/>
  <c r="L194" i="30"/>
  <c r="M193" i="30"/>
  <c r="M209" i="30" s="1"/>
  <c r="L193" i="30"/>
  <c r="L209" i="30" s="1"/>
  <c r="M192" i="30"/>
  <c r="M208" i="30" s="1"/>
  <c r="L192" i="30"/>
  <c r="L208" i="30" s="1"/>
  <c r="M191" i="30"/>
  <c r="M207" i="30" s="1"/>
  <c r="L191" i="30"/>
  <c r="J195" i="30"/>
  <c r="J211" i="30" s="1"/>
  <c r="I195" i="30"/>
  <c r="J194" i="30"/>
  <c r="J210" i="30" s="1"/>
  <c r="I194" i="30"/>
  <c r="I210" i="30" s="1"/>
  <c r="J193" i="30"/>
  <c r="J209" i="30" s="1"/>
  <c r="I193" i="30"/>
  <c r="J192" i="30"/>
  <c r="I192" i="30"/>
  <c r="I196" i="30" s="1"/>
  <c r="J191" i="30"/>
  <c r="J207" i="30" s="1"/>
  <c r="I191" i="30"/>
  <c r="I207" i="30" s="1"/>
  <c r="G195" i="30"/>
  <c r="G211" i="30" s="1"/>
  <c r="F195" i="30"/>
  <c r="G194" i="30"/>
  <c r="G210" i="30" s="1"/>
  <c r="F194" i="30"/>
  <c r="F210" i="30" s="1"/>
  <c r="G193" i="30"/>
  <c r="G209" i="30" s="1"/>
  <c r="F193" i="30"/>
  <c r="F209" i="30" s="1"/>
  <c r="G192" i="30"/>
  <c r="F192" i="30"/>
  <c r="F208" i="30" s="1"/>
  <c r="G191" i="30"/>
  <c r="G207" i="30" s="1"/>
  <c r="F191" i="30"/>
  <c r="C192" i="30"/>
  <c r="D192" i="30"/>
  <c r="D208" i="30" s="1"/>
  <c r="C193" i="30"/>
  <c r="C209" i="30" s="1"/>
  <c r="D193" i="30"/>
  <c r="D209" i="30" s="1"/>
  <c r="C194" i="30"/>
  <c r="C210" i="30" s="1"/>
  <c r="D194" i="30"/>
  <c r="D210" i="30" s="1"/>
  <c r="C195" i="30"/>
  <c r="D195" i="30"/>
  <c r="D211" i="30" s="1"/>
  <c r="D191" i="30"/>
  <c r="D207" i="30" s="1"/>
  <c r="C191" i="30"/>
  <c r="M204" i="30"/>
  <c r="L204" i="30"/>
  <c r="J204" i="30"/>
  <c r="I204" i="30"/>
  <c r="G204" i="30"/>
  <c r="F204" i="30"/>
  <c r="D204" i="30"/>
  <c r="C204" i="30"/>
  <c r="M188" i="30"/>
  <c r="L188" i="30"/>
  <c r="J188" i="30"/>
  <c r="I188" i="30"/>
  <c r="G188" i="30"/>
  <c r="F188" i="30"/>
  <c r="D188" i="30"/>
  <c r="C188" i="30"/>
  <c r="M180" i="30"/>
  <c r="L180" i="30"/>
  <c r="J180" i="30"/>
  <c r="I180" i="30"/>
  <c r="G180" i="30"/>
  <c r="F180" i="30"/>
  <c r="D180" i="30"/>
  <c r="C180" i="30"/>
  <c r="M172" i="30"/>
  <c r="L172" i="30"/>
  <c r="J172" i="30"/>
  <c r="I172" i="30"/>
  <c r="G172" i="30"/>
  <c r="F172" i="30"/>
  <c r="D172" i="30"/>
  <c r="C172" i="30"/>
  <c r="M164" i="30"/>
  <c r="L164" i="30"/>
  <c r="J164" i="30"/>
  <c r="I164" i="30"/>
  <c r="G164" i="30"/>
  <c r="F164" i="30"/>
  <c r="D164" i="30"/>
  <c r="C164" i="30"/>
  <c r="M156" i="30"/>
  <c r="L156" i="30"/>
  <c r="J156" i="30"/>
  <c r="I156" i="30"/>
  <c r="G156" i="30"/>
  <c r="F156" i="30"/>
  <c r="D156" i="30"/>
  <c r="C156" i="30"/>
  <c r="M148" i="30"/>
  <c r="L148" i="30"/>
  <c r="J148" i="30"/>
  <c r="I148" i="30"/>
  <c r="G148" i="30"/>
  <c r="F148" i="30"/>
  <c r="D148" i="30"/>
  <c r="C148" i="30"/>
  <c r="M140" i="30"/>
  <c r="L140" i="30"/>
  <c r="J140" i="30"/>
  <c r="I140" i="30"/>
  <c r="G140" i="30"/>
  <c r="F140" i="30"/>
  <c r="D140" i="30"/>
  <c r="C140" i="30"/>
  <c r="M132" i="30"/>
  <c r="L132" i="30"/>
  <c r="J132" i="30"/>
  <c r="I132" i="30"/>
  <c r="G132" i="30"/>
  <c r="F132" i="30"/>
  <c r="D132" i="30"/>
  <c r="C132" i="30"/>
  <c r="M124" i="30"/>
  <c r="L124" i="30"/>
  <c r="J124" i="30"/>
  <c r="I124" i="30"/>
  <c r="G124" i="30"/>
  <c r="F124" i="30"/>
  <c r="D124" i="30"/>
  <c r="C124" i="30"/>
  <c r="M116" i="30"/>
  <c r="L116" i="30"/>
  <c r="J116" i="30"/>
  <c r="I116" i="30"/>
  <c r="G116" i="30"/>
  <c r="F116" i="30"/>
  <c r="D116" i="30"/>
  <c r="C116" i="30"/>
  <c r="M108" i="30"/>
  <c r="L108" i="30"/>
  <c r="J108" i="30"/>
  <c r="I108" i="30"/>
  <c r="G108" i="30"/>
  <c r="F108" i="30"/>
  <c r="D108" i="30"/>
  <c r="C108" i="30"/>
  <c r="M100" i="30"/>
  <c r="L100" i="30"/>
  <c r="J100" i="30"/>
  <c r="I100" i="30"/>
  <c r="G100" i="30"/>
  <c r="F100" i="30"/>
  <c r="D100" i="30"/>
  <c r="C100" i="30"/>
  <c r="M92" i="30"/>
  <c r="L92" i="30"/>
  <c r="J92" i="30"/>
  <c r="I92" i="30"/>
  <c r="G92" i="30"/>
  <c r="F92" i="30"/>
  <c r="D92" i="30"/>
  <c r="C92" i="30"/>
  <c r="M84" i="30"/>
  <c r="L84" i="30"/>
  <c r="J84" i="30"/>
  <c r="I84" i="30"/>
  <c r="G84" i="30"/>
  <c r="F84" i="30"/>
  <c r="D84" i="30"/>
  <c r="C84" i="30"/>
  <c r="M76" i="30"/>
  <c r="L76" i="30"/>
  <c r="J76" i="30"/>
  <c r="I76" i="30"/>
  <c r="G76" i="30"/>
  <c r="F76" i="30"/>
  <c r="D76" i="30"/>
  <c r="C76" i="30"/>
  <c r="M68" i="30"/>
  <c r="L68" i="30"/>
  <c r="J68" i="30"/>
  <c r="I68" i="30"/>
  <c r="G68" i="30"/>
  <c r="F68" i="30"/>
  <c r="D68" i="30"/>
  <c r="C68" i="30"/>
  <c r="M60" i="30"/>
  <c r="L60" i="30"/>
  <c r="J60" i="30"/>
  <c r="I60" i="30"/>
  <c r="G60" i="30"/>
  <c r="F60" i="30"/>
  <c r="D60" i="30"/>
  <c r="C60" i="30"/>
  <c r="M52" i="30"/>
  <c r="L52" i="30"/>
  <c r="J52" i="30"/>
  <c r="I52" i="30"/>
  <c r="G52" i="30"/>
  <c r="F52" i="30"/>
  <c r="D52" i="30"/>
  <c r="C52" i="30"/>
  <c r="M44" i="30"/>
  <c r="L44" i="30"/>
  <c r="J44" i="30"/>
  <c r="I44" i="30"/>
  <c r="G44" i="30"/>
  <c r="F44" i="30"/>
  <c r="D44" i="30"/>
  <c r="C44" i="30"/>
  <c r="M36" i="30"/>
  <c r="L36" i="30"/>
  <c r="J36" i="30"/>
  <c r="I36" i="30"/>
  <c r="G36" i="30"/>
  <c r="F36" i="30"/>
  <c r="D36" i="30"/>
  <c r="C36" i="30"/>
  <c r="M28" i="30"/>
  <c r="L28" i="30"/>
  <c r="J28" i="30"/>
  <c r="I28" i="30"/>
  <c r="G28" i="30"/>
  <c r="F28" i="30"/>
  <c r="D28" i="30"/>
  <c r="C28" i="30"/>
  <c r="M20" i="30"/>
  <c r="L20" i="30"/>
  <c r="J20" i="30"/>
  <c r="I20" i="30"/>
  <c r="G20" i="30"/>
  <c r="F20" i="30"/>
  <c r="D20" i="30"/>
  <c r="C20" i="30"/>
  <c r="M12" i="30"/>
  <c r="L12" i="30"/>
  <c r="J12" i="30"/>
  <c r="I12" i="30"/>
  <c r="G12" i="30"/>
  <c r="F12" i="30"/>
  <c r="D12" i="30"/>
  <c r="C12" i="30"/>
  <c r="I165" i="41" l="1"/>
  <c r="I137" i="41"/>
  <c r="I4" i="41"/>
  <c r="I158" i="41"/>
  <c r="I130" i="41"/>
  <c r="H191" i="30"/>
  <c r="H195" i="30"/>
  <c r="N191" i="30"/>
  <c r="N195" i="30"/>
  <c r="I151" i="41"/>
  <c r="I123" i="41"/>
  <c r="I11" i="41"/>
  <c r="I116" i="41"/>
  <c r="P116" i="41"/>
  <c r="AD116" i="41"/>
  <c r="W169" i="41"/>
  <c r="W92" i="41"/>
  <c r="W71" i="41"/>
  <c r="W57" i="41"/>
  <c r="W113" i="41"/>
  <c r="W106" i="41"/>
  <c r="W99" i="41"/>
  <c r="W78" i="41"/>
  <c r="W64" i="41"/>
  <c r="W85" i="41"/>
  <c r="W50" i="41"/>
  <c r="W134" i="41"/>
  <c r="AD102" i="41"/>
  <c r="I95" i="41"/>
  <c r="I81" i="41"/>
  <c r="I67" i="41"/>
  <c r="P53" i="41"/>
  <c r="I74" i="41"/>
  <c r="W105" i="41"/>
  <c r="W77" i="41"/>
  <c r="W63" i="41"/>
  <c r="W91" i="41"/>
  <c r="W84" i="41"/>
  <c r="W56" i="41"/>
  <c r="W112" i="41"/>
  <c r="W98" i="41"/>
  <c r="W70" i="41"/>
  <c r="W133" i="41"/>
  <c r="W49" i="41"/>
  <c r="AD123" i="41"/>
  <c r="AD88" i="41"/>
  <c r="AD60" i="41"/>
  <c r="P109" i="41"/>
  <c r="I88" i="41"/>
  <c r="AD74" i="41"/>
  <c r="I60" i="41"/>
  <c r="AD67" i="41"/>
  <c r="AD46" i="41"/>
  <c r="P60" i="41"/>
  <c r="P95" i="41"/>
  <c r="P81" i="41"/>
  <c r="P46" i="41"/>
  <c r="AD109" i="41"/>
  <c r="AD95" i="41"/>
  <c r="AD81" i="41"/>
  <c r="I46" i="41"/>
  <c r="P88" i="41"/>
  <c r="W114" i="41"/>
  <c r="W107" i="41"/>
  <c r="W79" i="41"/>
  <c r="W65" i="41"/>
  <c r="W135" i="41"/>
  <c r="W86" i="41"/>
  <c r="W51" i="41"/>
  <c r="W100" i="41"/>
  <c r="W93" i="41"/>
  <c r="W72" i="41"/>
  <c r="W58" i="41"/>
  <c r="P67" i="41"/>
  <c r="I109" i="41"/>
  <c r="P74" i="41"/>
  <c r="I53" i="41"/>
  <c r="W182" i="41"/>
  <c r="W175" i="41"/>
  <c r="W161" i="41"/>
  <c r="W154" i="41"/>
  <c r="W147" i="41"/>
  <c r="W140" i="41"/>
  <c r="W126" i="41"/>
  <c r="W42" i="41"/>
  <c r="W35" i="41"/>
  <c r="W28" i="41"/>
  <c r="W21" i="41"/>
  <c r="V182" i="41"/>
  <c r="W14" i="41"/>
  <c r="W7" i="41"/>
  <c r="P179" i="41"/>
  <c r="P165" i="41"/>
  <c r="M179" i="41"/>
  <c r="O179" i="41" s="1"/>
  <c r="P18" i="41"/>
  <c r="AC179" i="41"/>
  <c r="AD179" i="41"/>
  <c r="AD172" i="41"/>
  <c r="AD151" i="41"/>
  <c r="AD144" i="41"/>
  <c r="AD137" i="41"/>
  <c r="AD130" i="41"/>
  <c r="AD39" i="41"/>
  <c r="AD32" i="41"/>
  <c r="Q179" i="41"/>
  <c r="W168" i="41"/>
  <c r="O180" i="41"/>
  <c r="P130" i="41"/>
  <c r="AD158" i="41"/>
  <c r="S179" i="41"/>
  <c r="W184" i="41"/>
  <c r="W177" i="41"/>
  <c r="W163" i="41"/>
  <c r="W156" i="41"/>
  <c r="W149" i="41"/>
  <c r="W142" i="41"/>
  <c r="W128" i="41"/>
  <c r="W44" i="41"/>
  <c r="W37" i="41"/>
  <c r="W30" i="41"/>
  <c r="W23" i="41"/>
  <c r="W16" i="41"/>
  <c r="V184" i="41"/>
  <c r="W9" i="41"/>
  <c r="U179" i="41"/>
  <c r="W116" i="41" s="1"/>
  <c r="AD18" i="41"/>
  <c r="P151" i="41"/>
  <c r="AD4" i="41"/>
  <c r="W183" i="41"/>
  <c r="W176" i="41"/>
  <c r="W162" i="41"/>
  <c r="W155" i="41"/>
  <c r="W148" i="41"/>
  <c r="W141" i="41"/>
  <c r="W127" i="41"/>
  <c r="W43" i="41"/>
  <c r="W36" i="41"/>
  <c r="W29" i="41"/>
  <c r="W22" i="41"/>
  <c r="W15" i="41"/>
  <c r="V183" i="41"/>
  <c r="W8" i="41"/>
  <c r="H179" i="41"/>
  <c r="I179" i="41"/>
  <c r="I172" i="41"/>
  <c r="I39" i="41"/>
  <c r="I32" i="41"/>
  <c r="I25" i="41"/>
  <c r="I18" i="41"/>
  <c r="W170" i="41"/>
  <c r="P172" i="41"/>
  <c r="P25" i="41"/>
  <c r="P123" i="41"/>
  <c r="E195" i="30"/>
  <c r="E12" i="30"/>
  <c r="K12" i="30"/>
  <c r="E20" i="30"/>
  <c r="K20" i="30"/>
  <c r="E28" i="30"/>
  <c r="K28" i="30"/>
  <c r="E36" i="30"/>
  <c r="K36" i="30"/>
  <c r="E44" i="30"/>
  <c r="K44" i="30"/>
  <c r="E52" i="30"/>
  <c r="K52" i="30"/>
  <c r="E60" i="30"/>
  <c r="K60" i="30"/>
  <c r="E68" i="30"/>
  <c r="K68" i="30"/>
  <c r="E76" i="30"/>
  <c r="K76" i="30"/>
  <c r="E84" i="30"/>
  <c r="K84" i="30"/>
  <c r="E92" i="30"/>
  <c r="K92" i="30"/>
  <c r="E100" i="30"/>
  <c r="K100" i="30"/>
  <c r="E108" i="30"/>
  <c r="K108" i="30"/>
  <c r="E116" i="30"/>
  <c r="K116" i="30"/>
  <c r="E124" i="30"/>
  <c r="K124" i="30"/>
  <c r="E132" i="30"/>
  <c r="K132" i="30"/>
  <c r="E140" i="30"/>
  <c r="K140" i="30"/>
  <c r="E148" i="30"/>
  <c r="K148" i="30"/>
  <c r="E156" i="30"/>
  <c r="K156" i="30"/>
  <c r="E164" i="30"/>
  <c r="K164" i="30"/>
  <c r="E172" i="30"/>
  <c r="K172" i="30"/>
  <c r="E180" i="30"/>
  <c r="K180" i="30"/>
  <c r="E188" i="30"/>
  <c r="K188" i="30"/>
  <c r="E204" i="30"/>
  <c r="K204" i="30"/>
  <c r="E191" i="30"/>
  <c r="N194" i="30"/>
  <c r="E209" i="30"/>
  <c r="K193" i="30"/>
  <c r="H12" i="30"/>
  <c r="N12" i="30"/>
  <c r="H20" i="30"/>
  <c r="N20" i="30"/>
  <c r="H28" i="30"/>
  <c r="N28" i="30"/>
  <c r="H36" i="30"/>
  <c r="N36" i="30"/>
  <c r="H44" i="30"/>
  <c r="N44" i="30"/>
  <c r="H52" i="30"/>
  <c r="N52" i="30"/>
  <c r="H60" i="30"/>
  <c r="N60" i="30"/>
  <c r="H68" i="30"/>
  <c r="N68" i="30"/>
  <c r="H76" i="30"/>
  <c r="N76" i="30"/>
  <c r="H84" i="30"/>
  <c r="N84" i="30"/>
  <c r="H92" i="30"/>
  <c r="N92" i="30"/>
  <c r="H100" i="30"/>
  <c r="N100" i="30"/>
  <c r="H108" i="30"/>
  <c r="N108" i="30"/>
  <c r="H116" i="30"/>
  <c r="N116" i="30"/>
  <c r="H124" i="30"/>
  <c r="N124" i="30"/>
  <c r="H132" i="30"/>
  <c r="N132" i="30"/>
  <c r="H140" i="30"/>
  <c r="N140" i="30"/>
  <c r="H148" i="30"/>
  <c r="N148" i="30"/>
  <c r="G196" i="30"/>
  <c r="M212" i="30"/>
  <c r="L210" i="30"/>
  <c r="N210" i="30" s="1"/>
  <c r="E193" i="30"/>
  <c r="E210" i="30"/>
  <c r="E192" i="30"/>
  <c r="I209" i="30"/>
  <c r="K209" i="30" s="1"/>
  <c r="H156" i="30"/>
  <c r="N156" i="30"/>
  <c r="H164" i="30"/>
  <c r="N164" i="30"/>
  <c r="H172" i="30"/>
  <c r="N172" i="30"/>
  <c r="H180" i="30"/>
  <c r="N180" i="30"/>
  <c r="H188" i="30"/>
  <c r="N188" i="30"/>
  <c r="H204" i="30"/>
  <c r="N204" i="30"/>
  <c r="H194" i="30"/>
  <c r="K191" i="30"/>
  <c r="K195" i="30"/>
  <c r="I211" i="30"/>
  <c r="H210" i="30"/>
  <c r="H209" i="30"/>
  <c r="K210" i="30"/>
  <c r="N209" i="30"/>
  <c r="K207" i="30"/>
  <c r="K211" i="30"/>
  <c r="H193" i="30"/>
  <c r="N193" i="30"/>
  <c r="C211" i="30"/>
  <c r="E211" i="30" s="1"/>
  <c r="J196" i="30"/>
  <c r="K196" i="30" s="1"/>
  <c r="G208" i="30"/>
  <c r="G212" i="30" s="1"/>
  <c r="E194" i="30"/>
  <c r="K194" i="30"/>
  <c r="C207" i="30"/>
  <c r="E207" i="30" s="1"/>
  <c r="F196" i="30"/>
  <c r="H196" i="30" s="1"/>
  <c r="L196" i="30"/>
  <c r="F207" i="30"/>
  <c r="H207" i="30" s="1"/>
  <c r="F211" i="30"/>
  <c r="H211" i="30" s="1"/>
  <c r="I208" i="30"/>
  <c r="L207" i="30"/>
  <c r="N207" i="30" s="1"/>
  <c r="L211" i="30"/>
  <c r="N211" i="30" s="1"/>
  <c r="D212" i="30"/>
  <c r="C196" i="30"/>
  <c r="C208" i="30"/>
  <c r="E208" i="30" s="1"/>
  <c r="M196" i="30"/>
  <c r="J208" i="30"/>
  <c r="J212" i="30" s="1"/>
  <c r="H192" i="30"/>
  <c r="K192" i="30"/>
  <c r="N192" i="30"/>
  <c r="N208" i="30"/>
  <c r="D196" i="30"/>
  <c r="W130" i="41" l="1"/>
  <c r="W67" i="41"/>
  <c r="W88" i="41"/>
  <c r="W102" i="41"/>
  <c r="W95" i="41"/>
  <c r="W60" i="41"/>
  <c r="W46" i="41"/>
  <c r="W53" i="41"/>
  <c r="W81" i="41"/>
  <c r="W109" i="41"/>
  <c r="W74" i="41"/>
  <c r="W179" i="41"/>
  <c r="W165" i="41"/>
  <c r="W158" i="41"/>
  <c r="W151" i="41"/>
  <c r="V179" i="41"/>
  <c r="W4" i="41"/>
  <c r="W123" i="41"/>
  <c r="W25" i="41"/>
  <c r="W18" i="41"/>
  <c r="W39" i="41"/>
  <c r="W11" i="41"/>
  <c r="W137" i="41"/>
  <c r="W172" i="41"/>
  <c r="W32" i="41"/>
  <c r="W144" i="41"/>
  <c r="E196" i="30"/>
  <c r="L212" i="30"/>
  <c r="N212" i="30" s="1"/>
  <c r="F212" i="30"/>
  <c r="H212" i="30" s="1"/>
  <c r="I212" i="30"/>
  <c r="K212" i="30" s="1"/>
  <c r="K208" i="30"/>
  <c r="C212" i="30"/>
  <c r="E212" i="30" s="1"/>
  <c r="H208" i="30"/>
  <c r="N196" i="30"/>
</calcChain>
</file>

<file path=xl/sharedStrings.xml><?xml version="1.0" encoding="utf-8"?>
<sst xmlns="http://schemas.openxmlformats.org/spreadsheetml/2006/main" count="769" uniqueCount="67">
  <si>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</si>
  <si>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</si>
  <si>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</si>
  <si>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</si>
  <si>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</si>
  <si>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</si>
  <si>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</si>
  <si>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</si>
  <si>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</si>
  <si>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</si>
  <si>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</si>
  <si>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</si>
  <si>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</si>
  <si>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</si>
  <si>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</si>
  <si>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</si>
  <si>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</si>
  <si>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</si>
  <si>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</si>
  <si>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</si>
  <si>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</si>
  <si>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</si>
  <si>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</si>
  <si>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</si>
  <si>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</si>
  <si>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</si>
  <si>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</si>
  <si>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</si>
  <si>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</si>
  <si>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</si>
  <si>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</si>
  <si>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</si>
  <si>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</si>
  <si>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</si>
  <si>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</si>
  <si>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</si>
  <si>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</si>
  <si>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</si>
  <si>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</si>
  <si>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</si>
  <si>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</si>
  <si>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</si>
  <si>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</si>
  <si>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</si>
  <si>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</si>
  <si>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</si>
  <si>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</si>
  <si>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</si>
  <si>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</si>
  <si>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</si>
  <si>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</si>
  <si>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</si>
  <si>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</si>
  <si>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</si>
  <si>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</si>
  <si>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Sum Assured</t>
  </si>
  <si>
    <t>(Premium &amp; Sum Assured in Rs.Crore)</t>
  </si>
  <si>
    <t>Star Union Dai-ichi Life</t>
  </si>
  <si>
    <t>HDFC Life</t>
  </si>
  <si>
    <t>NA</t>
  </si>
  <si>
    <t xml:space="preserve">First Year Premium  </t>
  </si>
  <si>
    <t>For August, 2019</t>
  </si>
  <si>
    <t>Up to 31st August, 2019</t>
  </si>
  <si>
    <r>
      <t xml:space="preserve">New Business Statement of Life Insurers for the Period ended ended 31st August, 2020 </t>
    </r>
    <r>
      <rPr>
        <b/>
        <i/>
        <sz val="10"/>
        <rFont val="Arial"/>
        <family val="2"/>
      </rPr>
      <t>(Premium &amp; Sum Assured in Rs.Crore)</t>
    </r>
  </si>
  <si>
    <t>For August, 2020</t>
  </si>
  <si>
    <t>Up to 31st August, 2020</t>
  </si>
  <si>
    <t>Pramerica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</si>
</sst>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i/>
      <sz val="10"/>
      <name val="Rupee Foradian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1" xfId="0" applyFont="1" applyFill="1" applyBorder="1"/>
    <xf numFmtId="0" fontId="5" fillId="2" borderId="1" xfId="8" applyFont="1" applyFill="1" applyBorder="1" applyAlignment="1">
      <alignment horizontal="center"/>
    </xf>
    <xf numFmtId="0" fontId="5" fillId="2" borderId="0" xfId="8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8" fillId="2" borderId="1" xfId="0" applyNumberFormat="1" applyFont="1" applyFill="1" applyBorder="1"/>
    <xf numFmtId="1" fontId="5" fillId="0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1" xfId="8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8" fillId="2" borderId="1" xfId="0" applyFont="1" applyFill="1" applyBorder="1"/>
    <xf numFmtId="0" fontId="6" fillId="0" borderId="0" xfId="0" applyFont="1" applyFill="1"/>
    <xf numFmtId="0" fontId="5" fillId="0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8" fillId="2" borderId="1" xfId="0" applyFont="1" applyFill="1" applyBorder="1" applyAlignment="1">
      <alignment horizontal="center"/>
    </xf>
    <xf numFmtId="0" fontId="8" fillId="0" borderId="0" xfId="0" applyFont="1" applyBorder="1"/>
    <xf numFmtId="0" fontId="5" fillId="0" borderId="0" xfId="0" applyFont="1" applyFill="1" applyBorder="1"/>
    <xf numFmtId="0" fontId="5" fillId="0" borderId="0" xfId="8" applyFont="1"/>
    <xf numFmtId="0" fontId="10" fillId="0" borderId="0" xfId="0" applyFont="1"/>
    <xf numFmtId="0" fontId="9" fillId="0" borderId="3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3" borderId="1" xfId="0" applyFont="1" applyFill="1" applyBorder="1" applyAlignment="1">
      <alignment horizontal="right" wrapText="1"/>
    </xf>
    <xf numFmtId="2" fontId="10" fillId="0" borderId="1" xfId="0" applyNumberFormat="1" applyFont="1" applyBorder="1"/>
    <xf numFmtId="2" fontId="12" fillId="0" borderId="1" xfId="0" applyNumberFormat="1" applyFont="1" applyBorder="1"/>
    <xf numFmtId="2" fontId="10" fillId="2" borderId="1" xfId="0" applyNumberFormat="1" applyFont="1" applyFill="1" applyBorder="1"/>
    <xf numFmtId="1" fontId="10" fillId="0" borderId="1" xfId="0" applyNumberFormat="1" applyFont="1" applyBorder="1"/>
    <xf numFmtId="1" fontId="12" fillId="0" borderId="1" xfId="0" applyNumberFormat="1" applyFont="1" applyBorder="1"/>
    <xf numFmtId="1" fontId="10" fillId="2" borderId="1" xfId="0" applyNumberFormat="1" applyFont="1" applyFill="1" applyBorder="1"/>
    <xf numFmtId="0" fontId="9" fillId="2" borderId="1" xfId="0" applyFont="1" applyFill="1" applyBorder="1"/>
    <xf numFmtId="0" fontId="13" fillId="3" borderId="1" xfId="0" applyFont="1" applyFill="1" applyBorder="1" applyAlignment="1">
      <alignment horizontal="right" wrapText="1"/>
    </xf>
    <xf numFmtId="2" fontId="13" fillId="3" borderId="1" xfId="0" applyNumberFormat="1" applyFont="1" applyFill="1" applyBorder="1" applyAlignment="1">
      <alignment horizontal="right" wrapText="1"/>
    </xf>
    <xf numFmtId="2" fontId="14" fillId="0" borderId="1" xfId="0" applyNumberFormat="1" applyFont="1" applyBorder="1"/>
    <xf numFmtId="1" fontId="13" fillId="3" borderId="1" xfId="0" applyNumberFormat="1" applyFont="1" applyFill="1" applyBorder="1" applyAlignment="1">
      <alignment horizontal="right" wrapText="1"/>
    </xf>
    <xf numFmtId="1" fontId="14" fillId="0" borderId="1" xfId="0" applyNumberFormat="1" applyFont="1" applyBorder="1"/>
    <xf numFmtId="2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2" fontId="10" fillId="0" borderId="1" xfId="1" applyNumberFormat="1" applyFont="1" applyBorder="1"/>
    <xf numFmtId="1" fontId="10" fillId="0" borderId="1" xfId="1" applyNumberFormat="1" applyFont="1" applyBorder="1"/>
    <xf numFmtId="2" fontId="12" fillId="0" borderId="1" xfId="1" applyNumberFormat="1" applyFont="1" applyBorder="1"/>
    <xf numFmtId="1" fontId="12" fillId="0" borderId="1" xfId="1" applyNumberFormat="1" applyFont="1" applyBorder="1"/>
    <xf numFmtId="2" fontId="10" fillId="2" borderId="1" xfId="1" applyNumberFormat="1" applyFont="1" applyFill="1" applyBorder="1"/>
    <xf numFmtId="1" fontId="10" fillId="2" borderId="1" xfId="1" applyNumberFormat="1" applyFont="1" applyFill="1" applyBorder="1"/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2" fontId="10" fillId="0" borderId="1" xfId="0" applyNumberFormat="1" applyFont="1" applyFill="1" applyBorder="1"/>
    <xf numFmtId="1" fontId="10" fillId="0" borderId="1" xfId="0" applyNumberFormat="1" applyFont="1" applyFill="1" applyBorder="1"/>
    <xf numFmtId="0" fontId="9" fillId="0" borderId="0" xfId="0" applyFont="1" applyFill="1"/>
    <xf numFmtId="2" fontId="10" fillId="0" borderId="1" xfId="1" applyNumberFormat="1" applyFont="1" applyFill="1" applyBorder="1"/>
    <xf numFmtId="1" fontId="10" fillId="0" borderId="1" xfId="1" applyNumberFormat="1" applyFont="1" applyFill="1" applyBorder="1"/>
    <xf numFmtId="0" fontId="10" fillId="0" borderId="0" xfId="0" applyFont="1" applyFill="1"/>
    <xf numFmtId="2" fontId="10" fillId="2" borderId="1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2" fontId="12" fillId="0" borderId="1" xfId="1" applyNumberFormat="1" applyFont="1" applyFill="1" applyBorder="1"/>
    <xf numFmtId="1" fontId="12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Fill="1" applyBorder="1"/>
    <xf numFmtId="0" fontId="9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right" wrapText="1"/>
    </xf>
    <xf numFmtId="1" fontId="11" fillId="3" borderId="1" xfId="0" applyNumberFormat="1" applyFont="1" applyFill="1" applyBorder="1" applyAlignment="1">
      <alignment horizontal="right" wrapText="1"/>
    </xf>
    <xf numFmtId="0" fontId="10" fillId="2" borderId="0" xfId="0" applyFont="1" applyFill="1" applyBorder="1"/>
    <xf numFmtId="2" fontId="10" fillId="2" borderId="0" xfId="0" applyNumberFormat="1" applyFont="1" applyFill="1" applyBorder="1"/>
    <xf numFmtId="1" fontId="10" fillId="2" borderId="0" xfId="0" applyNumberFormat="1" applyFont="1" applyFill="1" applyBorder="1"/>
    <xf numFmtId="0" fontId="10" fillId="0" borderId="0" xfId="8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2" fontId="8" fillId="2" borderId="6" xfId="0" applyNumberFormat="1" applyFont="1" applyFill="1" applyBorder="1"/>
    <xf numFmtId="1" fontId="8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/>
    <xf numFmtId="2" fontId="17" fillId="0" borderId="1" xfId="0" applyNumberFormat="1" applyFont="1" applyBorder="1"/>
    <xf numFmtId="2" fontId="18" fillId="2" borderId="1" xfId="0" applyNumberFormat="1" applyFont="1" applyFill="1" applyBorder="1"/>
    <xf numFmtId="2" fontId="18" fillId="0" borderId="1" xfId="0" applyNumberFormat="1" applyFont="1" applyBorder="1"/>
    <xf numFmtId="2" fontId="8" fillId="0" borderId="1" xfId="1" applyNumberFormat="1" applyFont="1" applyFill="1" applyBorder="1"/>
    <xf numFmtId="1" fontId="8" fillId="0" borderId="1" xfId="1" applyNumberFormat="1" applyFont="1" applyFill="1" applyBorder="1"/>
    <xf numFmtId="2" fontId="8" fillId="0" borderId="1" xfId="0" applyNumberFormat="1" applyFont="1" applyBorder="1"/>
    <xf numFmtId="2" fontId="5" fillId="0" borderId="0" xfId="0" applyNumberFormat="1" applyFont="1"/>
    <xf numFmtId="2" fontId="18" fillId="2" borderId="1" xfId="0" applyNumberFormat="1" applyFont="1" applyFill="1" applyBorder="1" applyAlignment="1">
      <alignment horizontal="right"/>
    </xf>
    <xf numFmtId="2" fontId="19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1" fontId="5" fillId="2" borderId="1" xfId="0" applyNumberFormat="1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/>
    <xf numFmtId="1" fontId="5" fillId="2" borderId="1" xfId="1" applyNumberFormat="1" applyFont="1" applyFill="1" applyBorder="1"/>
    <xf numFmtId="1" fontId="5" fillId="2" borderId="1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righ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RowHeight="12.75" x14ac:dyDescent="0.2"/>
  <cols>
    <col min="1" max="1" width="6.42578125" style="1" customWidth="1"/>
    <col min="2" max="2" width="30" style="1" customWidth="1"/>
    <col min="3" max="11" width="12.7109375" style="1" customWidth="1"/>
    <col min="12" max="16384" width="9.140625" style="1"/>
  </cols>
  <sheetData>
    <row r="1" spans="1:11" ht="15" x14ac:dyDescent="0.3">
      <c r="A1" s="126" t="s">
        <v>49</v>
      </c>
      <c r="B1" s="127"/>
      <c r="C1" s="127"/>
      <c r="D1" s="127"/>
      <c r="E1" s="127"/>
      <c r="F1" s="127"/>
      <c r="G1" s="127"/>
      <c r="H1" s="127"/>
      <c r="I1" s="123" t="s">
        <v>26</v>
      </c>
      <c r="J1" s="123"/>
      <c r="K1" s="123"/>
    </row>
    <row r="2" spans="1:11" ht="41.25" customHeight="1" x14ac:dyDescent="0.2">
      <c r="A2" s="124" t="s">
        <v>2</v>
      </c>
      <c r="B2" s="124" t="s">
        <v>0</v>
      </c>
      <c r="C2" s="124" t="s">
        <v>51</v>
      </c>
      <c r="D2" s="124"/>
      <c r="E2" s="124"/>
      <c r="F2" s="124" t="s">
        <v>8</v>
      </c>
      <c r="G2" s="124"/>
      <c r="H2" s="124"/>
      <c r="I2" s="125" t="s">
        <v>9</v>
      </c>
      <c r="J2" s="125"/>
      <c r="K2" s="125"/>
    </row>
    <row r="3" spans="1:11" s="4" customFormat="1" ht="39.75" customHeight="1" x14ac:dyDescent="0.2">
      <c r="A3" s="124"/>
      <c r="B3" s="124"/>
      <c r="C3" s="103" t="s">
        <v>47</v>
      </c>
      <c r="D3" s="103" t="s">
        <v>48</v>
      </c>
      <c r="E3" s="2" t="s">
        <v>23</v>
      </c>
      <c r="F3" s="103" t="s">
        <v>47</v>
      </c>
      <c r="G3" s="103" t="s">
        <v>48</v>
      </c>
      <c r="H3" s="2" t="s">
        <v>23</v>
      </c>
      <c r="I3" s="103" t="s">
        <v>47</v>
      </c>
      <c r="J3" s="103" t="s">
        <v>48</v>
      </c>
      <c r="K3" s="2" t="s">
        <v>23</v>
      </c>
    </row>
    <row r="4" spans="1:11" s="4" customFormat="1" ht="15" x14ac:dyDescent="0.2">
      <c r="A4" s="17">
        <v>1</v>
      </c>
      <c r="B4" s="6" t="s">
        <v>46</v>
      </c>
      <c r="C4" s="12">
        <v>2534.5958018885067</v>
      </c>
      <c r="D4" s="12">
        <v>2662.9066212615016</v>
      </c>
      <c r="E4" s="7">
        <v>5.0623779648570242</v>
      </c>
      <c r="F4" s="23">
        <v>302997</v>
      </c>
      <c r="G4" s="23">
        <v>248751</v>
      </c>
      <c r="H4" s="7">
        <v>-17.903147555916394</v>
      </c>
      <c r="I4" s="23">
        <v>1634153</v>
      </c>
      <c r="J4" s="23">
        <v>2862143</v>
      </c>
      <c r="K4" s="7">
        <v>75.145350527153823</v>
      </c>
    </row>
    <row r="5" spans="1:11" s="4" customFormat="1" ht="15" x14ac:dyDescent="0.2">
      <c r="A5" s="17">
        <v>2</v>
      </c>
      <c r="B5" s="101" t="s">
        <v>22</v>
      </c>
      <c r="C5" s="11">
        <v>91.420272972999996</v>
      </c>
      <c r="D5" s="11">
        <v>147.097021619</v>
      </c>
      <c r="E5" s="3">
        <v>60.901971559900659</v>
      </c>
      <c r="F5" s="15">
        <v>47848</v>
      </c>
      <c r="G5" s="15">
        <v>68891</v>
      </c>
      <c r="H5" s="3">
        <v>43.978849690687177</v>
      </c>
      <c r="I5" s="15">
        <v>46012</v>
      </c>
      <c r="J5" s="15">
        <v>54549</v>
      </c>
      <c r="K5" s="3">
        <v>18.55385551595236</v>
      </c>
    </row>
    <row r="6" spans="1:11" s="4" customFormat="1" ht="15" x14ac:dyDescent="0.2">
      <c r="A6" s="17">
        <v>3</v>
      </c>
      <c r="B6" s="101" t="s">
        <v>30</v>
      </c>
      <c r="C6" s="11">
        <v>243.95895651754572</v>
      </c>
      <c r="D6" s="11">
        <v>325.57377821410876</v>
      </c>
      <c r="E6" s="3">
        <v>33.454324801841508</v>
      </c>
      <c r="F6" s="15">
        <v>35176</v>
      </c>
      <c r="G6" s="15">
        <v>36379</v>
      </c>
      <c r="H6" s="3">
        <v>3.4199454173299975</v>
      </c>
      <c r="I6" s="15">
        <v>167022</v>
      </c>
      <c r="J6" s="15">
        <v>361162</v>
      </c>
      <c r="K6" s="3">
        <v>116.23618445474249</v>
      </c>
    </row>
    <row r="7" spans="1:11" s="4" customFormat="1" ht="15" x14ac:dyDescent="0.2">
      <c r="A7" s="17">
        <v>4</v>
      </c>
      <c r="B7" s="101" t="s">
        <v>31</v>
      </c>
      <c r="C7" s="11">
        <v>3290.1772770366379</v>
      </c>
      <c r="D7" s="11">
        <v>4290.8535899713388</v>
      </c>
      <c r="E7" s="3">
        <v>30.414054583587042</v>
      </c>
      <c r="F7" s="15">
        <v>273800</v>
      </c>
      <c r="G7" s="15">
        <v>308501</v>
      </c>
      <c r="H7" s="3">
        <v>12.673849525200875</v>
      </c>
      <c r="I7" s="15">
        <v>43774126</v>
      </c>
      <c r="J7" s="15">
        <v>38128462</v>
      </c>
      <c r="K7" s="3">
        <v>-12.897262643233583</v>
      </c>
    </row>
    <row r="8" spans="1:11" s="4" customFormat="1" ht="15" x14ac:dyDescent="0.2">
      <c r="A8" s="17">
        <v>5</v>
      </c>
      <c r="B8" s="101" t="s">
        <v>14</v>
      </c>
      <c r="C8" s="11">
        <v>609.02464024016888</v>
      </c>
      <c r="D8" s="11">
        <v>730.70605252384746</v>
      </c>
      <c r="E8" s="3">
        <v>19.979719085863838</v>
      </c>
      <c r="F8" s="15">
        <v>111380</v>
      </c>
      <c r="G8" s="15">
        <v>123936</v>
      </c>
      <c r="H8" s="3">
        <v>11.273119051894415</v>
      </c>
      <c r="I8" s="15">
        <v>53891</v>
      </c>
      <c r="J8" s="15">
        <v>62699</v>
      </c>
      <c r="K8" s="3">
        <v>16.344101983633628</v>
      </c>
    </row>
    <row r="9" spans="1:11" s="4" customFormat="1" ht="15" x14ac:dyDescent="0.2">
      <c r="A9" s="17">
        <v>6</v>
      </c>
      <c r="B9" s="101" t="s">
        <v>18</v>
      </c>
      <c r="C9" s="11">
        <v>982.9667073430137</v>
      </c>
      <c r="D9" s="11">
        <v>1227.4580928741739</v>
      </c>
      <c r="E9" s="3">
        <v>24.872804308095763</v>
      </c>
      <c r="F9" s="15">
        <v>91111</v>
      </c>
      <c r="G9" s="15">
        <v>104873</v>
      </c>
      <c r="H9" s="3">
        <v>15.10465256664947</v>
      </c>
      <c r="I9" s="15">
        <v>23169</v>
      </c>
      <c r="J9" s="15">
        <v>1395341</v>
      </c>
      <c r="K9" s="3">
        <v>5922.4480987526431</v>
      </c>
    </row>
    <row r="10" spans="1:11" s="4" customFormat="1" ht="15" x14ac:dyDescent="0.2">
      <c r="A10" s="17">
        <v>7</v>
      </c>
      <c r="B10" s="101" t="s">
        <v>33</v>
      </c>
      <c r="C10" s="11">
        <v>876.55740724379166</v>
      </c>
      <c r="D10" s="11">
        <v>1449.8351395156137</v>
      </c>
      <c r="E10" s="3">
        <v>65.401048183987314</v>
      </c>
      <c r="F10" s="15">
        <v>65923</v>
      </c>
      <c r="G10" s="15">
        <v>93423</v>
      </c>
      <c r="H10" s="3">
        <v>41.715334556983144</v>
      </c>
      <c r="I10" s="15">
        <v>11090248</v>
      </c>
      <c r="J10" s="15">
        <v>18136576</v>
      </c>
      <c r="K10" s="3">
        <v>63.536252751065625</v>
      </c>
    </row>
    <row r="11" spans="1:11" s="4" customFormat="1" ht="15" x14ac:dyDescent="0.2">
      <c r="A11" s="17">
        <v>8</v>
      </c>
      <c r="B11" s="101" t="s">
        <v>34</v>
      </c>
      <c r="C11" s="11">
        <v>228.14296333299296</v>
      </c>
      <c r="D11" s="11">
        <v>342.51799301847666</v>
      </c>
      <c r="E11" s="3">
        <v>50.133051668371706</v>
      </c>
      <c r="F11" s="15">
        <v>45868</v>
      </c>
      <c r="G11" s="15">
        <v>64805</v>
      </c>
      <c r="H11" s="3">
        <v>41.285863783029562</v>
      </c>
      <c r="I11" s="15">
        <v>536969</v>
      </c>
      <c r="J11" s="15">
        <v>194761</v>
      </c>
      <c r="K11" s="3">
        <v>-63.729563531600519</v>
      </c>
    </row>
    <row r="12" spans="1:11" s="4" customFormat="1" ht="15" x14ac:dyDescent="0.2">
      <c r="A12" s="17">
        <v>9</v>
      </c>
      <c r="B12" s="101" t="s">
        <v>20</v>
      </c>
      <c r="C12" s="11">
        <v>865.1975021507875</v>
      </c>
      <c r="D12" s="11">
        <v>760.09499067246657</v>
      </c>
      <c r="E12" s="11">
        <v>-12.1478056995134</v>
      </c>
      <c r="F12" s="15">
        <v>188315</v>
      </c>
      <c r="G12" s="15">
        <v>194105</v>
      </c>
      <c r="H12" s="3">
        <v>3.0746355839949024</v>
      </c>
      <c r="I12" s="15">
        <v>500901</v>
      </c>
      <c r="J12" s="15">
        <v>1858348</v>
      </c>
      <c r="K12" s="3">
        <v>271.00105609691337</v>
      </c>
    </row>
    <row r="13" spans="1:11" s="4" customFormat="1" ht="15" x14ac:dyDescent="0.2">
      <c r="A13" s="18">
        <v>10</v>
      </c>
      <c r="B13" s="102" t="s">
        <v>17</v>
      </c>
      <c r="C13" s="11">
        <v>399.89087977888801</v>
      </c>
      <c r="D13" s="11">
        <v>582.20120423499998</v>
      </c>
      <c r="E13" s="3">
        <v>45.590018096165878</v>
      </c>
      <c r="F13" s="15">
        <v>41861</v>
      </c>
      <c r="G13" s="15">
        <v>79793</v>
      </c>
      <c r="H13" s="3">
        <v>90.614175485535469</v>
      </c>
      <c r="I13" s="15">
        <v>504289</v>
      </c>
      <c r="J13" s="15">
        <v>655118</v>
      </c>
      <c r="K13" s="3">
        <v>29.909238551703488</v>
      </c>
    </row>
    <row r="14" spans="1:11" s="4" customFormat="1" ht="15" x14ac:dyDescent="0.2">
      <c r="A14" s="17">
        <v>11</v>
      </c>
      <c r="B14" s="101" t="s">
        <v>35</v>
      </c>
      <c r="C14" s="11">
        <v>8696.2131297175583</v>
      </c>
      <c r="D14" s="11">
        <v>11349.13426449908</v>
      </c>
      <c r="E14" s="3">
        <v>30.506625070120435</v>
      </c>
      <c r="F14" s="15">
        <v>1083156</v>
      </c>
      <c r="G14" s="15">
        <v>1050200</v>
      </c>
      <c r="H14" s="3">
        <v>-3.0425903563290979</v>
      </c>
      <c r="I14" s="15">
        <v>19774194</v>
      </c>
      <c r="J14" s="15">
        <v>32170045</v>
      </c>
      <c r="K14" s="3">
        <v>62.687010150704502</v>
      </c>
    </row>
    <row r="15" spans="1:11" s="4" customFormat="1" ht="15" x14ac:dyDescent="0.2">
      <c r="A15" s="17">
        <v>12</v>
      </c>
      <c r="B15" s="101" t="s">
        <v>36</v>
      </c>
      <c r="C15" s="11">
        <v>7863.4002042970023</v>
      </c>
      <c r="D15" s="11">
        <v>9118.0673514400005</v>
      </c>
      <c r="E15" s="3">
        <v>15.955783942643256</v>
      </c>
      <c r="F15" s="15">
        <v>702734</v>
      </c>
      <c r="G15" s="15">
        <v>837130</v>
      </c>
      <c r="H15" s="3">
        <v>19.124732829207069</v>
      </c>
      <c r="I15" s="15">
        <v>2059087</v>
      </c>
      <c r="J15" s="15">
        <v>3091260</v>
      </c>
      <c r="K15" s="3">
        <v>50.127702229191875</v>
      </c>
    </row>
    <row r="16" spans="1:11" s="19" customFormat="1" ht="15" x14ac:dyDescent="0.2">
      <c r="A16" s="17">
        <v>13</v>
      </c>
      <c r="B16" s="101" t="s">
        <v>37</v>
      </c>
      <c r="C16" s="11">
        <v>793.5508762055</v>
      </c>
      <c r="D16" s="11">
        <v>833.02587576380006</v>
      </c>
      <c r="E16" s="3">
        <v>4.9744762109086889</v>
      </c>
      <c r="F16" s="15">
        <v>121071</v>
      </c>
      <c r="G16" s="15">
        <v>116713</v>
      </c>
      <c r="H16" s="3">
        <v>-3.5995407653360423</v>
      </c>
      <c r="I16" s="15">
        <v>396353</v>
      </c>
      <c r="J16" s="15">
        <v>207090</v>
      </c>
      <c r="K16" s="3">
        <v>-47.751120844297887</v>
      </c>
    </row>
    <row r="17" spans="1:11" s="4" customFormat="1" ht="15" x14ac:dyDescent="0.2">
      <c r="A17" s="17">
        <v>14</v>
      </c>
      <c r="B17" s="101" t="s">
        <v>38</v>
      </c>
      <c r="C17" s="11">
        <v>1670.8463324709996</v>
      </c>
      <c r="D17" s="11">
        <v>1424.9667349050058</v>
      </c>
      <c r="E17" s="11">
        <v>-14.715871399278518</v>
      </c>
      <c r="F17" s="15">
        <v>125939</v>
      </c>
      <c r="G17" s="15">
        <v>182953</v>
      </c>
      <c r="H17" s="3">
        <v>45.27112332160808</v>
      </c>
      <c r="I17" s="15">
        <v>3602204</v>
      </c>
      <c r="J17" s="15">
        <v>1428370</v>
      </c>
      <c r="K17" s="3">
        <v>-60.347331800197878</v>
      </c>
    </row>
    <row r="18" spans="1:11" s="4" customFormat="1" ht="15" x14ac:dyDescent="0.2">
      <c r="A18" s="17">
        <v>15</v>
      </c>
      <c r="B18" s="101" t="s">
        <v>50</v>
      </c>
      <c r="C18" s="11">
        <v>2849.7434056604534</v>
      </c>
      <c r="D18" s="11">
        <v>3404.2137916710021</v>
      </c>
      <c r="E18" s="3">
        <v>19.456853024353094</v>
      </c>
      <c r="F18" s="15">
        <v>300053</v>
      </c>
      <c r="G18" s="15">
        <v>338639</v>
      </c>
      <c r="H18" s="3">
        <v>12.859728114699736</v>
      </c>
      <c r="I18" s="15">
        <v>10528275</v>
      </c>
      <c r="J18" s="15">
        <v>8341432</v>
      </c>
      <c r="K18" s="3">
        <v>-20.771142471107567</v>
      </c>
    </row>
    <row r="19" spans="1:11" s="4" customFormat="1" ht="15" x14ac:dyDescent="0.2">
      <c r="A19" s="17">
        <v>16</v>
      </c>
      <c r="B19" s="101" t="s">
        <v>19</v>
      </c>
      <c r="C19" s="11">
        <v>3667.3845333100003</v>
      </c>
      <c r="D19" s="11">
        <v>4348.0340177970002</v>
      </c>
      <c r="E19" s="3">
        <v>18.559534139516025</v>
      </c>
      <c r="F19" s="15">
        <v>503450</v>
      </c>
      <c r="G19" s="15">
        <v>561841</v>
      </c>
      <c r="H19" s="3">
        <v>11.598172608997913</v>
      </c>
      <c r="I19" s="15">
        <v>1770093</v>
      </c>
      <c r="J19" s="15">
        <v>3194113</v>
      </c>
      <c r="K19" s="3">
        <v>80.448880369562502</v>
      </c>
    </row>
    <row r="20" spans="1:11" s="4" customFormat="1" ht="15" x14ac:dyDescent="0.2">
      <c r="A20" s="17">
        <v>17</v>
      </c>
      <c r="B20" s="101" t="s">
        <v>21</v>
      </c>
      <c r="C20" s="11">
        <v>1150.1764106000001</v>
      </c>
      <c r="D20" s="11">
        <v>1427.0453048369995</v>
      </c>
      <c r="E20" s="3">
        <v>24.071863384206278</v>
      </c>
      <c r="F20" s="15">
        <v>216802</v>
      </c>
      <c r="G20" s="15">
        <v>219805</v>
      </c>
      <c r="H20" s="3">
        <v>1.3851348234794882</v>
      </c>
      <c r="I20" s="15">
        <v>1433642</v>
      </c>
      <c r="J20" s="15">
        <v>743110</v>
      </c>
      <c r="K20" s="3">
        <v>-48.166278610699187</v>
      </c>
    </row>
    <row r="21" spans="1:11" s="4" customFormat="1" ht="15" x14ac:dyDescent="0.2">
      <c r="A21" s="17">
        <v>18</v>
      </c>
      <c r="B21" s="101" t="s">
        <v>40</v>
      </c>
      <c r="C21" s="11">
        <v>1051.5799908449308</v>
      </c>
      <c r="D21" s="11">
        <v>915.61959835087873</v>
      </c>
      <c r="E21" s="11">
        <v>-12.929153623854106</v>
      </c>
      <c r="F21" s="15">
        <v>272247</v>
      </c>
      <c r="G21" s="15">
        <v>216651</v>
      </c>
      <c r="H21" s="3">
        <v>-20.421161665693287</v>
      </c>
      <c r="I21" s="15">
        <v>2665351</v>
      </c>
      <c r="J21" s="15">
        <v>1244686</v>
      </c>
      <c r="K21" s="3">
        <v>-53.301234996816547</v>
      </c>
    </row>
    <row r="22" spans="1:11" s="4" customFormat="1" ht="15" x14ac:dyDescent="0.2">
      <c r="A22" s="17">
        <v>19</v>
      </c>
      <c r="B22" s="101" t="s">
        <v>12</v>
      </c>
      <c r="C22" s="11">
        <v>44.676514699999998</v>
      </c>
      <c r="D22" s="11">
        <v>4.2627053000000004</v>
      </c>
      <c r="E22" s="3">
        <v>-90.458733568131265</v>
      </c>
      <c r="F22" s="15">
        <v>16058</v>
      </c>
      <c r="G22" s="15">
        <v>1622</v>
      </c>
      <c r="H22" s="3">
        <v>-89.899115705567326</v>
      </c>
      <c r="I22" s="15">
        <v>0</v>
      </c>
      <c r="J22" s="15">
        <v>0</v>
      </c>
      <c r="K22" s="3"/>
    </row>
    <row r="23" spans="1:11" s="4" customFormat="1" ht="15" x14ac:dyDescent="0.2">
      <c r="A23" s="20">
        <v>20</v>
      </c>
      <c r="B23" s="101" t="s">
        <v>7</v>
      </c>
      <c r="C23" s="11">
        <v>10145.763925078296</v>
      </c>
      <c r="D23" s="11">
        <v>10965.285823341987</v>
      </c>
      <c r="E23" s="3">
        <v>8.0774784857549928</v>
      </c>
      <c r="F23" s="15">
        <v>1275550</v>
      </c>
      <c r="G23" s="15">
        <v>1428457</v>
      </c>
      <c r="H23" s="3">
        <v>11.987534788914585</v>
      </c>
      <c r="I23" s="15">
        <v>3668800</v>
      </c>
      <c r="J23" s="15">
        <v>4530335</v>
      </c>
      <c r="K23" s="3">
        <v>23.482746402093326</v>
      </c>
    </row>
    <row r="24" spans="1:11" s="4" customFormat="1" ht="15" x14ac:dyDescent="0.2">
      <c r="A24" s="20">
        <v>21</v>
      </c>
      <c r="B24" s="101" t="s">
        <v>13</v>
      </c>
      <c r="C24" s="11">
        <v>739.36435972056893</v>
      </c>
      <c r="D24" s="11">
        <v>815.91632277536996</v>
      </c>
      <c r="E24" s="3">
        <v>10.353753470580141</v>
      </c>
      <c r="F24" s="15">
        <v>200691</v>
      </c>
      <c r="G24" s="15">
        <v>247183</v>
      </c>
      <c r="H24" s="3">
        <v>23.165961602662797</v>
      </c>
      <c r="I24" s="15">
        <v>22097864</v>
      </c>
      <c r="J24" s="15">
        <v>6394352</v>
      </c>
      <c r="K24" s="3">
        <v>-71.063483782866982</v>
      </c>
    </row>
    <row r="25" spans="1:11" s="21" customFormat="1" ht="15" x14ac:dyDescent="0.2">
      <c r="A25" s="20">
        <v>22</v>
      </c>
      <c r="B25" s="101" t="s">
        <v>41</v>
      </c>
      <c r="C25" s="11">
        <v>700.10593612000071</v>
      </c>
      <c r="D25" s="11">
        <v>700.72488949300009</v>
      </c>
      <c r="E25" s="3">
        <v>8.8408530918854339E-2</v>
      </c>
      <c r="F25" s="15">
        <v>119797</v>
      </c>
      <c r="G25" s="15">
        <v>113211</v>
      </c>
      <c r="H25" s="3">
        <v>-5.4976334966651921</v>
      </c>
      <c r="I25" s="15">
        <v>240241</v>
      </c>
      <c r="J25" s="15">
        <v>420351</v>
      </c>
      <c r="K25" s="3">
        <v>74.970550405634341</v>
      </c>
    </row>
    <row r="26" spans="1:11" s="21" customFormat="1" ht="15" x14ac:dyDescent="0.2">
      <c r="A26" s="20">
        <v>23</v>
      </c>
      <c r="B26" s="101" t="s">
        <v>42</v>
      </c>
      <c r="C26" s="11">
        <v>1131.4964713791696</v>
      </c>
      <c r="D26" s="11">
        <v>1489.0124228490001</v>
      </c>
      <c r="E26" s="3">
        <v>31.596735872632276</v>
      </c>
      <c r="F26" s="15">
        <v>183318</v>
      </c>
      <c r="G26" s="15">
        <v>222740</v>
      </c>
      <c r="H26" s="3">
        <v>21.504707666459378</v>
      </c>
      <c r="I26" s="15">
        <v>94633</v>
      </c>
      <c r="J26" s="15">
        <v>116234</v>
      </c>
      <c r="K26" s="3">
        <v>22.826075470501834</v>
      </c>
    </row>
    <row r="27" spans="1:11" s="21" customFormat="1" ht="15" x14ac:dyDescent="0.2">
      <c r="A27" s="22"/>
      <c r="B27" s="6" t="s">
        <v>10</v>
      </c>
      <c r="C27" s="12">
        <v>50626.234498609803</v>
      </c>
      <c r="D27" s="12">
        <v>59314.553586928654</v>
      </c>
      <c r="E27" s="7">
        <v>17.161693288797593</v>
      </c>
      <c r="F27" s="23">
        <v>6325145</v>
      </c>
      <c r="G27" s="23">
        <v>6860602</v>
      </c>
      <c r="H27" s="7">
        <v>8.4655292487365905</v>
      </c>
      <c r="I27" s="23">
        <v>126661517</v>
      </c>
      <c r="J27" s="23">
        <v>125590537</v>
      </c>
      <c r="K27" s="7">
        <v>-0.84554490216629896</v>
      </c>
    </row>
    <row r="28" spans="1:11" s="21" customFormat="1" ht="15" x14ac:dyDescent="0.2">
      <c r="A28" s="17">
        <v>24</v>
      </c>
      <c r="B28" s="6" t="s">
        <v>52</v>
      </c>
      <c r="C28" s="16">
        <v>124396.265353959</v>
      </c>
      <c r="D28" s="16">
        <v>134551.683682601</v>
      </c>
      <c r="E28" s="13">
        <v>8.1637646433722271</v>
      </c>
      <c r="F28" s="105">
        <v>20131500</v>
      </c>
      <c r="G28" s="105">
        <v>21338176</v>
      </c>
      <c r="H28" s="13">
        <v>5.993969649554181</v>
      </c>
      <c r="I28" s="105">
        <v>53174202</v>
      </c>
      <c r="J28" s="105">
        <v>60542332</v>
      </c>
      <c r="K28" s="13">
        <v>13.856587824298709</v>
      </c>
    </row>
    <row r="29" spans="1:11" s="21" customFormat="1" ht="15" x14ac:dyDescent="0.2">
      <c r="A29" s="22"/>
      <c r="B29" s="6" t="s">
        <v>53</v>
      </c>
      <c r="C29" s="12">
        <v>175022.49985256878</v>
      </c>
      <c r="D29" s="12">
        <v>193866.23726952967</v>
      </c>
      <c r="E29" s="7">
        <v>10.766465701743497</v>
      </c>
      <c r="F29" s="23">
        <v>26456645</v>
      </c>
      <c r="G29" s="23">
        <v>28198778</v>
      </c>
      <c r="H29" s="7">
        <v>6.5848598716881908</v>
      </c>
      <c r="I29" s="23">
        <v>179835719</v>
      </c>
      <c r="J29" s="23">
        <v>186132869</v>
      </c>
      <c r="K29" s="7">
        <v>3.5016124911202984</v>
      </c>
    </row>
    <row r="30" spans="1:11" x14ac:dyDescent="0.2">
      <c r="A30" s="10" t="s">
        <v>24</v>
      </c>
      <c r="F30" s="104"/>
      <c r="G30" s="104"/>
      <c r="H30" s="104"/>
      <c r="I30" s="104"/>
      <c r="J30" s="104"/>
      <c r="K30" s="104"/>
    </row>
    <row r="31" spans="1:11" x14ac:dyDescent="0.2">
      <c r="A31" s="10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46" workbookViewId="0">
      <selection activeCell="F153" sqref="F153"/>
    </sheetView>
  </sheetViews>
  <sheetFormatPr defaultRowHeight="14.25" x14ac:dyDescent="0.2"/>
  <cols>
    <col min="1" max="1" width="6.42578125" style="37" customWidth="1"/>
    <col min="2" max="2" width="33.7109375" style="37" customWidth="1"/>
    <col min="3" max="13" width="12.7109375" style="37" customWidth="1"/>
    <col min="14" max="14" width="12" style="37" bestFit="1" customWidth="1"/>
    <col min="15" max="16384" width="9.140625" style="37"/>
  </cols>
  <sheetData>
    <row r="1" spans="1:14" ht="15" x14ac:dyDescent="0.25">
      <c r="A1" s="130" t="s">
        <v>27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4" ht="15" x14ac:dyDescent="0.25">
      <c r="A2" s="38"/>
      <c r="B2" s="39"/>
      <c r="C2" s="39"/>
      <c r="D2" s="39"/>
      <c r="E2" s="39"/>
      <c r="F2" s="39"/>
      <c r="G2" s="39"/>
      <c r="H2" s="39"/>
      <c r="I2" s="39"/>
      <c r="J2" s="133" t="s">
        <v>26</v>
      </c>
      <c r="K2" s="133"/>
      <c r="L2" s="134"/>
      <c r="M2" s="134"/>
    </row>
    <row r="3" spans="1:14" ht="41.25" customHeight="1" x14ac:dyDescent="0.2">
      <c r="A3" s="132" t="s">
        <v>2</v>
      </c>
      <c r="B3" s="132" t="s">
        <v>0</v>
      </c>
      <c r="C3" s="132" t="s">
        <v>15</v>
      </c>
      <c r="D3" s="132"/>
      <c r="E3" s="132"/>
      <c r="F3" s="132"/>
      <c r="G3" s="132"/>
      <c r="H3" s="40"/>
      <c r="I3" s="132" t="s">
        <v>8</v>
      </c>
      <c r="J3" s="132"/>
      <c r="K3" s="132"/>
      <c r="L3" s="132"/>
      <c r="M3" s="132"/>
      <c r="N3" s="41"/>
    </row>
    <row r="4" spans="1:14" ht="41.25" customHeight="1" x14ac:dyDescent="0.2">
      <c r="A4" s="132"/>
      <c r="B4" s="132"/>
      <c r="C4" s="40" t="s">
        <v>43</v>
      </c>
      <c r="D4" s="40" t="s">
        <v>44</v>
      </c>
      <c r="E4" s="128" t="s">
        <v>45</v>
      </c>
      <c r="F4" s="40" t="s">
        <v>43</v>
      </c>
      <c r="G4" s="40" t="s">
        <v>44</v>
      </c>
      <c r="H4" s="128" t="s">
        <v>45</v>
      </c>
      <c r="I4" s="40" t="s">
        <v>43</v>
      </c>
      <c r="J4" s="40" t="s">
        <v>44</v>
      </c>
      <c r="K4" s="128" t="s">
        <v>45</v>
      </c>
      <c r="L4" s="40" t="s">
        <v>43</v>
      </c>
      <c r="M4" s="40" t="s">
        <v>44</v>
      </c>
      <c r="N4" s="128" t="s">
        <v>45</v>
      </c>
    </row>
    <row r="5" spans="1:14" s="43" customFormat="1" ht="39.75" customHeight="1" x14ac:dyDescent="0.25">
      <c r="A5" s="132"/>
      <c r="B5" s="132"/>
      <c r="C5" s="42" t="s">
        <v>28</v>
      </c>
      <c r="D5" s="42" t="s">
        <v>28</v>
      </c>
      <c r="E5" s="129"/>
      <c r="F5" s="42" t="s">
        <v>29</v>
      </c>
      <c r="G5" s="42" t="s">
        <v>29</v>
      </c>
      <c r="H5" s="129"/>
      <c r="I5" s="42" t="s">
        <v>28</v>
      </c>
      <c r="J5" s="42" t="s">
        <v>28</v>
      </c>
      <c r="K5" s="129"/>
      <c r="L5" s="42" t="s">
        <v>29</v>
      </c>
      <c r="M5" s="42" t="s">
        <v>29</v>
      </c>
      <c r="N5" s="129"/>
    </row>
    <row r="6" spans="1:14" s="43" customFormat="1" ht="15" x14ac:dyDescent="0.25">
      <c r="A6" s="44">
        <v>1</v>
      </c>
      <c r="B6" s="45" t="s">
        <v>22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1:14" x14ac:dyDescent="0.2">
      <c r="A7" s="48"/>
      <c r="B7" s="49" t="s">
        <v>3</v>
      </c>
      <c r="C7" s="50">
        <v>1.18</v>
      </c>
      <c r="D7" s="51">
        <v>1.1795909689999999</v>
      </c>
      <c r="E7" s="52">
        <f>C7-D7</f>
        <v>4.0903100000000414E-4</v>
      </c>
      <c r="F7" s="50">
        <v>1.34</v>
      </c>
      <c r="G7" s="53">
        <v>1.3442410779999998</v>
      </c>
      <c r="H7" s="52">
        <f>F7-G7</f>
        <v>-4.2410779999997317E-3</v>
      </c>
      <c r="I7" s="50">
        <v>1461</v>
      </c>
      <c r="J7" s="54">
        <v>1461</v>
      </c>
      <c r="K7" s="55">
        <f>I7-J7</f>
        <v>0</v>
      </c>
      <c r="L7" s="50">
        <v>1467</v>
      </c>
      <c r="M7" s="56">
        <v>1467</v>
      </c>
      <c r="N7" s="55">
        <f>L7-M7</f>
        <v>0</v>
      </c>
    </row>
    <row r="8" spans="1:14" x14ac:dyDescent="0.2">
      <c r="A8" s="48"/>
      <c r="B8" s="49" t="s">
        <v>4</v>
      </c>
      <c r="C8" s="50">
        <v>37.36</v>
      </c>
      <c r="D8" s="51">
        <v>37.362601903000005</v>
      </c>
      <c r="E8" s="52">
        <f t="shared" ref="E8:E12" si="0">C8-D8</f>
        <v>-2.6019030000057342E-3</v>
      </c>
      <c r="F8" s="50">
        <v>66</v>
      </c>
      <c r="G8" s="53">
        <v>65.997021204000006</v>
      </c>
      <c r="H8" s="52">
        <f t="shared" ref="H8:H12" si="1">F8-G8</f>
        <v>2.978795999993622E-3</v>
      </c>
      <c r="I8" s="50">
        <v>17013</v>
      </c>
      <c r="J8" s="54">
        <v>17013</v>
      </c>
      <c r="K8" s="55">
        <f t="shared" ref="K8:K12" si="2">I8-J8</f>
        <v>0</v>
      </c>
      <c r="L8" s="50">
        <v>30108</v>
      </c>
      <c r="M8" s="56">
        <v>30108</v>
      </c>
      <c r="N8" s="55">
        <f t="shared" ref="N8:N12" si="3">L8-M8</f>
        <v>0</v>
      </c>
    </row>
    <row r="9" spans="1:14" x14ac:dyDescent="0.2">
      <c r="A9" s="48"/>
      <c r="B9" s="49" t="s">
        <v>5</v>
      </c>
      <c r="C9" s="50">
        <v>0</v>
      </c>
      <c r="D9" s="51">
        <v>0</v>
      </c>
      <c r="E9" s="52">
        <f t="shared" si="0"/>
        <v>0</v>
      </c>
      <c r="F9" s="50">
        <v>0</v>
      </c>
      <c r="G9" s="53">
        <v>0</v>
      </c>
      <c r="H9" s="52">
        <f t="shared" si="1"/>
        <v>0</v>
      </c>
      <c r="I9" s="50">
        <v>0</v>
      </c>
      <c r="J9" s="54">
        <v>0</v>
      </c>
      <c r="K9" s="55">
        <f t="shared" si="2"/>
        <v>0</v>
      </c>
      <c r="L9" s="50">
        <v>0</v>
      </c>
      <c r="M9" s="56">
        <v>0</v>
      </c>
      <c r="N9" s="55">
        <f t="shared" si="3"/>
        <v>0</v>
      </c>
    </row>
    <row r="10" spans="1:14" x14ac:dyDescent="0.2">
      <c r="A10" s="48"/>
      <c r="B10" s="49" t="s">
        <v>6</v>
      </c>
      <c r="C10" s="50">
        <v>0</v>
      </c>
      <c r="D10" s="51">
        <v>0</v>
      </c>
      <c r="E10" s="52">
        <f t="shared" si="0"/>
        <v>0</v>
      </c>
      <c r="F10" s="50">
        <v>0.03</v>
      </c>
      <c r="G10" s="53">
        <v>3.0315753000000001E-2</v>
      </c>
      <c r="H10" s="52">
        <f t="shared" si="1"/>
        <v>-3.1575300000000195E-4</v>
      </c>
      <c r="I10" s="50">
        <v>0</v>
      </c>
      <c r="J10" s="54">
        <v>0</v>
      </c>
      <c r="K10" s="55">
        <f t="shared" si="2"/>
        <v>0</v>
      </c>
      <c r="L10" s="50">
        <v>1</v>
      </c>
      <c r="M10" s="56">
        <v>1</v>
      </c>
      <c r="N10" s="55">
        <f t="shared" si="3"/>
        <v>0</v>
      </c>
    </row>
    <row r="11" spans="1:14" x14ac:dyDescent="0.2">
      <c r="A11" s="48"/>
      <c r="B11" s="49" t="s">
        <v>25</v>
      </c>
      <c r="C11" s="50">
        <v>0</v>
      </c>
      <c r="D11" s="51">
        <v>0</v>
      </c>
      <c r="E11" s="52">
        <f t="shared" si="0"/>
        <v>0</v>
      </c>
      <c r="F11" s="50">
        <v>1.34</v>
      </c>
      <c r="G11" s="53">
        <v>1.343449637</v>
      </c>
      <c r="H11" s="52">
        <f t="shared" si="1"/>
        <v>-3.4496369999998944E-3</v>
      </c>
      <c r="I11" s="50">
        <v>0</v>
      </c>
      <c r="J11" s="54">
        <v>0</v>
      </c>
      <c r="K11" s="55">
        <f t="shared" si="2"/>
        <v>0</v>
      </c>
      <c r="L11" s="50">
        <v>17</v>
      </c>
      <c r="M11" s="56">
        <v>17</v>
      </c>
      <c r="N11" s="55">
        <f t="shared" si="3"/>
        <v>0</v>
      </c>
    </row>
    <row r="12" spans="1:14" s="43" customFormat="1" ht="15" x14ac:dyDescent="0.25">
      <c r="A12" s="44"/>
      <c r="B12" s="57"/>
      <c r="C12" s="58">
        <f>C7+C8+C9+C10+C11</f>
        <v>38.54</v>
      </c>
      <c r="D12" s="59">
        <f>D7+D8+D9+D10+D11</f>
        <v>38.542192872000008</v>
      </c>
      <c r="E12" s="60">
        <f t="shared" si="0"/>
        <v>-2.1928720000090607E-3</v>
      </c>
      <c r="F12" s="58">
        <f>F7+F8+F9+F10+F11</f>
        <v>68.710000000000008</v>
      </c>
      <c r="G12" s="59">
        <f>G7+G8+G9+G10+G11</f>
        <v>68.715027672000005</v>
      </c>
      <c r="H12" s="60">
        <f t="shared" si="1"/>
        <v>-5.0276719999970965E-3</v>
      </c>
      <c r="I12" s="58">
        <f>I7+I8+I9+I10+I11</f>
        <v>18474</v>
      </c>
      <c r="J12" s="61">
        <f>J7+J8+J9+J10+J11</f>
        <v>18474</v>
      </c>
      <c r="K12" s="62">
        <f t="shared" si="2"/>
        <v>0</v>
      </c>
      <c r="L12" s="58">
        <f>L7+L8+L9+L10+L11</f>
        <v>31593</v>
      </c>
      <c r="M12" s="61">
        <f>M7+M8+M9+M10+M11</f>
        <v>31593</v>
      </c>
      <c r="N12" s="62">
        <f t="shared" si="3"/>
        <v>0</v>
      </c>
    </row>
    <row r="13" spans="1:14" x14ac:dyDescent="0.2">
      <c r="A13" s="48"/>
      <c r="B13" s="49"/>
      <c r="C13" s="50"/>
      <c r="D13" s="51"/>
      <c r="E13" s="52"/>
      <c r="F13" s="50"/>
      <c r="G13" s="53"/>
      <c r="H13" s="52"/>
      <c r="I13" s="50"/>
      <c r="J13" s="54"/>
      <c r="K13" s="55"/>
      <c r="L13" s="50"/>
      <c r="M13" s="56"/>
      <c r="N13" s="55"/>
    </row>
    <row r="14" spans="1:14" s="43" customFormat="1" ht="15" x14ac:dyDescent="0.25">
      <c r="A14" s="44">
        <v>2</v>
      </c>
      <c r="B14" s="45" t="s">
        <v>30</v>
      </c>
      <c r="C14" s="50"/>
      <c r="D14" s="46"/>
      <c r="E14" s="63"/>
      <c r="F14" s="50"/>
      <c r="G14" s="46"/>
      <c r="H14" s="63"/>
      <c r="I14" s="50"/>
      <c r="J14" s="46"/>
      <c r="K14" s="64"/>
      <c r="L14" s="50"/>
      <c r="M14" s="46"/>
      <c r="N14" s="64"/>
    </row>
    <row r="15" spans="1:14" x14ac:dyDescent="0.2">
      <c r="A15" s="48"/>
      <c r="B15" s="49" t="s">
        <v>3</v>
      </c>
      <c r="C15" s="50">
        <v>4.09</v>
      </c>
      <c r="D15" s="51">
        <v>4.0887079999999996</v>
      </c>
      <c r="E15" s="52">
        <f>C15-D15</f>
        <v>1.2920000000002929E-3</v>
      </c>
      <c r="F15" s="50">
        <v>3.6</v>
      </c>
      <c r="G15" s="53">
        <v>3.6012961000000003</v>
      </c>
      <c r="H15" s="52">
        <f>F15-G15</f>
        <v>-1.2961000000002443E-3</v>
      </c>
      <c r="I15" s="50">
        <v>659</v>
      </c>
      <c r="J15" s="54">
        <v>659</v>
      </c>
      <c r="K15" s="55">
        <f>I15-J15</f>
        <v>0</v>
      </c>
      <c r="L15" s="50">
        <v>2060</v>
      </c>
      <c r="M15" s="56">
        <v>2060</v>
      </c>
      <c r="N15" s="55">
        <f>L15-M15</f>
        <v>0</v>
      </c>
    </row>
    <row r="16" spans="1:14" x14ac:dyDescent="0.2">
      <c r="A16" s="48"/>
      <c r="B16" s="49" t="s">
        <v>4</v>
      </c>
      <c r="C16" s="50">
        <v>63.99</v>
      </c>
      <c r="D16" s="51">
        <v>63.985609500000002</v>
      </c>
      <c r="E16" s="52">
        <f t="shared" ref="E16:E20" si="4">C16-D16</f>
        <v>4.3904999999995198E-3</v>
      </c>
      <c r="F16" s="50">
        <v>84.79</v>
      </c>
      <c r="G16" s="65">
        <v>84.786888200000007</v>
      </c>
      <c r="H16" s="52">
        <f t="shared" ref="H16:H20" si="5">F16-G16</f>
        <v>3.1117999999992207E-3</v>
      </c>
      <c r="I16" s="50">
        <v>11691</v>
      </c>
      <c r="J16" s="54">
        <v>11691</v>
      </c>
      <c r="K16" s="55">
        <f t="shared" ref="K16:K20" si="6">I16-J16</f>
        <v>0</v>
      </c>
      <c r="L16" s="50">
        <v>14437</v>
      </c>
      <c r="M16" s="66">
        <v>14437</v>
      </c>
      <c r="N16" s="55">
        <f t="shared" ref="N16:N20" si="7">L16-M16</f>
        <v>0</v>
      </c>
    </row>
    <row r="17" spans="1:14" x14ac:dyDescent="0.2">
      <c r="A17" s="48"/>
      <c r="B17" s="49" t="s">
        <v>5</v>
      </c>
      <c r="C17" s="50">
        <v>0.08</v>
      </c>
      <c r="D17" s="51">
        <v>8.4438539000000007E-2</v>
      </c>
      <c r="E17" s="52">
        <f t="shared" si="4"/>
        <v>-4.4385390000000052E-3</v>
      </c>
      <c r="F17" s="50">
        <v>7.75</v>
      </c>
      <c r="G17" s="53">
        <v>7.7461793944177115</v>
      </c>
      <c r="H17" s="52">
        <f t="shared" si="5"/>
        <v>3.8206055822884721E-3</v>
      </c>
      <c r="I17" s="50">
        <v>1</v>
      </c>
      <c r="J17" s="54">
        <v>1</v>
      </c>
      <c r="K17" s="55">
        <f t="shared" si="6"/>
        <v>0</v>
      </c>
      <c r="L17" s="50">
        <v>3</v>
      </c>
      <c r="M17" s="56">
        <v>3</v>
      </c>
      <c r="N17" s="55">
        <f t="shared" si="7"/>
        <v>0</v>
      </c>
    </row>
    <row r="18" spans="1:14" x14ac:dyDescent="0.2">
      <c r="A18" s="48"/>
      <c r="B18" s="49" t="s">
        <v>6</v>
      </c>
      <c r="C18" s="50">
        <v>0.82</v>
      </c>
      <c r="D18" s="51">
        <v>32.530486606359204</v>
      </c>
      <c r="E18" s="52">
        <f t="shared" si="4"/>
        <v>-31.710486606359204</v>
      </c>
      <c r="F18" s="50">
        <v>1.05</v>
      </c>
      <c r="G18" s="53">
        <v>1.0502897</v>
      </c>
      <c r="H18" s="52">
        <f t="shared" si="5"/>
        <v>-2.8969999999994833E-4</v>
      </c>
      <c r="I18" s="50">
        <v>0</v>
      </c>
      <c r="J18" s="54">
        <v>14</v>
      </c>
      <c r="K18" s="55">
        <f t="shared" si="6"/>
        <v>-14</v>
      </c>
      <c r="L18" s="50">
        <v>0</v>
      </c>
      <c r="M18" s="56">
        <v>0</v>
      </c>
      <c r="N18" s="55">
        <f t="shared" si="7"/>
        <v>0</v>
      </c>
    </row>
    <row r="19" spans="1:14" x14ac:dyDescent="0.2">
      <c r="A19" s="48"/>
      <c r="B19" s="49" t="s">
        <v>25</v>
      </c>
      <c r="C19" s="50">
        <v>31.71</v>
      </c>
      <c r="D19" s="51">
        <v>0</v>
      </c>
      <c r="E19" s="52">
        <f t="shared" si="4"/>
        <v>31.71</v>
      </c>
      <c r="F19" s="50">
        <v>70.930000000000007</v>
      </c>
      <c r="G19" s="53">
        <v>70.925250946002777</v>
      </c>
      <c r="H19" s="52">
        <f t="shared" si="5"/>
        <v>4.7490539972301349E-3</v>
      </c>
      <c r="I19" s="50">
        <v>14</v>
      </c>
      <c r="J19" s="54">
        <v>0</v>
      </c>
      <c r="K19" s="55">
        <f t="shared" si="6"/>
        <v>14</v>
      </c>
      <c r="L19" s="50">
        <v>64</v>
      </c>
      <c r="M19" s="56">
        <v>64</v>
      </c>
      <c r="N19" s="55">
        <f t="shared" si="7"/>
        <v>0</v>
      </c>
    </row>
    <row r="20" spans="1:14" s="43" customFormat="1" ht="15" x14ac:dyDescent="0.25">
      <c r="A20" s="44"/>
      <c r="B20" s="57"/>
      <c r="C20" s="58">
        <f>C15+C16+C17+C18+C19</f>
        <v>100.69</v>
      </c>
      <c r="D20" s="59">
        <f>D15+D16+D17+D18+D19</f>
        <v>100.68924264535922</v>
      </c>
      <c r="E20" s="60">
        <f t="shared" si="4"/>
        <v>7.5735464078263703E-4</v>
      </c>
      <c r="F20" s="58">
        <f>F15+F16+F17+F18+F19</f>
        <v>168.12</v>
      </c>
      <c r="G20" s="59">
        <f>G15+G16+G17+G18+G19</f>
        <v>168.10990434042048</v>
      </c>
      <c r="H20" s="60">
        <f t="shared" si="5"/>
        <v>1.0095659579519634E-2</v>
      </c>
      <c r="I20" s="58">
        <f>I15+I16+I17+I18+I19</f>
        <v>12365</v>
      </c>
      <c r="J20" s="61">
        <f>J15+J16+J17+J18+J19</f>
        <v>12365</v>
      </c>
      <c r="K20" s="62">
        <f t="shared" si="6"/>
        <v>0</v>
      </c>
      <c r="L20" s="58">
        <f>L15+L16+L17+L18+L19</f>
        <v>16564</v>
      </c>
      <c r="M20" s="61">
        <f>M15+M16+M17+M18+M19</f>
        <v>16564</v>
      </c>
      <c r="N20" s="62">
        <f t="shared" si="7"/>
        <v>0</v>
      </c>
    </row>
    <row r="21" spans="1:14" x14ac:dyDescent="0.2">
      <c r="A21" s="48"/>
      <c r="B21" s="49"/>
      <c r="C21" s="50"/>
      <c r="D21" s="51"/>
      <c r="E21" s="52"/>
      <c r="F21" s="50"/>
      <c r="G21" s="53"/>
      <c r="H21" s="52"/>
      <c r="I21" s="50"/>
      <c r="J21" s="54"/>
      <c r="K21" s="55"/>
      <c r="L21" s="50"/>
      <c r="M21" s="56"/>
      <c r="N21" s="55"/>
    </row>
    <row r="22" spans="1:14" s="43" customFormat="1" ht="15" x14ac:dyDescent="0.25">
      <c r="A22" s="44">
        <v>3</v>
      </c>
      <c r="B22" s="45" t="s">
        <v>31</v>
      </c>
      <c r="C22" s="50"/>
      <c r="D22" s="46"/>
      <c r="E22" s="63"/>
      <c r="F22" s="50"/>
      <c r="G22" s="46"/>
      <c r="H22" s="63"/>
      <c r="I22" s="50"/>
      <c r="J22" s="46"/>
      <c r="K22" s="64"/>
      <c r="L22" s="50"/>
      <c r="M22" s="46"/>
      <c r="N22" s="64"/>
    </row>
    <row r="23" spans="1:14" x14ac:dyDescent="0.2">
      <c r="A23" s="48"/>
      <c r="B23" s="49" t="s">
        <v>3</v>
      </c>
      <c r="C23" s="50">
        <v>34.090000000000003</v>
      </c>
      <c r="D23" s="51">
        <v>34.091961140999999</v>
      </c>
      <c r="E23" s="52">
        <f>C23-D23</f>
        <v>-1.9611409999953366E-3</v>
      </c>
      <c r="F23" s="50">
        <v>40.049999999999997</v>
      </c>
      <c r="G23" s="53">
        <v>40.051792933199998</v>
      </c>
      <c r="H23" s="52">
        <f>F23-G23</f>
        <v>-1.7929332000008458E-3</v>
      </c>
      <c r="I23" s="50">
        <v>1601</v>
      </c>
      <c r="J23" s="54">
        <v>1601</v>
      </c>
      <c r="K23" s="55">
        <f>I23-J23</f>
        <v>0</v>
      </c>
      <c r="L23" s="50">
        <v>1538</v>
      </c>
      <c r="M23" s="56">
        <v>1538</v>
      </c>
      <c r="N23" s="55">
        <f>L23-M23</f>
        <v>0</v>
      </c>
    </row>
    <row r="24" spans="1:14" x14ac:dyDescent="0.2">
      <c r="A24" s="48"/>
      <c r="B24" s="49" t="s">
        <v>4</v>
      </c>
      <c r="C24" s="50">
        <v>496.82</v>
      </c>
      <c r="D24" s="67">
        <v>496.81770463719818</v>
      </c>
      <c r="E24" s="52">
        <f t="shared" ref="E24:E28" si="8">C24-D24</f>
        <v>2.2953628018171912E-3</v>
      </c>
      <c r="F24" s="50">
        <v>769.95</v>
      </c>
      <c r="G24" s="53">
        <v>769.95044207314697</v>
      </c>
      <c r="H24" s="52">
        <f t="shared" ref="H24:H28" si="9">F24-G24</f>
        <v>-4.4207314692812361E-4</v>
      </c>
      <c r="I24" s="50">
        <v>141189</v>
      </c>
      <c r="J24" s="68">
        <v>141189</v>
      </c>
      <c r="K24" s="55">
        <f t="shared" ref="K24:K28" si="10">I24-J24</f>
        <v>0</v>
      </c>
      <c r="L24" s="50">
        <v>181317</v>
      </c>
      <c r="M24" s="56">
        <v>181317</v>
      </c>
      <c r="N24" s="55">
        <f t="shared" ref="N24:N28" si="11">L24-M24</f>
        <v>0</v>
      </c>
    </row>
    <row r="25" spans="1:14" x14ac:dyDescent="0.2">
      <c r="A25" s="48"/>
      <c r="B25" s="49" t="s">
        <v>5</v>
      </c>
      <c r="C25" s="50">
        <v>772.84</v>
      </c>
      <c r="D25" s="51">
        <v>772.83987356099999</v>
      </c>
      <c r="E25" s="52">
        <f t="shared" si="8"/>
        <v>1.2643900004150055E-4</v>
      </c>
      <c r="F25" s="50">
        <v>1565.16</v>
      </c>
      <c r="G25" s="53">
        <v>1565.1588795795499</v>
      </c>
      <c r="H25" s="52">
        <f t="shared" si="9"/>
        <v>1.1204204502064385E-3</v>
      </c>
      <c r="I25" s="50">
        <v>35</v>
      </c>
      <c r="J25" s="54">
        <v>35</v>
      </c>
      <c r="K25" s="55">
        <f t="shared" si="10"/>
        <v>0</v>
      </c>
      <c r="L25" s="50">
        <v>57</v>
      </c>
      <c r="M25" s="56">
        <v>57</v>
      </c>
      <c r="N25" s="55">
        <f t="shared" si="11"/>
        <v>0</v>
      </c>
    </row>
    <row r="26" spans="1:14" x14ac:dyDescent="0.2">
      <c r="A26" s="48"/>
      <c r="B26" s="49" t="s">
        <v>6</v>
      </c>
      <c r="C26" s="50">
        <v>295.07</v>
      </c>
      <c r="D26" s="51">
        <v>527.22265483410308</v>
      </c>
      <c r="E26" s="52">
        <f t="shared" si="8"/>
        <v>-232.15265483410309</v>
      </c>
      <c r="F26" s="50">
        <v>2.78</v>
      </c>
      <c r="G26" s="65">
        <v>2.7842274230000807</v>
      </c>
      <c r="H26" s="52">
        <f t="shared" si="9"/>
        <v>-4.2274230000809432E-3</v>
      </c>
      <c r="I26" s="50">
        <v>0</v>
      </c>
      <c r="J26" s="54">
        <v>87</v>
      </c>
      <c r="K26" s="55">
        <f t="shared" si="10"/>
        <v>-87</v>
      </c>
      <c r="L26" s="50">
        <v>6</v>
      </c>
      <c r="M26" s="66">
        <v>6</v>
      </c>
      <c r="N26" s="55">
        <f t="shared" si="11"/>
        <v>0</v>
      </c>
    </row>
    <row r="27" spans="1:14" x14ac:dyDescent="0.2">
      <c r="A27" s="48"/>
      <c r="B27" s="49" t="s">
        <v>25</v>
      </c>
      <c r="C27" s="50">
        <v>232.15</v>
      </c>
      <c r="D27" s="51">
        <v>0</v>
      </c>
      <c r="E27" s="52">
        <f t="shared" si="8"/>
        <v>232.15</v>
      </c>
      <c r="F27" s="50">
        <v>230</v>
      </c>
      <c r="G27" s="53">
        <v>229.99580761624972</v>
      </c>
      <c r="H27" s="52">
        <f t="shared" si="9"/>
        <v>4.1923837502793049E-3</v>
      </c>
      <c r="I27" s="50">
        <v>87</v>
      </c>
      <c r="J27" s="54">
        <v>0</v>
      </c>
      <c r="K27" s="55">
        <f t="shared" si="10"/>
        <v>87</v>
      </c>
      <c r="L27" s="50">
        <v>39</v>
      </c>
      <c r="M27" s="56">
        <v>39</v>
      </c>
      <c r="N27" s="55">
        <f t="shared" si="11"/>
        <v>0</v>
      </c>
    </row>
    <row r="28" spans="1:14" s="43" customFormat="1" ht="15" x14ac:dyDescent="0.25">
      <c r="A28" s="44"/>
      <c r="B28" s="57"/>
      <c r="C28" s="58">
        <f>C23+C24+C25+C26+C27</f>
        <v>1830.97</v>
      </c>
      <c r="D28" s="59">
        <f>D23+D24+D25+D26+D27</f>
        <v>1830.9721941733014</v>
      </c>
      <c r="E28" s="60">
        <f t="shared" si="8"/>
        <v>-2.1941733014045894E-3</v>
      </c>
      <c r="F28" s="58">
        <f>F23+F24+F25+F26+F27</f>
        <v>2607.94</v>
      </c>
      <c r="G28" s="59">
        <f>G23+G24+G25+G26+G27</f>
        <v>2607.9411496251469</v>
      </c>
      <c r="H28" s="60">
        <f t="shared" si="9"/>
        <v>-1.1496251468088303E-3</v>
      </c>
      <c r="I28" s="58">
        <f>I23+I24+I25+I26+I27</f>
        <v>142912</v>
      </c>
      <c r="J28" s="61">
        <f>J23+J24+J25+J26+J27</f>
        <v>142912</v>
      </c>
      <c r="K28" s="62">
        <f t="shared" si="10"/>
        <v>0</v>
      </c>
      <c r="L28" s="58">
        <f>L23+L24+L25+L26+L27</f>
        <v>182957</v>
      </c>
      <c r="M28" s="61">
        <f>M23+M24+M25+M26+M27</f>
        <v>182957</v>
      </c>
      <c r="N28" s="62">
        <f t="shared" si="11"/>
        <v>0</v>
      </c>
    </row>
    <row r="29" spans="1:14" x14ac:dyDescent="0.2">
      <c r="A29" s="48"/>
      <c r="B29" s="49"/>
      <c r="C29" s="50"/>
      <c r="D29" s="51"/>
      <c r="E29" s="52"/>
      <c r="F29" s="50"/>
      <c r="G29" s="53"/>
      <c r="H29" s="52"/>
      <c r="I29" s="50"/>
      <c r="J29" s="54"/>
      <c r="K29" s="55"/>
      <c r="L29" s="50"/>
      <c r="M29" s="56"/>
      <c r="N29" s="55"/>
    </row>
    <row r="30" spans="1:14" s="43" customFormat="1" ht="15" x14ac:dyDescent="0.25">
      <c r="A30" s="44">
        <v>4</v>
      </c>
      <c r="B30" s="45" t="s">
        <v>14</v>
      </c>
      <c r="C30" s="50"/>
      <c r="D30" s="46"/>
      <c r="E30" s="63"/>
      <c r="F30" s="50"/>
      <c r="G30" s="46"/>
      <c r="H30" s="63"/>
      <c r="I30" s="50"/>
      <c r="J30" s="46"/>
      <c r="K30" s="64"/>
      <c r="L30" s="50"/>
      <c r="M30" s="46"/>
      <c r="N30" s="64"/>
    </row>
    <row r="31" spans="1:14" x14ac:dyDescent="0.2">
      <c r="A31" s="48"/>
      <c r="B31" s="49" t="s">
        <v>3</v>
      </c>
      <c r="C31" s="50">
        <v>6.28</v>
      </c>
      <c r="D31" s="51">
        <v>6.2799569550000003</v>
      </c>
      <c r="E31" s="52">
        <f>C31-D31</f>
        <v>4.3044999999963807E-5</v>
      </c>
      <c r="F31" s="50">
        <v>5.7</v>
      </c>
      <c r="G31" s="53">
        <v>5.701022085</v>
      </c>
      <c r="H31" s="52">
        <f>F31-G31</f>
        <v>-1.0220849999997839E-3</v>
      </c>
      <c r="I31" s="50">
        <v>141</v>
      </c>
      <c r="J31" s="54">
        <v>141</v>
      </c>
      <c r="K31" s="55">
        <f>I31-J31</f>
        <v>0</v>
      </c>
      <c r="L31" s="50">
        <v>139</v>
      </c>
      <c r="M31" s="56">
        <v>139</v>
      </c>
      <c r="N31" s="55">
        <f>L31-M31</f>
        <v>0</v>
      </c>
    </row>
    <row r="32" spans="1:14" x14ac:dyDescent="0.2">
      <c r="A32" s="48"/>
      <c r="B32" s="49" t="s">
        <v>4</v>
      </c>
      <c r="C32" s="50">
        <v>221.71</v>
      </c>
      <c r="D32" s="51">
        <v>221.70827241164798</v>
      </c>
      <c r="E32" s="52">
        <f t="shared" ref="E32:E36" si="12">C32-D32</f>
        <v>1.7275883520255775E-3</v>
      </c>
      <c r="F32" s="50">
        <v>216.01</v>
      </c>
      <c r="G32" s="53">
        <v>216.00590906700549</v>
      </c>
      <c r="H32" s="52">
        <f t="shared" ref="H32:H36" si="13">F32-G32</f>
        <v>4.0909329945009176E-3</v>
      </c>
      <c r="I32" s="50">
        <v>57116</v>
      </c>
      <c r="J32" s="54">
        <v>57116</v>
      </c>
      <c r="K32" s="55">
        <f t="shared" ref="K32:K36" si="14">I32-J32</f>
        <v>0</v>
      </c>
      <c r="L32" s="50">
        <v>56189</v>
      </c>
      <c r="M32" s="56">
        <v>56189</v>
      </c>
      <c r="N32" s="55">
        <f t="shared" ref="N32:N36" si="15">L32-M32</f>
        <v>0</v>
      </c>
    </row>
    <row r="33" spans="1:14" x14ac:dyDescent="0.2">
      <c r="A33" s="48"/>
      <c r="B33" s="49" t="s">
        <v>5</v>
      </c>
      <c r="C33" s="50">
        <v>146.1</v>
      </c>
      <c r="D33" s="51">
        <v>146.10067447599988</v>
      </c>
      <c r="E33" s="52">
        <f t="shared" si="12"/>
        <v>-6.7447599988668117E-4</v>
      </c>
      <c r="F33" s="50">
        <v>150.65</v>
      </c>
      <c r="G33" s="53">
        <v>150.64587784899993</v>
      </c>
      <c r="H33" s="52">
        <f t="shared" si="13"/>
        <v>4.1221510000752914E-3</v>
      </c>
      <c r="I33" s="50">
        <v>1</v>
      </c>
      <c r="J33" s="54">
        <v>1</v>
      </c>
      <c r="K33" s="55">
        <f t="shared" si="14"/>
        <v>0</v>
      </c>
      <c r="L33" s="50">
        <v>1</v>
      </c>
      <c r="M33" s="56">
        <v>1</v>
      </c>
      <c r="N33" s="55">
        <f t="shared" si="15"/>
        <v>0</v>
      </c>
    </row>
    <row r="34" spans="1:14" x14ac:dyDescent="0.2">
      <c r="A34" s="48"/>
      <c r="B34" s="49" t="s">
        <v>6</v>
      </c>
      <c r="C34" s="50">
        <v>0.05</v>
      </c>
      <c r="D34" s="51">
        <v>4.7783999999999993E-2</v>
      </c>
      <c r="E34" s="52">
        <f t="shared" si="12"/>
        <v>2.2160000000000096E-3</v>
      </c>
      <c r="F34" s="50">
        <v>0</v>
      </c>
      <c r="G34" s="53">
        <v>0</v>
      </c>
      <c r="H34" s="52">
        <f t="shared" si="13"/>
        <v>0</v>
      </c>
      <c r="I34" s="50">
        <v>1</v>
      </c>
      <c r="J34" s="54">
        <v>1</v>
      </c>
      <c r="K34" s="55">
        <f t="shared" si="14"/>
        <v>0</v>
      </c>
      <c r="L34" s="50">
        <v>0</v>
      </c>
      <c r="M34" s="56">
        <v>0</v>
      </c>
      <c r="N34" s="55">
        <f t="shared" si="15"/>
        <v>0</v>
      </c>
    </row>
    <row r="35" spans="1:14" ht="17.25" customHeight="1" x14ac:dyDescent="0.2">
      <c r="A35" s="48"/>
      <c r="B35" s="49" t="s">
        <v>25</v>
      </c>
      <c r="C35" s="50">
        <v>0</v>
      </c>
      <c r="D35" s="51">
        <v>0</v>
      </c>
      <c r="E35" s="52">
        <f t="shared" si="12"/>
        <v>0</v>
      </c>
      <c r="F35" s="50">
        <v>0</v>
      </c>
      <c r="G35" s="53">
        <v>0</v>
      </c>
      <c r="H35" s="52">
        <f t="shared" si="13"/>
        <v>0</v>
      </c>
      <c r="I35" s="50">
        <v>0</v>
      </c>
      <c r="J35" s="54">
        <v>0</v>
      </c>
      <c r="K35" s="55">
        <f t="shared" si="14"/>
        <v>0</v>
      </c>
      <c r="L35" s="50">
        <v>0</v>
      </c>
      <c r="M35" s="56">
        <v>0</v>
      </c>
      <c r="N35" s="55">
        <f t="shared" si="15"/>
        <v>0</v>
      </c>
    </row>
    <row r="36" spans="1:14" s="43" customFormat="1" ht="17.25" customHeight="1" x14ac:dyDescent="0.25">
      <c r="A36" s="44"/>
      <c r="B36" s="57"/>
      <c r="C36" s="58">
        <f>C31+C32+C33+C34+C35</f>
        <v>374.14000000000004</v>
      </c>
      <c r="D36" s="59">
        <f>D31+D32+D33+D34+D35</f>
        <v>374.1366878426478</v>
      </c>
      <c r="E36" s="60">
        <f t="shared" si="12"/>
        <v>3.3121573522407743E-3</v>
      </c>
      <c r="F36" s="58">
        <f>F31+F32+F33+F34+F35</f>
        <v>372.36</v>
      </c>
      <c r="G36" s="59">
        <f>G31+G32+G33+G34+G35</f>
        <v>372.35280900100543</v>
      </c>
      <c r="H36" s="60">
        <f t="shared" si="13"/>
        <v>7.1909989945879715E-3</v>
      </c>
      <c r="I36" s="58">
        <f>I31+I32+I33+I34+I35</f>
        <v>57259</v>
      </c>
      <c r="J36" s="61">
        <f>J31+J32+J33+J34+J35</f>
        <v>57259</v>
      </c>
      <c r="K36" s="62">
        <f t="shared" si="14"/>
        <v>0</v>
      </c>
      <c r="L36" s="58">
        <f>L31+L32+L33+L34+L35</f>
        <v>56329</v>
      </c>
      <c r="M36" s="61">
        <f>M31+M32+M33+M34+M35</f>
        <v>56329</v>
      </c>
      <c r="N36" s="62">
        <f t="shared" si="15"/>
        <v>0</v>
      </c>
    </row>
    <row r="37" spans="1:14" ht="17.25" customHeight="1" x14ac:dyDescent="0.2">
      <c r="A37" s="48"/>
      <c r="B37" s="49"/>
      <c r="C37" s="50"/>
      <c r="D37" s="51"/>
      <c r="E37" s="52"/>
      <c r="F37" s="50"/>
      <c r="G37" s="53"/>
      <c r="H37" s="52"/>
      <c r="I37" s="50"/>
      <c r="J37" s="54"/>
      <c r="K37" s="55"/>
      <c r="L37" s="50"/>
      <c r="M37" s="56"/>
      <c r="N37" s="55"/>
    </row>
    <row r="38" spans="1:14" s="43" customFormat="1" ht="15" x14ac:dyDescent="0.25">
      <c r="A38" s="44">
        <v>5</v>
      </c>
      <c r="B38" s="45" t="s">
        <v>32</v>
      </c>
      <c r="C38" s="50"/>
      <c r="D38" s="46"/>
      <c r="E38" s="63"/>
      <c r="F38" s="50"/>
      <c r="G38" s="46"/>
      <c r="H38" s="63"/>
      <c r="I38" s="50"/>
      <c r="J38" s="46"/>
      <c r="K38" s="64"/>
      <c r="L38" s="50"/>
      <c r="M38" s="46"/>
      <c r="N38" s="64"/>
    </row>
    <row r="39" spans="1:14" x14ac:dyDescent="0.2">
      <c r="A39" s="48"/>
      <c r="B39" s="49" t="s">
        <v>3</v>
      </c>
      <c r="C39" s="50">
        <v>23.86</v>
      </c>
      <c r="D39" s="67">
        <v>23.864256499910798</v>
      </c>
      <c r="E39" s="52">
        <f>C39-D39</f>
        <v>-4.2564999107987944E-3</v>
      </c>
      <c r="F39" s="50">
        <v>42.84</v>
      </c>
      <c r="G39" s="53">
        <v>42.842520819593304</v>
      </c>
      <c r="H39" s="52">
        <f>F39-G39</f>
        <v>-2.5208195933004163E-3</v>
      </c>
      <c r="I39" s="50">
        <v>621</v>
      </c>
      <c r="J39" s="68">
        <v>621</v>
      </c>
      <c r="K39" s="55">
        <f>I39-J39</f>
        <v>0</v>
      </c>
      <c r="L39" s="50">
        <v>628</v>
      </c>
      <c r="M39" s="56">
        <v>628</v>
      </c>
      <c r="N39" s="55">
        <f>L39-M39</f>
        <v>0</v>
      </c>
    </row>
    <row r="40" spans="1:14" x14ac:dyDescent="0.2">
      <c r="A40" s="48"/>
      <c r="B40" s="49" t="s">
        <v>4</v>
      </c>
      <c r="C40" s="50">
        <v>390.59</v>
      </c>
      <c r="D40" s="51">
        <v>390.5855830678621</v>
      </c>
      <c r="E40" s="52">
        <f t="shared" ref="E40:E44" si="16">C40-D40</f>
        <v>4.4169321378717541E-3</v>
      </c>
      <c r="F40" s="50">
        <v>483.14</v>
      </c>
      <c r="G40" s="53">
        <v>483.14187835799851</v>
      </c>
      <c r="H40" s="52">
        <f t="shared" ref="H40:H44" si="17">F40-G40</f>
        <v>-1.8783579985210963E-3</v>
      </c>
      <c r="I40" s="50">
        <v>154973</v>
      </c>
      <c r="J40" s="54">
        <v>154973</v>
      </c>
      <c r="K40" s="55">
        <f t="shared" ref="K40:K44" si="18">I40-J40</f>
        <v>0</v>
      </c>
      <c r="L40" s="50">
        <v>146793</v>
      </c>
      <c r="M40" s="56">
        <v>146793</v>
      </c>
      <c r="N40" s="55">
        <f t="shared" ref="N40:N44" si="19">L40-M40</f>
        <v>0</v>
      </c>
    </row>
    <row r="41" spans="1:14" x14ac:dyDescent="0.2">
      <c r="A41" s="48"/>
      <c r="B41" s="49" t="s">
        <v>5</v>
      </c>
      <c r="C41" s="50">
        <v>12.04</v>
      </c>
      <c r="D41" s="51">
        <v>12.038073339000007</v>
      </c>
      <c r="E41" s="52">
        <f t="shared" si="16"/>
        <v>1.926660999991725E-3</v>
      </c>
      <c r="F41" s="50">
        <v>832.47</v>
      </c>
      <c r="G41" s="53">
        <v>832.47380228299937</v>
      </c>
      <c r="H41" s="52">
        <f t="shared" si="17"/>
        <v>-3.8022829993451523E-3</v>
      </c>
      <c r="I41" s="50">
        <v>2</v>
      </c>
      <c r="J41" s="54">
        <v>2</v>
      </c>
      <c r="K41" s="55">
        <f t="shared" si="18"/>
        <v>0</v>
      </c>
      <c r="L41" s="50">
        <v>32</v>
      </c>
      <c r="M41" s="56">
        <v>32</v>
      </c>
      <c r="N41" s="55">
        <f t="shared" si="19"/>
        <v>0</v>
      </c>
    </row>
    <row r="42" spans="1:14" x14ac:dyDescent="0.2">
      <c r="A42" s="48"/>
      <c r="B42" s="49" t="s">
        <v>6</v>
      </c>
      <c r="C42" s="50">
        <v>1038.51</v>
      </c>
      <c r="D42" s="67">
        <v>1085.9656684659999</v>
      </c>
      <c r="E42" s="52">
        <f t="shared" si="16"/>
        <v>-47.455668465999906</v>
      </c>
      <c r="F42" s="50">
        <v>65.680000000000007</v>
      </c>
      <c r="G42" s="53">
        <v>65.675931051999996</v>
      </c>
      <c r="H42" s="52">
        <f t="shared" si="17"/>
        <v>4.0689480000111189E-3</v>
      </c>
      <c r="I42" s="50">
        <v>45</v>
      </c>
      <c r="J42" s="68">
        <v>305</v>
      </c>
      <c r="K42" s="55">
        <f t="shared" si="18"/>
        <v>-260</v>
      </c>
      <c r="L42" s="50">
        <v>8</v>
      </c>
      <c r="M42" s="56">
        <v>8</v>
      </c>
      <c r="N42" s="55">
        <f t="shared" si="19"/>
        <v>0</v>
      </c>
    </row>
    <row r="43" spans="1:14" x14ac:dyDescent="0.2">
      <c r="A43" s="48"/>
      <c r="B43" s="49" t="s">
        <v>25</v>
      </c>
      <c r="C43" s="50">
        <v>47.45</v>
      </c>
      <c r="D43" s="67">
        <v>0</v>
      </c>
      <c r="E43" s="52">
        <f t="shared" si="16"/>
        <v>47.45</v>
      </c>
      <c r="F43" s="50">
        <v>52.68</v>
      </c>
      <c r="G43" s="53">
        <v>52.675157271645702</v>
      </c>
      <c r="H43" s="52">
        <f t="shared" si="17"/>
        <v>4.8427283542977761E-3</v>
      </c>
      <c r="I43" s="50">
        <v>260</v>
      </c>
      <c r="J43" s="68">
        <v>0</v>
      </c>
      <c r="K43" s="55">
        <f t="shared" si="18"/>
        <v>260</v>
      </c>
      <c r="L43" s="50">
        <v>486</v>
      </c>
      <c r="M43" s="56">
        <v>486</v>
      </c>
      <c r="N43" s="55">
        <f t="shared" si="19"/>
        <v>0</v>
      </c>
    </row>
    <row r="44" spans="1:14" s="43" customFormat="1" ht="15" x14ac:dyDescent="0.25">
      <c r="A44" s="44"/>
      <c r="B44" s="57"/>
      <c r="C44" s="58">
        <f>C39+C40+C41+C42+C43</f>
        <v>1512.45</v>
      </c>
      <c r="D44" s="59">
        <f>D39+D40+D41+D42+D43</f>
        <v>1512.4535813727728</v>
      </c>
      <c r="E44" s="60">
        <f t="shared" si="16"/>
        <v>-3.5813727727145306E-3</v>
      </c>
      <c r="F44" s="58">
        <f>F39+F40+F41+F42+F43</f>
        <v>1476.8100000000002</v>
      </c>
      <c r="G44" s="59">
        <f>G39+G40+G41+G42+G43</f>
        <v>1476.8092897842369</v>
      </c>
      <c r="H44" s="60">
        <f t="shared" si="17"/>
        <v>7.102157633198658E-4</v>
      </c>
      <c r="I44" s="58">
        <f>I39+I40+I41+I42+I43</f>
        <v>155901</v>
      </c>
      <c r="J44" s="61">
        <f>J39+J40+J41+J42+J43</f>
        <v>155901</v>
      </c>
      <c r="K44" s="62">
        <f t="shared" si="18"/>
        <v>0</v>
      </c>
      <c r="L44" s="58">
        <f>L39+L40+L41+L42+L43</f>
        <v>147947</v>
      </c>
      <c r="M44" s="61">
        <f>M39+M40+M41+M42+M43</f>
        <v>147947</v>
      </c>
      <c r="N44" s="62">
        <f t="shared" si="19"/>
        <v>0</v>
      </c>
    </row>
    <row r="45" spans="1:14" x14ac:dyDescent="0.2">
      <c r="A45" s="48"/>
      <c r="B45" s="49"/>
      <c r="C45" s="50"/>
      <c r="D45" s="67"/>
      <c r="E45" s="69"/>
      <c r="F45" s="50"/>
      <c r="G45" s="53"/>
      <c r="H45" s="69"/>
      <c r="I45" s="50"/>
      <c r="J45" s="68"/>
      <c r="K45" s="70"/>
      <c r="L45" s="50"/>
      <c r="M45" s="56"/>
      <c r="N45" s="70"/>
    </row>
    <row r="46" spans="1:14" s="43" customFormat="1" ht="15" x14ac:dyDescent="0.25">
      <c r="A46" s="44">
        <v>6</v>
      </c>
      <c r="B46" s="45" t="s">
        <v>18</v>
      </c>
      <c r="C46" s="50"/>
      <c r="D46" s="46"/>
      <c r="E46" s="63"/>
      <c r="F46" s="50"/>
      <c r="G46" s="46"/>
      <c r="H46" s="63"/>
      <c r="I46" s="50"/>
      <c r="J46" s="46"/>
      <c r="K46" s="64"/>
      <c r="L46" s="50"/>
      <c r="M46" s="46"/>
      <c r="N46" s="64"/>
    </row>
    <row r="47" spans="1:14" x14ac:dyDescent="0.2">
      <c r="A47" s="48"/>
      <c r="B47" s="49" t="s">
        <v>3</v>
      </c>
      <c r="C47" s="50">
        <v>13.81</v>
      </c>
      <c r="D47" s="51">
        <v>13.812173556999996</v>
      </c>
      <c r="E47" s="52">
        <f>C47-D47</f>
        <v>-2.1735569999954407E-3</v>
      </c>
      <c r="F47" s="50">
        <v>8.9499999999999993</v>
      </c>
      <c r="G47" s="53">
        <v>8.9504538259999986</v>
      </c>
      <c r="H47" s="52">
        <f>F47-G47</f>
        <v>-4.5382599999932438E-4</v>
      </c>
      <c r="I47" s="50">
        <v>104</v>
      </c>
      <c r="J47" s="54">
        <v>104</v>
      </c>
      <c r="K47" s="55">
        <f>I47-J47</f>
        <v>0</v>
      </c>
      <c r="L47" s="50">
        <v>203</v>
      </c>
      <c r="M47" s="56">
        <v>203</v>
      </c>
      <c r="N47" s="55">
        <f>L47-M47</f>
        <v>0</v>
      </c>
    </row>
    <row r="48" spans="1:14" x14ac:dyDescent="0.2">
      <c r="A48" s="48"/>
      <c r="B48" s="49" t="s">
        <v>4</v>
      </c>
      <c r="C48" s="50">
        <v>259.36</v>
      </c>
      <c r="D48" s="51">
        <v>259.36089985799555</v>
      </c>
      <c r="E48" s="52">
        <f t="shared" ref="E48:E52" si="20">C48-D48</f>
        <v>-8.9985799553460311E-4</v>
      </c>
      <c r="F48" s="50">
        <v>446.71</v>
      </c>
      <c r="G48" s="65">
        <v>446.7149951219937</v>
      </c>
      <c r="H48" s="52">
        <f t="shared" ref="H48:H52" si="21">F48-G48</f>
        <v>-4.9951219937156566E-3</v>
      </c>
      <c r="I48" s="50">
        <v>44559</v>
      </c>
      <c r="J48" s="54">
        <v>44559</v>
      </c>
      <c r="K48" s="55">
        <f t="shared" ref="K48:K52" si="22">I48-J48</f>
        <v>0</v>
      </c>
      <c r="L48" s="50">
        <v>60240</v>
      </c>
      <c r="M48" s="66">
        <v>60240</v>
      </c>
      <c r="N48" s="55">
        <f t="shared" ref="N48:N52" si="23">L48-M48</f>
        <v>0</v>
      </c>
    </row>
    <row r="49" spans="1:14" ht="14.25" customHeight="1" x14ac:dyDescent="0.2">
      <c r="A49" s="48"/>
      <c r="B49" s="49" t="s">
        <v>5</v>
      </c>
      <c r="C49" s="50">
        <v>236.44</v>
      </c>
      <c r="D49" s="67">
        <v>236.69140735000002</v>
      </c>
      <c r="E49" s="52">
        <f t="shared" si="20"/>
        <v>-0.25140735000002223</v>
      </c>
      <c r="F49" s="50">
        <v>242.16</v>
      </c>
      <c r="G49" s="71">
        <v>242.16045490889832</v>
      </c>
      <c r="H49" s="52">
        <f t="shared" si="21"/>
        <v>-4.5490889831967252E-4</v>
      </c>
      <c r="I49" s="50">
        <v>0</v>
      </c>
      <c r="J49" s="68">
        <v>16</v>
      </c>
      <c r="K49" s="55">
        <f t="shared" si="22"/>
        <v>-16</v>
      </c>
      <c r="L49" s="50">
        <v>7</v>
      </c>
      <c r="M49" s="72">
        <v>7</v>
      </c>
      <c r="N49" s="55">
        <f t="shared" si="23"/>
        <v>0</v>
      </c>
    </row>
    <row r="50" spans="1:14" x14ac:dyDescent="0.2">
      <c r="A50" s="48"/>
      <c r="B50" s="49" t="s">
        <v>6</v>
      </c>
      <c r="C50" s="50">
        <v>2.06</v>
      </c>
      <c r="D50" s="67">
        <v>2.0641899390000003</v>
      </c>
      <c r="E50" s="52">
        <f t="shared" si="20"/>
        <v>-4.1899390000001979E-3</v>
      </c>
      <c r="F50" s="50">
        <v>2.8</v>
      </c>
      <c r="G50" s="53">
        <v>2.8009206522542378</v>
      </c>
      <c r="H50" s="52">
        <f t="shared" si="21"/>
        <v>-9.206522542379858E-4</v>
      </c>
      <c r="I50" s="50">
        <v>0</v>
      </c>
      <c r="J50" s="68">
        <v>0</v>
      </c>
      <c r="K50" s="55">
        <f t="shared" si="22"/>
        <v>0</v>
      </c>
      <c r="L50" s="50">
        <v>3</v>
      </c>
      <c r="M50" s="56">
        <v>3</v>
      </c>
      <c r="N50" s="55">
        <f t="shared" si="23"/>
        <v>0</v>
      </c>
    </row>
    <row r="51" spans="1:14" x14ac:dyDescent="0.2">
      <c r="A51" s="48"/>
      <c r="B51" s="49" t="s">
        <v>25</v>
      </c>
      <c r="C51" s="50">
        <v>0.27</v>
      </c>
      <c r="D51" s="67">
        <v>0</v>
      </c>
      <c r="E51" s="52">
        <f t="shared" si="20"/>
        <v>0.27</v>
      </c>
      <c r="F51" s="50">
        <v>37.229999999999997</v>
      </c>
      <c r="G51" s="53">
        <v>37.231922632</v>
      </c>
      <c r="H51" s="52">
        <f t="shared" si="21"/>
        <v>-1.9226320000029773E-3</v>
      </c>
      <c r="I51" s="50">
        <v>16</v>
      </c>
      <c r="J51" s="68">
        <v>0</v>
      </c>
      <c r="K51" s="55">
        <f t="shared" si="22"/>
        <v>16</v>
      </c>
      <c r="L51" s="50">
        <v>9</v>
      </c>
      <c r="M51" s="56">
        <v>9</v>
      </c>
      <c r="N51" s="55">
        <f t="shared" si="23"/>
        <v>0</v>
      </c>
    </row>
    <row r="52" spans="1:14" s="43" customFormat="1" ht="15" x14ac:dyDescent="0.25">
      <c r="A52" s="44"/>
      <c r="B52" s="57"/>
      <c r="C52" s="58">
        <f>C47+C48+C49+C50+C51</f>
        <v>511.94</v>
      </c>
      <c r="D52" s="59">
        <f>D47+D48+D49+D50+D51</f>
        <v>511.92867070399558</v>
      </c>
      <c r="E52" s="60">
        <f t="shared" si="20"/>
        <v>1.132929600441912E-2</v>
      </c>
      <c r="F52" s="58">
        <f>F47+F48+F49+F50+F51</f>
        <v>737.84999999999991</v>
      </c>
      <c r="G52" s="59">
        <f>G47+G48+G49+G50+G51</f>
        <v>737.85874714114618</v>
      </c>
      <c r="H52" s="60">
        <f t="shared" si="21"/>
        <v>-8.747141146272952E-3</v>
      </c>
      <c r="I52" s="58">
        <f>I47+I48+I49+I50+I51</f>
        <v>44679</v>
      </c>
      <c r="J52" s="61">
        <f>J47+J48+J49+J50+J51</f>
        <v>44679</v>
      </c>
      <c r="K52" s="62">
        <f t="shared" si="22"/>
        <v>0</v>
      </c>
      <c r="L52" s="58">
        <f>L47+L48+L49+L50+L51</f>
        <v>60462</v>
      </c>
      <c r="M52" s="61">
        <f>M47+M48+M49+M50+M51</f>
        <v>60462</v>
      </c>
      <c r="N52" s="62">
        <f t="shared" si="23"/>
        <v>0</v>
      </c>
    </row>
    <row r="53" spans="1:14" x14ac:dyDescent="0.2">
      <c r="A53" s="48"/>
      <c r="B53" s="49"/>
      <c r="C53" s="50"/>
      <c r="D53" s="67"/>
      <c r="E53" s="69"/>
      <c r="F53" s="50"/>
      <c r="G53" s="53"/>
      <c r="H53" s="69"/>
      <c r="I53" s="50"/>
      <c r="J53" s="68"/>
      <c r="K53" s="70"/>
      <c r="L53" s="50"/>
      <c r="M53" s="56"/>
      <c r="N53" s="70"/>
    </row>
    <row r="54" spans="1:14" s="43" customFormat="1" ht="15" x14ac:dyDescent="0.25">
      <c r="A54" s="44">
        <v>7</v>
      </c>
      <c r="B54" s="45" t="s">
        <v>33</v>
      </c>
      <c r="C54" s="50"/>
      <c r="D54" s="46"/>
      <c r="E54" s="63"/>
      <c r="F54" s="50"/>
      <c r="G54" s="46"/>
      <c r="H54" s="63"/>
      <c r="I54" s="50"/>
      <c r="J54" s="46"/>
      <c r="K54" s="64"/>
      <c r="L54" s="50"/>
      <c r="M54" s="46"/>
      <c r="N54" s="64"/>
    </row>
    <row r="55" spans="1:14" x14ac:dyDescent="0.2">
      <c r="A55" s="48"/>
      <c r="B55" s="49" t="s">
        <v>3</v>
      </c>
      <c r="C55" s="50">
        <v>22.05</v>
      </c>
      <c r="D55" s="67">
        <v>22.052132099999998</v>
      </c>
      <c r="E55" s="52">
        <f>C55-D55</f>
        <v>-2.1320999999971946E-3</v>
      </c>
      <c r="F55" s="50">
        <v>21.99</v>
      </c>
      <c r="G55" s="71">
        <v>21.994518399999997</v>
      </c>
      <c r="H55" s="52">
        <f>F55-G55</f>
        <v>-4.5183999999984792E-3</v>
      </c>
      <c r="I55" s="50">
        <v>2094</v>
      </c>
      <c r="J55" s="68">
        <v>2094</v>
      </c>
      <c r="K55" s="55">
        <f>I55-J55</f>
        <v>0</v>
      </c>
      <c r="L55" s="50">
        <v>4684</v>
      </c>
      <c r="M55" s="72">
        <v>4684</v>
      </c>
      <c r="N55" s="55">
        <f>L55-M55</f>
        <v>0</v>
      </c>
    </row>
    <row r="56" spans="1:14" x14ac:dyDescent="0.2">
      <c r="A56" s="48"/>
      <c r="B56" s="49" t="s">
        <v>4</v>
      </c>
      <c r="C56" s="50">
        <v>93.67</v>
      </c>
      <c r="D56" s="67">
        <v>93.670940286999993</v>
      </c>
      <c r="E56" s="52">
        <f t="shared" ref="E56:E60" si="24">C56-D56</f>
        <v>-9.4028699999171295E-4</v>
      </c>
      <c r="F56" s="50">
        <v>172.71</v>
      </c>
      <c r="G56" s="71">
        <v>172.71187394100002</v>
      </c>
      <c r="H56" s="52">
        <f t="shared" ref="H56:H60" si="25">F56-G56</f>
        <v>-1.8739410000137013E-3</v>
      </c>
      <c r="I56" s="50">
        <v>34099</v>
      </c>
      <c r="J56" s="68">
        <v>34099</v>
      </c>
      <c r="K56" s="55">
        <f t="shared" ref="K56:K60" si="26">I56-J56</f>
        <v>0</v>
      </c>
      <c r="L56" s="50">
        <v>46850</v>
      </c>
      <c r="M56" s="72">
        <v>46850</v>
      </c>
      <c r="N56" s="55">
        <f t="shared" ref="N56:N60" si="27">L56-M56</f>
        <v>0</v>
      </c>
    </row>
    <row r="57" spans="1:14" x14ac:dyDescent="0.2">
      <c r="A57" s="48"/>
      <c r="B57" s="49" t="s">
        <v>5</v>
      </c>
      <c r="C57" s="50">
        <v>311.14999999999998</v>
      </c>
      <c r="D57" s="73">
        <v>387.01466527181691</v>
      </c>
      <c r="E57" s="52">
        <f t="shared" si="24"/>
        <v>-75.864665271816932</v>
      </c>
      <c r="F57" s="50">
        <v>508.39</v>
      </c>
      <c r="G57" s="71">
        <v>508.39284823018897</v>
      </c>
      <c r="H57" s="52">
        <f t="shared" si="25"/>
        <v>-2.8482301889880546E-3</v>
      </c>
      <c r="I57" s="50">
        <v>12</v>
      </c>
      <c r="J57" s="74">
        <v>320</v>
      </c>
      <c r="K57" s="55">
        <f t="shared" si="26"/>
        <v>-308</v>
      </c>
      <c r="L57" s="50">
        <v>14</v>
      </c>
      <c r="M57" s="72">
        <v>14</v>
      </c>
      <c r="N57" s="55">
        <f t="shared" si="27"/>
        <v>0</v>
      </c>
    </row>
    <row r="58" spans="1:14" x14ac:dyDescent="0.2">
      <c r="A58" s="48"/>
      <c r="B58" s="49" t="s">
        <v>6</v>
      </c>
      <c r="C58" s="50">
        <v>0</v>
      </c>
      <c r="D58" s="51">
        <v>0</v>
      </c>
      <c r="E58" s="52">
        <f t="shared" si="24"/>
        <v>0</v>
      </c>
      <c r="F58" s="50">
        <v>0</v>
      </c>
      <c r="G58" s="65">
        <v>0</v>
      </c>
      <c r="H58" s="52">
        <f t="shared" si="25"/>
        <v>0</v>
      </c>
      <c r="I58" s="50">
        <v>0</v>
      </c>
      <c r="J58" s="54">
        <v>0</v>
      </c>
      <c r="K58" s="55">
        <f t="shared" si="26"/>
        <v>0</v>
      </c>
      <c r="L58" s="50">
        <v>0</v>
      </c>
      <c r="M58" s="66">
        <v>0</v>
      </c>
      <c r="N58" s="55">
        <f t="shared" si="27"/>
        <v>0</v>
      </c>
    </row>
    <row r="59" spans="1:14" x14ac:dyDescent="0.2">
      <c r="A59" s="48"/>
      <c r="B59" s="49" t="s">
        <v>25</v>
      </c>
      <c r="C59" s="50">
        <v>75.87</v>
      </c>
      <c r="D59" s="51">
        <v>0</v>
      </c>
      <c r="E59" s="52">
        <f t="shared" si="24"/>
        <v>75.87</v>
      </c>
      <c r="F59" s="50">
        <v>164.57</v>
      </c>
      <c r="G59" s="53">
        <v>164.57301198342503</v>
      </c>
      <c r="H59" s="52">
        <f t="shared" si="25"/>
        <v>-3.0119834250399435E-3</v>
      </c>
      <c r="I59" s="50">
        <v>308</v>
      </c>
      <c r="J59" s="54">
        <v>0</v>
      </c>
      <c r="K59" s="55">
        <f t="shared" si="26"/>
        <v>308</v>
      </c>
      <c r="L59" s="50">
        <v>766</v>
      </c>
      <c r="M59" s="56">
        <v>766</v>
      </c>
      <c r="N59" s="55">
        <f t="shared" si="27"/>
        <v>0</v>
      </c>
    </row>
    <row r="60" spans="1:14" s="43" customFormat="1" ht="15" x14ac:dyDescent="0.25">
      <c r="A60" s="44"/>
      <c r="B60" s="57"/>
      <c r="C60" s="58">
        <f>C55+C56+C57+C58+C59</f>
        <v>502.74</v>
      </c>
      <c r="D60" s="59">
        <f>D55+D56+D57+D58+D59</f>
        <v>502.73773765881691</v>
      </c>
      <c r="E60" s="60">
        <f t="shared" si="24"/>
        <v>2.2623411830977602E-3</v>
      </c>
      <c r="F60" s="58">
        <f>F55+F56+F57+F58+F59</f>
        <v>867.66000000000008</v>
      </c>
      <c r="G60" s="59">
        <f>G55+G56+G57+G58+G59</f>
        <v>867.67225255461403</v>
      </c>
      <c r="H60" s="60">
        <f t="shared" si="25"/>
        <v>-1.2252554613951361E-2</v>
      </c>
      <c r="I60" s="58">
        <f>I55+I56+I57+I58+I59</f>
        <v>36513</v>
      </c>
      <c r="J60" s="61">
        <f>J55+J56+J57+J58+J59</f>
        <v>36513</v>
      </c>
      <c r="K60" s="62">
        <f t="shared" si="26"/>
        <v>0</v>
      </c>
      <c r="L60" s="58">
        <f>L55+L56+L57+L58+L59</f>
        <v>52314</v>
      </c>
      <c r="M60" s="61">
        <f>M55+M56+M57+M58+M59</f>
        <v>52314</v>
      </c>
      <c r="N60" s="62">
        <f t="shared" si="27"/>
        <v>0</v>
      </c>
    </row>
    <row r="61" spans="1:14" x14ac:dyDescent="0.2">
      <c r="A61" s="48"/>
      <c r="B61" s="49"/>
      <c r="C61" s="50"/>
      <c r="D61" s="51"/>
      <c r="E61" s="52"/>
      <c r="F61" s="50"/>
      <c r="G61" s="53"/>
      <c r="H61" s="52"/>
      <c r="I61" s="50"/>
      <c r="J61" s="54"/>
      <c r="K61" s="55"/>
      <c r="L61" s="50"/>
      <c r="M61" s="56"/>
      <c r="N61" s="55"/>
    </row>
    <row r="62" spans="1:14" s="43" customFormat="1" ht="15" x14ac:dyDescent="0.25">
      <c r="A62" s="44">
        <v>8</v>
      </c>
      <c r="B62" s="45" t="s">
        <v>34</v>
      </c>
      <c r="C62" s="50"/>
      <c r="D62" s="46"/>
      <c r="E62" s="63"/>
      <c r="F62" s="50"/>
      <c r="G62" s="46"/>
      <c r="H62" s="63"/>
      <c r="I62" s="50"/>
      <c r="J62" s="46"/>
      <c r="K62" s="64"/>
      <c r="L62" s="50"/>
      <c r="M62" s="46"/>
      <c r="N62" s="64"/>
    </row>
    <row r="63" spans="1:14" x14ac:dyDescent="0.2">
      <c r="A63" s="48"/>
      <c r="B63" s="49" t="s">
        <v>3</v>
      </c>
      <c r="C63" s="50">
        <v>7.52</v>
      </c>
      <c r="D63" s="75">
        <v>7.518472721000002</v>
      </c>
      <c r="E63" s="52">
        <f>C63-D63</f>
        <v>1.5272789999976055E-3</v>
      </c>
      <c r="F63" s="50">
        <v>9.09</v>
      </c>
      <c r="G63" s="53">
        <v>9.0917452440000019</v>
      </c>
      <c r="H63" s="52">
        <f>F63-G63</f>
        <v>-1.7452440000020886E-3</v>
      </c>
      <c r="I63" s="50">
        <v>233</v>
      </c>
      <c r="J63" s="76">
        <v>233</v>
      </c>
      <c r="K63" s="55">
        <f>I63-J63</f>
        <v>0</v>
      </c>
      <c r="L63" s="50">
        <v>711</v>
      </c>
      <c r="M63" s="56">
        <v>711</v>
      </c>
      <c r="N63" s="55">
        <f>L63-M63</f>
        <v>0</v>
      </c>
    </row>
    <row r="64" spans="1:14" x14ac:dyDescent="0.2">
      <c r="A64" s="48"/>
      <c r="B64" s="49" t="s">
        <v>4</v>
      </c>
      <c r="C64" s="50">
        <v>65.78</v>
      </c>
      <c r="D64" s="75">
        <v>65.784743035000673</v>
      </c>
      <c r="E64" s="52">
        <f t="shared" ref="E64:E68" si="28">C64-D64</f>
        <v>-4.7430350006720801E-3</v>
      </c>
      <c r="F64" s="50">
        <v>94.31</v>
      </c>
      <c r="G64" s="71">
        <v>94.310013575999761</v>
      </c>
      <c r="H64" s="52">
        <f t="shared" ref="H64:H68" si="29">F64-G64</f>
        <v>-1.3575999759041224E-5</v>
      </c>
      <c r="I64" s="50">
        <v>19158</v>
      </c>
      <c r="J64" s="76">
        <v>19158</v>
      </c>
      <c r="K64" s="55">
        <f t="shared" ref="K64:K68" si="30">I64-J64</f>
        <v>0</v>
      </c>
      <c r="L64" s="50">
        <v>26795</v>
      </c>
      <c r="M64" s="72">
        <v>26795</v>
      </c>
      <c r="N64" s="55">
        <f t="shared" ref="N64:N68" si="31">L64-M64</f>
        <v>0</v>
      </c>
    </row>
    <row r="65" spans="1:14" x14ac:dyDescent="0.2">
      <c r="A65" s="48"/>
      <c r="B65" s="49" t="s">
        <v>5</v>
      </c>
      <c r="C65" s="50">
        <v>10.48</v>
      </c>
      <c r="D65" s="75">
        <v>10.475672536999998</v>
      </c>
      <c r="E65" s="52">
        <f t="shared" si="28"/>
        <v>4.3274630000027514E-3</v>
      </c>
      <c r="F65" s="50">
        <v>18.670000000000002</v>
      </c>
      <c r="G65" s="71">
        <v>18.667444265</v>
      </c>
      <c r="H65" s="52">
        <f t="shared" si="29"/>
        <v>2.5557350000013912E-3</v>
      </c>
      <c r="I65" s="50">
        <v>0</v>
      </c>
      <c r="J65" s="76">
        <v>0</v>
      </c>
      <c r="K65" s="55">
        <f t="shared" si="30"/>
        <v>0</v>
      </c>
      <c r="L65" s="50">
        <v>0</v>
      </c>
      <c r="M65" s="72">
        <v>0</v>
      </c>
      <c r="N65" s="55">
        <f t="shared" si="31"/>
        <v>0</v>
      </c>
    </row>
    <row r="66" spans="1:14" x14ac:dyDescent="0.2">
      <c r="A66" s="48"/>
      <c r="B66" s="49" t="s">
        <v>6</v>
      </c>
      <c r="C66" s="50">
        <v>0.98</v>
      </c>
      <c r="D66" s="51">
        <v>20.45227277699454</v>
      </c>
      <c r="E66" s="52">
        <f t="shared" si="28"/>
        <v>-19.47227277699454</v>
      </c>
      <c r="F66" s="50">
        <v>9.68</v>
      </c>
      <c r="G66" s="71">
        <v>9.6828967000000006</v>
      </c>
      <c r="H66" s="52">
        <f t="shared" si="29"/>
        <v>-2.8967000000008625E-3</v>
      </c>
      <c r="I66" s="50">
        <v>3</v>
      </c>
      <c r="J66" s="54">
        <v>63</v>
      </c>
      <c r="K66" s="55">
        <f t="shared" si="30"/>
        <v>-60</v>
      </c>
      <c r="L66" s="50">
        <v>9</v>
      </c>
      <c r="M66" s="72">
        <v>9</v>
      </c>
      <c r="N66" s="55">
        <f t="shared" si="31"/>
        <v>0</v>
      </c>
    </row>
    <row r="67" spans="1:14" x14ac:dyDescent="0.2">
      <c r="A67" s="48"/>
      <c r="B67" s="49" t="s">
        <v>25</v>
      </c>
      <c r="C67" s="50">
        <v>19.47</v>
      </c>
      <c r="D67" s="51">
        <v>0</v>
      </c>
      <c r="E67" s="52">
        <f t="shared" si="28"/>
        <v>19.47</v>
      </c>
      <c r="F67" s="50">
        <v>12.94</v>
      </c>
      <c r="G67" s="71">
        <v>12.936288601479458</v>
      </c>
      <c r="H67" s="52">
        <f t="shared" si="29"/>
        <v>3.7113985205419198E-3</v>
      </c>
      <c r="I67" s="50">
        <v>60</v>
      </c>
      <c r="J67" s="54">
        <v>0</v>
      </c>
      <c r="K67" s="55">
        <f t="shared" si="30"/>
        <v>60</v>
      </c>
      <c r="L67" s="50">
        <v>36</v>
      </c>
      <c r="M67" s="72">
        <v>36</v>
      </c>
      <c r="N67" s="55">
        <f t="shared" si="31"/>
        <v>0</v>
      </c>
    </row>
    <row r="68" spans="1:14" s="43" customFormat="1" ht="15" x14ac:dyDescent="0.25">
      <c r="A68" s="44"/>
      <c r="B68" s="57"/>
      <c r="C68" s="58">
        <f>C63+C64+C65+C66+C67</f>
        <v>104.23</v>
      </c>
      <c r="D68" s="59">
        <f>D63+D64+D65+D66+D67</f>
        <v>104.23116106999521</v>
      </c>
      <c r="E68" s="60">
        <f t="shared" si="28"/>
        <v>-1.1610699952058212E-3</v>
      </c>
      <c r="F68" s="58">
        <f>F63+F64+F65+F66+F67</f>
        <v>144.69</v>
      </c>
      <c r="G68" s="59">
        <f>G63+G64+G65+G66+G67</f>
        <v>144.6883883864792</v>
      </c>
      <c r="H68" s="60">
        <f t="shared" si="29"/>
        <v>1.6116135207937532E-3</v>
      </c>
      <c r="I68" s="58">
        <f>I63+I64+I65+I66+I67</f>
        <v>19454</v>
      </c>
      <c r="J68" s="61">
        <f>J63+J64+J65+J66+J67</f>
        <v>19454</v>
      </c>
      <c r="K68" s="62">
        <f t="shared" si="30"/>
        <v>0</v>
      </c>
      <c r="L68" s="58">
        <f>L63+L64+L65+L66+L67</f>
        <v>27551</v>
      </c>
      <c r="M68" s="61">
        <f>M63+M64+M65+M66+M67</f>
        <v>27551</v>
      </c>
      <c r="N68" s="62">
        <f t="shared" si="31"/>
        <v>0</v>
      </c>
    </row>
    <row r="69" spans="1:14" x14ac:dyDescent="0.2">
      <c r="A69" s="48"/>
      <c r="B69" s="49"/>
      <c r="C69" s="50"/>
      <c r="D69" s="51"/>
      <c r="E69" s="52"/>
      <c r="F69" s="50"/>
      <c r="G69" s="71"/>
      <c r="H69" s="52"/>
      <c r="I69" s="50"/>
      <c r="J69" s="54"/>
      <c r="K69" s="55"/>
      <c r="L69" s="50"/>
      <c r="M69" s="72"/>
      <c r="N69" s="55"/>
    </row>
    <row r="70" spans="1:14" s="77" customFormat="1" ht="15" x14ac:dyDescent="0.25">
      <c r="A70" s="44">
        <v>9</v>
      </c>
      <c r="B70" s="45" t="s">
        <v>20</v>
      </c>
      <c r="C70" s="50"/>
      <c r="D70" s="46"/>
      <c r="E70" s="63"/>
      <c r="F70" s="50"/>
      <c r="G70" s="46"/>
      <c r="H70" s="63"/>
      <c r="I70" s="50"/>
      <c r="J70" s="46"/>
      <c r="K70" s="64"/>
      <c r="L70" s="50"/>
      <c r="M70" s="46"/>
      <c r="N70" s="64"/>
    </row>
    <row r="71" spans="1:14" s="80" customFormat="1" x14ac:dyDescent="0.2">
      <c r="A71" s="48"/>
      <c r="B71" s="49" t="s">
        <v>3</v>
      </c>
      <c r="C71" s="50">
        <v>206.98</v>
      </c>
      <c r="D71" s="78">
        <v>206.97788038000002</v>
      </c>
      <c r="E71" s="52">
        <f>C71-D71</f>
        <v>2.1196199999735654E-3</v>
      </c>
      <c r="F71" s="50">
        <v>19.079999999999998</v>
      </c>
      <c r="G71" s="71">
        <v>19.077341993999998</v>
      </c>
      <c r="H71" s="52">
        <f>F71-G71</f>
        <v>2.6580060000007677E-3</v>
      </c>
      <c r="I71" s="50">
        <v>285</v>
      </c>
      <c r="J71" s="79">
        <v>285</v>
      </c>
      <c r="K71" s="55">
        <f>I71-J71</f>
        <v>0</v>
      </c>
      <c r="L71" s="50">
        <v>292</v>
      </c>
      <c r="M71" s="72">
        <v>292</v>
      </c>
      <c r="N71" s="55">
        <f>L71-M71</f>
        <v>0</v>
      </c>
    </row>
    <row r="72" spans="1:14" s="80" customFormat="1" x14ac:dyDescent="0.2">
      <c r="A72" s="48"/>
      <c r="B72" s="49" t="s">
        <v>4</v>
      </c>
      <c r="C72" s="50">
        <v>324.88</v>
      </c>
      <c r="D72" s="78">
        <v>324.88155582899998</v>
      </c>
      <c r="E72" s="52">
        <f t="shared" ref="E72:E76" si="32">C72-D72</f>
        <v>-1.5558289999830777E-3</v>
      </c>
      <c r="F72" s="50">
        <v>319.63</v>
      </c>
      <c r="G72" s="71">
        <v>319.62536685800001</v>
      </c>
      <c r="H72" s="52">
        <f t="shared" ref="H72:H76" si="33">F72-G72</f>
        <v>4.6331419999887657E-3</v>
      </c>
      <c r="I72" s="50">
        <v>104069</v>
      </c>
      <c r="J72" s="79">
        <v>104069</v>
      </c>
      <c r="K72" s="55">
        <f t="shared" ref="K72:K76" si="34">I72-J72</f>
        <v>0</v>
      </c>
      <c r="L72" s="50">
        <v>111867</v>
      </c>
      <c r="M72" s="72">
        <v>111867</v>
      </c>
      <c r="N72" s="55">
        <f t="shared" ref="N72:N76" si="35">L72-M72</f>
        <v>0</v>
      </c>
    </row>
    <row r="73" spans="1:14" s="80" customFormat="1" x14ac:dyDescent="0.2">
      <c r="A73" s="48"/>
      <c r="B73" s="49" t="s">
        <v>5</v>
      </c>
      <c r="C73" s="50">
        <v>0</v>
      </c>
      <c r="D73" s="78">
        <v>0</v>
      </c>
      <c r="E73" s="52">
        <f t="shared" si="32"/>
        <v>0</v>
      </c>
      <c r="F73" s="50">
        <v>0.25</v>
      </c>
      <c r="G73" s="53">
        <v>0.24548562999999998</v>
      </c>
      <c r="H73" s="52">
        <f t="shared" si="33"/>
        <v>4.5143700000000175E-3</v>
      </c>
      <c r="I73" s="50">
        <v>0</v>
      </c>
      <c r="J73" s="79">
        <v>0</v>
      </c>
      <c r="K73" s="55">
        <f t="shared" si="34"/>
        <v>0</v>
      </c>
      <c r="L73" s="50">
        <v>0</v>
      </c>
      <c r="M73" s="56">
        <v>0</v>
      </c>
      <c r="N73" s="55">
        <f t="shared" si="35"/>
        <v>0</v>
      </c>
    </row>
    <row r="74" spans="1:14" s="80" customFormat="1" x14ac:dyDescent="0.2">
      <c r="A74" s="48"/>
      <c r="B74" s="49" t="s">
        <v>6</v>
      </c>
      <c r="C74" s="50">
        <v>17.07</v>
      </c>
      <c r="D74" s="78">
        <v>31.029780949587433</v>
      </c>
      <c r="E74" s="52">
        <f t="shared" si="32"/>
        <v>-13.959780949587433</v>
      </c>
      <c r="F74" s="50">
        <v>44.92</v>
      </c>
      <c r="G74" s="81">
        <v>44.924589502345299</v>
      </c>
      <c r="H74" s="52">
        <f t="shared" si="33"/>
        <v>-4.5895023452970918E-3</v>
      </c>
      <c r="I74" s="50">
        <v>154</v>
      </c>
      <c r="J74" s="79">
        <v>154</v>
      </c>
      <c r="K74" s="55">
        <f t="shared" si="34"/>
        <v>0</v>
      </c>
      <c r="L74" s="50">
        <v>144</v>
      </c>
      <c r="M74" s="82">
        <v>144</v>
      </c>
      <c r="N74" s="55">
        <f t="shared" si="35"/>
        <v>0</v>
      </c>
    </row>
    <row r="75" spans="1:14" s="80" customFormat="1" x14ac:dyDescent="0.2">
      <c r="A75" s="48"/>
      <c r="B75" s="49" t="s">
        <v>25</v>
      </c>
      <c r="C75" s="50">
        <v>13.96</v>
      </c>
      <c r="D75" s="78">
        <v>0</v>
      </c>
      <c r="E75" s="52">
        <f t="shared" si="32"/>
        <v>13.96</v>
      </c>
      <c r="F75" s="50">
        <v>17.84</v>
      </c>
      <c r="G75" s="53">
        <v>17.843249590678486</v>
      </c>
      <c r="H75" s="52">
        <f t="shared" si="33"/>
        <v>-3.2495906784859585E-3</v>
      </c>
      <c r="I75" s="50">
        <v>0</v>
      </c>
      <c r="J75" s="79">
        <v>0</v>
      </c>
      <c r="K75" s="55">
        <f t="shared" si="34"/>
        <v>0</v>
      </c>
      <c r="L75" s="50">
        <v>0</v>
      </c>
      <c r="M75" s="56">
        <v>0</v>
      </c>
      <c r="N75" s="55">
        <f t="shared" si="35"/>
        <v>0</v>
      </c>
    </row>
    <row r="76" spans="1:14" s="77" customFormat="1" ht="15" x14ac:dyDescent="0.25">
      <c r="A76" s="44"/>
      <c r="B76" s="57"/>
      <c r="C76" s="58">
        <f>C71+C72+C73+C74+C75</f>
        <v>562.8900000000001</v>
      </c>
      <c r="D76" s="59">
        <f>D71+D72+D73+D74+D75</f>
        <v>562.88921715858748</v>
      </c>
      <c r="E76" s="60">
        <f t="shared" si="32"/>
        <v>7.8284141261519835E-4</v>
      </c>
      <c r="F76" s="58">
        <f>F71+F72+F73+F74+F75</f>
        <v>401.71999999999997</v>
      </c>
      <c r="G76" s="59">
        <f>G71+G72+G73+G74+G75</f>
        <v>401.71603357502386</v>
      </c>
      <c r="H76" s="60">
        <f t="shared" si="33"/>
        <v>3.9664249761131032E-3</v>
      </c>
      <c r="I76" s="58">
        <f>I71+I72+I73+I74+I75</f>
        <v>104508</v>
      </c>
      <c r="J76" s="61">
        <f>J71+J72+J73+J74+J75</f>
        <v>104508</v>
      </c>
      <c r="K76" s="62">
        <f t="shared" si="34"/>
        <v>0</v>
      </c>
      <c r="L76" s="58">
        <f>L71+L72+L73+L74+L75</f>
        <v>112303</v>
      </c>
      <c r="M76" s="61">
        <f>M71+M72+M73+M74+M75</f>
        <v>112303</v>
      </c>
      <c r="N76" s="62">
        <f t="shared" si="35"/>
        <v>0</v>
      </c>
    </row>
    <row r="77" spans="1:14" s="80" customFormat="1" x14ac:dyDescent="0.2">
      <c r="A77" s="48"/>
      <c r="B77" s="49"/>
      <c r="C77" s="50"/>
      <c r="D77" s="78"/>
      <c r="E77" s="83"/>
      <c r="F77" s="50"/>
      <c r="G77" s="53"/>
      <c r="H77" s="83"/>
      <c r="I77" s="50"/>
      <c r="J77" s="79"/>
      <c r="K77" s="84"/>
      <c r="L77" s="50"/>
      <c r="M77" s="56"/>
      <c r="N77" s="84"/>
    </row>
    <row r="78" spans="1:14" s="87" customFormat="1" ht="15" x14ac:dyDescent="0.25">
      <c r="A78" s="85">
        <v>10</v>
      </c>
      <c r="B78" s="86" t="s">
        <v>17</v>
      </c>
      <c r="C78" s="50"/>
      <c r="D78" s="46"/>
      <c r="E78" s="63"/>
      <c r="F78" s="50"/>
      <c r="G78" s="46"/>
      <c r="H78" s="63"/>
      <c r="I78" s="50"/>
      <c r="J78" s="46"/>
      <c r="K78" s="64"/>
      <c r="L78" s="50"/>
      <c r="M78" s="46"/>
      <c r="N78" s="64"/>
    </row>
    <row r="79" spans="1:14" x14ac:dyDescent="0.2">
      <c r="A79" s="48"/>
      <c r="B79" s="49" t="s">
        <v>3</v>
      </c>
      <c r="C79" s="50">
        <v>4.7699999999999996</v>
      </c>
      <c r="D79" s="51">
        <v>4.7733895420000003</v>
      </c>
      <c r="E79" s="52">
        <f>C79-D79</f>
        <v>-3.3895420000007448E-3</v>
      </c>
      <c r="F79" s="50">
        <v>4.78</v>
      </c>
      <c r="G79" s="53">
        <v>4.7809544640000006</v>
      </c>
      <c r="H79" s="52">
        <f>F79-G79</f>
        <v>-9.5446400000032128E-4</v>
      </c>
      <c r="I79" s="50">
        <v>912</v>
      </c>
      <c r="J79" s="54">
        <v>912</v>
      </c>
      <c r="K79" s="55">
        <f>I79-J79</f>
        <v>0</v>
      </c>
      <c r="L79" s="50">
        <v>611</v>
      </c>
      <c r="M79" s="56">
        <v>611</v>
      </c>
      <c r="N79" s="55">
        <f>L79-M79</f>
        <v>0</v>
      </c>
    </row>
    <row r="80" spans="1:14" x14ac:dyDescent="0.2">
      <c r="A80" s="48"/>
      <c r="B80" s="49" t="s">
        <v>4</v>
      </c>
      <c r="C80" s="50">
        <v>70.06</v>
      </c>
      <c r="D80" s="51">
        <v>70.061342417000006</v>
      </c>
      <c r="E80" s="52">
        <f t="shared" ref="E80:E84" si="36">C80-D80</f>
        <v>-1.3424170000035929E-3</v>
      </c>
      <c r="F80" s="50">
        <v>121.12</v>
      </c>
      <c r="G80" s="65">
        <v>121.12481629899997</v>
      </c>
      <c r="H80" s="52">
        <f t="shared" ref="H80:H84" si="37">F80-G80</f>
        <v>-4.8162989999696038E-3</v>
      </c>
      <c r="I80" s="50">
        <v>19987</v>
      </c>
      <c r="J80" s="54">
        <v>19987</v>
      </c>
      <c r="K80" s="55">
        <f t="shared" ref="K80:K84" si="38">I80-J80</f>
        <v>0</v>
      </c>
      <c r="L80" s="50">
        <v>42313</v>
      </c>
      <c r="M80" s="66">
        <v>42313</v>
      </c>
      <c r="N80" s="55">
        <f t="shared" ref="N80:N84" si="39">L80-M80</f>
        <v>0</v>
      </c>
    </row>
    <row r="81" spans="1:14" x14ac:dyDescent="0.2">
      <c r="A81" s="48"/>
      <c r="B81" s="49" t="s">
        <v>5</v>
      </c>
      <c r="C81" s="50">
        <v>12.41</v>
      </c>
      <c r="D81" s="51">
        <v>12.408772627463257</v>
      </c>
      <c r="E81" s="52">
        <f t="shared" si="36"/>
        <v>1.2273725367428767E-3</v>
      </c>
      <c r="F81" s="50">
        <v>29.59</v>
      </c>
      <c r="G81" s="53">
        <v>29.586573885000004</v>
      </c>
      <c r="H81" s="52">
        <f t="shared" si="37"/>
        <v>3.4261149999963436E-3</v>
      </c>
      <c r="I81" s="50">
        <v>4</v>
      </c>
      <c r="J81" s="54">
        <v>4</v>
      </c>
      <c r="K81" s="55">
        <f t="shared" si="38"/>
        <v>0</v>
      </c>
      <c r="L81" s="50">
        <v>12</v>
      </c>
      <c r="M81" s="56">
        <v>12</v>
      </c>
      <c r="N81" s="55">
        <f t="shared" si="39"/>
        <v>0</v>
      </c>
    </row>
    <row r="82" spans="1:14" x14ac:dyDescent="0.2">
      <c r="A82" s="48"/>
      <c r="B82" s="49" t="s">
        <v>6</v>
      </c>
      <c r="C82" s="50">
        <v>0</v>
      </c>
      <c r="D82" s="51">
        <v>119.25290899999999</v>
      </c>
      <c r="E82" s="52">
        <f t="shared" si="36"/>
        <v>-119.25290899999999</v>
      </c>
      <c r="F82" s="50">
        <v>0</v>
      </c>
      <c r="G82" s="53">
        <v>0</v>
      </c>
      <c r="H82" s="52">
        <f t="shared" si="37"/>
        <v>0</v>
      </c>
      <c r="I82" s="50">
        <v>0</v>
      </c>
      <c r="J82" s="54">
        <v>53</v>
      </c>
      <c r="K82" s="55">
        <f t="shared" si="38"/>
        <v>-53</v>
      </c>
      <c r="L82" s="50">
        <v>0</v>
      </c>
      <c r="M82" s="56">
        <v>0</v>
      </c>
      <c r="N82" s="55">
        <f t="shared" si="39"/>
        <v>0</v>
      </c>
    </row>
    <row r="83" spans="1:14" x14ac:dyDescent="0.2">
      <c r="A83" s="48"/>
      <c r="B83" s="49" t="s">
        <v>25</v>
      </c>
      <c r="C83" s="50">
        <v>119.25</v>
      </c>
      <c r="D83" s="51">
        <v>0</v>
      </c>
      <c r="E83" s="52">
        <f t="shared" si="36"/>
        <v>119.25</v>
      </c>
      <c r="F83" s="50">
        <v>154.76</v>
      </c>
      <c r="G83" s="53">
        <v>154.75764679399998</v>
      </c>
      <c r="H83" s="52">
        <f t="shared" si="37"/>
        <v>2.3532060000093225E-3</v>
      </c>
      <c r="I83" s="50">
        <v>53</v>
      </c>
      <c r="J83" s="54">
        <v>0</v>
      </c>
      <c r="K83" s="55">
        <f t="shared" si="38"/>
        <v>53</v>
      </c>
      <c r="L83" s="50">
        <v>47</v>
      </c>
      <c r="M83" s="56">
        <v>47</v>
      </c>
      <c r="N83" s="55">
        <f t="shared" si="39"/>
        <v>0</v>
      </c>
    </row>
    <row r="84" spans="1:14" s="43" customFormat="1" ht="15" x14ac:dyDescent="0.25">
      <c r="A84" s="44"/>
      <c r="B84" s="57"/>
      <c r="C84" s="58">
        <f>C79+C80+C81+C82+C83</f>
        <v>206.49</v>
      </c>
      <c r="D84" s="59">
        <f>D79+D80+D81+D82+D83</f>
        <v>206.49641358646326</v>
      </c>
      <c r="E84" s="60">
        <f t="shared" si="36"/>
        <v>-6.4135864632532957E-3</v>
      </c>
      <c r="F84" s="58">
        <f>F79+F80+F81+F82+F83</f>
        <v>310.25</v>
      </c>
      <c r="G84" s="59">
        <f>G79+G80+G81+G82+G83</f>
        <v>310.24999144199995</v>
      </c>
      <c r="H84" s="60">
        <f t="shared" si="37"/>
        <v>8.5580000472873508E-6</v>
      </c>
      <c r="I84" s="58">
        <f>I79+I80+I81+I82+I83</f>
        <v>20956</v>
      </c>
      <c r="J84" s="61">
        <f>J79+J80+J81+J82+J83</f>
        <v>20956</v>
      </c>
      <c r="K84" s="62">
        <f t="shared" si="38"/>
        <v>0</v>
      </c>
      <c r="L84" s="58">
        <f>L79+L80+L81+L82+L83</f>
        <v>42983</v>
      </c>
      <c r="M84" s="61">
        <f>M79+M80+M81+M82+M83</f>
        <v>42983</v>
      </c>
      <c r="N84" s="62">
        <f t="shared" si="39"/>
        <v>0</v>
      </c>
    </row>
    <row r="85" spans="1:14" x14ac:dyDescent="0.2">
      <c r="A85" s="48"/>
      <c r="B85" s="49"/>
      <c r="C85" s="50"/>
      <c r="D85" s="51"/>
      <c r="E85" s="52"/>
      <c r="F85" s="50"/>
      <c r="G85" s="53"/>
      <c r="H85" s="52"/>
      <c r="I85" s="50"/>
      <c r="J85" s="54"/>
      <c r="K85" s="55"/>
      <c r="L85" s="50"/>
      <c r="M85" s="56"/>
      <c r="N85" s="55"/>
    </row>
    <row r="86" spans="1:14" s="43" customFormat="1" ht="15" x14ac:dyDescent="0.25">
      <c r="A86" s="44">
        <v>11</v>
      </c>
      <c r="B86" s="45" t="s">
        <v>35</v>
      </c>
      <c r="C86" s="50"/>
      <c r="D86" s="46"/>
      <c r="E86" s="63"/>
      <c r="F86" s="50"/>
      <c r="G86" s="46"/>
      <c r="H86" s="63"/>
      <c r="I86" s="50"/>
      <c r="J86" s="46"/>
      <c r="K86" s="64"/>
      <c r="L86" s="50"/>
      <c r="M86" s="46"/>
      <c r="N86" s="64"/>
    </row>
    <row r="87" spans="1:14" x14ac:dyDescent="0.2">
      <c r="A87" s="48"/>
      <c r="B87" s="49" t="s">
        <v>3</v>
      </c>
      <c r="C87" s="50">
        <v>354.86</v>
      </c>
      <c r="D87" s="51">
        <v>354.86217454400003</v>
      </c>
      <c r="E87" s="52">
        <f>C87-D87</f>
        <v>-2.1745440000131566E-3</v>
      </c>
      <c r="F87" s="50">
        <v>460.55</v>
      </c>
      <c r="G87" s="53">
        <v>460.55016136099999</v>
      </c>
      <c r="H87" s="52">
        <f>F87-G87</f>
        <v>-1.6136099998220743E-4</v>
      </c>
      <c r="I87" s="50">
        <v>143084</v>
      </c>
      <c r="J87" s="54">
        <v>143084</v>
      </c>
      <c r="K87" s="55">
        <f>I87-J87</f>
        <v>0</v>
      </c>
      <c r="L87" s="50">
        <v>12880</v>
      </c>
      <c r="M87" s="56">
        <v>12880</v>
      </c>
      <c r="N87" s="55">
        <f>L87-M87</f>
        <v>0</v>
      </c>
    </row>
    <row r="88" spans="1:14" x14ac:dyDescent="0.2">
      <c r="A88" s="48"/>
      <c r="B88" s="49" t="s">
        <v>4</v>
      </c>
      <c r="C88" s="50">
        <v>1737.58</v>
      </c>
      <c r="D88" s="51">
        <v>1737.5802345660004</v>
      </c>
      <c r="E88" s="52">
        <f t="shared" ref="E88:E92" si="40">C88-D88</f>
        <v>-2.3456600047211396E-4</v>
      </c>
      <c r="F88" s="50">
        <v>2452.89</v>
      </c>
      <c r="G88" s="53">
        <v>2452.8906054909999</v>
      </c>
      <c r="H88" s="52">
        <f t="shared" ref="H88:H92" si="41">F88-G88</f>
        <v>-6.0549099998752354E-4</v>
      </c>
      <c r="I88" s="50">
        <v>447547</v>
      </c>
      <c r="J88" s="54">
        <v>447547</v>
      </c>
      <c r="K88" s="55">
        <f t="shared" ref="K88:K92" si="42">I88-J88</f>
        <v>0</v>
      </c>
      <c r="L88" s="50">
        <v>580030</v>
      </c>
      <c r="M88" s="56">
        <v>580030</v>
      </c>
      <c r="N88" s="55">
        <f t="shared" ref="N88:N92" si="43">L88-M88</f>
        <v>0</v>
      </c>
    </row>
    <row r="89" spans="1:14" x14ac:dyDescent="0.2">
      <c r="A89" s="48"/>
      <c r="B89" s="49" t="s">
        <v>5</v>
      </c>
      <c r="C89" s="50">
        <v>2497.3000000000002</v>
      </c>
      <c r="D89" s="51">
        <v>2591.0174751081272</v>
      </c>
      <c r="E89" s="52">
        <f t="shared" si="40"/>
        <v>-93.717475108127019</v>
      </c>
      <c r="F89" s="50">
        <v>3108.84</v>
      </c>
      <c r="G89" s="53">
        <v>3108.8398551835044</v>
      </c>
      <c r="H89" s="52">
        <f t="shared" si="41"/>
        <v>1.4481649577646749E-4</v>
      </c>
      <c r="I89" s="50">
        <v>65</v>
      </c>
      <c r="J89" s="54">
        <v>454</v>
      </c>
      <c r="K89" s="55">
        <f t="shared" si="42"/>
        <v>-389</v>
      </c>
      <c r="L89" s="50">
        <v>115</v>
      </c>
      <c r="M89" s="56">
        <v>115</v>
      </c>
      <c r="N89" s="55">
        <f t="shared" si="43"/>
        <v>0</v>
      </c>
    </row>
    <row r="90" spans="1:14" x14ac:dyDescent="0.2">
      <c r="A90" s="48"/>
      <c r="B90" s="49" t="s">
        <v>6</v>
      </c>
      <c r="C90" s="50">
        <v>0</v>
      </c>
      <c r="D90" s="51">
        <v>0</v>
      </c>
      <c r="E90" s="52">
        <f t="shared" si="40"/>
        <v>0</v>
      </c>
      <c r="F90" s="50">
        <v>0</v>
      </c>
      <c r="G90" s="65">
        <v>0</v>
      </c>
      <c r="H90" s="52">
        <f t="shared" si="41"/>
        <v>0</v>
      </c>
      <c r="I90" s="50">
        <v>0</v>
      </c>
      <c r="J90" s="54">
        <v>0</v>
      </c>
      <c r="K90" s="55">
        <f t="shared" si="42"/>
        <v>0</v>
      </c>
      <c r="L90" s="50">
        <v>0</v>
      </c>
      <c r="M90" s="66">
        <v>0</v>
      </c>
      <c r="N90" s="55">
        <f t="shared" si="43"/>
        <v>0</v>
      </c>
    </row>
    <row r="91" spans="1:14" x14ac:dyDescent="0.2">
      <c r="A91" s="48"/>
      <c r="B91" s="49" t="s">
        <v>25</v>
      </c>
      <c r="C91" s="50">
        <v>43.13</v>
      </c>
      <c r="D91" s="51">
        <v>0</v>
      </c>
      <c r="E91" s="52">
        <f t="shared" si="40"/>
        <v>43.13</v>
      </c>
      <c r="F91" s="50">
        <v>66.08</v>
      </c>
      <c r="G91" s="71">
        <v>66.08233399300056</v>
      </c>
      <c r="H91" s="52">
        <f t="shared" si="41"/>
        <v>-2.3339930005619181E-3</v>
      </c>
      <c r="I91" s="50">
        <v>148</v>
      </c>
      <c r="J91" s="54">
        <v>0</v>
      </c>
      <c r="K91" s="55">
        <f t="shared" si="42"/>
        <v>148</v>
      </c>
      <c r="L91" s="50">
        <v>242</v>
      </c>
      <c r="M91" s="72">
        <v>242</v>
      </c>
      <c r="N91" s="55">
        <f t="shared" si="43"/>
        <v>0</v>
      </c>
    </row>
    <row r="92" spans="1:14" s="43" customFormat="1" ht="15" x14ac:dyDescent="0.25">
      <c r="A92" s="44"/>
      <c r="B92" s="57"/>
      <c r="C92" s="58">
        <f>C87+C88+C89+C90+C91</f>
        <v>4632.87</v>
      </c>
      <c r="D92" s="59">
        <f>D87+D88+D89+D90+D91</f>
        <v>4683.4598842181276</v>
      </c>
      <c r="E92" s="60">
        <f t="shared" si="40"/>
        <v>-50.589884218127736</v>
      </c>
      <c r="F92" s="58">
        <f>F87+F88+F89+F90+F91</f>
        <v>6088.3600000000006</v>
      </c>
      <c r="G92" s="59">
        <f>G87+G88+G89+G90+G91</f>
        <v>6088.3629560285044</v>
      </c>
      <c r="H92" s="60">
        <f t="shared" si="41"/>
        <v>-2.956028503831476E-3</v>
      </c>
      <c r="I92" s="58">
        <f>I87+I88+I89+I90+I91</f>
        <v>590844</v>
      </c>
      <c r="J92" s="61">
        <f>J87+J88+J89+J90+J91</f>
        <v>591085</v>
      </c>
      <c r="K92" s="62">
        <f t="shared" si="42"/>
        <v>-241</v>
      </c>
      <c r="L92" s="58">
        <f>L87+L88+L89+L90+L91</f>
        <v>593267</v>
      </c>
      <c r="M92" s="61">
        <f>M87+M88+M89+M90+M91</f>
        <v>593267</v>
      </c>
      <c r="N92" s="62">
        <f t="shared" si="43"/>
        <v>0</v>
      </c>
    </row>
    <row r="93" spans="1:14" x14ac:dyDescent="0.2">
      <c r="A93" s="48"/>
      <c r="B93" s="49"/>
      <c r="C93" s="50"/>
      <c r="D93" s="51"/>
      <c r="E93" s="52"/>
      <c r="F93" s="50"/>
      <c r="G93" s="71"/>
      <c r="H93" s="52"/>
      <c r="I93" s="50"/>
      <c r="J93" s="54"/>
      <c r="K93" s="55"/>
      <c r="L93" s="50"/>
      <c r="M93" s="72"/>
      <c r="N93" s="55"/>
    </row>
    <row r="94" spans="1:14" s="43" customFormat="1" ht="15" x14ac:dyDescent="0.25">
      <c r="A94" s="44">
        <v>12</v>
      </c>
      <c r="B94" s="45" t="s">
        <v>36</v>
      </c>
      <c r="C94" s="50"/>
      <c r="D94" s="46"/>
      <c r="E94" s="63"/>
      <c r="F94" s="50"/>
      <c r="G94" s="46"/>
      <c r="H94" s="63"/>
      <c r="I94" s="50"/>
      <c r="J94" s="46"/>
      <c r="K94" s="64"/>
      <c r="L94" s="50"/>
      <c r="M94" s="46"/>
      <c r="N94" s="64"/>
    </row>
    <row r="95" spans="1:14" x14ac:dyDescent="0.2">
      <c r="A95" s="48"/>
      <c r="B95" s="49" t="s">
        <v>3</v>
      </c>
      <c r="C95" s="50">
        <v>384.13</v>
      </c>
      <c r="D95" s="67">
        <v>384.12598602500003</v>
      </c>
      <c r="E95" s="52">
        <f>C95-D95</f>
        <v>4.0139749999639207E-3</v>
      </c>
      <c r="F95" s="50">
        <v>573.04999999999995</v>
      </c>
      <c r="G95" s="53">
        <v>573.0538607200001</v>
      </c>
      <c r="H95" s="52">
        <f>F95-G95</f>
        <v>-3.8607200001479214E-3</v>
      </c>
      <c r="I95" s="50">
        <v>21858</v>
      </c>
      <c r="J95" s="68">
        <v>21858</v>
      </c>
      <c r="K95" s="55">
        <f>I95-J95</f>
        <v>0</v>
      </c>
      <c r="L95" s="50">
        <v>27331</v>
      </c>
      <c r="M95" s="56">
        <v>27331</v>
      </c>
      <c r="N95" s="55">
        <f>L95-M95</f>
        <v>0</v>
      </c>
    </row>
    <row r="96" spans="1:14" x14ac:dyDescent="0.2">
      <c r="A96" s="48"/>
      <c r="B96" s="49" t="s">
        <v>4</v>
      </c>
      <c r="C96" s="50">
        <v>3497.99</v>
      </c>
      <c r="D96" s="67">
        <v>3497.9884767220001</v>
      </c>
      <c r="E96" s="52">
        <f t="shared" ref="E96:E100" si="44">C96-D96</f>
        <v>1.523277999694983E-3</v>
      </c>
      <c r="F96" s="50">
        <v>4621.8999999999996</v>
      </c>
      <c r="G96" s="71">
        <v>4621.9000924100001</v>
      </c>
      <c r="H96" s="52">
        <f t="shared" ref="H96:H100" si="45">F96-G96</f>
        <v>-9.2410000434028916E-5</v>
      </c>
      <c r="I96" s="50">
        <v>383302</v>
      </c>
      <c r="J96" s="68">
        <v>383302</v>
      </c>
      <c r="K96" s="55">
        <f t="shared" ref="K96:K100" si="46">I96-J96</f>
        <v>0</v>
      </c>
      <c r="L96" s="50">
        <v>489781</v>
      </c>
      <c r="M96" s="72">
        <v>489781</v>
      </c>
      <c r="N96" s="55">
        <f t="shared" ref="N96:N100" si="47">L96-M96</f>
        <v>0</v>
      </c>
    </row>
    <row r="97" spans="1:14" x14ac:dyDescent="0.2">
      <c r="A97" s="48"/>
      <c r="B97" s="49" t="s">
        <v>5</v>
      </c>
      <c r="C97" s="50">
        <v>81.27</v>
      </c>
      <c r="D97" s="51">
        <v>593.17569314900004</v>
      </c>
      <c r="E97" s="52">
        <f t="shared" si="44"/>
        <v>-511.90569314900006</v>
      </c>
      <c r="F97" s="50">
        <v>99.4</v>
      </c>
      <c r="G97" s="71">
        <v>99.4038319</v>
      </c>
      <c r="H97" s="52">
        <f t="shared" si="45"/>
        <v>-3.8318999999944481E-3</v>
      </c>
      <c r="I97" s="50">
        <v>72</v>
      </c>
      <c r="J97" s="54">
        <v>476</v>
      </c>
      <c r="K97" s="55">
        <f t="shared" si="46"/>
        <v>-404</v>
      </c>
      <c r="L97" s="50">
        <v>28</v>
      </c>
      <c r="M97" s="72">
        <v>28</v>
      </c>
      <c r="N97" s="55">
        <f t="shared" si="47"/>
        <v>0</v>
      </c>
    </row>
    <row r="98" spans="1:14" x14ac:dyDescent="0.2">
      <c r="A98" s="48"/>
      <c r="B98" s="49" t="s">
        <v>6</v>
      </c>
      <c r="C98" s="50">
        <v>0</v>
      </c>
      <c r="D98" s="51">
        <v>0</v>
      </c>
      <c r="E98" s="52">
        <f t="shared" si="44"/>
        <v>0</v>
      </c>
      <c r="F98" s="50">
        <v>0</v>
      </c>
      <c r="G98" s="71">
        <v>0</v>
      </c>
      <c r="H98" s="52">
        <f t="shared" si="45"/>
        <v>0</v>
      </c>
      <c r="I98" s="50">
        <v>0</v>
      </c>
      <c r="J98" s="54">
        <v>0</v>
      </c>
      <c r="K98" s="55">
        <f t="shared" si="46"/>
        <v>0</v>
      </c>
      <c r="L98" s="50">
        <v>0</v>
      </c>
      <c r="M98" s="72">
        <v>0</v>
      </c>
      <c r="N98" s="55">
        <f t="shared" si="47"/>
        <v>0</v>
      </c>
    </row>
    <row r="99" spans="1:14" x14ac:dyDescent="0.2">
      <c r="A99" s="48"/>
      <c r="B99" s="49" t="s">
        <v>25</v>
      </c>
      <c r="C99" s="50">
        <v>452.99</v>
      </c>
      <c r="D99" s="51">
        <v>0</v>
      </c>
      <c r="E99" s="52">
        <f t="shared" si="44"/>
        <v>452.99</v>
      </c>
      <c r="F99" s="50">
        <v>403.12</v>
      </c>
      <c r="G99" s="71">
        <v>403.11610801999996</v>
      </c>
      <c r="H99" s="52">
        <f t="shared" si="45"/>
        <v>3.8919800000485338E-3</v>
      </c>
      <c r="I99" s="50">
        <v>268</v>
      </c>
      <c r="J99" s="54">
        <v>0</v>
      </c>
      <c r="K99" s="55">
        <f t="shared" si="46"/>
        <v>268</v>
      </c>
      <c r="L99" s="50">
        <v>248</v>
      </c>
      <c r="M99" s="72">
        <v>248</v>
      </c>
      <c r="N99" s="55">
        <f t="shared" si="47"/>
        <v>0</v>
      </c>
    </row>
    <row r="100" spans="1:14" s="43" customFormat="1" ht="15" x14ac:dyDescent="0.25">
      <c r="A100" s="44"/>
      <c r="B100" s="57"/>
      <c r="C100" s="58">
        <f>C95+C96+C97+C98+C99</f>
        <v>4416.38</v>
      </c>
      <c r="D100" s="59">
        <f>D95+D96+D97+D98+D99</f>
        <v>4475.2901558960002</v>
      </c>
      <c r="E100" s="60">
        <f t="shared" si="44"/>
        <v>-58.910155896000106</v>
      </c>
      <c r="F100" s="58">
        <f>F95+F96+F97+F98+F99</f>
        <v>5697.4699999999993</v>
      </c>
      <c r="G100" s="59">
        <f>G95+G96+G97+G98+G99</f>
        <v>5697.4738930499998</v>
      </c>
      <c r="H100" s="60">
        <f t="shared" si="45"/>
        <v>-3.8930500004425994E-3</v>
      </c>
      <c r="I100" s="58">
        <f>I95+I96+I97+I98+I99</f>
        <v>405500</v>
      </c>
      <c r="J100" s="61">
        <f>J95+J96+J97+J98+J99</f>
        <v>405636</v>
      </c>
      <c r="K100" s="62">
        <f t="shared" si="46"/>
        <v>-136</v>
      </c>
      <c r="L100" s="58">
        <f>L95+L96+L97+L98+L99</f>
        <v>517388</v>
      </c>
      <c r="M100" s="61">
        <f>M95+M96+M97+M98+M99</f>
        <v>517388</v>
      </c>
      <c r="N100" s="62">
        <f t="shared" si="47"/>
        <v>0</v>
      </c>
    </row>
    <row r="101" spans="1:14" x14ac:dyDescent="0.2">
      <c r="A101" s="48"/>
      <c r="B101" s="49"/>
      <c r="C101" s="50"/>
      <c r="D101" s="51"/>
      <c r="E101" s="52"/>
      <c r="F101" s="50"/>
      <c r="G101" s="71"/>
      <c r="H101" s="52"/>
      <c r="I101" s="50"/>
      <c r="J101" s="54"/>
      <c r="K101" s="55"/>
      <c r="L101" s="50"/>
      <c r="M101" s="72"/>
      <c r="N101" s="55"/>
    </row>
    <row r="102" spans="1:14" s="43" customFormat="1" ht="15" x14ac:dyDescent="0.25">
      <c r="A102" s="44">
        <v>13</v>
      </c>
      <c r="B102" s="45" t="s">
        <v>37</v>
      </c>
      <c r="C102" s="50"/>
      <c r="D102" s="46"/>
      <c r="E102" s="63"/>
      <c r="F102" s="50"/>
      <c r="G102" s="46"/>
      <c r="H102" s="63"/>
      <c r="I102" s="50"/>
      <c r="J102" s="46"/>
      <c r="K102" s="64"/>
      <c r="L102" s="50"/>
      <c r="M102" s="46"/>
      <c r="N102" s="64"/>
    </row>
    <row r="103" spans="1:14" s="80" customFormat="1" x14ac:dyDescent="0.2">
      <c r="A103" s="48"/>
      <c r="B103" s="49" t="s">
        <v>3</v>
      </c>
      <c r="C103" s="50">
        <v>100.33</v>
      </c>
      <c r="D103" s="51">
        <v>100.32954607400001</v>
      </c>
      <c r="E103" s="52">
        <f>C103-D103</f>
        <v>4.5392599999161121E-4</v>
      </c>
      <c r="F103" s="50">
        <v>185.23</v>
      </c>
      <c r="G103" s="53">
        <v>185.22701860000004</v>
      </c>
      <c r="H103" s="52">
        <f>F103-G103</f>
        <v>2.9813999999532825E-3</v>
      </c>
      <c r="I103" s="50">
        <v>6119</v>
      </c>
      <c r="J103" s="54">
        <v>6119</v>
      </c>
      <c r="K103" s="55">
        <f>I103-J103</f>
        <v>0</v>
      </c>
      <c r="L103" s="50">
        <v>8812</v>
      </c>
      <c r="M103" s="56">
        <v>8812</v>
      </c>
      <c r="N103" s="55">
        <f>L103-M103</f>
        <v>0</v>
      </c>
    </row>
    <row r="104" spans="1:14" x14ac:dyDescent="0.2">
      <c r="A104" s="48"/>
      <c r="B104" s="49" t="s">
        <v>4</v>
      </c>
      <c r="C104" s="50">
        <v>187.22</v>
      </c>
      <c r="D104" s="51">
        <v>187.220644953</v>
      </c>
      <c r="E104" s="52">
        <f t="shared" ref="E104:E108" si="48">C104-D104</f>
        <v>-6.4495300000544376E-4</v>
      </c>
      <c r="F104" s="50">
        <v>238.99</v>
      </c>
      <c r="G104" s="53">
        <v>238.99207381299999</v>
      </c>
      <c r="H104" s="52">
        <f t="shared" ref="H104:H108" si="49">F104-G104</f>
        <v>-2.0738129999813282E-3</v>
      </c>
      <c r="I104" s="50">
        <v>56017</v>
      </c>
      <c r="J104" s="54">
        <v>56017</v>
      </c>
      <c r="K104" s="55">
        <f t="shared" ref="K104:K108" si="50">I104-J104</f>
        <v>0</v>
      </c>
      <c r="L104" s="50">
        <v>59396</v>
      </c>
      <c r="M104" s="56">
        <v>59396</v>
      </c>
      <c r="N104" s="55">
        <f t="shared" ref="N104:N108" si="51">L104-M104</f>
        <v>0</v>
      </c>
    </row>
    <row r="105" spans="1:14" x14ac:dyDescent="0.2">
      <c r="A105" s="48"/>
      <c r="B105" s="49" t="s">
        <v>5</v>
      </c>
      <c r="C105" s="50">
        <v>105.05</v>
      </c>
      <c r="D105" s="51">
        <v>105.049770604</v>
      </c>
      <c r="E105" s="52">
        <f t="shared" si="48"/>
        <v>2.2939599999460825E-4</v>
      </c>
      <c r="F105" s="50">
        <v>56.2</v>
      </c>
      <c r="G105" s="53">
        <v>56.199980695000015</v>
      </c>
      <c r="H105" s="52">
        <f t="shared" si="49"/>
        <v>1.9304999987923566E-5</v>
      </c>
      <c r="I105" s="50">
        <v>40</v>
      </c>
      <c r="J105" s="54">
        <v>40</v>
      </c>
      <c r="K105" s="55">
        <f t="shared" si="50"/>
        <v>0</v>
      </c>
      <c r="L105" s="50">
        <v>15</v>
      </c>
      <c r="M105" s="56">
        <v>15</v>
      </c>
      <c r="N105" s="55">
        <f t="shared" si="51"/>
        <v>0</v>
      </c>
    </row>
    <row r="106" spans="1:14" x14ac:dyDescent="0.2">
      <c r="A106" s="48"/>
      <c r="B106" s="49" t="s">
        <v>6</v>
      </c>
      <c r="C106" s="50">
        <v>2.52</v>
      </c>
      <c r="D106" s="75">
        <v>2.5174278702499997</v>
      </c>
      <c r="E106" s="52">
        <f t="shared" si="48"/>
        <v>2.5721297500003182E-3</v>
      </c>
      <c r="F106" s="50">
        <v>0.71</v>
      </c>
      <c r="G106" s="53">
        <v>0.71089040580001395</v>
      </c>
      <c r="H106" s="52">
        <f t="shared" si="49"/>
        <v>-8.9040580001398251E-4</v>
      </c>
      <c r="I106" s="50">
        <v>0</v>
      </c>
      <c r="J106" s="76">
        <v>0</v>
      </c>
      <c r="K106" s="55">
        <f t="shared" si="50"/>
        <v>0</v>
      </c>
      <c r="L106" s="50">
        <v>0</v>
      </c>
      <c r="M106" s="56">
        <v>0</v>
      </c>
      <c r="N106" s="55">
        <f t="shared" si="51"/>
        <v>0</v>
      </c>
    </row>
    <row r="107" spans="1:14" x14ac:dyDescent="0.2">
      <c r="A107" s="48"/>
      <c r="B107" s="49" t="s">
        <v>25</v>
      </c>
      <c r="C107" s="50">
        <v>0</v>
      </c>
      <c r="D107" s="75">
        <v>0</v>
      </c>
      <c r="E107" s="52">
        <f t="shared" si="48"/>
        <v>0</v>
      </c>
      <c r="F107" s="50">
        <v>0</v>
      </c>
      <c r="G107" s="53">
        <v>0</v>
      </c>
      <c r="H107" s="52">
        <f t="shared" si="49"/>
        <v>0</v>
      </c>
      <c r="I107" s="50">
        <v>0</v>
      </c>
      <c r="J107" s="76">
        <v>0</v>
      </c>
      <c r="K107" s="55">
        <f t="shared" si="50"/>
        <v>0</v>
      </c>
      <c r="L107" s="50">
        <v>0</v>
      </c>
      <c r="M107" s="56">
        <v>0</v>
      </c>
      <c r="N107" s="55">
        <f t="shared" si="51"/>
        <v>0</v>
      </c>
    </row>
    <row r="108" spans="1:14" s="43" customFormat="1" ht="15" x14ac:dyDescent="0.25">
      <c r="A108" s="44"/>
      <c r="B108" s="57"/>
      <c r="C108" s="58">
        <f>C103+C104+C105+C106+C107</f>
        <v>395.12</v>
      </c>
      <c r="D108" s="59">
        <f>D103+D104+D105+D106+D107</f>
        <v>395.11738950124999</v>
      </c>
      <c r="E108" s="60">
        <f t="shared" si="48"/>
        <v>2.6104987500161769E-3</v>
      </c>
      <c r="F108" s="58">
        <f>F103+F104+F105+F106+F107</f>
        <v>481.13</v>
      </c>
      <c r="G108" s="59">
        <f>G103+G104+G105+G106+G107</f>
        <v>481.12996351380002</v>
      </c>
      <c r="H108" s="60">
        <f t="shared" si="49"/>
        <v>3.6486199974206102E-5</v>
      </c>
      <c r="I108" s="58">
        <f>I103+I104+I105+I106+I107</f>
        <v>62176</v>
      </c>
      <c r="J108" s="61">
        <f>J103+J104+J105+J106+J107</f>
        <v>62176</v>
      </c>
      <c r="K108" s="62">
        <f t="shared" si="50"/>
        <v>0</v>
      </c>
      <c r="L108" s="58">
        <f>L103+L104+L105+L106+L107</f>
        <v>68223</v>
      </c>
      <c r="M108" s="61">
        <f>M103+M104+M105+M106+M107</f>
        <v>68223</v>
      </c>
      <c r="N108" s="62">
        <f t="shared" si="51"/>
        <v>0</v>
      </c>
    </row>
    <row r="109" spans="1:14" x14ac:dyDescent="0.2">
      <c r="A109" s="48"/>
      <c r="B109" s="49"/>
      <c r="C109" s="50"/>
      <c r="D109" s="75"/>
      <c r="E109" s="88"/>
      <c r="F109" s="50"/>
      <c r="G109" s="53"/>
      <c r="H109" s="88"/>
      <c r="I109" s="50"/>
      <c r="J109" s="76"/>
      <c r="K109" s="89"/>
      <c r="L109" s="50"/>
      <c r="M109" s="56"/>
      <c r="N109" s="89"/>
    </row>
    <row r="110" spans="1:14" s="43" customFormat="1" ht="15" x14ac:dyDescent="0.25">
      <c r="A110" s="44">
        <v>14</v>
      </c>
      <c r="B110" s="45" t="s">
        <v>38</v>
      </c>
      <c r="C110" s="50"/>
      <c r="D110" s="46"/>
      <c r="E110" s="63"/>
      <c r="F110" s="50"/>
      <c r="G110" s="46"/>
      <c r="H110" s="63"/>
      <c r="I110" s="50"/>
      <c r="J110" s="46"/>
      <c r="K110" s="64"/>
      <c r="L110" s="50"/>
      <c r="M110" s="46"/>
      <c r="N110" s="64"/>
    </row>
    <row r="111" spans="1:14" x14ac:dyDescent="0.2">
      <c r="A111" s="48"/>
      <c r="B111" s="49" t="s">
        <v>3</v>
      </c>
      <c r="C111" s="50">
        <v>7.03</v>
      </c>
      <c r="D111" s="51">
        <v>7.0273832999999994</v>
      </c>
      <c r="E111" s="52">
        <f>C111-D111</f>
        <v>2.6167000000008045E-3</v>
      </c>
      <c r="F111" s="50">
        <v>15.36</v>
      </c>
      <c r="G111" s="53">
        <v>15.358291199999998</v>
      </c>
      <c r="H111" s="52">
        <f>F111-G111</f>
        <v>1.708800000001176E-3</v>
      </c>
      <c r="I111" s="50">
        <v>281</v>
      </c>
      <c r="J111" s="54">
        <v>281</v>
      </c>
      <c r="K111" s="55">
        <f>I111-J111</f>
        <v>0</v>
      </c>
      <c r="L111" s="50">
        <v>2707</v>
      </c>
      <c r="M111" s="56">
        <v>2707</v>
      </c>
      <c r="N111" s="55">
        <f>L111-M111</f>
        <v>0</v>
      </c>
    </row>
    <row r="112" spans="1:14" x14ac:dyDescent="0.2">
      <c r="A112" s="48"/>
      <c r="B112" s="49" t="s">
        <v>4</v>
      </c>
      <c r="C112" s="50">
        <v>169.38</v>
      </c>
      <c r="D112" s="51">
        <v>169.37747939999997</v>
      </c>
      <c r="E112" s="52">
        <f t="shared" ref="E112:E116" si="52">C112-D112</f>
        <v>2.520600000025297E-3</v>
      </c>
      <c r="F112" s="50">
        <v>313.99</v>
      </c>
      <c r="G112" s="65">
        <v>313.99123909999997</v>
      </c>
      <c r="H112" s="52">
        <f t="shared" ref="H112:H116" si="53">F112-G112</f>
        <v>-1.2390999999638552E-3</v>
      </c>
      <c r="I112" s="50">
        <v>63939</v>
      </c>
      <c r="J112" s="54">
        <v>63939</v>
      </c>
      <c r="K112" s="55">
        <f t="shared" ref="K112:K116" si="54">I112-J112</f>
        <v>0</v>
      </c>
      <c r="L112" s="50">
        <v>86393</v>
      </c>
      <c r="M112" s="66">
        <v>86393</v>
      </c>
      <c r="N112" s="55">
        <f t="shared" ref="N112:N116" si="55">L112-M112</f>
        <v>0</v>
      </c>
    </row>
    <row r="113" spans="1:14" x14ac:dyDescent="0.2">
      <c r="A113" s="48"/>
      <c r="B113" s="49" t="s">
        <v>5</v>
      </c>
      <c r="C113" s="50">
        <v>830.24</v>
      </c>
      <c r="D113" s="51">
        <v>890.96426506599994</v>
      </c>
      <c r="E113" s="52">
        <f t="shared" si="52"/>
        <v>-60.72426506599993</v>
      </c>
      <c r="F113" s="50">
        <v>358.55</v>
      </c>
      <c r="G113" s="53">
        <v>358.55211075800565</v>
      </c>
      <c r="H113" s="52">
        <f t="shared" si="53"/>
        <v>-2.1107580056423103E-3</v>
      </c>
      <c r="I113" s="50">
        <v>28</v>
      </c>
      <c r="J113" s="54">
        <v>28</v>
      </c>
      <c r="K113" s="55">
        <f t="shared" si="54"/>
        <v>0</v>
      </c>
      <c r="L113" s="50">
        <v>55</v>
      </c>
      <c r="M113" s="56">
        <v>55</v>
      </c>
      <c r="N113" s="55">
        <f t="shared" si="55"/>
        <v>0</v>
      </c>
    </row>
    <row r="114" spans="1:14" x14ac:dyDescent="0.2">
      <c r="A114" s="48"/>
      <c r="B114" s="49" t="s">
        <v>6</v>
      </c>
      <c r="C114" s="50">
        <v>0</v>
      </c>
      <c r="D114" s="51">
        <v>0</v>
      </c>
      <c r="E114" s="52">
        <f t="shared" si="52"/>
        <v>0</v>
      </c>
      <c r="F114" s="50">
        <v>0</v>
      </c>
      <c r="G114" s="53">
        <v>0</v>
      </c>
      <c r="H114" s="52">
        <f t="shared" si="53"/>
        <v>0</v>
      </c>
      <c r="I114" s="50">
        <v>0</v>
      </c>
      <c r="J114" s="54">
        <v>0</v>
      </c>
      <c r="K114" s="55">
        <f t="shared" si="54"/>
        <v>0</v>
      </c>
      <c r="L114" s="50">
        <v>0</v>
      </c>
      <c r="M114" s="56">
        <v>0</v>
      </c>
      <c r="N114" s="55">
        <f t="shared" si="55"/>
        <v>0</v>
      </c>
    </row>
    <row r="115" spans="1:14" x14ac:dyDescent="0.2">
      <c r="A115" s="48"/>
      <c r="B115" s="49" t="s">
        <v>25</v>
      </c>
      <c r="C115" s="50">
        <v>7.28</v>
      </c>
      <c r="D115" s="51">
        <v>0</v>
      </c>
      <c r="E115" s="52">
        <f t="shared" si="52"/>
        <v>7.28</v>
      </c>
      <c r="F115" s="50">
        <v>0.61</v>
      </c>
      <c r="G115" s="53">
        <v>0.61152399999999996</v>
      </c>
      <c r="H115" s="52">
        <f t="shared" si="53"/>
        <v>-1.5239999999999698E-3</v>
      </c>
      <c r="I115" s="50">
        <v>0</v>
      </c>
      <c r="J115" s="54">
        <v>0</v>
      </c>
      <c r="K115" s="55">
        <f t="shared" si="54"/>
        <v>0</v>
      </c>
      <c r="L115" s="50">
        <v>0</v>
      </c>
      <c r="M115" s="56">
        <v>0</v>
      </c>
      <c r="N115" s="55">
        <f t="shared" si="55"/>
        <v>0</v>
      </c>
    </row>
    <row r="116" spans="1:14" s="43" customFormat="1" ht="15" x14ac:dyDescent="0.25">
      <c r="A116" s="44"/>
      <c r="B116" s="57"/>
      <c r="C116" s="58">
        <f>C111+C112+C113+C114+C115</f>
        <v>1013.93</v>
      </c>
      <c r="D116" s="59">
        <f>D111+D112+D113+D114+D115</f>
        <v>1067.369127766</v>
      </c>
      <c r="E116" s="60">
        <f t="shared" si="52"/>
        <v>-53.43912776600007</v>
      </c>
      <c r="F116" s="58">
        <f>F111+F112+F113+F114+F115</f>
        <v>688.5100000000001</v>
      </c>
      <c r="G116" s="59">
        <f>G111+G112+G113+G114+G115</f>
        <v>688.51316505800571</v>
      </c>
      <c r="H116" s="60">
        <f t="shared" si="53"/>
        <v>-3.1650580056066246E-3</v>
      </c>
      <c r="I116" s="58">
        <f>I111+I112+I113+I114+I115</f>
        <v>64248</v>
      </c>
      <c r="J116" s="61">
        <f>J111+J112+J113+J114+J115</f>
        <v>64248</v>
      </c>
      <c r="K116" s="62">
        <f t="shared" si="54"/>
        <v>0</v>
      </c>
      <c r="L116" s="58">
        <f>L111+L112+L113+L114+L115</f>
        <v>89155</v>
      </c>
      <c r="M116" s="61">
        <f>M111+M112+M113+M114+M115</f>
        <v>89155</v>
      </c>
      <c r="N116" s="62">
        <f t="shared" si="55"/>
        <v>0</v>
      </c>
    </row>
    <row r="117" spans="1:14" x14ac:dyDescent="0.2">
      <c r="A117" s="48"/>
      <c r="B117" s="49"/>
      <c r="C117" s="50"/>
      <c r="D117" s="51"/>
      <c r="E117" s="52"/>
      <c r="F117" s="50"/>
      <c r="G117" s="53"/>
      <c r="H117" s="52"/>
      <c r="I117" s="50"/>
      <c r="J117" s="54"/>
      <c r="K117" s="55"/>
      <c r="L117" s="50"/>
      <c r="M117" s="56"/>
      <c r="N117" s="55"/>
    </row>
    <row r="118" spans="1:14" s="43" customFormat="1" ht="15" x14ac:dyDescent="0.25">
      <c r="A118" s="44">
        <v>15</v>
      </c>
      <c r="B118" s="45" t="s">
        <v>39</v>
      </c>
      <c r="C118" s="50"/>
      <c r="D118" s="46"/>
      <c r="E118" s="63"/>
      <c r="F118" s="50"/>
      <c r="G118" s="46"/>
      <c r="H118" s="63"/>
      <c r="I118" s="50"/>
      <c r="J118" s="46"/>
      <c r="K118" s="64"/>
      <c r="L118" s="50"/>
      <c r="M118" s="46"/>
      <c r="N118" s="64"/>
    </row>
    <row r="119" spans="1:14" x14ac:dyDescent="0.2">
      <c r="A119" s="48"/>
      <c r="B119" s="49" t="s">
        <v>3</v>
      </c>
      <c r="C119" s="50">
        <v>87.47</v>
      </c>
      <c r="D119" s="51">
        <v>87.469529199999997</v>
      </c>
      <c r="E119" s="52">
        <f>C119-D119</f>
        <v>4.7080000000221389E-4</v>
      </c>
      <c r="F119" s="50">
        <v>164.47</v>
      </c>
      <c r="G119" s="53">
        <v>164.46785739999999</v>
      </c>
      <c r="H119" s="52">
        <f>F119-G119</f>
        <v>2.1426000000133172E-3</v>
      </c>
      <c r="I119" s="50">
        <v>17412</v>
      </c>
      <c r="J119" s="54">
        <v>17412</v>
      </c>
      <c r="K119" s="55">
        <f>I119-J119</f>
        <v>0</v>
      </c>
      <c r="L119" s="50">
        <v>29859</v>
      </c>
      <c r="M119" s="56">
        <v>29859</v>
      </c>
      <c r="N119" s="55">
        <f>L119-M119</f>
        <v>0</v>
      </c>
    </row>
    <row r="120" spans="1:14" x14ac:dyDescent="0.2">
      <c r="A120" s="48"/>
      <c r="B120" s="49" t="s">
        <v>4</v>
      </c>
      <c r="C120" s="50">
        <v>484.28</v>
      </c>
      <c r="D120" s="51">
        <v>484.27659299999982</v>
      </c>
      <c r="E120" s="52">
        <f t="shared" ref="E120:E124" si="56">C120-D120</f>
        <v>3.4070000001520384E-3</v>
      </c>
      <c r="F120" s="50">
        <v>669.65</v>
      </c>
      <c r="G120" s="53">
        <v>669.65478569999311</v>
      </c>
      <c r="H120" s="52">
        <f t="shared" ref="H120:H124" si="57">F120-G120</f>
        <v>-4.7856999931354949E-3</v>
      </c>
      <c r="I120" s="50">
        <v>113088</v>
      </c>
      <c r="J120" s="54">
        <v>113085</v>
      </c>
      <c r="K120" s="55">
        <f t="shared" ref="K120:K124" si="58">I120-J120</f>
        <v>3</v>
      </c>
      <c r="L120" s="50">
        <v>133748</v>
      </c>
      <c r="M120" s="56">
        <v>133748</v>
      </c>
      <c r="N120" s="55">
        <f t="shared" ref="N120:N124" si="59">L120-M120</f>
        <v>0</v>
      </c>
    </row>
    <row r="121" spans="1:14" x14ac:dyDescent="0.2">
      <c r="A121" s="48"/>
      <c r="B121" s="49" t="s">
        <v>5</v>
      </c>
      <c r="C121" s="50">
        <v>377.17</v>
      </c>
      <c r="D121" s="51">
        <v>377.16567917417336</v>
      </c>
      <c r="E121" s="52">
        <f t="shared" si="56"/>
        <v>4.3208258266531629E-3</v>
      </c>
      <c r="F121" s="50">
        <v>389.95</v>
      </c>
      <c r="G121" s="53">
        <v>389.95129053200219</v>
      </c>
      <c r="H121" s="52">
        <f t="shared" si="57"/>
        <v>-1.2905320022014166E-3</v>
      </c>
      <c r="I121" s="50">
        <v>52</v>
      </c>
      <c r="J121" s="54">
        <v>52</v>
      </c>
      <c r="K121" s="55">
        <f t="shared" si="58"/>
        <v>0</v>
      </c>
      <c r="L121" s="50">
        <v>82</v>
      </c>
      <c r="M121" s="56">
        <v>82</v>
      </c>
      <c r="N121" s="55">
        <f t="shared" si="59"/>
        <v>0</v>
      </c>
    </row>
    <row r="122" spans="1:14" s="90" customFormat="1" x14ac:dyDescent="0.2">
      <c r="A122" s="48"/>
      <c r="B122" s="49" t="s">
        <v>6</v>
      </c>
      <c r="C122" s="50">
        <v>1.07</v>
      </c>
      <c r="D122" s="51">
        <v>482.00532321428182</v>
      </c>
      <c r="E122" s="52">
        <f t="shared" si="56"/>
        <v>-480.93532321428182</v>
      </c>
      <c r="F122" s="50">
        <v>13.23</v>
      </c>
      <c r="G122" s="65">
        <v>13.229677782999994</v>
      </c>
      <c r="H122" s="52">
        <f t="shared" si="57"/>
        <v>3.2221700000611975E-4</v>
      </c>
      <c r="I122" s="50">
        <v>22</v>
      </c>
      <c r="J122" s="54">
        <v>664</v>
      </c>
      <c r="K122" s="55">
        <f t="shared" si="58"/>
        <v>-642</v>
      </c>
      <c r="L122" s="50">
        <v>35</v>
      </c>
      <c r="M122" s="66">
        <v>35</v>
      </c>
      <c r="N122" s="55">
        <f t="shared" si="59"/>
        <v>0</v>
      </c>
    </row>
    <row r="123" spans="1:14" s="90" customFormat="1" x14ac:dyDescent="0.2">
      <c r="A123" s="48"/>
      <c r="B123" s="49" t="s">
        <v>25</v>
      </c>
      <c r="C123" s="50">
        <v>368.62</v>
      </c>
      <c r="D123" s="51">
        <v>0</v>
      </c>
      <c r="E123" s="52">
        <f t="shared" si="56"/>
        <v>368.62</v>
      </c>
      <c r="F123" s="50">
        <v>362.96</v>
      </c>
      <c r="G123" s="71">
        <v>362.956250399</v>
      </c>
      <c r="H123" s="52">
        <f t="shared" si="57"/>
        <v>3.7496009999813396E-3</v>
      </c>
      <c r="I123" s="50">
        <v>75</v>
      </c>
      <c r="J123" s="54">
        <v>0</v>
      </c>
      <c r="K123" s="55">
        <f t="shared" si="58"/>
        <v>75</v>
      </c>
      <c r="L123" s="50">
        <v>326</v>
      </c>
      <c r="M123" s="72">
        <v>326</v>
      </c>
      <c r="N123" s="55">
        <f t="shared" si="59"/>
        <v>0</v>
      </c>
    </row>
    <row r="124" spans="1:14" s="91" customFormat="1" ht="15" x14ac:dyDescent="0.25">
      <c r="A124" s="44"/>
      <c r="B124" s="57"/>
      <c r="C124" s="58">
        <f>C119+C120+C121+C122+C123</f>
        <v>1318.6100000000001</v>
      </c>
      <c r="D124" s="59">
        <f>D119+D120+D121+D122+D123</f>
        <v>1430.917124588455</v>
      </c>
      <c r="E124" s="60">
        <f t="shared" si="56"/>
        <v>-112.30712458845483</v>
      </c>
      <c r="F124" s="58">
        <f>F119+F120+F121+F122+F123</f>
        <v>1600.26</v>
      </c>
      <c r="G124" s="59">
        <f>G119+G120+G121+G122+G123</f>
        <v>1600.2598618139953</v>
      </c>
      <c r="H124" s="60">
        <f t="shared" si="57"/>
        <v>1.3818600473314291E-4</v>
      </c>
      <c r="I124" s="58">
        <f>I119+I120+I121+I122+I123</f>
        <v>130649</v>
      </c>
      <c r="J124" s="61">
        <f>J119+J120+J121+J122+J123</f>
        <v>131213</v>
      </c>
      <c r="K124" s="62">
        <f t="shared" si="58"/>
        <v>-564</v>
      </c>
      <c r="L124" s="58">
        <f>L119+L120+L121+L122+L123</f>
        <v>164050</v>
      </c>
      <c r="M124" s="61">
        <f>M119+M120+M121+M122+M123</f>
        <v>164050</v>
      </c>
      <c r="N124" s="62">
        <f t="shared" si="59"/>
        <v>0</v>
      </c>
    </row>
    <row r="125" spans="1:14" s="90" customFormat="1" x14ac:dyDescent="0.2">
      <c r="A125" s="48"/>
      <c r="B125" s="49"/>
      <c r="C125" s="50"/>
      <c r="D125" s="51"/>
      <c r="E125" s="52"/>
      <c r="F125" s="50"/>
      <c r="G125" s="71"/>
      <c r="H125" s="52"/>
      <c r="I125" s="50"/>
      <c r="J125" s="54"/>
      <c r="K125" s="55"/>
      <c r="L125" s="50"/>
      <c r="M125" s="72"/>
      <c r="N125" s="55"/>
    </row>
    <row r="126" spans="1:14" s="91" customFormat="1" ht="15" x14ac:dyDescent="0.25">
      <c r="A126" s="44">
        <v>16</v>
      </c>
      <c r="B126" s="45" t="s">
        <v>19</v>
      </c>
      <c r="C126" s="50"/>
      <c r="D126" s="46"/>
      <c r="E126" s="63"/>
      <c r="F126" s="50"/>
      <c r="G126" s="46"/>
      <c r="H126" s="63"/>
      <c r="I126" s="50"/>
      <c r="J126" s="46"/>
      <c r="K126" s="64"/>
      <c r="L126" s="50"/>
      <c r="M126" s="46"/>
      <c r="N126" s="64"/>
    </row>
    <row r="127" spans="1:14" s="90" customFormat="1" x14ac:dyDescent="0.2">
      <c r="A127" s="48"/>
      <c r="B127" s="49" t="s">
        <v>3</v>
      </c>
      <c r="C127" s="50">
        <v>401.07</v>
      </c>
      <c r="D127" s="51">
        <v>401.07473431499966</v>
      </c>
      <c r="E127" s="52">
        <f>C127-D127</f>
        <v>-4.7343149996663669E-3</v>
      </c>
      <c r="F127" s="50">
        <v>466.77</v>
      </c>
      <c r="G127" s="53">
        <v>466.76961128699821</v>
      </c>
      <c r="H127" s="52">
        <f>F127-G127</f>
        <v>3.8871300176879231E-4</v>
      </c>
      <c r="I127" s="50">
        <v>419</v>
      </c>
      <c r="J127" s="54">
        <v>419</v>
      </c>
      <c r="K127" s="55">
        <f>I127-J127</f>
        <v>0</v>
      </c>
      <c r="L127" s="50">
        <v>442</v>
      </c>
      <c r="M127" s="56">
        <v>442</v>
      </c>
      <c r="N127" s="55">
        <f>L127-M127</f>
        <v>0</v>
      </c>
    </row>
    <row r="128" spans="1:14" s="90" customFormat="1" x14ac:dyDescent="0.2">
      <c r="A128" s="48"/>
      <c r="B128" s="49" t="s">
        <v>4</v>
      </c>
      <c r="C128" s="50">
        <v>1243.06</v>
      </c>
      <c r="D128" s="51">
        <v>1243.0577952499998</v>
      </c>
      <c r="E128" s="52">
        <f t="shared" ref="E128:E132" si="60">C128-D128</f>
        <v>2.204750000146305E-3</v>
      </c>
      <c r="F128" s="50">
        <v>1474.65</v>
      </c>
      <c r="G128" s="53">
        <v>1474.6519825950018</v>
      </c>
      <c r="H128" s="52">
        <f t="shared" ref="H128:H132" si="61">F128-G128</f>
        <v>-1.9825950016638672E-3</v>
      </c>
      <c r="I128" s="50">
        <v>250104</v>
      </c>
      <c r="J128" s="54">
        <v>250104</v>
      </c>
      <c r="K128" s="55">
        <f t="shared" ref="K128:K132" si="62">I128-J128</f>
        <v>0</v>
      </c>
      <c r="L128" s="50">
        <v>291204</v>
      </c>
      <c r="M128" s="56">
        <v>291204</v>
      </c>
      <c r="N128" s="55">
        <f t="shared" ref="N128:N132" si="63">L128-M128</f>
        <v>0</v>
      </c>
    </row>
    <row r="129" spans="1:14" s="90" customFormat="1" x14ac:dyDescent="0.2">
      <c r="A129" s="48"/>
      <c r="B129" s="49" t="s">
        <v>5</v>
      </c>
      <c r="C129" s="50">
        <v>173.74</v>
      </c>
      <c r="D129" s="51">
        <v>173.74242021900002</v>
      </c>
      <c r="E129" s="52">
        <f t="shared" si="60"/>
        <v>-2.4202190000153223E-3</v>
      </c>
      <c r="F129" s="50">
        <v>175.8</v>
      </c>
      <c r="G129" s="53">
        <v>175.79761869199999</v>
      </c>
      <c r="H129" s="52">
        <f t="shared" si="61"/>
        <v>2.3813080000252285E-3</v>
      </c>
      <c r="I129" s="50">
        <v>33</v>
      </c>
      <c r="J129" s="54">
        <v>33</v>
      </c>
      <c r="K129" s="55">
        <f t="shared" si="62"/>
        <v>0</v>
      </c>
      <c r="L129" s="50">
        <v>45</v>
      </c>
      <c r="M129" s="56">
        <v>45</v>
      </c>
      <c r="N129" s="55">
        <f t="shared" si="63"/>
        <v>0</v>
      </c>
    </row>
    <row r="130" spans="1:14" s="90" customFormat="1" x14ac:dyDescent="0.2">
      <c r="A130" s="48"/>
      <c r="B130" s="49" t="s">
        <v>6</v>
      </c>
      <c r="C130" s="50">
        <v>0</v>
      </c>
      <c r="D130" s="51">
        <v>48.827270977999987</v>
      </c>
      <c r="E130" s="52">
        <f t="shared" si="60"/>
        <v>-48.827270977999987</v>
      </c>
      <c r="F130" s="50">
        <v>0</v>
      </c>
      <c r="G130" s="53">
        <v>0</v>
      </c>
      <c r="H130" s="52">
        <f t="shared" si="61"/>
        <v>0</v>
      </c>
      <c r="I130" s="50">
        <v>0</v>
      </c>
      <c r="J130" s="54">
        <v>338</v>
      </c>
      <c r="K130" s="55">
        <f t="shared" si="62"/>
        <v>-338</v>
      </c>
      <c r="L130" s="50">
        <v>0</v>
      </c>
      <c r="M130" s="56">
        <v>0</v>
      </c>
      <c r="N130" s="55">
        <f t="shared" si="63"/>
        <v>0</v>
      </c>
    </row>
    <row r="131" spans="1:14" s="90" customFormat="1" x14ac:dyDescent="0.2">
      <c r="A131" s="48"/>
      <c r="B131" s="49" t="s">
        <v>25</v>
      </c>
      <c r="C131" s="50">
        <v>48.83</v>
      </c>
      <c r="D131" s="51">
        <v>0</v>
      </c>
      <c r="E131" s="52">
        <f t="shared" si="60"/>
        <v>48.83</v>
      </c>
      <c r="F131" s="50">
        <v>31.55</v>
      </c>
      <c r="G131" s="53">
        <v>31.545535529000002</v>
      </c>
      <c r="H131" s="52">
        <f t="shared" si="61"/>
        <v>4.4644709999985821E-3</v>
      </c>
      <c r="I131" s="50">
        <v>338</v>
      </c>
      <c r="J131" s="54">
        <v>0</v>
      </c>
      <c r="K131" s="55">
        <f t="shared" si="62"/>
        <v>338</v>
      </c>
      <c r="L131" s="50">
        <v>289</v>
      </c>
      <c r="M131" s="56">
        <v>289</v>
      </c>
      <c r="N131" s="55">
        <f t="shared" si="63"/>
        <v>0</v>
      </c>
    </row>
    <row r="132" spans="1:14" s="91" customFormat="1" ht="15" x14ac:dyDescent="0.25">
      <c r="A132" s="44"/>
      <c r="B132" s="57"/>
      <c r="C132" s="58">
        <f>C127+C128+C129+C130+C131</f>
        <v>1866.6999999999998</v>
      </c>
      <c r="D132" s="59">
        <f>D127+D128+D129+D130+D131</f>
        <v>1866.7022207619993</v>
      </c>
      <c r="E132" s="60">
        <f t="shared" si="60"/>
        <v>-2.2207619995242567E-3</v>
      </c>
      <c r="F132" s="58">
        <f>F127+F128+F129+F130+F131</f>
        <v>2148.7700000000004</v>
      </c>
      <c r="G132" s="59">
        <f>G127+G128+G129+G130+G131</f>
        <v>2148.7647481029999</v>
      </c>
      <c r="H132" s="60">
        <f t="shared" si="61"/>
        <v>5.2518970005621668E-3</v>
      </c>
      <c r="I132" s="58">
        <f>I127+I128+I129+I130+I131</f>
        <v>250894</v>
      </c>
      <c r="J132" s="61">
        <f>J127+J128+J129+J130+J131</f>
        <v>250894</v>
      </c>
      <c r="K132" s="62">
        <f t="shared" si="62"/>
        <v>0</v>
      </c>
      <c r="L132" s="58">
        <f>L127+L128+L129+L130+L131</f>
        <v>291980</v>
      </c>
      <c r="M132" s="61">
        <f>M127+M128+M129+M130+M131</f>
        <v>291980</v>
      </c>
      <c r="N132" s="62">
        <f t="shared" si="63"/>
        <v>0</v>
      </c>
    </row>
    <row r="133" spans="1:14" s="90" customFormat="1" x14ac:dyDescent="0.2">
      <c r="A133" s="48"/>
      <c r="B133" s="49"/>
      <c r="C133" s="50"/>
      <c r="D133" s="51"/>
      <c r="E133" s="52"/>
      <c r="F133" s="50"/>
      <c r="G133" s="53"/>
      <c r="H133" s="52"/>
      <c r="I133" s="50"/>
      <c r="J133" s="54"/>
      <c r="K133" s="55"/>
      <c r="L133" s="50"/>
      <c r="M133" s="56"/>
      <c r="N133" s="55"/>
    </row>
    <row r="134" spans="1:14" s="91" customFormat="1" ht="15" x14ac:dyDescent="0.25">
      <c r="A134" s="44">
        <v>17</v>
      </c>
      <c r="B134" s="45" t="s">
        <v>21</v>
      </c>
      <c r="C134" s="50"/>
      <c r="D134" s="46"/>
      <c r="E134" s="63"/>
      <c r="F134" s="50"/>
      <c r="G134" s="46"/>
      <c r="H134" s="63"/>
      <c r="I134" s="50"/>
      <c r="J134" s="46"/>
      <c r="K134" s="64"/>
      <c r="L134" s="50"/>
      <c r="M134" s="46"/>
      <c r="N134" s="64"/>
    </row>
    <row r="135" spans="1:14" s="90" customFormat="1" x14ac:dyDescent="0.2">
      <c r="A135" s="48"/>
      <c r="B135" s="49" t="s">
        <v>3</v>
      </c>
      <c r="C135" s="50">
        <v>10.27</v>
      </c>
      <c r="D135" s="51">
        <v>10.26544537</v>
      </c>
      <c r="E135" s="52">
        <f>C135-D135</f>
        <v>4.5546299999994488E-3</v>
      </c>
      <c r="F135" s="50">
        <v>24.91</v>
      </c>
      <c r="G135" s="53">
        <v>24.913108349999998</v>
      </c>
      <c r="H135" s="52">
        <f>F135-G135</f>
        <v>-3.1083499999979836E-3</v>
      </c>
      <c r="I135" s="50">
        <v>240</v>
      </c>
      <c r="J135" s="54">
        <v>240</v>
      </c>
      <c r="K135" s="55">
        <f>I135-J135</f>
        <v>0</v>
      </c>
      <c r="L135" s="50">
        <v>555</v>
      </c>
      <c r="M135" s="56">
        <v>555</v>
      </c>
      <c r="N135" s="55">
        <f>L135-M135</f>
        <v>0</v>
      </c>
    </row>
    <row r="136" spans="1:14" s="90" customFormat="1" x14ac:dyDescent="0.2">
      <c r="A136" s="48"/>
      <c r="B136" s="49" t="s">
        <v>4</v>
      </c>
      <c r="C136" s="50">
        <v>522.42999999999995</v>
      </c>
      <c r="D136" s="51">
        <v>522.43078929599994</v>
      </c>
      <c r="E136" s="52">
        <f t="shared" ref="E136:E140" si="64">C136-D136</f>
        <v>-7.892959999935556E-4</v>
      </c>
      <c r="F136" s="50">
        <v>644.84</v>
      </c>
      <c r="G136" s="53">
        <v>644.84141017099989</v>
      </c>
      <c r="H136" s="52">
        <f t="shared" ref="H136:H140" si="65">F136-G136</f>
        <v>-1.4101709998612932E-3</v>
      </c>
      <c r="I136" s="50">
        <v>120787</v>
      </c>
      <c r="J136" s="54">
        <v>120787</v>
      </c>
      <c r="K136" s="55">
        <f t="shared" ref="K136:K140" si="66">I136-J136</f>
        <v>0</v>
      </c>
      <c r="L136" s="50">
        <v>126219</v>
      </c>
      <c r="M136" s="56">
        <v>126219</v>
      </c>
      <c r="N136" s="55">
        <f t="shared" ref="N136:N140" si="67">L136-M136</f>
        <v>0</v>
      </c>
    </row>
    <row r="137" spans="1:14" s="90" customFormat="1" x14ac:dyDescent="0.2">
      <c r="A137" s="48"/>
      <c r="B137" s="49" t="s">
        <v>5</v>
      </c>
      <c r="C137" s="50">
        <v>29.16</v>
      </c>
      <c r="D137" s="51">
        <v>29.155052188999999</v>
      </c>
      <c r="E137" s="52">
        <f t="shared" si="64"/>
        <v>4.9478110000009679E-3</v>
      </c>
      <c r="F137" s="50">
        <v>71.709999999999994</v>
      </c>
      <c r="G137" s="53">
        <v>71.705951900000002</v>
      </c>
      <c r="H137" s="52">
        <f t="shared" si="65"/>
        <v>4.0480999999914502E-3</v>
      </c>
      <c r="I137" s="50">
        <v>0</v>
      </c>
      <c r="J137" s="54">
        <v>0</v>
      </c>
      <c r="K137" s="55">
        <f t="shared" si="66"/>
        <v>0</v>
      </c>
      <c r="L137" s="50">
        <v>0</v>
      </c>
      <c r="M137" s="56">
        <v>0</v>
      </c>
      <c r="N137" s="55">
        <f t="shared" si="67"/>
        <v>0</v>
      </c>
    </row>
    <row r="138" spans="1:14" s="90" customFormat="1" x14ac:dyDescent="0.2">
      <c r="A138" s="48"/>
      <c r="B138" s="49" t="s">
        <v>6</v>
      </c>
      <c r="C138" s="50">
        <v>3.28</v>
      </c>
      <c r="D138" s="51">
        <v>38.052826603</v>
      </c>
      <c r="E138" s="52">
        <f t="shared" si="64"/>
        <v>-34.772826602999999</v>
      </c>
      <c r="F138" s="50">
        <v>1.71</v>
      </c>
      <c r="G138" s="53">
        <v>1.7067108739999997</v>
      </c>
      <c r="H138" s="52">
        <f t="shared" si="65"/>
        <v>3.2891260000003086E-3</v>
      </c>
      <c r="I138" s="50">
        <v>120</v>
      </c>
      <c r="J138" s="54">
        <v>120</v>
      </c>
      <c r="K138" s="55">
        <f t="shared" si="66"/>
        <v>0</v>
      </c>
      <c r="L138" s="50">
        <v>81</v>
      </c>
      <c r="M138" s="56">
        <v>81</v>
      </c>
      <c r="N138" s="55">
        <f t="shared" si="67"/>
        <v>0</v>
      </c>
    </row>
    <row r="139" spans="1:14" s="90" customFormat="1" x14ac:dyDescent="0.2">
      <c r="A139" s="48"/>
      <c r="B139" s="49" t="s">
        <v>25</v>
      </c>
      <c r="C139" s="50">
        <v>34.78</v>
      </c>
      <c r="D139" s="51">
        <v>0</v>
      </c>
      <c r="E139" s="52">
        <f t="shared" si="64"/>
        <v>34.78</v>
      </c>
      <c r="F139" s="50">
        <v>19.78</v>
      </c>
      <c r="G139" s="53">
        <v>19.776672927</v>
      </c>
      <c r="H139" s="52">
        <f t="shared" si="65"/>
        <v>3.327073000001235E-3</v>
      </c>
      <c r="I139" s="50">
        <v>0</v>
      </c>
      <c r="J139" s="54">
        <v>0</v>
      </c>
      <c r="K139" s="55">
        <f t="shared" si="66"/>
        <v>0</v>
      </c>
      <c r="L139" s="50">
        <v>0</v>
      </c>
      <c r="M139" s="56">
        <v>0</v>
      </c>
      <c r="N139" s="55">
        <f t="shared" si="67"/>
        <v>0</v>
      </c>
    </row>
    <row r="140" spans="1:14" s="91" customFormat="1" ht="15" x14ac:dyDescent="0.25">
      <c r="A140" s="44"/>
      <c r="B140" s="57"/>
      <c r="C140" s="58">
        <f>C135+C136+C137+C138+C139</f>
        <v>599.91999999999985</v>
      </c>
      <c r="D140" s="59">
        <f>D135+D136+D137+D138+D139</f>
        <v>599.90411345799987</v>
      </c>
      <c r="E140" s="60">
        <f t="shared" si="64"/>
        <v>1.5886541999975634E-2</v>
      </c>
      <c r="F140" s="58">
        <f>F135+F136+F137+F138+F139</f>
        <v>762.95</v>
      </c>
      <c r="G140" s="59">
        <f>G135+G136+G137+G138+G139</f>
        <v>762.94385422199991</v>
      </c>
      <c r="H140" s="60">
        <f t="shared" si="65"/>
        <v>6.1457780001319406E-3</v>
      </c>
      <c r="I140" s="58">
        <f>I135+I136+I137+I138+I139</f>
        <v>121147</v>
      </c>
      <c r="J140" s="61">
        <f>J135+J136+J137+J138+J139</f>
        <v>121147</v>
      </c>
      <c r="K140" s="62">
        <f t="shared" si="66"/>
        <v>0</v>
      </c>
      <c r="L140" s="58">
        <f>L135+L136+L137+L138+L139</f>
        <v>126855</v>
      </c>
      <c r="M140" s="61">
        <f>M135+M136+M137+M138+M139</f>
        <v>126855</v>
      </c>
      <c r="N140" s="62">
        <f t="shared" si="67"/>
        <v>0</v>
      </c>
    </row>
    <row r="141" spans="1:14" s="90" customFormat="1" x14ac:dyDescent="0.2">
      <c r="A141" s="48"/>
      <c r="B141" s="49"/>
      <c r="C141" s="50"/>
      <c r="D141" s="51"/>
      <c r="E141" s="52"/>
      <c r="F141" s="50"/>
      <c r="G141" s="53"/>
      <c r="H141" s="52"/>
      <c r="I141" s="50"/>
      <c r="J141" s="54"/>
      <c r="K141" s="55"/>
      <c r="L141" s="50"/>
      <c r="M141" s="56"/>
      <c r="N141" s="55"/>
    </row>
    <row r="142" spans="1:14" s="91" customFormat="1" ht="15" x14ac:dyDescent="0.25">
      <c r="A142" s="44">
        <v>18</v>
      </c>
      <c r="B142" s="45" t="s">
        <v>40</v>
      </c>
      <c r="C142" s="50"/>
      <c r="D142" s="46"/>
      <c r="E142" s="63"/>
      <c r="F142" s="50"/>
      <c r="G142" s="46"/>
      <c r="H142" s="63"/>
      <c r="I142" s="50"/>
      <c r="J142" s="46"/>
      <c r="K142" s="64"/>
      <c r="L142" s="50"/>
      <c r="M142" s="46"/>
      <c r="N142" s="64"/>
    </row>
    <row r="143" spans="1:14" s="92" customFormat="1" ht="14.25" customHeight="1" x14ac:dyDescent="0.2">
      <c r="A143" s="48"/>
      <c r="B143" s="49" t="s">
        <v>3</v>
      </c>
      <c r="C143" s="50">
        <v>15.13</v>
      </c>
      <c r="D143" s="51">
        <v>15.1291859</v>
      </c>
      <c r="E143" s="52">
        <f>C143-D143</f>
        <v>8.1410000000126104E-4</v>
      </c>
      <c r="F143" s="50">
        <v>12.08</v>
      </c>
      <c r="G143" s="53">
        <v>12.078252995</v>
      </c>
      <c r="H143" s="52">
        <f>F143-G143</f>
        <v>1.7470050000003567E-3</v>
      </c>
      <c r="I143" s="50">
        <v>642</v>
      </c>
      <c r="J143" s="54">
        <v>642</v>
      </c>
      <c r="K143" s="55">
        <f>I143-J143</f>
        <v>0</v>
      </c>
      <c r="L143" s="50">
        <v>546</v>
      </c>
      <c r="M143" s="56">
        <v>546</v>
      </c>
      <c r="N143" s="55">
        <f>L143-M143</f>
        <v>0</v>
      </c>
    </row>
    <row r="144" spans="1:14" s="90" customFormat="1" x14ac:dyDescent="0.2">
      <c r="A144" s="48"/>
      <c r="B144" s="49" t="s">
        <v>4</v>
      </c>
      <c r="C144" s="50">
        <v>371.89</v>
      </c>
      <c r="D144" s="51">
        <v>371.88720895500001</v>
      </c>
      <c r="E144" s="52">
        <f t="shared" ref="E144:E148" si="68">C144-D144</f>
        <v>2.7910449999808407E-3</v>
      </c>
      <c r="F144" s="50">
        <v>390.9</v>
      </c>
      <c r="G144" s="65">
        <v>390.89979542400005</v>
      </c>
      <c r="H144" s="52">
        <f t="shared" ref="H144:H148" si="69">F144-G144</f>
        <v>2.045759999305119E-4</v>
      </c>
      <c r="I144" s="50">
        <v>158221</v>
      </c>
      <c r="J144" s="54">
        <v>158221</v>
      </c>
      <c r="K144" s="55">
        <f t="shared" ref="K144:K148" si="70">I144-J144</f>
        <v>0</v>
      </c>
      <c r="L144" s="50">
        <v>125811</v>
      </c>
      <c r="M144" s="66">
        <v>125811</v>
      </c>
      <c r="N144" s="55">
        <f t="shared" ref="N144:N148" si="71">L144-M144</f>
        <v>0</v>
      </c>
    </row>
    <row r="145" spans="1:14" s="90" customFormat="1" x14ac:dyDescent="0.2">
      <c r="A145" s="48"/>
      <c r="B145" s="49" t="s">
        <v>5</v>
      </c>
      <c r="C145" s="50">
        <v>12.81</v>
      </c>
      <c r="D145" s="51">
        <v>53.834943136870706</v>
      </c>
      <c r="E145" s="52">
        <f t="shared" si="68"/>
        <v>-41.024943136870704</v>
      </c>
      <c r="F145" s="50">
        <v>17.899999999999999</v>
      </c>
      <c r="G145" s="53">
        <v>17.901928994608696</v>
      </c>
      <c r="H145" s="52">
        <f t="shared" si="69"/>
        <v>-1.9289946086971099E-3</v>
      </c>
      <c r="I145" s="50">
        <v>0</v>
      </c>
      <c r="J145" s="54">
        <v>96</v>
      </c>
      <c r="K145" s="55">
        <f t="shared" si="70"/>
        <v>-96</v>
      </c>
      <c r="L145" s="50">
        <v>2</v>
      </c>
      <c r="M145" s="56">
        <v>2</v>
      </c>
      <c r="N145" s="55">
        <f t="shared" si="71"/>
        <v>0</v>
      </c>
    </row>
    <row r="146" spans="1:14" s="90" customFormat="1" x14ac:dyDescent="0.2">
      <c r="A146" s="48"/>
      <c r="B146" s="49" t="s">
        <v>6</v>
      </c>
      <c r="C146" s="50">
        <v>204.53</v>
      </c>
      <c r="D146" s="51">
        <v>204.52759419806017</v>
      </c>
      <c r="E146" s="52">
        <f t="shared" si="68"/>
        <v>2.4058019398296437E-3</v>
      </c>
      <c r="F146" s="50">
        <v>65.48</v>
      </c>
      <c r="G146" s="53">
        <v>65.484804443270008</v>
      </c>
      <c r="H146" s="52">
        <f t="shared" si="69"/>
        <v>-4.8044432700038442E-3</v>
      </c>
      <c r="I146" s="50">
        <v>26</v>
      </c>
      <c r="J146" s="54">
        <v>26</v>
      </c>
      <c r="K146" s="55">
        <f t="shared" si="70"/>
        <v>0</v>
      </c>
      <c r="L146" s="50">
        <v>24</v>
      </c>
      <c r="M146" s="56">
        <v>24</v>
      </c>
      <c r="N146" s="55">
        <f t="shared" si="71"/>
        <v>0</v>
      </c>
    </row>
    <row r="147" spans="1:14" s="90" customFormat="1" x14ac:dyDescent="0.2">
      <c r="A147" s="48"/>
      <c r="B147" s="49" t="s">
        <v>25</v>
      </c>
      <c r="C147" s="50">
        <v>41.02</v>
      </c>
      <c r="D147" s="51">
        <v>0</v>
      </c>
      <c r="E147" s="52">
        <f t="shared" si="68"/>
        <v>41.02</v>
      </c>
      <c r="F147" s="50">
        <v>15.26</v>
      </c>
      <c r="G147" s="53">
        <v>15.262284471999999</v>
      </c>
      <c r="H147" s="52">
        <f t="shared" si="69"/>
        <v>-2.2844719999994823E-3</v>
      </c>
      <c r="I147" s="50">
        <v>96</v>
      </c>
      <c r="J147" s="54">
        <v>0</v>
      </c>
      <c r="K147" s="55">
        <f t="shared" si="70"/>
        <v>96</v>
      </c>
      <c r="L147" s="50">
        <v>58</v>
      </c>
      <c r="M147" s="56">
        <v>58</v>
      </c>
      <c r="N147" s="55">
        <f t="shared" si="71"/>
        <v>0</v>
      </c>
    </row>
    <row r="148" spans="1:14" s="91" customFormat="1" ht="15" x14ac:dyDescent="0.25">
      <c r="A148" s="44"/>
      <c r="B148" s="57"/>
      <c r="C148" s="58">
        <f>C143+C144+C145+C146+C147</f>
        <v>645.38</v>
      </c>
      <c r="D148" s="59">
        <f>D143+D144+D145+D146+D147</f>
        <v>645.37893218993088</v>
      </c>
      <c r="E148" s="60">
        <f t="shared" si="68"/>
        <v>1.0678100691166037E-3</v>
      </c>
      <c r="F148" s="58">
        <f>F143+F144+F145+F146+F147</f>
        <v>501.61999999999995</v>
      </c>
      <c r="G148" s="59">
        <f>G143+G144+G145+G146+G147</f>
        <v>501.6270663288787</v>
      </c>
      <c r="H148" s="60">
        <f t="shared" si="69"/>
        <v>-7.0663288787500278E-3</v>
      </c>
      <c r="I148" s="58">
        <f>I143+I144+I145+I146+I147</f>
        <v>158985</v>
      </c>
      <c r="J148" s="61">
        <f>J143+J144+J145+J146+J147</f>
        <v>158985</v>
      </c>
      <c r="K148" s="62">
        <f t="shared" si="70"/>
        <v>0</v>
      </c>
      <c r="L148" s="58">
        <f>L143+L144+L145+L146+L147</f>
        <v>126441</v>
      </c>
      <c r="M148" s="61">
        <f>M143+M144+M145+M146+M147</f>
        <v>126441</v>
      </c>
      <c r="N148" s="62">
        <f t="shared" si="71"/>
        <v>0</v>
      </c>
    </row>
    <row r="149" spans="1:14" s="90" customFormat="1" x14ac:dyDescent="0.2">
      <c r="A149" s="48"/>
      <c r="B149" s="49"/>
      <c r="C149" s="50"/>
      <c r="D149" s="51"/>
      <c r="E149" s="52"/>
      <c r="F149" s="50"/>
      <c r="G149" s="53"/>
      <c r="H149" s="52"/>
      <c r="I149" s="50"/>
      <c r="J149" s="54"/>
      <c r="K149" s="55"/>
      <c r="L149" s="50"/>
      <c r="M149" s="56"/>
      <c r="N149" s="55"/>
    </row>
    <row r="150" spans="1:14" s="91" customFormat="1" ht="15" x14ac:dyDescent="0.25">
      <c r="A150" s="44">
        <v>19</v>
      </c>
      <c r="B150" s="45" t="s">
        <v>12</v>
      </c>
      <c r="C150" s="50"/>
      <c r="D150" s="46"/>
      <c r="E150" s="63"/>
      <c r="F150" s="50"/>
      <c r="G150" s="46"/>
      <c r="H150" s="63"/>
      <c r="I150" s="50"/>
      <c r="J150" s="46"/>
      <c r="K150" s="64"/>
      <c r="L150" s="50"/>
      <c r="M150" s="46"/>
      <c r="N150" s="64"/>
    </row>
    <row r="151" spans="1:14" s="90" customFormat="1" x14ac:dyDescent="0.2">
      <c r="A151" s="48"/>
      <c r="B151" s="49" t="s">
        <v>3</v>
      </c>
      <c r="C151" s="50">
        <v>9.68</v>
      </c>
      <c r="D151" s="51">
        <v>9.6802297999999993</v>
      </c>
      <c r="E151" s="52">
        <f>C151-D151</f>
        <v>-2.2979999999961365E-4</v>
      </c>
      <c r="F151" s="50">
        <v>1.98</v>
      </c>
      <c r="G151" s="53">
        <v>1.9033826999999999</v>
      </c>
      <c r="H151" s="52">
        <f>F151-G151</f>
        <v>7.661730000000011E-2</v>
      </c>
      <c r="I151" s="50">
        <v>2014</v>
      </c>
      <c r="J151" s="54">
        <v>2014</v>
      </c>
      <c r="K151" s="55">
        <f>I151-J151</f>
        <v>0</v>
      </c>
      <c r="L151" s="50">
        <v>374</v>
      </c>
      <c r="M151" s="56">
        <v>366</v>
      </c>
      <c r="N151" s="55">
        <f>L151-M151</f>
        <v>8</v>
      </c>
    </row>
    <row r="152" spans="1:14" s="90" customFormat="1" x14ac:dyDescent="0.2">
      <c r="A152" s="48"/>
      <c r="B152" s="49" t="s">
        <v>4</v>
      </c>
      <c r="C152" s="50">
        <v>5.81</v>
      </c>
      <c r="D152" s="51">
        <v>5.8050126999999998</v>
      </c>
      <c r="E152" s="52">
        <f t="shared" ref="E152:E156" si="72">C152-D152</f>
        <v>4.9872999999998058E-3</v>
      </c>
      <c r="F152" s="50">
        <v>1.37</v>
      </c>
      <c r="G152" s="53">
        <v>2.0175369999999999</v>
      </c>
      <c r="H152" s="52">
        <f t="shared" ref="H152:H156" si="73">F152-G152</f>
        <v>-0.64753699999999981</v>
      </c>
      <c r="I152" s="50">
        <v>5307</v>
      </c>
      <c r="J152" s="54">
        <v>5307</v>
      </c>
      <c r="K152" s="55">
        <f t="shared" ref="K152:K156" si="74">I152-J152</f>
        <v>0</v>
      </c>
      <c r="L152" s="50">
        <v>1261</v>
      </c>
      <c r="M152" s="56">
        <v>1256</v>
      </c>
      <c r="N152" s="55">
        <f t="shared" ref="N152:N156" si="75">L152-M152</f>
        <v>5</v>
      </c>
    </row>
    <row r="153" spans="1:14" s="90" customFormat="1" x14ac:dyDescent="0.2">
      <c r="A153" s="48"/>
      <c r="B153" s="49" t="s">
        <v>5</v>
      </c>
      <c r="C153" s="50">
        <v>0</v>
      </c>
      <c r="D153" s="51">
        <v>0</v>
      </c>
      <c r="E153" s="52">
        <f t="shared" si="72"/>
        <v>0</v>
      </c>
      <c r="F153" s="50">
        <v>0</v>
      </c>
      <c r="G153" s="53">
        <v>0</v>
      </c>
      <c r="H153" s="52">
        <f t="shared" si="73"/>
        <v>0</v>
      </c>
      <c r="I153" s="50">
        <v>0</v>
      </c>
      <c r="J153" s="54">
        <v>0</v>
      </c>
      <c r="K153" s="55">
        <f t="shared" si="74"/>
        <v>0</v>
      </c>
      <c r="L153" s="50">
        <v>0</v>
      </c>
      <c r="M153" s="56">
        <v>0</v>
      </c>
      <c r="N153" s="55">
        <f t="shared" si="75"/>
        <v>0</v>
      </c>
    </row>
    <row r="154" spans="1:14" s="90" customFormat="1" x14ac:dyDescent="0.2">
      <c r="A154" s="48"/>
      <c r="B154" s="49" t="s">
        <v>6</v>
      </c>
      <c r="C154" s="50">
        <v>0</v>
      </c>
      <c r="D154" s="75">
        <v>0</v>
      </c>
      <c r="E154" s="52">
        <f t="shared" si="72"/>
        <v>0</v>
      </c>
      <c r="F154" s="50">
        <v>0</v>
      </c>
      <c r="G154" s="65">
        <v>0</v>
      </c>
      <c r="H154" s="52">
        <f t="shared" si="73"/>
        <v>0</v>
      </c>
      <c r="I154" s="50">
        <v>0</v>
      </c>
      <c r="J154" s="76">
        <v>0</v>
      </c>
      <c r="K154" s="55">
        <f t="shared" si="74"/>
        <v>0</v>
      </c>
      <c r="L154" s="50">
        <v>0</v>
      </c>
      <c r="M154" s="66">
        <v>0</v>
      </c>
      <c r="N154" s="55">
        <f t="shared" si="75"/>
        <v>0</v>
      </c>
    </row>
    <row r="155" spans="1:14" s="90" customFormat="1" x14ac:dyDescent="0.2">
      <c r="A155" s="48"/>
      <c r="B155" s="49" t="s">
        <v>25</v>
      </c>
      <c r="C155" s="50">
        <v>0</v>
      </c>
      <c r="D155" s="75">
        <v>0</v>
      </c>
      <c r="E155" s="52">
        <f t="shared" si="72"/>
        <v>0</v>
      </c>
      <c r="F155" s="50">
        <v>0</v>
      </c>
      <c r="G155" s="53">
        <v>0</v>
      </c>
      <c r="H155" s="52">
        <f t="shared" si="73"/>
        <v>0</v>
      </c>
      <c r="I155" s="50">
        <v>0</v>
      </c>
      <c r="J155" s="76">
        <v>0</v>
      </c>
      <c r="K155" s="55">
        <f t="shared" si="74"/>
        <v>0</v>
      </c>
      <c r="L155" s="50">
        <v>0</v>
      </c>
      <c r="M155" s="56">
        <v>0</v>
      </c>
      <c r="N155" s="55">
        <f t="shared" si="75"/>
        <v>0</v>
      </c>
    </row>
    <row r="156" spans="1:14" s="91" customFormat="1" ht="15" x14ac:dyDescent="0.25">
      <c r="A156" s="44"/>
      <c r="B156" s="57"/>
      <c r="C156" s="58">
        <f>C151+C152+C153+C154+C155</f>
        <v>15.489999999999998</v>
      </c>
      <c r="D156" s="59">
        <f>D151+D152+D153+D154+D155</f>
        <v>15.485242499999998</v>
      </c>
      <c r="E156" s="60">
        <f t="shared" si="72"/>
        <v>4.7575000000001921E-3</v>
      </c>
      <c r="F156" s="58">
        <f>F151+F152+F153+F154+F155</f>
        <v>3.35</v>
      </c>
      <c r="G156" s="59">
        <f>G151+G152+G153+G154+G155</f>
        <v>3.9209196999999998</v>
      </c>
      <c r="H156" s="60">
        <f t="shared" si="73"/>
        <v>-0.5709196999999997</v>
      </c>
      <c r="I156" s="58">
        <f>I151+I152+I153+I154+I155</f>
        <v>7321</v>
      </c>
      <c r="J156" s="61">
        <f>J151+J152+J153+J154+J155</f>
        <v>7321</v>
      </c>
      <c r="K156" s="62">
        <f t="shared" si="74"/>
        <v>0</v>
      </c>
      <c r="L156" s="58">
        <f>L151+L152+L153+L154+L155</f>
        <v>1635</v>
      </c>
      <c r="M156" s="61">
        <f>M151+M152+M153+M154+M155</f>
        <v>1622</v>
      </c>
      <c r="N156" s="62">
        <f t="shared" si="75"/>
        <v>13</v>
      </c>
    </row>
    <row r="157" spans="1:14" s="90" customFormat="1" x14ac:dyDescent="0.2">
      <c r="A157" s="48"/>
      <c r="B157" s="49"/>
      <c r="C157" s="50"/>
      <c r="D157" s="75"/>
      <c r="E157" s="88"/>
      <c r="F157" s="50"/>
      <c r="G157" s="53"/>
      <c r="H157" s="88"/>
      <c r="I157" s="50"/>
      <c r="J157" s="76"/>
      <c r="K157" s="89"/>
      <c r="L157" s="50"/>
      <c r="M157" s="56"/>
      <c r="N157" s="89"/>
    </row>
    <row r="158" spans="1:14" s="91" customFormat="1" ht="15" x14ac:dyDescent="0.25">
      <c r="A158" s="93">
        <v>20</v>
      </c>
      <c r="B158" s="45" t="s">
        <v>7</v>
      </c>
      <c r="C158" s="50"/>
      <c r="D158" s="46"/>
      <c r="E158" s="63"/>
      <c r="F158" s="50"/>
      <c r="G158" s="46"/>
      <c r="H158" s="63"/>
      <c r="I158" s="50"/>
      <c r="J158" s="46"/>
      <c r="K158" s="64"/>
      <c r="L158" s="50"/>
      <c r="M158" s="46"/>
      <c r="N158" s="64"/>
    </row>
    <row r="159" spans="1:14" s="90" customFormat="1" x14ac:dyDescent="0.2">
      <c r="A159" s="94"/>
      <c r="B159" s="49" t="s">
        <v>3</v>
      </c>
      <c r="C159" s="50">
        <v>345.32</v>
      </c>
      <c r="D159" s="51">
        <v>345.32051944199992</v>
      </c>
      <c r="E159" s="52">
        <f>C159-D159</f>
        <v>-5.1944199992703943E-4</v>
      </c>
      <c r="F159" s="50">
        <v>405.49</v>
      </c>
      <c r="G159" s="53">
        <v>405.49003768999978</v>
      </c>
      <c r="H159" s="52">
        <f>F159-G159</f>
        <v>-3.7689999771828298E-5</v>
      </c>
      <c r="I159" s="50">
        <v>15427</v>
      </c>
      <c r="J159" s="54">
        <v>15427</v>
      </c>
      <c r="K159" s="55">
        <f>I159-J159</f>
        <v>0</v>
      </c>
      <c r="L159" s="50">
        <v>13048</v>
      </c>
      <c r="M159" s="56">
        <v>13048</v>
      </c>
      <c r="N159" s="55">
        <f>L159-M159</f>
        <v>0</v>
      </c>
    </row>
    <row r="160" spans="1:14" s="90" customFormat="1" x14ac:dyDescent="0.2">
      <c r="A160" s="94"/>
      <c r="B160" s="49" t="s">
        <v>4</v>
      </c>
      <c r="C160" s="50">
        <v>2914.3</v>
      </c>
      <c r="D160" s="51">
        <v>2914.3009764762996</v>
      </c>
      <c r="E160" s="52">
        <f t="shared" ref="E160:E164" si="76">C160-D160</f>
        <v>-9.7647629945640801E-4</v>
      </c>
      <c r="F160" s="50">
        <v>4268.45</v>
      </c>
      <c r="G160" s="53">
        <v>4268.4488657079955</v>
      </c>
      <c r="H160" s="52">
        <f t="shared" ref="H160:H164" si="77">F160-G160</f>
        <v>1.1342920042807236E-3</v>
      </c>
      <c r="I160" s="50">
        <v>700587</v>
      </c>
      <c r="J160" s="54">
        <v>700587</v>
      </c>
      <c r="K160" s="55">
        <f t="shared" ref="K160:K164" si="78">I160-J160</f>
        <v>0</v>
      </c>
      <c r="L160" s="50">
        <v>801622</v>
      </c>
      <c r="M160" s="56">
        <v>801622</v>
      </c>
      <c r="N160" s="55">
        <f t="shared" ref="N160:N164" si="79">L160-M160</f>
        <v>0</v>
      </c>
    </row>
    <row r="161" spans="1:14" s="90" customFormat="1" x14ac:dyDescent="0.2">
      <c r="A161" s="94"/>
      <c r="B161" s="49" t="s">
        <v>5</v>
      </c>
      <c r="C161" s="50">
        <v>2551.42</v>
      </c>
      <c r="D161" s="51">
        <v>2551.4182310599999</v>
      </c>
      <c r="E161" s="52">
        <f t="shared" si="76"/>
        <v>1.7689400001472677E-3</v>
      </c>
      <c r="F161" s="50">
        <v>983.69</v>
      </c>
      <c r="G161" s="53">
        <v>983.68971058299996</v>
      </c>
      <c r="H161" s="52">
        <f t="shared" si="77"/>
        <v>2.894170000899976E-4</v>
      </c>
      <c r="I161" s="50">
        <v>43</v>
      </c>
      <c r="J161" s="54">
        <v>43</v>
      </c>
      <c r="K161" s="55">
        <f t="shared" si="78"/>
        <v>0</v>
      </c>
      <c r="L161" s="50">
        <v>72</v>
      </c>
      <c r="M161" s="56">
        <v>72</v>
      </c>
      <c r="N161" s="55">
        <f t="shared" si="79"/>
        <v>0</v>
      </c>
    </row>
    <row r="162" spans="1:14" s="90" customFormat="1" x14ac:dyDescent="0.2">
      <c r="A162" s="94"/>
      <c r="B162" s="49" t="s">
        <v>6</v>
      </c>
      <c r="C162" s="50">
        <v>112.05</v>
      </c>
      <c r="D162" s="51">
        <v>162.10198360700008</v>
      </c>
      <c r="E162" s="52">
        <f t="shared" si="76"/>
        <v>-50.051983607000082</v>
      </c>
      <c r="F162" s="50">
        <v>129.05000000000001</v>
      </c>
      <c r="G162" s="53">
        <v>129.05113867899991</v>
      </c>
      <c r="H162" s="52">
        <f t="shared" si="77"/>
        <v>-1.1386789998937275E-3</v>
      </c>
      <c r="I162" s="50">
        <v>2</v>
      </c>
      <c r="J162" s="54">
        <v>362</v>
      </c>
      <c r="K162" s="55">
        <f t="shared" si="78"/>
        <v>-360</v>
      </c>
      <c r="L162" s="50">
        <v>10</v>
      </c>
      <c r="M162" s="56">
        <v>10</v>
      </c>
      <c r="N162" s="55">
        <f t="shared" si="79"/>
        <v>0</v>
      </c>
    </row>
    <row r="163" spans="1:14" s="90" customFormat="1" x14ac:dyDescent="0.2">
      <c r="A163" s="94"/>
      <c r="B163" s="49" t="s">
        <v>25</v>
      </c>
      <c r="C163" s="50">
        <v>54.06</v>
      </c>
      <c r="D163" s="51">
        <v>0</v>
      </c>
      <c r="E163" s="52">
        <f t="shared" si="76"/>
        <v>54.06</v>
      </c>
      <c r="F163" s="50">
        <v>131.24</v>
      </c>
      <c r="G163" s="53">
        <v>131.23660943699988</v>
      </c>
      <c r="H163" s="52">
        <f t="shared" si="77"/>
        <v>3.3905630001243026E-3</v>
      </c>
      <c r="I163" s="50">
        <v>360</v>
      </c>
      <c r="J163" s="54">
        <v>0</v>
      </c>
      <c r="K163" s="55">
        <f t="shared" si="78"/>
        <v>360</v>
      </c>
      <c r="L163" s="50">
        <v>766</v>
      </c>
      <c r="M163" s="56">
        <v>766</v>
      </c>
      <c r="N163" s="55">
        <f t="shared" si="79"/>
        <v>0</v>
      </c>
    </row>
    <row r="164" spans="1:14" s="91" customFormat="1" ht="15" x14ac:dyDescent="0.25">
      <c r="A164" s="93"/>
      <c r="B164" s="57"/>
      <c r="C164" s="58">
        <f>C159+C160+C161+C162+C163</f>
        <v>5977.1500000000015</v>
      </c>
      <c r="D164" s="59">
        <f>D159+D160+D161+D162+D163</f>
        <v>5973.1417105852988</v>
      </c>
      <c r="E164" s="60">
        <f t="shared" si="76"/>
        <v>4.0082894147026309</v>
      </c>
      <c r="F164" s="58">
        <f>F159+F160+F161+F162+F163</f>
        <v>5917.9199999999992</v>
      </c>
      <c r="G164" s="59">
        <f>G159+G160+G161+G162+G163</f>
        <v>5917.9163620969948</v>
      </c>
      <c r="H164" s="60">
        <f t="shared" si="77"/>
        <v>3.637903004346299E-3</v>
      </c>
      <c r="I164" s="58">
        <f>I159+I160+I161+I162+I163</f>
        <v>716419</v>
      </c>
      <c r="J164" s="61">
        <f>J159+J160+J161+J162+J163</f>
        <v>716419</v>
      </c>
      <c r="K164" s="62">
        <f t="shared" si="78"/>
        <v>0</v>
      </c>
      <c r="L164" s="58">
        <f>L159+L160+L161+L162+L163</f>
        <v>815518</v>
      </c>
      <c r="M164" s="61">
        <f>M159+M160+M161+M162+M163</f>
        <v>815518</v>
      </c>
      <c r="N164" s="62">
        <f t="shared" si="79"/>
        <v>0</v>
      </c>
    </row>
    <row r="165" spans="1:14" s="90" customFormat="1" x14ac:dyDescent="0.2">
      <c r="A165" s="94"/>
      <c r="B165" s="49"/>
      <c r="C165" s="50"/>
      <c r="D165" s="51"/>
      <c r="E165" s="52"/>
      <c r="F165" s="50"/>
      <c r="G165" s="53"/>
      <c r="H165" s="52"/>
      <c r="I165" s="50"/>
      <c r="J165" s="54"/>
      <c r="K165" s="55"/>
      <c r="L165" s="50"/>
      <c r="M165" s="56"/>
      <c r="N165" s="55"/>
    </row>
    <row r="166" spans="1:14" s="91" customFormat="1" ht="15" x14ac:dyDescent="0.25">
      <c r="A166" s="93">
        <v>21</v>
      </c>
      <c r="B166" s="45" t="s">
        <v>13</v>
      </c>
      <c r="C166" s="50"/>
      <c r="D166" s="46"/>
      <c r="E166" s="63"/>
      <c r="F166" s="50"/>
      <c r="G166" s="46"/>
      <c r="H166" s="63"/>
      <c r="I166" s="50"/>
      <c r="J166" s="46"/>
      <c r="K166" s="64"/>
      <c r="L166" s="50"/>
      <c r="M166" s="46"/>
      <c r="N166" s="64"/>
    </row>
    <row r="167" spans="1:14" s="90" customFormat="1" x14ac:dyDescent="0.2">
      <c r="A167" s="94"/>
      <c r="B167" s="49" t="s">
        <v>3</v>
      </c>
      <c r="C167" s="50">
        <v>30.23</v>
      </c>
      <c r="D167" s="51">
        <v>30.234900000000003</v>
      </c>
      <c r="E167" s="52">
        <f>C167-D167</f>
        <v>-4.900000000002791E-3</v>
      </c>
      <c r="F167" s="50">
        <v>26.57</v>
      </c>
      <c r="G167" s="53">
        <v>26.567700000000006</v>
      </c>
      <c r="H167" s="52">
        <f>F167-G167</f>
        <v>2.2999999999946397E-3</v>
      </c>
      <c r="I167" s="50">
        <v>2119</v>
      </c>
      <c r="J167" s="54">
        <v>2119</v>
      </c>
      <c r="K167" s="55">
        <f>I167-J167</f>
        <v>0</v>
      </c>
      <c r="L167" s="50">
        <v>1515</v>
      </c>
      <c r="M167" s="56">
        <v>1515</v>
      </c>
      <c r="N167" s="55">
        <f>L167-M167</f>
        <v>0</v>
      </c>
    </row>
    <row r="168" spans="1:14" s="90" customFormat="1" x14ac:dyDescent="0.2">
      <c r="A168" s="94"/>
      <c r="B168" s="49" t="s">
        <v>4</v>
      </c>
      <c r="C168" s="50">
        <v>207.52</v>
      </c>
      <c r="D168" s="51">
        <v>207.5188</v>
      </c>
      <c r="E168" s="52">
        <f t="shared" ref="E168:E172" si="80">C168-D168</f>
        <v>1.2000000000114142E-3</v>
      </c>
      <c r="F168" s="50">
        <v>231.45</v>
      </c>
      <c r="G168" s="53">
        <v>231.44840000000005</v>
      </c>
      <c r="H168" s="52">
        <f t="shared" ref="H168:H172" si="81">F168-G168</f>
        <v>1.5999999999394277E-3</v>
      </c>
      <c r="I168" s="50">
        <v>113158</v>
      </c>
      <c r="J168" s="54">
        <v>113158</v>
      </c>
      <c r="K168" s="55">
        <f t="shared" ref="K168:K172" si="82">I168-J168</f>
        <v>0</v>
      </c>
      <c r="L168" s="50">
        <v>131001</v>
      </c>
      <c r="M168" s="56">
        <v>131001</v>
      </c>
      <c r="N168" s="55">
        <f t="shared" ref="N168:N172" si="83">L168-M168</f>
        <v>0</v>
      </c>
    </row>
    <row r="169" spans="1:14" s="90" customFormat="1" ht="14.25" customHeight="1" x14ac:dyDescent="0.2">
      <c r="A169" s="94"/>
      <c r="B169" s="49" t="s">
        <v>5</v>
      </c>
      <c r="C169" s="50">
        <v>123.66</v>
      </c>
      <c r="D169" s="51">
        <v>123.65800638106805</v>
      </c>
      <c r="E169" s="52">
        <f t="shared" si="80"/>
        <v>1.9936189319480491E-3</v>
      </c>
      <c r="F169" s="50">
        <v>158.91999999999999</v>
      </c>
      <c r="G169" s="53">
        <v>158.91820137725421</v>
      </c>
      <c r="H169" s="52">
        <f t="shared" si="81"/>
        <v>1.798622745781131E-3</v>
      </c>
      <c r="I169" s="50">
        <v>5</v>
      </c>
      <c r="J169" s="54">
        <v>5</v>
      </c>
      <c r="K169" s="55">
        <f t="shared" si="82"/>
        <v>0</v>
      </c>
      <c r="L169" s="50">
        <v>9</v>
      </c>
      <c r="M169" s="56">
        <v>9</v>
      </c>
      <c r="N169" s="55">
        <f t="shared" si="83"/>
        <v>0</v>
      </c>
    </row>
    <row r="170" spans="1:14" s="80" customFormat="1" x14ac:dyDescent="0.2">
      <c r="A170" s="94"/>
      <c r="B170" s="49" t="s">
        <v>6</v>
      </c>
      <c r="C170" s="50">
        <v>0</v>
      </c>
      <c r="D170" s="51">
        <v>74.981241828066061</v>
      </c>
      <c r="E170" s="52">
        <f t="shared" si="80"/>
        <v>-74.981241828066061</v>
      </c>
      <c r="F170" s="50">
        <v>0</v>
      </c>
      <c r="G170" s="53">
        <v>0</v>
      </c>
      <c r="H170" s="52">
        <f t="shared" si="81"/>
        <v>0</v>
      </c>
      <c r="I170" s="50">
        <v>0</v>
      </c>
      <c r="J170" s="54">
        <v>100</v>
      </c>
      <c r="K170" s="55">
        <f t="shared" si="82"/>
        <v>-100</v>
      </c>
      <c r="L170" s="50">
        <v>0</v>
      </c>
      <c r="M170" s="56">
        <v>0</v>
      </c>
      <c r="N170" s="55">
        <f t="shared" si="83"/>
        <v>0</v>
      </c>
    </row>
    <row r="171" spans="1:14" s="80" customFormat="1" x14ac:dyDescent="0.2">
      <c r="A171" s="94"/>
      <c r="B171" s="49" t="s">
        <v>25</v>
      </c>
      <c r="C171" s="50">
        <v>74.98</v>
      </c>
      <c r="D171" s="51">
        <v>0</v>
      </c>
      <c r="E171" s="52">
        <f t="shared" si="80"/>
        <v>74.98</v>
      </c>
      <c r="F171" s="50">
        <v>48.62</v>
      </c>
      <c r="G171" s="53">
        <v>48.622910183138401</v>
      </c>
      <c r="H171" s="52">
        <f t="shared" si="81"/>
        <v>-2.9101831384039656E-3</v>
      </c>
      <c r="I171" s="50">
        <v>100</v>
      </c>
      <c r="J171" s="54">
        <v>0</v>
      </c>
      <c r="K171" s="55">
        <f t="shared" si="82"/>
        <v>100</v>
      </c>
      <c r="L171" s="50">
        <v>97</v>
      </c>
      <c r="M171" s="56">
        <v>97</v>
      </c>
      <c r="N171" s="55">
        <f t="shared" si="83"/>
        <v>0</v>
      </c>
    </row>
    <row r="172" spans="1:14" s="77" customFormat="1" ht="15" x14ac:dyDescent="0.25">
      <c r="A172" s="93"/>
      <c r="B172" s="57"/>
      <c r="C172" s="58">
        <f>C167+C168+C169+C170+C171</f>
        <v>436.39</v>
      </c>
      <c r="D172" s="59">
        <f>D167+D168+D169+D170+D171</f>
        <v>436.39294820913409</v>
      </c>
      <c r="E172" s="60">
        <f t="shared" si="80"/>
        <v>-2.9482091341037631E-3</v>
      </c>
      <c r="F172" s="58">
        <f>F167+F168+F169+F170+F171</f>
        <v>465.55999999999995</v>
      </c>
      <c r="G172" s="59">
        <f>G167+G168+G169+G170+G171</f>
        <v>465.55721156039266</v>
      </c>
      <c r="H172" s="60">
        <f t="shared" si="81"/>
        <v>2.7884396072863638E-3</v>
      </c>
      <c r="I172" s="58">
        <f>I167+I168+I169+I170+I171</f>
        <v>115382</v>
      </c>
      <c r="J172" s="61">
        <f>J167+J168+J169+J170+J171</f>
        <v>115382</v>
      </c>
      <c r="K172" s="62">
        <f t="shared" si="82"/>
        <v>0</v>
      </c>
      <c r="L172" s="58">
        <f>L167+L168+L169+L170+L171</f>
        <v>132622</v>
      </c>
      <c r="M172" s="61">
        <f>M167+M168+M169+M170+M171</f>
        <v>132622</v>
      </c>
      <c r="N172" s="62">
        <f t="shared" si="83"/>
        <v>0</v>
      </c>
    </row>
    <row r="173" spans="1:14" s="80" customFormat="1" x14ac:dyDescent="0.2">
      <c r="A173" s="94"/>
      <c r="B173" s="49"/>
      <c r="C173" s="50"/>
      <c r="D173" s="51"/>
      <c r="E173" s="52"/>
      <c r="F173" s="50"/>
      <c r="G173" s="53"/>
      <c r="H173" s="52"/>
      <c r="I173" s="50"/>
      <c r="J173" s="54"/>
      <c r="K173" s="55"/>
      <c r="L173" s="50"/>
      <c r="M173" s="56"/>
      <c r="N173" s="55"/>
    </row>
    <row r="174" spans="1:14" s="77" customFormat="1" ht="15" x14ac:dyDescent="0.25">
      <c r="A174" s="93">
        <v>22</v>
      </c>
      <c r="B174" s="45" t="s">
        <v>41</v>
      </c>
      <c r="C174" s="50"/>
      <c r="D174" s="46"/>
      <c r="E174" s="63"/>
      <c r="F174" s="50"/>
      <c r="G174" s="46"/>
      <c r="H174" s="63"/>
      <c r="I174" s="50"/>
      <c r="J174" s="46"/>
      <c r="K174" s="64"/>
      <c r="L174" s="50"/>
      <c r="M174" s="46"/>
      <c r="N174" s="64"/>
    </row>
    <row r="175" spans="1:14" s="80" customFormat="1" x14ac:dyDescent="0.2">
      <c r="A175" s="94"/>
      <c r="B175" s="49" t="s">
        <v>3</v>
      </c>
      <c r="C175" s="50">
        <v>26.72</v>
      </c>
      <c r="D175" s="51">
        <v>26.723076822999996</v>
      </c>
      <c r="E175" s="52">
        <f>C175-D175</f>
        <v>-3.0768229999971197E-3</v>
      </c>
      <c r="F175" s="50">
        <v>51.61</v>
      </c>
      <c r="G175" s="53">
        <v>51.605756590000013</v>
      </c>
      <c r="H175" s="52">
        <f>F175-G175</f>
        <v>4.2434099999866248E-3</v>
      </c>
      <c r="I175" s="50">
        <v>837</v>
      </c>
      <c r="J175" s="54">
        <v>837</v>
      </c>
      <c r="K175" s="55">
        <f>I175-J175</f>
        <v>0</v>
      </c>
      <c r="L175" s="50">
        <v>1330</v>
      </c>
      <c r="M175" s="56">
        <v>1330</v>
      </c>
      <c r="N175" s="55">
        <f>L175-M175</f>
        <v>0</v>
      </c>
    </row>
    <row r="176" spans="1:14" s="80" customFormat="1" x14ac:dyDescent="0.2">
      <c r="A176" s="94"/>
      <c r="B176" s="49" t="s">
        <v>4</v>
      </c>
      <c r="C176" s="50">
        <v>251.89</v>
      </c>
      <c r="D176" s="51">
        <v>251.88701532199997</v>
      </c>
      <c r="E176" s="52">
        <f t="shared" ref="E176:E180" si="84">C176-D176</f>
        <v>2.9846780000184481E-3</v>
      </c>
      <c r="F176" s="50">
        <v>302.13</v>
      </c>
      <c r="G176" s="65">
        <v>302.12530738299995</v>
      </c>
      <c r="H176" s="52">
        <f t="shared" ref="H176:H180" si="85">F176-G176</f>
        <v>4.6926170000460843E-3</v>
      </c>
      <c r="I176" s="50">
        <v>58896</v>
      </c>
      <c r="J176" s="54">
        <v>58896</v>
      </c>
      <c r="K176" s="55">
        <f t="shared" ref="K176:K180" si="86">I176-J176</f>
        <v>0</v>
      </c>
      <c r="L176" s="50">
        <v>66416</v>
      </c>
      <c r="M176" s="66">
        <v>66416</v>
      </c>
      <c r="N176" s="55">
        <f t="shared" ref="N176:N180" si="87">L176-M176</f>
        <v>0</v>
      </c>
    </row>
    <row r="177" spans="1:14" x14ac:dyDescent="0.2">
      <c r="A177" s="94"/>
      <c r="B177" s="49" t="s">
        <v>5</v>
      </c>
      <c r="C177" s="50">
        <v>13.39</v>
      </c>
      <c r="D177" s="51">
        <v>13.390915575000003</v>
      </c>
      <c r="E177" s="52">
        <f t="shared" si="84"/>
        <v>-9.1557500000227776E-4</v>
      </c>
      <c r="F177" s="50">
        <v>17.649999999999999</v>
      </c>
      <c r="G177" s="53">
        <v>17.652885600000001</v>
      </c>
      <c r="H177" s="52">
        <f t="shared" si="85"/>
        <v>-2.8856000000025972E-3</v>
      </c>
      <c r="I177" s="50">
        <v>1</v>
      </c>
      <c r="J177" s="54">
        <v>1</v>
      </c>
      <c r="K177" s="55">
        <f t="shared" si="86"/>
        <v>0</v>
      </c>
      <c r="L177" s="50">
        <v>0</v>
      </c>
      <c r="M177" s="56">
        <v>0</v>
      </c>
      <c r="N177" s="55">
        <f t="shared" si="87"/>
        <v>0</v>
      </c>
    </row>
    <row r="178" spans="1:14" x14ac:dyDescent="0.2">
      <c r="A178" s="94"/>
      <c r="B178" s="49" t="s">
        <v>6</v>
      </c>
      <c r="C178" s="50">
        <v>2.33</v>
      </c>
      <c r="D178" s="51">
        <v>7.2879493210005037</v>
      </c>
      <c r="E178" s="52">
        <f t="shared" si="84"/>
        <v>-4.9579493210005037</v>
      </c>
      <c r="F178" s="50">
        <v>0.92</v>
      </c>
      <c r="G178" s="53">
        <v>0.92258253200000018</v>
      </c>
      <c r="H178" s="52">
        <f t="shared" si="85"/>
        <v>-2.5825320000001373E-3</v>
      </c>
      <c r="I178" s="50">
        <v>0</v>
      </c>
      <c r="J178" s="54">
        <v>7</v>
      </c>
      <c r="K178" s="55">
        <f t="shared" si="86"/>
        <v>-7</v>
      </c>
      <c r="L178" s="50">
        <v>0</v>
      </c>
      <c r="M178" s="56">
        <v>0</v>
      </c>
      <c r="N178" s="55">
        <f t="shared" si="87"/>
        <v>0</v>
      </c>
    </row>
    <row r="179" spans="1:14" x14ac:dyDescent="0.2">
      <c r="A179" s="94"/>
      <c r="B179" s="49" t="s">
        <v>25</v>
      </c>
      <c r="C179" s="50">
        <v>4.96</v>
      </c>
      <c r="D179" s="51">
        <v>0</v>
      </c>
      <c r="E179" s="52">
        <f t="shared" si="84"/>
        <v>4.96</v>
      </c>
      <c r="F179" s="50">
        <v>9.9700000000000006</v>
      </c>
      <c r="G179" s="53">
        <v>9.9679008840001178</v>
      </c>
      <c r="H179" s="52">
        <f t="shared" si="85"/>
        <v>2.0991159998828834E-3</v>
      </c>
      <c r="I179" s="50">
        <v>7</v>
      </c>
      <c r="J179" s="54">
        <v>0</v>
      </c>
      <c r="K179" s="55">
        <f t="shared" si="86"/>
        <v>7</v>
      </c>
      <c r="L179" s="50">
        <v>7</v>
      </c>
      <c r="M179" s="56">
        <v>7</v>
      </c>
      <c r="N179" s="55">
        <f t="shared" si="87"/>
        <v>0</v>
      </c>
    </row>
    <row r="180" spans="1:14" s="43" customFormat="1" ht="15" x14ac:dyDescent="0.25">
      <c r="A180" s="93"/>
      <c r="B180" s="57"/>
      <c r="C180" s="58">
        <f>C175+C176+C177+C178+C179</f>
        <v>299.28999999999996</v>
      </c>
      <c r="D180" s="59">
        <f>D175+D176+D177+D178+D179</f>
        <v>299.28895704100046</v>
      </c>
      <c r="E180" s="60">
        <f t="shared" si="84"/>
        <v>1.0429589995055721E-3</v>
      </c>
      <c r="F180" s="58">
        <f>F175+F176+F177+F178+F179</f>
        <v>382.28000000000003</v>
      </c>
      <c r="G180" s="59">
        <f>G175+G176+G177+G178+G179</f>
        <v>382.27443298900005</v>
      </c>
      <c r="H180" s="60">
        <f t="shared" si="85"/>
        <v>5.567010999982358E-3</v>
      </c>
      <c r="I180" s="58">
        <f>I175+I176+I177+I178+I179</f>
        <v>59741</v>
      </c>
      <c r="J180" s="61">
        <f>J175+J176+J177+J178+J179</f>
        <v>59741</v>
      </c>
      <c r="K180" s="62">
        <f t="shared" si="86"/>
        <v>0</v>
      </c>
      <c r="L180" s="58">
        <f>L175+L176+L177+L178+L179</f>
        <v>67753</v>
      </c>
      <c r="M180" s="61">
        <f>M175+M176+M177+M178+M179</f>
        <v>67753</v>
      </c>
      <c r="N180" s="62">
        <f t="shared" si="87"/>
        <v>0</v>
      </c>
    </row>
    <row r="181" spans="1:14" x14ac:dyDescent="0.2">
      <c r="A181" s="94"/>
      <c r="B181" s="49"/>
      <c r="C181" s="50"/>
      <c r="D181" s="51"/>
      <c r="E181" s="52"/>
      <c r="F181" s="50"/>
      <c r="G181" s="53"/>
      <c r="H181" s="52"/>
      <c r="I181" s="50"/>
      <c r="J181" s="54"/>
      <c r="K181" s="55"/>
      <c r="L181" s="50"/>
      <c r="M181" s="56"/>
      <c r="N181" s="55"/>
    </row>
    <row r="182" spans="1:14" s="43" customFormat="1" ht="15" x14ac:dyDescent="0.25">
      <c r="A182" s="93">
        <v>23</v>
      </c>
      <c r="B182" s="45" t="s">
        <v>42</v>
      </c>
      <c r="C182" s="50"/>
      <c r="D182" s="46"/>
      <c r="E182" s="63"/>
      <c r="F182" s="50"/>
      <c r="G182" s="46"/>
      <c r="H182" s="63"/>
      <c r="I182" s="50"/>
      <c r="J182" s="46"/>
      <c r="K182" s="64"/>
      <c r="L182" s="50"/>
      <c r="M182" s="46"/>
      <c r="N182" s="64"/>
    </row>
    <row r="183" spans="1:14" ht="15" customHeight="1" x14ac:dyDescent="0.2">
      <c r="A183" s="94"/>
      <c r="B183" s="49" t="s">
        <v>3</v>
      </c>
      <c r="C183" s="50">
        <v>2.6</v>
      </c>
      <c r="D183" s="51">
        <v>2.6010642000000002</v>
      </c>
      <c r="E183" s="52">
        <f>C183-D183</f>
        <v>-1.0642000000000706E-3</v>
      </c>
      <c r="F183" s="50">
        <v>2.52</v>
      </c>
      <c r="G183" s="53">
        <v>2.5243091999999998</v>
      </c>
      <c r="H183" s="52">
        <f>F183-G183</f>
        <v>-4.309199999999791E-3</v>
      </c>
      <c r="I183" s="50">
        <v>86</v>
      </c>
      <c r="J183" s="54">
        <v>86</v>
      </c>
      <c r="K183" s="55">
        <f>I183-J183</f>
        <v>0</v>
      </c>
      <c r="L183" s="50">
        <v>84</v>
      </c>
      <c r="M183" s="56">
        <v>84</v>
      </c>
      <c r="N183" s="55">
        <f>L183-M183</f>
        <v>0</v>
      </c>
    </row>
    <row r="184" spans="1:14" s="80" customFormat="1" x14ac:dyDescent="0.2">
      <c r="A184" s="94"/>
      <c r="B184" s="49" t="s">
        <v>4</v>
      </c>
      <c r="C184" s="50">
        <v>459.37</v>
      </c>
      <c r="D184" s="51">
        <v>459.37112795116957</v>
      </c>
      <c r="E184" s="52">
        <f t="shared" ref="E184:E188" si="88">C184-D184</f>
        <v>-1.127951169564767E-3</v>
      </c>
      <c r="F184" s="50">
        <v>663.83</v>
      </c>
      <c r="G184" s="53">
        <v>663.83247687499988</v>
      </c>
      <c r="H184" s="52">
        <f t="shared" ref="H184:H188" si="89">F184-G184</f>
        <v>-2.4768749998429485E-3</v>
      </c>
      <c r="I184" s="50">
        <v>86636</v>
      </c>
      <c r="J184" s="54">
        <v>86636</v>
      </c>
      <c r="K184" s="55">
        <f t="shared" ref="K184:K188" si="90">I184-J184</f>
        <v>0</v>
      </c>
      <c r="L184" s="50">
        <v>103772</v>
      </c>
      <c r="M184" s="56">
        <v>103772</v>
      </c>
      <c r="N184" s="55">
        <f t="shared" ref="N184:N188" si="91">L184-M184</f>
        <v>0</v>
      </c>
    </row>
    <row r="185" spans="1:14" s="80" customFormat="1" x14ac:dyDescent="0.2">
      <c r="A185" s="94"/>
      <c r="B185" s="49" t="s">
        <v>5</v>
      </c>
      <c r="C185" s="50">
        <v>0.12</v>
      </c>
      <c r="D185" s="51">
        <v>0.11702687299999996</v>
      </c>
      <c r="E185" s="52">
        <f t="shared" si="88"/>
        <v>2.9731270000000337E-3</v>
      </c>
      <c r="F185" s="50">
        <v>0</v>
      </c>
      <c r="G185" s="53">
        <v>1.4611259999999992E-3</v>
      </c>
      <c r="H185" s="52">
        <f t="shared" si="89"/>
        <v>-1.4611259999999992E-3</v>
      </c>
      <c r="I185" s="50">
        <v>0</v>
      </c>
      <c r="J185" s="54">
        <v>0</v>
      </c>
      <c r="K185" s="55">
        <f t="shared" si="90"/>
        <v>0</v>
      </c>
      <c r="L185" s="50">
        <v>0</v>
      </c>
      <c r="M185" s="56">
        <v>0</v>
      </c>
      <c r="N185" s="55">
        <f t="shared" si="91"/>
        <v>0</v>
      </c>
    </row>
    <row r="186" spans="1:14" s="80" customFormat="1" x14ac:dyDescent="0.2">
      <c r="A186" s="94"/>
      <c r="B186" s="49" t="s">
        <v>6</v>
      </c>
      <c r="C186" s="50">
        <v>44.28</v>
      </c>
      <c r="D186" s="51">
        <v>45.898050184000006</v>
      </c>
      <c r="E186" s="52">
        <f t="shared" si="88"/>
        <v>-1.6180501840000048</v>
      </c>
      <c r="F186" s="50">
        <v>60.8</v>
      </c>
      <c r="G186" s="65">
        <v>60.803352126</v>
      </c>
      <c r="H186" s="52">
        <f t="shared" si="89"/>
        <v>-3.3521260000028974E-3</v>
      </c>
      <c r="I186" s="50">
        <v>55</v>
      </c>
      <c r="J186" s="54">
        <v>70</v>
      </c>
      <c r="K186" s="55">
        <f t="shared" si="90"/>
        <v>-15</v>
      </c>
      <c r="L186" s="50">
        <v>54</v>
      </c>
      <c r="M186" s="66">
        <v>54</v>
      </c>
      <c r="N186" s="55">
        <f t="shared" si="91"/>
        <v>0</v>
      </c>
    </row>
    <row r="187" spans="1:14" s="80" customFormat="1" x14ac:dyDescent="0.2">
      <c r="A187" s="94"/>
      <c r="B187" s="49" t="s">
        <v>25</v>
      </c>
      <c r="C187" s="50">
        <v>1.62</v>
      </c>
      <c r="D187" s="51">
        <v>0</v>
      </c>
      <c r="E187" s="52">
        <f t="shared" si="88"/>
        <v>1.62</v>
      </c>
      <c r="F187" s="50">
        <v>0.31</v>
      </c>
      <c r="G187" s="53">
        <v>0.31474826900000002</v>
      </c>
      <c r="H187" s="52">
        <f t="shared" si="89"/>
        <v>-4.7482690000000272E-3</v>
      </c>
      <c r="I187" s="50">
        <v>15</v>
      </c>
      <c r="J187" s="54">
        <v>0</v>
      </c>
      <c r="K187" s="55">
        <f t="shared" si="90"/>
        <v>15</v>
      </c>
      <c r="L187" s="50">
        <v>7</v>
      </c>
      <c r="M187" s="56">
        <v>7</v>
      </c>
      <c r="N187" s="55">
        <f t="shared" si="91"/>
        <v>0</v>
      </c>
    </row>
    <row r="188" spans="1:14" s="77" customFormat="1" ht="15" x14ac:dyDescent="0.25">
      <c r="A188" s="93"/>
      <c r="B188" s="57"/>
      <c r="C188" s="58">
        <f>C183+C184+C185+C186+C187</f>
        <v>507.99</v>
      </c>
      <c r="D188" s="59">
        <f>D183+D184+D185+D186+D187</f>
        <v>507.98726920816955</v>
      </c>
      <c r="E188" s="60">
        <f t="shared" si="88"/>
        <v>2.7307918304586565E-3</v>
      </c>
      <c r="F188" s="58">
        <f>F183+F184+F185+F186+F187</f>
        <v>727.45999999999992</v>
      </c>
      <c r="G188" s="59">
        <f>G183+G184+G185+G186+G187</f>
        <v>727.47634759599987</v>
      </c>
      <c r="H188" s="60">
        <f t="shared" si="89"/>
        <v>-1.6347595999945952E-2</v>
      </c>
      <c r="I188" s="58">
        <f>I183+I184+I185+I186+I187</f>
        <v>86792</v>
      </c>
      <c r="J188" s="61">
        <f>J183+J184+J185+J186+J187</f>
        <v>86792</v>
      </c>
      <c r="K188" s="62">
        <f t="shared" si="90"/>
        <v>0</v>
      </c>
      <c r="L188" s="58">
        <f>L183+L184+L185+L186+L187</f>
        <v>103917</v>
      </c>
      <c r="M188" s="61">
        <f>M183+M184+M185+M186+M187</f>
        <v>103917</v>
      </c>
      <c r="N188" s="62">
        <f t="shared" si="91"/>
        <v>0</v>
      </c>
    </row>
    <row r="189" spans="1:14" s="80" customFormat="1" x14ac:dyDescent="0.2">
      <c r="A189" s="94"/>
      <c r="B189" s="49"/>
      <c r="C189" s="50"/>
      <c r="D189" s="51"/>
      <c r="E189" s="52"/>
      <c r="F189" s="50"/>
      <c r="G189" s="53"/>
      <c r="H189" s="52"/>
      <c r="I189" s="50"/>
      <c r="J189" s="54"/>
      <c r="K189" s="55"/>
      <c r="L189" s="50"/>
      <c r="M189" s="56"/>
      <c r="N189" s="55"/>
    </row>
    <row r="190" spans="1:14" s="77" customFormat="1" ht="15" x14ac:dyDescent="0.25">
      <c r="A190" s="57"/>
      <c r="B190" s="45" t="s">
        <v>10</v>
      </c>
      <c r="C190" s="50"/>
      <c r="D190" s="46"/>
      <c r="E190" s="63"/>
      <c r="F190" s="50"/>
      <c r="G190" s="46"/>
      <c r="H190" s="63"/>
      <c r="I190" s="50"/>
      <c r="J190" s="46"/>
      <c r="K190" s="64"/>
      <c r="L190" s="50"/>
      <c r="M190" s="46"/>
      <c r="N190" s="64"/>
    </row>
    <row r="191" spans="1:14" x14ac:dyDescent="0.2">
      <c r="A191" s="49"/>
      <c r="B191" s="49" t="s">
        <v>3</v>
      </c>
      <c r="C191" s="95">
        <f>C7+C15+C23+C31+C39+C47+C55+C63+C71+C79+C87+C95+C103+C111+C119+C127+C135+C143+C151+C159+C167+C175+C183</f>
        <v>2099.4699999999993</v>
      </c>
      <c r="D191" s="95">
        <f>D7+D15+D23+D31+D39+D47+D55+D63+D71+D79+D87+D95+D103+D111+D119+D127+D135+D143+D151+D159+D167+D175+D183</f>
        <v>2099.482296857911</v>
      </c>
      <c r="E191" s="52">
        <f>C191-D191</f>
        <v>-1.2296857911678671E-2</v>
      </c>
      <c r="F191" s="95">
        <f>F7+F15+F23+F31+F39+F47+F55+F63+F71+F79+F87+F95+F103+F111+F119+F127+F135+F143+F151+F159+F167+F175+F183</f>
        <v>2548.0100000000007</v>
      </c>
      <c r="G191" s="95">
        <f>G7+G15+G23+G31+G39+G47+G55+G63+G71+G79+G87+G95+G103+G111+G119+G127+G135+G143+G151+G159+G167+G175+G183</f>
        <v>2547.9452350367915</v>
      </c>
      <c r="H191" s="52">
        <f>F191-G191</f>
        <v>6.4764963209199777E-2</v>
      </c>
      <c r="I191" s="96">
        <f>I7+I15+I23+I31+I39+I47+I55+I63+I71+I79+I87+I95+I103+I111+I119+I127+I135+I143+I151+I159+I167+I175+I183</f>
        <v>218649</v>
      </c>
      <c r="J191" s="96">
        <f>J7+J15+J23+J31+J39+J47+J55+J63+J71+J79+J87+J95+J103+J111+J119+J127+J135+J143+J151+J159+J167+J175+J183</f>
        <v>218649</v>
      </c>
      <c r="K191" s="55">
        <f>I191-J191</f>
        <v>0</v>
      </c>
      <c r="L191" s="96">
        <f>L7+L15+L23+L31+L39+L47+L55+L63+L71+L79+L87+L95+L103+L111+L119+L127+L135+L143+L151+L159+L167+L175+L183</f>
        <v>111816</v>
      </c>
      <c r="M191" s="96">
        <f>M7+M15+M23+M31+M39+M47+M55+M63+M71+M79+M87+M95+M103+M111+M119+M127+M135+M143+M151+M159+M167+M175+M183</f>
        <v>111808</v>
      </c>
      <c r="N191" s="55">
        <f>L191-M191</f>
        <v>8</v>
      </c>
    </row>
    <row r="192" spans="1:14" x14ac:dyDescent="0.2">
      <c r="A192" s="49"/>
      <c r="B192" s="49" t="s">
        <v>4</v>
      </c>
      <c r="C192" s="95">
        <f t="shared" ref="C192:D192" si="92">C8+C16+C24+C32+C40+C48+C56+C64+C72+C80+C88+C96+C104+C112+C120+C128+C136+C144+C152+C160+C168+C176+C184</f>
        <v>14076.94</v>
      </c>
      <c r="D192" s="95">
        <f t="shared" si="92"/>
        <v>14076.921407537175</v>
      </c>
      <c r="E192" s="52">
        <f t="shared" ref="E192:E196" si="93">C192-D192</f>
        <v>1.8592462825836265E-2</v>
      </c>
      <c r="F192" s="95">
        <f t="shared" ref="F192:G192" si="94">F8+F16+F24+F32+F40+F48+F56+F64+F72+F80+F88+F96+F104+F112+F120+F128+F136+F144+F152+F160+F168+F176+F184</f>
        <v>19049.410000000003</v>
      </c>
      <c r="G192" s="95">
        <f t="shared" si="94"/>
        <v>19050.063776368137</v>
      </c>
      <c r="H192" s="52">
        <f t="shared" ref="H192:H196" si="95">F192-G192</f>
        <v>-0.65377636813354911</v>
      </c>
      <c r="I192" s="96">
        <f t="shared" ref="I192:J192" si="96">I8+I16+I24+I32+I40+I48+I56+I64+I72+I80+I88+I96+I104+I112+I120+I128+I136+I144+I152+I160+I168+I176+I184</f>
        <v>3161443</v>
      </c>
      <c r="J192" s="96">
        <f t="shared" si="96"/>
        <v>3161440</v>
      </c>
      <c r="K192" s="55">
        <f t="shared" ref="K192:K196" si="97">I192-J192</f>
        <v>3</v>
      </c>
      <c r="L192" s="96">
        <f t="shared" ref="L192:M192" si="98">L8+L16+L24+L32+L40+L48+L56+L64+L72+L80+L88+L96+L104+L112+L120+L128+L136+L144+L152+L160+L168+L176+L184</f>
        <v>3713563</v>
      </c>
      <c r="M192" s="96">
        <f t="shared" si="98"/>
        <v>3713558</v>
      </c>
      <c r="N192" s="55">
        <f t="shared" ref="N192:N196" si="99">L192-M192</f>
        <v>5</v>
      </c>
    </row>
    <row r="193" spans="1:14" x14ac:dyDescent="0.2">
      <c r="A193" s="49"/>
      <c r="B193" s="49" t="s">
        <v>5</v>
      </c>
      <c r="C193" s="95">
        <f t="shared" ref="C193:D193" si="100">C9+C17+C25+C33+C41+C49+C57+C65+C73+C81+C89+C97+C105+C113+C121+C129+C137+C145+C153+C161+C169+C177+C185</f>
        <v>8296.8700000000008</v>
      </c>
      <c r="D193" s="95">
        <f t="shared" si="100"/>
        <v>9080.3430562365211</v>
      </c>
      <c r="E193" s="52">
        <f t="shared" si="93"/>
        <v>-783.47305623652028</v>
      </c>
      <c r="F193" s="95">
        <f t="shared" ref="F193:G193" si="101">F9+F17+F25+F33+F41+F49+F57+F65+F73+F81+F89+F97+F105+F113+F121+F129+F137+F145+F153+F161+F169+F177+F185</f>
        <v>8793.6999999999989</v>
      </c>
      <c r="G193" s="95">
        <f t="shared" si="101"/>
        <v>8793.692373366428</v>
      </c>
      <c r="H193" s="52">
        <f t="shared" si="95"/>
        <v>7.6266335709078703E-3</v>
      </c>
      <c r="I193" s="96">
        <f t="shared" ref="I193:J193" si="102">I9+I17+I25+I33+I41+I49+I57+I65+I73+I81+I89+I97+I105+I113+I121+I129+I137+I145+I153+I161+I169+I177+I185</f>
        <v>394</v>
      </c>
      <c r="J193" s="96">
        <f t="shared" si="102"/>
        <v>1607</v>
      </c>
      <c r="K193" s="55">
        <f t="shared" si="97"/>
        <v>-1213</v>
      </c>
      <c r="L193" s="96">
        <f t="shared" ref="L193:M193" si="103">L9+L17+L25+L33+L41+L49+L57+L65+L73+L81+L89+L97+L105+L113+L121+L129+L137+L145+L153+L161+L169+L177+L185</f>
        <v>549</v>
      </c>
      <c r="M193" s="96">
        <f t="shared" si="103"/>
        <v>549</v>
      </c>
      <c r="N193" s="55">
        <f t="shared" si="99"/>
        <v>0</v>
      </c>
    </row>
    <row r="194" spans="1:14" x14ac:dyDescent="0.2">
      <c r="A194" s="49"/>
      <c r="B194" s="49" t="s">
        <v>6</v>
      </c>
      <c r="C194" s="95">
        <f t="shared" ref="C194:D194" si="104">C10+C18+C26+C34+C42+C50+C58+C66+C74+C82+C90+C98+C106+C114+C122+C130+C138+C146+C154+C162+C170+C178+C186</f>
        <v>1724.6199999999997</v>
      </c>
      <c r="D194" s="95">
        <f t="shared" si="104"/>
        <v>2884.7654143757031</v>
      </c>
      <c r="E194" s="52">
        <f t="shared" si="93"/>
        <v>-1160.1454143757035</v>
      </c>
      <c r="F194" s="95">
        <f t="shared" ref="F194:G194" si="105">F10+F18+F26+F34+F42+F50+F58+F66+F74+F82+F90+F98+F106+F114+F122+F130+F138+F146+F154+F162+F170+F178+F186</f>
        <v>398.84000000000003</v>
      </c>
      <c r="G194" s="95">
        <f t="shared" si="105"/>
        <v>398.85832762566952</v>
      </c>
      <c r="H194" s="52">
        <f t="shared" si="95"/>
        <v>-1.8327625669485315E-2</v>
      </c>
      <c r="I194" s="96">
        <f t="shared" ref="I194:J194" si="106">I10+I18+I26+I34+I42+I50+I58+I66+I74+I82+I90+I98+I106+I114+I122+I130+I138+I146+I154+I162+I170+I178+I186</f>
        <v>428</v>
      </c>
      <c r="J194" s="96">
        <f t="shared" si="106"/>
        <v>2364</v>
      </c>
      <c r="K194" s="55">
        <f t="shared" si="97"/>
        <v>-1936</v>
      </c>
      <c r="L194" s="96">
        <f t="shared" ref="L194:M194" si="107">L10+L18+L26+L34+L42+L50+L58+L66+L74+L82+L90+L98+L106+L114+L122+L130+L138+L146+L154+L162+L170+L178+L186</f>
        <v>375</v>
      </c>
      <c r="M194" s="96">
        <f t="shared" si="107"/>
        <v>375</v>
      </c>
      <c r="N194" s="55">
        <f t="shared" si="99"/>
        <v>0</v>
      </c>
    </row>
    <row r="195" spans="1:14" x14ac:dyDescent="0.2">
      <c r="A195" s="49"/>
      <c r="B195" s="49" t="s">
        <v>25</v>
      </c>
      <c r="C195" s="95">
        <f t="shared" ref="C195:D195" si="108">C11+C19+C27+C35+C43+C51+C59+C67+C75+C83+C91+C99+C107+C115+C123+C131+C139+C147+C155+C163+C171+C179+C187</f>
        <v>1672.3999999999999</v>
      </c>
      <c r="D195" s="95">
        <f t="shared" si="108"/>
        <v>0</v>
      </c>
      <c r="E195" s="52">
        <f t="shared" si="93"/>
        <v>1672.3999999999999</v>
      </c>
      <c r="F195" s="95">
        <f t="shared" ref="F195:G195" si="109">F11+F19+F27+F35+F43+F51+F59+F67+F75+F83+F91+F99+F107+F115+F123+F131+F139+F147+F155+F163+F171+F179+F187</f>
        <v>1831.79</v>
      </c>
      <c r="G195" s="95">
        <f t="shared" si="109"/>
        <v>1831.7746631856198</v>
      </c>
      <c r="H195" s="52">
        <f t="shared" si="95"/>
        <v>1.5336814380134456E-2</v>
      </c>
      <c r="I195" s="96">
        <f t="shared" ref="I195:J195" si="110">I11+I19+I27+I35+I43+I51+I59+I67+I75+I83+I91+I99+I107+I115+I123+I131+I139+I147+I155+I163+I171+I179+I187</f>
        <v>2205</v>
      </c>
      <c r="J195" s="96">
        <f t="shared" si="110"/>
        <v>0</v>
      </c>
      <c r="K195" s="55">
        <f t="shared" si="97"/>
        <v>2205</v>
      </c>
      <c r="L195" s="96">
        <f t="shared" ref="L195:M195" si="111">L11+L19+L27+L35+L43+L51+L59+L67+L75+L83+L91+L99+L107+L115+L123+L131+L139+L147+L155+L163+L171+L179+L187</f>
        <v>3504</v>
      </c>
      <c r="M195" s="96">
        <f t="shared" si="111"/>
        <v>3504</v>
      </c>
      <c r="N195" s="55">
        <f t="shared" si="99"/>
        <v>0</v>
      </c>
    </row>
    <row r="196" spans="1:14" s="43" customFormat="1" ht="15" x14ac:dyDescent="0.25">
      <c r="A196" s="57"/>
      <c r="B196" s="57"/>
      <c r="C196" s="58">
        <f>C191+C192+C193+C194+C195</f>
        <v>27870.3</v>
      </c>
      <c r="D196" s="59">
        <f>D191+D192+D193+D194+D195</f>
        <v>28141.512175007309</v>
      </c>
      <c r="E196" s="60">
        <f t="shared" si="93"/>
        <v>-271.21217500730927</v>
      </c>
      <c r="F196" s="58">
        <f>F191+F192+F193+F194+F195</f>
        <v>32621.750000000004</v>
      </c>
      <c r="G196" s="59">
        <f>G191+G192+G193+G194+G195</f>
        <v>32622.334375582643</v>
      </c>
      <c r="H196" s="60">
        <f t="shared" si="95"/>
        <v>-0.58437558263904066</v>
      </c>
      <c r="I196" s="58">
        <f>I191+I192+I193+I194+I195</f>
        <v>3383119</v>
      </c>
      <c r="J196" s="61">
        <f>J191+J192+J193+J194+J195</f>
        <v>3384060</v>
      </c>
      <c r="K196" s="62">
        <f t="shared" si="97"/>
        <v>-941</v>
      </c>
      <c r="L196" s="58">
        <f>L191+L192+L193+L194+L195</f>
        <v>3829807</v>
      </c>
      <c r="M196" s="61">
        <f>M191+M192+M193+M194+M195</f>
        <v>3829794</v>
      </c>
      <c r="N196" s="62">
        <f t="shared" si="99"/>
        <v>13</v>
      </c>
    </row>
    <row r="197" spans="1:14" x14ac:dyDescent="0.2">
      <c r="A197" s="49"/>
      <c r="B197" s="49"/>
      <c r="C197" s="50"/>
      <c r="D197" s="75"/>
      <c r="E197" s="88"/>
      <c r="F197" s="50"/>
      <c r="G197" s="53"/>
      <c r="H197" s="88"/>
      <c r="I197" s="50"/>
      <c r="J197" s="76"/>
      <c r="K197" s="89"/>
      <c r="L197" s="50"/>
      <c r="M197" s="56"/>
      <c r="N197" s="89"/>
    </row>
    <row r="198" spans="1:14" s="43" customFormat="1" ht="15" x14ac:dyDescent="0.25">
      <c r="A198" s="44">
        <v>24</v>
      </c>
      <c r="B198" s="45" t="s">
        <v>1</v>
      </c>
      <c r="C198" s="50"/>
      <c r="D198" s="46"/>
      <c r="E198" s="63"/>
      <c r="F198" s="50"/>
      <c r="G198" s="46"/>
      <c r="H198" s="63"/>
      <c r="I198" s="50"/>
      <c r="J198" s="46"/>
      <c r="K198" s="64"/>
      <c r="L198" s="50"/>
      <c r="M198" s="46"/>
      <c r="N198" s="64"/>
    </row>
    <row r="199" spans="1:14" x14ac:dyDescent="0.2">
      <c r="A199" s="49"/>
      <c r="B199" s="49" t="s">
        <v>3</v>
      </c>
      <c r="C199" s="50">
        <v>17254.310000000001</v>
      </c>
      <c r="D199" s="51">
        <v>17254.310500000003</v>
      </c>
      <c r="E199" s="52">
        <f>C199-D199</f>
        <v>-5.0000000192085281E-4</v>
      </c>
      <c r="F199" s="50">
        <v>19679.86</v>
      </c>
      <c r="G199" s="53">
        <v>19679.857604500001</v>
      </c>
      <c r="H199" s="52">
        <f>F199-G199</f>
        <v>2.3954999996931292E-3</v>
      </c>
      <c r="I199" s="50">
        <v>778671</v>
      </c>
      <c r="J199" s="76">
        <v>778671</v>
      </c>
      <c r="K199" s="55">
        <f>I199-J199</f>
        <v>0</v>
      </c>
      <c r="L199" s="50">
        <v>779922</v>
      </c>
      <c r="M199" s="56">
        <v>779922</v>
      </c>
      <c r="N199" s="55">
        <f>L199-M199</f>
        <v>0</v>
      </c>
    </row>
    <row r="200" spans="1:14" x14ac:dyDescent="0.2">
      <c r="A200" s="49"/>
      <c r="B200" s="49" t="s">
        <v>4</v>
      </c>
      <c r="C200" s="50">
        <v>11841.89</v>
      </c>
      <c r="D200" s="51">
        <v>11841.886499999999</v>
      </c>
      <c r="E200" s="52">
        <f t="shared" ref="E200:E204" si="112">C200-D200</f>
        <v>3.5000000007130438E-3</v>
      </c>
      <c r="F200" s="50">
        <v>13830.67</v>
      </c>
      <c r="G200" s="53">
        <v>13830.665476499998</v>
      </c>
      <c r="H200" s="52">
        <f t="shared" ref="H200:H204" si="113">F200-G200</f>
        <v>4.5235000015964033E-3</v>
      </c>
      <c r="I200" s="50">
        <v>9619908</v>
      </c>
      <c r="J200" s="76">
        <v>9619908</v>
      </c>
      <c r="K200" s="55">
        <f t="shared" ref="K200:K204" si="114">I200-J200</f>
        <v>0</v>
      </c>
      <c r="L200" s="50">
        <v>10441497</v>
      </c>
      <c r="M200" s="56">
        <v>10441497</v>
      </c>
      <c r="N200" s="55">
        <f t="shared" ref="N200:N204" si="115">L200-M200</f>
        <v>0</v>
      </c>
    </row>
    <row r="201" spans="1:14" x14ac:dyDescent="0.2">
      <c r="A201" s="49"/>
      <c r="B201" s="49" t="s">
        <v>5</v>
      </c>
      <c r="C201" s="50">
        <v>43158.07</v>
      </c>
      <c r="D201" s="51">
        <v>43158.069747804999</v>
      </c>
      <c r="E201" s="52">
        <f t="shared" si="112"/>
        <v>2.5219500093953684E-4</v>
      </c>
      <c r="F201" s="50">
        <v>54772.01</v>
      </c>
      <c r="G201" s="53">
        <v>54772.006939040999</v>
      </c>
      <c r="H201" s="52">
        <f t="shared" si="113"/>
        <v>3.0609590030508116E-3</v>
      </c>
      <c r="I201" s="50">
        <v>413</v>
      </c>
      <c r="J201" s="76">
        <v>413</v>
      </c>
      <c r="K201" s="55">
        <f t="shared" si="114"/>
        <v>0</v>
      </c>
      <c r="L201" s="50">
        <v>457</v>
      </c>
      <c r="M201" s="56">
        <v>457</v>
      </c>
      <c r="N201" s="55">
        <f t="shared" si="115"/>
        <v>0</v>
      </c>
    </row>
    <row r="202" spans="1:14" x14ac:dyDescent="0.2">
      <c r="A202" s="49"/>
      <c r="B202" s="49" t="s">
        <v>6</v>
      </c>
      <c r="C202" s="50">
        <v>2699.45</v>
      </c>
      <c r="D202" s="51">
        <v>3008.8186554510003</v>
      </c>
      <c r="E202" s="52">
        <f t="shared" si="112"/>
        <v>-309.36865545100045</v>
      </c>
      <c r="F202" s="50">
        <v>1509.21</v>
      </c>
      <c r="G202" s="53">
        <v>1509.2056919190002</v>
      </c>
      <c r="H202" s="52">
        <f t="shared" si="113"/>
        <v>4.3080809998627956E-3</v>
      </c>
      <c r="I202" s="50">
        <v>1839</v>
      </c>
      <c r="J202" s="76">
        <v>16210</v>
      </c>
      <c r="K202" s="55">
        <f t="shared" si="114"/>
        <v>-14371</v>
      </c>
      <c r="L202" s="50">
        <v>2045</v>
      </c>
      <c r="M202" s="56">
        <v>2045</v>
      </c>
      <c r="N202" s="55">
        <f t="shared" si="115"/>
        <v>0</v>
      </c>
    </row>
    <row r="203" spans="1:14" x14ac:dyDescent="0.2">
      <c r="A203" s="49"/>
      <c r="B203" s="49" t="s">
        <v>25</v>
      </c>
      <c r="C203" s="50">
        <v>309.37</v>
      </c>
      <c r="D203" s="51">
        <v>0</v>
      </c>
      <c r="E203" s="52">
        <f t="shared" si="112"/>
        <v>309.37</v>
      </c>
      <c r="F203" s="50">
        <v>522.52</v>
      </c>
      <c r="G203" s="53">
        <v>522.51923333599996</v>
      </c>
      <c r="H203" s="52">
        <f t="shared" si="113"/>
        <v>7.6666400002523005E-4</v>
      </c>
      <c r="I203" s="50">
        <v>14371</v>
      </c>
      <c r="J203" s="76">
        <v>0</v>
      </c>
      <c r="K203" s="55">
        <f t="shared" si="114"/>
        <v>14371</v>
      </c>
      <c r="L203" s="50">
        <v>14008</v>
      </c>
      <c r="M203" s="56">
        <v>14008</v>
      </c>
      <c r="N203" s="55">
        <f t="shared" si="115"/>
        <v>0</v>
      </c>
    </row>
    <row r="204" spans="1:14" s="43" customFormat="1" ht="15" x14ac:dyDescent="0.25">
      <c r="A204" s="57"/>
      <c r="B204" s="57"/>
      <c r="C204" s="58">
        <f>C199+C200+C201+C202+C203</f>
        <v>75263.09</v>
      </c>
      <c r="D204" s="59">
        <f>D199+D200+D201+D202+D203</f>
        <v>75263.085403256002</v>
      </c>
      <c r="E204" s="60">
        <f t="shared" si="112"/>
        <v>4.5967439946252853E-3</v>
      </c>
      <c r="F204" s="58">
        <f>F199+F200+F201+F202+F203</f>
        <v>90314.270000000019</v>
      </c>
      <c r="G204" s="59">
        <f>G199+G200+G201+G202+G203</f>
        <v>90314.254945296008</v>
      </c>
      <c r="H204" s="60">
        <f t="shared" si="113"/>
        <v>1.5054704010253772E-2</v>
      </c>
      <c r="I204" s="58">
        <f>I199+I200+I201+I202+I203</f>
        <v>10415202</v>
      </c>
      <c r="J204" s="61">
        <f>J199+J200+J201+J202+J203</f>
        <v>10415202</v>
      </c>
      <c r="K204" s="62">
        <f t="shared" si="114"/>
        <v>0</v>
      </c>
      <c r="L204" s="58">
        <f>L199+L200+L201+L202+L203</f>
        <v>11237929</v>
      </c>
      <c r="M204" s="61">
        <f>M199+M200+M201+M202+M203</f>
        <v>11237929</v>
      </c>
      <c r="N204" s="62">
        <f t="shared" si="115"/>
        <v>0</v>
      </c>
    </row>
    <row r="205" spans="1:14" x14ac:dyDescent="0.2">
      <c r="A205" s="49"/>
      <c r="B205" s="49"/>
      <c r="C205" s="50"/>
      <c r="D205" s="51"/>
      <c r="E205" s="52"/>
      <c r="F205" s="50"/>
      <c r="G205" s="53"/>
      <c r="H205" s="52"/>
      <c r="I205" s="50"/>
      <c r="J205" s="76"/>
      <c r="K205" s="55"/>
      <c r="L205" s="50"/>
      <c r="M205" s="56"/>
      <c r="N205" s="55"/>
    </row>
    <row r="206" spans="1:14" s="43" customFormat="1" ht="15" x14ac:dyDescent="0.25">
      <c r="A206" s="57"/>
      <c r="B206" s="45" t="s">
        <v>11</v>
      </c>
      <c r="C206" s="58"/>
      <c r="D206" s="46"/>
      <c r="E206" s="63"/>
      <c r="F206" s="58"/>
      <c r="G206" s="46"/>
      <c r="H206" s="63"/>
      <c r="I206" s="58"/>
      <c r="J206" s="46"/>
      <c r="K206" s="64"/>
      <c r="L206" s="58"/>
      <c r="M206" s="46"/>
      <c r="N206" s="64"/>
    </row>
    <row r="207" spans="1:14" x14ac:dyDescent="0.2">
      <c r="A207" s="49"/>
      <c r="B207" s="49" t="s">
        <v>3</v>
      </c>
      <c r="C207" s="75">
        <f>C191+C199</f>
        <v>19353.78</v>
      </c>
      <c r="D207" s="75">
        <f>D191+D199</f>
        <v>19353.792796857913</v>
      </c>
      <c r="E207" s="52">
        <f>C207-D207</f>
        <v>-1.2796857914509019E-2</v>
      </c>
      <c r="F207" s="75">
        <f>F191+F199</f>
        <v>22227.870000000003</v>
      </c>
      <c r="G207" s="75">
        <f>G191+G199</f>
        <v>22227.802839536791</v>
      </c>
      <c r="H207" s="52">
        <f>F207-G207</f>
        <v>6.7160463211621391E-2</v>
      </c>
      <c r="I207" s="76">
        <f>I191+I199</f>
        <v>997320</v>
      </c>
      <c r="J207" s="76">
        <f>J191+J199</f>
        <v>997320</v>
      </c>
      <c r="K207" s="55">
        <f>I207-J207</f>
        <v>0</v>
      </c>
      <c r="L207" s="76">
        <f>L191+L199</f>
        <v>891738</v>
      </c>
      <c r="M207" s="76">
        <f>M191+M199</f>
        <v>891730</v>
      </c>
      <c r="N207" s="55">
        <f>L207-M207</f>
        <v>8</v>
      </c>
    </row>
    <row r="208" spans="1:14" x14ac:dyDescent="0.2">
      <c r="A208" s="49"/>
      <c r="B208" s="49" t="s">
        <v>4</v>
      </c>
      <c r="C208" s="75">
        <f t="shared" ref="C208:D208" si="116">C192+C200</f>
        <v>25918.83</v>
      </c>
      <c r="D208" s="75">
        <f t="shared" si="116"/>
        <v>25918.807907537172</v>
      </c>
      <c r="E208" s="52">
        <f t="shared" ref="E208:E212" si="117">C208-D208</f>
        <v>2.2092462830187287E-2</v>
      </c>
      <c r="F208" s="75">
        <f t="shared" ref="F208:G208" si="118">F192+F200</f>
        <v>32880.080000000002</v>
      </c>
      <c r="G208" s="75">
        <f t="shared" si="118"/>
        <v>32880.729252868136</v>
      </c>
      <c r="H208" s="52">
        <f t="shared" ref="H208:H212" si="119">F208-G208</f>
        <v>-0.6492528681337717</v>
      </c>
      <c r="I208" s="76">
        <f t="shared" ref="I208:J208" si="120">I192+I200</f>
        <v>12781351</v>
      </c>
      <c r="J208" s="76">
        <f t="shared" si="120"/>
        <v>12781348</v>
      </c>
      <c r="K208" s="55">
        <f t="shared" ref="K208:K212" si="121">I208-J208</f>
        <v>3</v>
      </c>
      <c r="L208" s="76">
        <f t="shared" ref="L208:M208" si="122">L192+L200</f>
        <v>14155060</v>
      </c>
      <c r="M208" s="76">
        <f t="shared" si="122"/>
        <v>14155055</v>
      </c>
      <c r="N208" s="55">
        <f t="shared" ref="N208:N212" si="123">L208-M208</f>
        <v>5</v>
      </c>
    </row>
    <row r="209" spans="1:14" x14ac:dyDescent="0.2">
      <c r="A209" s="49"/>
      <c r="B209" s="49" t="s">
        <v>5</v>
      </c>
      <c r="C209" s="75">
        <f t="shared" ref="C209:D209" si="124">C193+C201</f>
        <v>51454.94</v>
      </c>
      <c r="D209" s="75">
        <f t="shared" si="124"/>
        <v>52238.412804041523</v>
      </c>
      <c r="E209" s="52">
        <f t="shared" si="117"/>
        <v>-783.47280404152116</v>
      </c>
      <c r="F209" s="75">
        <f t="shared" ref="F209:G209" si="125">F193+F201</f>
        <v>63565.71</v>
      </c>
      <c r="G209" s="75">
        <f t="shared" si="125"/>
        <v>63565.699312407429</v>
      </c>
      <c r="H209" s="52">
        <f t="shared" si="119"/>
        <v>1.0687592570320703E-2</v>
      </c>
      <c r="I209" s="76">
        <f t="shared" ref="I209:J209" si="126">I193+I201</f>
        <v>807</v>
      </c>
      <c r="J209" s="76">
        <f t="shared" si="126"/>
        <v>2020</v>
      </c>
      <c r="K209" s="55">
        <f t="shared" si="121"/>
        <v>-1213</v>
      </c>
      <c r="L209" s="76">
        <f t="shared" ref="L209:M209" si="127">L193+L201</f>
        <v>1006</v>
      </c>
      <c r="M209" s="76">
        <f t="shared" si="127"/>
        <v>1006</v>
      </c>
      <c r="N209" s="55">
        <f t="shared" si="123"/>
        <v>0</v>
      </c>
    </row>
    <row r="210" spans="1:14" x14ac:dyDescent="0.2">
      <c r="A210" s="49"/>
      <c r="B210" s="49" t="s">
        <v>6</v>
      </c>
      <c r="C210" s="75">
        <f t="shared" ref="C210:D210" si="128">C194+C202</f>
        <v>4424.07</v>
      </c>
      <c r="D210" s="75">
        <f t="shared" si="128"/>
        <v>5893.5840698267039</v>
      </c>
      <c r="E210" s="52">
        <f t="shared" si="117"/>
        <v>-1469.5140698267041</v>
      </c>
      <c r="F210" s="75">
        <f t="shared" ref="F210:G210" si="129">F194+F202</f>
        <v>1908.0500000000002</v>
      </c>
      <c r="G210" s="75">
        <f t="shared" si="129"/>
        <v>1908.0640195446697</v>
      </c>
      <c r="H210" s="52">
        <f t="shared" si="119"/>
        <v>-1.4019544669508832E-2</v>
      </c>
      <c r="I210" s="76">
        <f t="shared" ref="I210:J210" si="130">I194+I202</f>
        <v>2267</v>
      </c>
      <c r="J210" s="76">
        <f t="shared" si="130"/>
        <v>18574</v>
      </c>
      <c r="K210" s="55">
        <f t="shared" si="121"/>
        <v>-16307</v>
      </c>
      <c r="L210" s="76">
        <f t="shared" ref="L210:M210" si="131">L194+L202</f>
        <v>2420</v>
      </c>
      <c r="M210" s="76">
        <f t="shared" si="131"/>
        <v>2420</v>
      </c>
      <c r="N210" s="55">
        <f t="shared" si="123"/>
        <v>0</v>
      </c>
    </row>
    <row r="211" spans="1:14" x14ac:dyDescent="0.2">
      <c r="A211" s="49"/>
      <c r="B211" s="49" t="s">
        <v>25</v>
      </c>
      <c r="C211" s="75">
        <f t="shared" ref="C211:D211" si="132">C195+C203</f>
        <v>1981.77</v>
      </c>
      <c r="D211" s="75">
        <f t="shared" si="132"/>
        <v>0</v>
      </c>
      <c r="E211" s="52">
        <f t="shared" si="117"/>
        <v>1981.77</v>
      </c>
      <c r="F211" s="75">
        <f t="shared" ref="F211:G211" si="133">F195+F203</f>
        <v>2354.31</v>
      </c>
      <c r="G211" s="75">
        <f t="shared" si="133"/>
        <v>2354.2938965216199</v>
      </c>
      <c r="H211" s="52">
        <f t="shared" si="119"/>
        <v>1.6103478380045999E-2</v>
      </c>
      <c r="I211" s="76">
        <f t="shared" ref="I211:J211" si="134">I195+I203</f>
        <v>16576</v>
      </c>
      <c r="J211" s="76">
        <f t="shared" si="134"/>
        <v>0</v>
      </c>
      <c r="K211" s="55">
        <f t="shared" si="121"/>
        <v>16576</v>
      </c>
      <c r="L211" s="76">
        <f t="shared" ref="L211:M211" si="135">L195+L203</f>
        <v>17512</v>
      </c>
      <c r="M211" s="76">
        <f t="shared" si="135"/>
        <v>17512</v>
      </c>
      <c r="N211" s="55">
        <f t="shared" si="123"/>
        <v>0</v>
      </c>
    </row>
    <row r="212" spans="1:14" s="43" customFormat="1" ht="15" x14ac:dyDescent="0.25">
      <c r="A212" s="57"/>
      <c r="B212" s="57"/>
      <c r="C212" s="58">
        <f>C207+C208+C209+C210+C211</f>
        <v>103133.39</v>
      </c>
      <c r="D212" s="59">
        <f>D207+D208+D209+D210+D211</f>
        <v>103404.5975782633</v>
      </c>
      <c r="E212" s="60">
        <f t="shared" si="117"/>
        <v>-271.20757826330373</v>
      </c>
      <c r="F212" s="58">
        <f>F207+F208+F209+F210+F211</f>
        <v>122936.02</v>
      </c>
      <c r="G212" s="59">
        <f>G207+G208+G209+G210+G211</f>
        <v>122936.58932087866</v>
      </c>
      <c r="H212" s="60">
        <f t="shared" si="119"/>
        <v>-0.56932087865425274</v>
      </c>
      <c r="I212" s="58">
        <f>I207+I208+I209+I210+I211</f>
        <v>13798321</v>
      </c>
      <c r="J212" s="61">
        <f>J207+J208+J209+J210+J211</f>
        <v>13799262</v>
      </c>
      <c r="K212" s="62">
        <f t="shared" si="121"/>
        <v>-941</v>
      </c>
      <c r="L212" s="58">
        <f>L207+L208+L209+L210+L211</f>
        <v>15067736</v>
      </c>
      <c r="M212" s="61">
        <f>M207+M208+M209+M210+M211</f>
        <v>15067723</v>
      </c>
      <c r="N212" s="62">
        <f t="shared" si="123"/>
        <v>13</v>
      </c>
    </row>
    <row r="213" spans="1:14" x14ac:dyDescent="0.2">
      <c r="A213" s="49"/>
      <c r="B213" s="49"/>
      <c r="C213" s="41"/>
      <c r="D213" s="53"/>
      <c r="E213" s="53"/>
      <c r="F213" s="41"/>
      <c r="G213" s="53"/>
      <c r="H213" s="53"/>
      <c r="I213" s="41"/>
      <c r="J213" s="56"/>
      <c r="K213" s="56"/>
      <c r="L213" s="41"/>
      <c r="M213" s="56"/>
      <c r="N213" s="41"/>
    </row>
    <row r="214" spans="1:14" x14ac:dyDescent="0.2">
      <c r="A214" s="97"/>
      <c r="B214" s="97"/>
      <c r="C214" s="90"/>
      <c r="D214" s="98"/>
      <c r="E214" s="98"/>
      <c r="F214" s="90"/>
      <c r="G214" s="98"/>
      <c r="H214" s="98"/>
      <c r="I214" s="90"/>
      <c r="J214" s="99"/>
      <c r="K214" s="99"/>
      <c r="L214" s="90"/>
      <c r="M214" s="99"/>
    </row>
    <row r="215" spans="1:14" x14ac:dyDescent="0.2">
      <c r="A215" s="100" t="s">
        <v>24</v>
      </c>
      <c r="M215" s="80"/>
    </row>
    <row r="216" spans="1:14" x14ac:dyDescent="0.2">
      <c r="A216" s="100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tabSelected="1" view="pageBreakPreview" zoomScale="50" zoomScaleNormal="100" zoomScaleSheetLayoutView="50" workbookViewId="0">
      <pane xSplit="2" ySplit="3" topLeftCell="F132" activePane="bottomRight" state="frozen"/>
      <selection pane="topRight" activeCell="C1" sqref="C1"/>
      <selection pane="bottomLeft" activeCell="A4" sqref="A4"/>
      <selection pane="bottomRight" activeCell="F132" sqref="F132"/>
    </sheetView>
  </sheetViews>
  <sheetFormatPr defaultRowHeight="12.75" x14ac:dyDescent="0.2"/>
  <cols>
    <col min="1" max="1" width="6.42578125" style="24" customWidth="1"/>
    <col min="2" max="2" width="33.42578125" style="24" customWidth="1"/>
    <col min="3" max="9" width="12.28515625" style="24" customWidth="1"/>
    <col min="10" max="23" width="11.7109375" style="24" customWidth="1"/>
    <col min="24" max="25" width="14.7109375" style="24" customWidth="1"/>
    <col min="26" max="26" width="11.7109375" style="24" customWidth="1"/>
    <col min="27" max="28" width="12.7109375" style="24" customWidth="1"/>
    <col min="29" max="30" width="11.7109375" style="24" customWidth="1"/>
    <col min="31" max="31" width="9.140625" style="24"/>
    <col min="32" max="32" width="9.5703125" style="24" bestFit="1" customWidth="1"/>
    <col min="33" max="33" width="10.5703125" style="24" bestFit="1" customWidth="1"/>
    <col min="34" max="16384" width="9.140625" style="24"/>
  </cols>
  <sheetData>
    <row r="1" spans="1:30" ht="15.75" x14ac:dyDescent="0.3">
      <c r="A1" s="137" t="s">
        <v>63</v>
      </c>
      <c r="B1" s="138"/>
      <c r="C1" s="138"/>
      <c r="D1" s="138"/>
      <c r="E1" s="138"/>
      <c r="F1" s="138"/>
      <c r="G1" s="138"/>
      <c r="H1" s="138"/>
      <c r="I1" s="138"/>
      <c r="J1" s="136" t="s">
        <v>56</v>
      </c>
      <c r="K1" s="136"/>
      <c r="L1" s="136"/>
      <c r="M1" s="136"/>
      <c r="N1" s="136"/>
      <c r="O1" s="136"/>
      <c r="P1" s="136"/>
      <c r="Q1" s="136" t="s">
        <v>56</v>
      </c>
      <c r="R1" s="136"/>
      <c r="S1" s="136"/>
      <c r="T1" s="136"/>
      <c r="U1" s="136"/>
      <c r="V1" s="136"/>
      <c r="W1" s="136"/>
      <c r="X1" s="136" t="s">
        <v>56</v>
      </c>
      <c r="Y1" s="136"/>
      <c r="Z1" s="136"/>
      <c r="AA1" s="136"/>
      <c r="AB1" s="136"/>
      <c r="AC1" s="136"/>
      <c r="AD1" s="136"/>
    </row>
    <row r="2" spans="1:30" ht="41.25" customHeight="1" x14ac:dyDescent="0.2">
      <c r="A2" s="139" t="s">
        <v>2</v>
      </c>
      <c r="B2" s="139" t="s">
        <v>0</v>
      </c>
      <c r="C2" s="139" t="s">
        <v>60</v>
      </c>
      <c r="D2" s="139"/>
      <c r="E2" s="139"/>
      <c r="F2" s="139"/>
      <c r="G2" s="139"/>
      <c r="H2" s="139"/>
      <c r="I2" s="139"/>
      <c r="J2" s="139" t="s">
        <v>8</v>
      </c>
      <c r="K2" s="139"/>
      <c r="L2" s="139"/>
      <c r="M2" s="139"/>
      <c r="N2" s="139"/>
      <c r="O2" s="139"/>
      <c r="P2" s="139"/>
      <c r="Q2" s="135" t="s">
        <v>9</v>
      </c>
      <c r="R2" s="135"/>
      <c r="S2" s="135"/>
      <c r="T2" s="135"/>
      <c r="U2" s="135"/>
      <c r="V2" s="135"/>
      <c r="W2" s="135"/>
      <c r="X2" s="135" t="s">
        <v>55</v>
      </c>
      <c r="Y2" s="135"/>
      <c r="Z2" s="135"/>
      <c r="AA2" s="135"/>
      <c r="AB2" s="135"/>
      <c r="AC2" s="135"/>
      <c r="AD2" s="135"/>
    </row>
    <row r="3" spans="1:30" s="25" customFormat="1" ht="39.75" customHeight="1" x14ac:dyDescent="0.2">
      <c r="A3" s="139"/>
      <c r="B3" s="139"/>
      <c r="C3" s="117" t="s">
        <v>61</v>
      </c>
      <c r="D3" s="117" t="s">
        <v>64</v>
      </c>
      <c r="E3" s="106" t="s">
        <v>23</v>
      </c>
      <c r="F3" s="103" t="s">
        <v>62</v>
      </c>
      <c r="G3" s="103" t="s">
        <v>65</v>
      </c>
      <c r="H3" s="106" t="s">
        <v>23</v>
      </c>
      <c r="I3" s="106" t="s">
        <v>54</v>
      </c>
      <c r="J3" s="117" t="s">
        <v>61</v>
      </c>
      <c r="K3" s="117" t="s">
        <v>64</v>
      </c>
      <c r="L3" s="106" t="s">
        <v>23</v>
      </c>
      <c r="M3" s="103" t="s">
        <v>62</v>
      </c>
      <c r="N3" s="103" t="s">
        <v>65</v>
      </c>
      <c r="O3" s="106" t="s">
        <v>23</v>
      </c>
      <c r="P3" s="106" t="s">
        <v>54</v>
      </c>
      <c r="Q3" s="117" t="s">
        <v>61</v>
      </c>
      <c r="R3" s="117" t="s">
        <v>64</v>
      </c>
      <c r="S3" s="106" t="s">
        <v>23</v>
      </c>
      <c r="T3" s="103" t="s">
        <v>62</v>
      </c>
      <c r="U3" s="103" t="s">
        <v>65</v>
      </c>
      <c r="V3" s="106" t="s">
        <v>23</v>
      </c>
      <c r="W3" s="106" t="s">
        <v>54</v>
      </c>
      <c r="X3" s="117" t="s">
        <v>61</v>
      </c>
      <c r="Y3" s="117" t="s">
        <v>64</v>
      </c>
      <c r="Z3" s="106" t="s">
        <v>23</v>
      </c>
      <c r="AA3" s="103" t="s">
        <v>62</v>
      </c>
      <c r="AB3" s="103" t="s">
        <v>65</v>
      </c>
      <c r="AC3" s="106" t="s">
        <v>23</v>
      </c>
      <c r="AD3" s="106" t="s">
        <v>54</v>
      </c>
    </row>
    <row r="4" spans="1:30" s="25" customFormat="1" ht="15" x14ac:dyDescent="0.2">
      <c r="A4" s="17">
        <v>1</v>
      </c>
      <c r="B4" s="6" t="s">
        <v>46</v>
      </c>
      <c r="C4" s="12">
        <f>C5+C6+C7+C8+C9</f>
        <v>287.80849613091704</v>
      </c>
      <c r="D4" s="12">
        <f>D5+D6+D7+D8+D9</f>
        <v>320.44122615263586</v>
      </c>
      <c r="E4" s="107">
        <f t="shared" ref="E4:E9" si="0">((D4-C4)/C4)*100</f>
        <v>11.338348401943978</v>
      </c>
      <c r="F4" s="12">
        <f>F5+F6+F7+F8+F9</f>
        <v>1065.1136602766032</v>
      </c>
      <c r="G4" s="12">
        <f>G5+G6+G7+G8+G9</f>
        <v>1612.1247204794095</v>
      </c>
      <c r="H4" s="107">
        <f t="shared" ref="H4:H9" si="1">((G4-F4)/F4)*100</f>
        <v>51.357059871033009</v>
      </c>
      <c r="I4" s="108">
        <f>(G4/G$179)*100</f>
        <v>1.6224872788084381</v>
      </c>
      <c r="J4" s="23">
        <f>J5+J6+J7+J8+J9</f>
        <v>21298</v>
      </c>
      <c r="K4" s="23">
        <f>K5+K6+K7+K8+K9</f>
        <v>18665</v>
      </c>
      <c r="L4" s="107">
        <f t="shared" ref="L4:L9" si="2">((K4-J4)/J4)*100</f>
        <v>-12.362663160860174</v>
      </c>
      <c r="M4" s="23">
        <f>M5+M6+M7+M8+M9</f>
        <v>94692</v>
      </c>
      <c r="N4" s="23">
        <f>N5+N6+N7+N8+N9</f>
        <v>92381</v>
      </c>
      <c r="O4" s="107">
        <f t="shared" ref="O4:O9" si="3">((N4-M4)/M4)*100</f>
        <v>-2.4405440797533053</v>
      </c>
      <c r="P4" s="108">
        <f>(N4/N$179)*100</f>
        <v>1.3595693929186599</v>
      </c>
      <c r="Q4" s="23">
        <f>Q5+Q6+Q7+Q8+Q9</f>
        <v>207274</v>
      </c>
      <c r="R4" s="23">
        <f>R5+R6+R7+R8+R9</f>
        <v>118132</v>
      </c>
      <c r="S4" s="107">
        <f t="shared" ref="S4:S9" si="4">((R4-Q4)/Q4)*100</f>
        <v>-43.006841186062893</v>
      </c>
      <c r="T4" s="23">
        <f>T5+T6+T7+T8+T9</f>
        <v>1125933</v>
      </c>
      <c r="U4" s="23">
        <f>U5+U6+U7+U8+U9</f>
        <v>540523</v>
      </c>
      <c r="V4" s="107">
        <f t="shared" ref="V4:V9" si="5">((U4-T4)/T4)*100</f>
        <v>-51.9933246472037</v>
      </c>
      <c r="W4" s="108">
        <f>(U4/U$179)*100</f>
        <v>1.2861736410916349</v>
      </c>
      <c r="X4" s="12">
        <f>X5+X6+X7+X8+X9</f>
        <v>17489.791403321</v>
      </c>
      <c r="Y4" s="12">
        <f>Y5+Y6+Y7+Y8+Y9</f>
        <v>21274.578579255998</v>
      </c>
      <c r="Z4" s="107">
        <f t="shared" ref="Z4:Z9" si="6">((Y4-X4)/X4)*100</f>
        <v>21.639978937749564</v>
      </c>
      <c r="AA4" s="12">
        <f>AA5+AA6+AA7+AA8+AA9</f>
        <v>80424.284048304005</v>
      </c>
      <c r="AB4" s="12">
        <f>AB5+AB6+AB7+AB8+AB9</f>
        <v>94283.919847704979</v>
      </c>
      <c r="AC4" s="107">
        <f t="shared" ref="AC4:AC9" si="7">((AB4-AA4)/AA4)*100</f>
        <v>17.233147877420549</v>
      </c>
      <c r="AD4" s="108">
        <f>(AB4/AB$179)*100</f>
        <v>5.7487715251499214</v>
      </c>
    </row>
    <row r="5" spans="1:30" x14ac:dyDescent="0.2">
      <c r="A5" s="5"/>
      <c r="B5" s="8" t="s">
        <v>3</v>
      </c>
      <c r="C5" s="111">
        <v>5.7264230020000007</v>
      </c>
      <c r="D5" s="111">
        <v>12.277090514000001</v>
      </c>
      <c r="E5" s="109">
        <f t="shared" si="0"/>
        <v>114.39370632787913</v>
      </c>
      <c r="F5" s="111">
        <v>48.785445581000033</v>
      </c>
      <c r="G5" s="111">
        <v>42.413875754999999</v>
      </c>
      <c r="H5" s="109">
        <f t="shared" si="1"/>
        <v>-13.060390758184454</v>
      </c>
      <c r="I5" s="110">
        <f>(G5/G$180)*100</f>
        <v>0.25519664531196962</v>
      </c>
      <c r="J5" s="112">
        <v>168</v>
      </c>
      <c r="K5" s="112">
        <v>135</v>
      </c>
      <c r="L5" s="109">
        <f t="shared" si="2"/>
        <v>-19.642857142857142</v>
      </c>
      <c r="M5" s="112">
        <v>1405</v>
      </c>
      <c r="N5" s="112">
        <v>730</v>
      </c>
      <c r="O5" s="109">
        <f t="shared" si="3"/>
        <v>-48.042704626334519</v>
      </c>
      <c r="P5" s="110">
        <f>(N5/N$180)*100</f>
        <v>0.18586698034902255</v>
      </c>
      <c r="Q5" s="14">
        <v>0</v>
      </c>
      <c r="R5" s="14">
        <v>0</v>
      </c>
      <c r="S5" s="115" t="s">
        <v>59</v>
      </c>
      <c r="T5" s="112">
        <v>0</v>
      </c>
      <c r="U5" s="112">
        <v>0</v>
      </c>
      <c r="V5" s="115" t="s">
        <v>59</v>
      </c>
      <c r="W5" s="115" t="s">
        <v>59</v>
      </c>
      <c r="X5" s="111">
        <v>9.5442042659999089</v>
      </c>
      <c r="Y5" s="111">
        <v>19.147334054999991</v>
      </c>
      <c r="Z5" s="109">
        <f t="shared" si="6"/>
        <v>100.61739587039318</v>
      </c>
      <c r="AA5" s="111">
        <v>129.02402001799987</v>
      </c>
      <c r="AB5" s="111">
        <v>68.106510931000017</v>
      </c>
      <c r="AC5" s="109">
        <f t="shared" si="7"/>
        <v>-47.214083919026379</v>
      </c>
      <c r="AD5" s="110">
        <f>(AB5/AB$180)*100</f>
        <v>0.56016140094221767</v>
      </c>
    </row>
    <row r="6" spans="1:30" x14ac:dyDescent="0.2">
      <c r="A6" s="5"/>
      <c r="B6" s="8" t="s">
        <v>4</v>
      </c>
      <c r="C6" s="111">
        <v>138.13696444491711</v>
      </c>
      <c r="D6" s="111">
        <v>128.7340070836359</v>
      </c>
      <c r="E6" s="109">
        <f t="shared" si="0"/>
        <v>-6.8069813167428421</v>
      </c>
      <c r="F6" s="111">
        <v>565.01119209860281</v>
      </c>
      <c r="G6" s="111">
        <v>572.32255661840975</v>
      </c>
      <c r="H6" s="109">
        <f t="shared" si="1"/>
        <v>1.2940211843681499</v>
      </c>
      <c r="I6" s="110">
        <f>(G6/G$181)*100</f>
        <v>2.7675796722971642</v>
      </c>
      <c r="J6" s="112">
        <v>21084</v>
      </c>
      <c r="K6" s="112">
        <v>18492</v>
      </c>
      <c r="L6" s="109">
        <f t="shared" si="2"/>
        <v>-12.293682413204325</v>
      </c>
      <c r="M6" s="112">
        <v>93014</v>
      </c>
      <c r="N6" s="112">
        <v>91391</v>
      </c>
      <c r="O6" s="109">
        <f t="shared" si="3"/>
        <v>-1.7448986174124326</v>
      </c>
      <c r="P6" s="110">
        <f>(N6/N$181)*100</f>
        <v>1.4300230516129557</v>
      </c>
      <c r="Q6" s="118">
        <v>0</v>
      </c>
      <c r="R6" s="118">
        <v>0</v>
      </c>
      <c r="S6" s="115" t="s">
        <v>59</v>
      </c>
      <c r="T6" s="112">
        <v>0</v>
      </c>
      <c r="U6" s="112">
        <v>0</v>
      </c>
      <c r="V6" s="115" t="s">
        <v>59</v>
      </c>
      <c r="W6" s="115" t="s">
        <v>59</v>
      </c>
      <c r="X6" s="111">
        <v>3989.817706155</v>
      </c>
      <c r="Y6" s="111">
        <v>3230.16990025</v>
      </c>
      <c r="Z6" s="109">
        <f t="shared" si="6"/>
        <v>-19.039662005938489</v>
      </c>
      <c r="AA6" s="111">
        <v>18255.878769886</v>
      </c>
      <c r="AB6" s="111">
        <v>16344.853807055999</v>
      </c>
      <c r="AC6" s="109">
        <f t="shared" si="7"/>
        <v>-10.467997662113826</v>
      </c>
      <c r="AD6" s="110">
        <f>(AB6/AB$181)*100</f>
        <v>2.4093453027968068</v>
      </c>
    </row>
    <row r="7" spans="1:30" x14ac:dyDescent="0.2">
      <c r="A7" s="5"/>
      <c r="B7" s="8" t="s">
        <v>5</v>
      </c>
      <c r="C7" s="111">
        <v>136.62488744099994</v>
      </c>
      <c r="D7" s="111">
        <v>170.19638769299993</v>
      </c>
      <c r="E7" s="109">
        <f t="shared" si="0"/>
        <v>24.572024087849663</v>
      </c>
      <c r="F7" s="111">
        <v>419.44446029300013</v>
      </c>
      <c r="G7" s="111">
        <v>947.95482441099966</v>
      </c>
      <c r="H7" s="109">
        <f t="shared" si="1"/>
        <v>126.00246615459223</v>
      </c>
      <c r="I7" s="110">
        <f>(G7/G$182)*100</f>
        <v>1.6694772334291179</v>
      </c>
      <c r="J7" s="112">
        <v>6</v>
      </c>
      <c r="K7" s="112">
        <v>4</v>
      </c>
      <c r="L7" s="109">
        <f t="shared" si="2"/>
        <v>-33.333333333333329</v>
      </c>
      <c r="M7" s="112">
        <v>27</v>
      </c>
      <c r="N7" s="112">
        <v>21</v>
      </c>
      <c r="O7" s="109">
        <f t="shared" si="3"/>
        <v>-22.222222222222221</v>
      </c>
      <c r="P7" s="110">
        <f>(N7/N$182)*100</f>
        <v>5.343511450381679</v>
      </c>
      <c r="Q7" s="118">
        <v>86309</v>
      </c>
      <c r="R7" s="118">
        <v>47189</v>
      </c>
      <c r="S7" s="109">
        <f t="shared" si="4"/>
        <v>-45.32551645830678</v>
      </c>
      <c r="T7" s="112">
        <v>586859</v>
      </c>
      <c r="U7" s="112">
        <v>173953</v>
      </c>
      <c r="V7" s="109">
        <f t="shared" si="5"/>
        <v>-70.358638105575608</v>
      </c>
      <c r="W7" s="110">
        <f>(U7/U$182)*100</f>
        <v>1.1481656661945596</v>
      </c>
      <c r="X7" s="111">
        <v>780.7644957</v>
      </c>
      <c r="Y7" s="111">
        <v>645.08378379999999</v>
      </c>
      <c r="Z7" s="109">
        <f t="shared" si="6"/>
        <v>-17.377930560015347</v>
      </c>
      <c r="AA7" s="111">
        <v>3494.5224428999995</v>
      </c>
      <c r="AB7" s="111">
        <v>1953.4415141000002</v>
      </c>
      <c r="AC7" s="109">
        <f t="shared" si="7"/>
        <v>-44.09990074412292</v>
      </c>
      <c r="AD7" s="110">
        <f>(AB7/AB$182)*100</f>
        <v>0.94713792327914215</v>
      </c>
    </row>
    <row r="8" spans="1:30" x14ac:dyDescent="0.2">
      <c r="A8" s="5"/>
      <c r="B8" s="8" t="s">
        <v>6</v>
      </c>
      <c r="C8" s="111">
        <v>0.501269258</v>
      </c>
      <c r="D8" s="111">
        <v>1.0043438119999999</v>
      </c>
      <c r="E8" s="109">
        <f t="shared" si="0"/>
        <v>100.36014496624087</v>
      </c>
      <c r="F8" s="111">
        <v>2.2351152520000004</v>
      </c>
      <c r="G8" s="111">
        <v>8.6278840369999994</v>
      </c>
      <c r="H8" s="109">
        <f t="shared" si="1"/>
        <v>286.01517435307619</v>
      </c>
      <c r="I8" s="110">
        <f>(G8/G$183)*100</f>
        <v>0.24870721634881018</v>
      </c>
      <c r="J8" s="112">
        <v>0</v>
      </c>
      <c r="K8" s="112">
        <v>0</v>
      </c>
      <c r="L8" s="115" t="s">
        <v>59</v>
      </c>
      <c r="M8" s="112">
        <v>0</v>
      </c>
      <c r="N8" s="112">
        <v>1</v>
      </c>
      <c r="O8" s="115" t="s">
        <v>59</v>
      </c>
      <c r="P8" s="110">
        <f>(N8/N$183)*100</f>
        <v>4.926108374384236E-2</v>
      </c>
      <c r="Q8" s="118">
        <v>0</v>
      </c>
      <c r="R8" s="118">
        <v>0</v>
      </c>
      <c r="S8" s="115" t="s">
        <v>59</v>
      </c>
      <c r="T8" s="112">
        <v>0</v>
      </c>
      <c r="U8" s="112">
        <v>108</v>
      </c>
      <c r="V8" s="115" t="s">
        <v>59</v>
      </c>
      <c r="W8" s="110">
        <f>(U8/U$183)*100</f>
        <v>9.4864493098608133E-3</v>
      </c>
      <c r="X8" s="111">
        <v>0</v>
      </c>
      <c r="Y8" s="111">
        <v>0</v>
      </c>
      <c r="Z8" s="115" t="s">
        <v>59</v>
      </c>
      <c r="AA8" s="111">
        <v>0</v>
      </c>
      <c r="AB8" s="111">
        <v>0</v>
      </c>
      <c r="AC8" s="115" t="s">
        <v>59</v>
      </c>
      <c r="AD8" s="110">
        <f>(AB8/AB$183)*100</f>
        <v>0</v>
      </c>
    </row>
    <row r="9" spans="1:30" x14ac:dyDescent="0.2">
      <c r="A9" s="5"/>
      <c r="B9" s="26" t="s">
        <v>25</v>
      </c>
      <c r="C9" s="111">
        <v>6.8189519850000053</v>
      </c>
      <c r="D9" s="111">
        <v>8.2293970500000082</v>
      </c>
      <c r="E9" s="109">
        <f t="shared" si="0"/>
        <v>20.684191179269636</v>
      </c>
      <c r="F9" s="111">
        <v>29.63744705200039</v>
      </c>
      <c r="G9" s="111">
        <v>40.805579657999999</v>
      </c>
      <c r="H9" s="109">
        <f t="shared" si="1"/>
        <v>37.682505468182057</v>
      </c>
      <c r="I9" s="110">
        <f>(G9/G$184)*100</f>
        <v>2.2531095841347732</v>
      </c>
      <c r="J9" s="112">
        <v>40</v>
      </c>
      <c r="K9" s="112">
        <v>34</v>
      </c>
      <c r="L9" s="109">
        <f t="shared" si="2"/>
        <v>-15</v>
      </c>
      <c r="M9" s="112">
        <v>246</v>
      </c>
      <c r="N9" s="112">
        <v>238</v>
      </c>
      <c r="O9" s="109">
        <f t="shared" si="3"/>
        <v>-3.2520325203252036</v>
      </c>
      <c r="P9" s="110">
        <f>(N9/N$184)*100</f>
        <v>2.6987186755868016</v>
      </c>
      <c r="Q9" s="118">
        <v>120965</v>
      </c>
      <c r="R9" s="118">
        <v>70943</v>
      </c>
      <c r="S9" s="109">
        <f t="shared" si="4"/>
        <v>-41.352457322365979</v>
      </c>
      <c r="T9" s="112">
        <v>539074</v>
      </c>
      <c r="U9" s="112">
        <v>366462</v>
      </c>
      <c r="V9" s="109">
        <f t="shared" si="5"/>
        <v>-32.020093716261592</v>
      </c>
      <c r="W9" s="110">
        <f>(U9/U$184)*100</f>
        <v>1.4238897840875608</v>
      </c>
      <c r="X9" s="111">
        <v>12709.664997200001</v>
      </c>
      <c r="Y9" s="111">
        <v>17380.177561150998</v>
      </c>
      <c r="Z9" s="109">
        <f t="shared" si="6"/>
        <v>36.747723602313144</v>
      </c>
      <c r="AA9" s="111">
        <v>58544.858815500003</v>
      </c>
      <c r="AB9" s="111">
        <v>75917.518015617985</v>
      </c>
      <c r="AC9" s="109">
        <f t="shared" si="7"/>
        <v>29.674098719524959</v>
      </c>
      <c r="AD9" s="110">
        <f>(AB9/AB$184)*100</f>
        <v>11.335009695388845</v>
      </c>
    </row>
    <row r="10" spans="1:30" x14ac:dyDescent="0.2">
      <c r="A10" s="5"/>
      <c r="B10" s="26"/>
      <c r="C10" s="111"/>
      <c r="D10" s="111"/>
      <c r="E10" s="109"/>
      <c r="F10" s="111"/>
      <c r="G10" s="111"/>
      <c r="H10" s="109"/>
      <c r="I10" s="110"/>
      <c r="J10" s="112"/>
      <c r="K10" s="112"/>
      <c r="L10" s="109"/>
      <c r="M10" s="112"/>
      <c r="N10" s="112"/>
      <c r="O10" s="109"/>
      <c r="P10" s="110"/>
      <c r="Q10" s="118"/>
      <c r="R10" s="118"/>
      <c r="S10" s="109"/>
      <c r="T10" s="112"/>
      <c r="U10" s="112"/>
      <c r="V10" s="109"/>
      <c r="W10" s="110"/>
      <c r="X10" s="111"/>
      <c r="Y10" s="111"/>
      <c r="Z10" s="109"/>
      <c r="AA10" s="111"/>
      <c r="AB10" s="111"/>
      <c r="AC10" s="109"/>
      <c r="AD10" s="110"/>
    </row>
    <row r="11" spans="1:30" s="25" customFormat="1" ht="15" x14ac:dyDescent="0.2">
      <c r="A11" s="17">
        <v>2</v>
      </c>
      <c r="B11" s="6" t="s">
        <v>22</v>
      </c>
      <c r="C11" s="12">
        <f>C12+C13+C14+C15+C16</f>
        <v>6.7136363789999995</v>
      </c>
      <c r="D11" s="12">
        <f>D12+D13+D14+D15+D16</f>
        <v>4.3868839869999992</v>
      </c>
      <c r="E11" s="107">
        <f t="shared" ref="E11:E16" si="8">((D11-C11)/C11)*100</f>
        <v>-34.657110702003365</v>
      </c>
      <c r="F11" s="12">
        <f>F12+F13+F14+F15+F16</f>
        <v>36.127832884</v>
      </c>
      <c r="G11" s="12">
        <f>G12+G13+G14+G15+G16</f>
        <v>24.333021813999999</v>
      </c>
      <c r="H11" s="107">
        <f t="shared" ref="H11:H16" si="9">((G11-F11)/F11)*100</f>
        <v>-32.647435864395817</v>
      </c>
      <c r="I11" s="108">
        <f>(G11/G$179)*100</f>
        <v>2.4489431770789265E-2</v>
      </c>
      <c r="J11" s="23">
        <f>J12+J13+J14+J15+J16</f>
        <v>2256</v>
      </c>
      <c r="K11" s="23">
        <f>K12+K13+K14+K15+K16</f>
        <v>1702</v>
      </c>
      <c r="L11" s="107">
        <f t="shared" ref="L11:L16" si="10">((K11-J11)/J11)*100</f>
        <v>-24.556737588652481</v>
      </c>
      <c r="M11" s="23">
        <f>M12+M13+M14+M15+M16</f>
        <v>10355</v>
      </c>
      <c r="N11" s="23">
        <f>N12+N13+N14+N15+N16</f>
        <v>7062</v>
      </c>
      <c r="O11" s="107">
        <f t="shared" ref="O11:O16" si="11">((N11-M11)/M11)*100</f>
        <v>-31.801062288749399</v>
      </c>
      <c r="P11" s="108">
        <f>(N11/N$179)*100</f>
        <v>0.10393131761716777</v>
      </c>
      <c r="Q11" s="23">
        <f>Q12+Q13+Q14+Q15+Q16</f>
        <v>23442</v>
      </c>
      <c r="R11" s="23">
        <f>R12+R13+R14+R15+R16</f>
        <v>4437</v>
      </c>
      <c r="S11" s="107">
        <f t="shared" ref="S11:S16" si="12">((R11-Q11)/Q11)*100</f>
        <v>-81.072434092654206</v>
      </c>
      <c r="T11" s="23">
        <f>T12+T13+T14+T15+T16</f>
        <v>58842</v>
      </c>
      <c r="U11" s="23">
        <f>U12+U13+U14+U15+U16</f>
        <v>55215</v>
      </c>
      <c r="V11" s="107">
        <f t="shared" ref="V11:V16" si="13">((U11-T11)/T11)*100</f>
        <v>-6.1639645151422453</v>
      </c>
      <c r="W11" s="108">
        <f>(U11/U$179)*100</f>
        <v>0.13138400695784383</v>
      </c>
      <c r="X11" s="12">
        <f>X12+X13+X14+X15+X16</f>
        <v>2584.4033973880005</v>
      </c>
      <c r="Y11" s="12">
        <f>Y12+Y13+Y14+Y15+Y16</f>
        <v>1921.5971394000001</v>
      </c>
      <c r="Z11" s="107">
        <f t="shared" ref="Z11:Z16" si="14">((Y11-X11)/X11)*100</f>
        <v>-25.646393231717781</v>
      </c>
      <c r="AA11" s="12">
        <f>AA12+AA13+AA14+AA15+AA16</f>
        <v>14216.999640688</v>
      </c>
      <c r="AB11" s="12">
        <f>AB12+AB13+AB14+AB15+AB16</f>
        <v>14618.298485899999</v>
      </c>
      <c r="AC11" s="107">
        <f t="shared" ref="AC11:AC16" si="15">((AB11-AA11)/AA11)*100</f>
        <v>2.8226690254919284</v>
      </c>
      <c r="AD11" s="108">
        <f>(AB11/AB$179)*100</f>
        <v>0.89132121593616287</v>
      </c>
    </row>
    <row r="12" spans="1:30" x14ac:dyDescent="0.2">
      <c r="A12" s="5"/>
      <c r="B12" s="8" t="s">
        <v>3</v>
      </c>
      <c r="C12" s="16">
        <v>-1.6517249999999989E-3</v>
      </c>
      <c r="D12" s="16">
        <v>4.4839600000000007E-2</v>
      </c>
      <c r="E12" s="109">
        <f t="shared" si="8"/>
        <v>-2814.7134056819409</v>
      </c>
      <c r="F12" s="16">
        <v>1.0804113120000001</v>
      </c>
      <c r="G12" s="16">
        <v>0.22113632600000005</v>
      </c>
      <c r="H12" s="109">
        <f t="shared" si="9"/>
        <v>-79.532209303636009</v>
      </c>
      <c r="I12" s="110">
        <f>(G12/G$180)*100</f>
        <v>1.3305374136944187E-3</v>
      </c>
      <c r="J12" s="105">
        <v>-1</v>
      </c>
      <c r="K12" s="105">
        <v>3</v>
      </c>
      <c r="L12" s="109">
        <f t="shared" si="10"/>
        <v>-400</v>
      </c>
      <c r="M12" s="105">
        <v>22</v>
      </c>
      <c r="N12" s="105">
        <v>12</v>
      </c>
      <c r="O12" s="109">
        <f t="shared" si="11"/>
        <v>-45.454545454545453</v>
      </c>
      <c r="P12" s="110">
        <f>(N12/N$180)*100</f>
        <v>3.0553476221757128E-3</v>
      </c>
      <c r="Q12" s="118">
        <v>0</v>
      </c>
      <c r="R12" s="118">
        <v>0</v>
      </c>
      <c r="S12" s="115" t="s">
        <v>59</v>
      </c>
      <c r="T12" s="105">
        <v>0</v>
      </c>
      <c r="U12" s="105">
        <v>0</v>
      </c>
      <c r="V12" s="115" t="s">
        <v>59</v>
      </c>
      <c r="W12" s="115" t="s">
        <v>59</v>
      </c>
      <c r="X12" s="16">
        <v>-7.4006000000000002E-3</v>
      </c>
      <c r="Y12" s="16">
        <v>0.75</v>
      </c>
      <c r="Z12" s="109">
        <f t="shared" si="14"/>
        <v>-10234.313434045887</v>
      </c>
      <c r="AA12" s="16">
        <v>11.448889999999999</v>
      </c>
      <c r="AB12" s="16">
        <v>6.35</v>
      </c>
      <c r="AC12" s="109">
        <f t="shared" si="15"/>
        <v>-44.536107867225553</v>
      </c>
      <c r="AD12" s="110">
        <f>(AB12/AB$180)*100</f>
        <v>5.2227383951393001E-2</v>
      </c>
    </row>
    <row r="13" spans="1:30" x14ac:dyDescent="0.2">
      <c r="A13" s="5"/>
      <c r="B13" s="8" t="s">
        <v>4</v>
      </c>
      <c r="C13" s="16">
        <v>5.8851071519999998</v>
      </c>
      <c r="D13" s="16">
        <v>3.6951036719999992</v>
      </c>
      <c r="E13" s="109">
        <f t="shared" si="8"/>
        <v>-37.212635614557129</v>
      </c>
      <c r="F13" s="16">
        <v>29.535495488999999</v>
      </c>
      <c r="G13" s="16">
        <v>16.964863241</v>
      </c>
      <c r="H13" s="109">
        <f t="shared" si="9"/>
        <v>-42.561101616465926</v>
      </c>
      <c r="I13" s="110">
        <f>(G13/G$181)*100</f>
        <v>8.2036973916436939E-2</v>
      </c>
      <c r="J13" s="105">
        <v>2248</v>
      </c>
      <c r="K13" s="105">
        <v>1691</v>
      </c>
      <c r="L13" s="109">
        <f t="shared" si="10"/>
        <v>-24.777580071174377</v>
      </c>
      <c r="M13" s="105">
        <v>10283</v>
      </c>
      <c r="N13" s="105">
        <v>7019</v>
      </c>
      <c r="O13" s="109">
        <f t="shared" si="11"/>
        <v>-31.741709617815811</v>
      </c>
      <c r="P13" s="110">
        <f>(N13/N$181)*100</f>
        <v>0.10982844918286633</v>
      </c>
      <c r="Q13" s="118">
        <v>0</v>
      </c>
      <c r="R13" s="118">
        <v>0</v>
      </c>
      <c r="S13" s="115" t="s">
        <v>59</v>
      </c>
      <c r="T13" s="105">
        <v>0</v>
      </c>
      <c r="U13" s="105">
        <v>0</v>
      </c>
      <c r="V13" s="115" t="s">
        <v>59</v>
      </c>
      <c r="W13" s="115" t="s">
        <v>59</v>
      </c>
      <c r="X13" s="16">
        <v>1368.8886654999997</v>
      </c>
      <c r="Y13" s="16">
        <v>1234.4282828</v>
      </c>
      <c r="Z13" s="109">
        <f t="shared" si="14"/>
        <v>-9.8225944949939876</v>
      </c>
      <c r="AA13" s="16">
        <v>6640.6315675999995</v>
      </c>
      <c r="AB13" s="16">
        <v>4835.6459425000003</v>
      </c>
      <c r="AC13" s="109">
        <f t="shared" si="15"/>
        <v>-27.180933119473483</v>
      </c>
      <c r="AD13" s="110">
        <f>(AB13/AB$181)*100</f>
        <v>0.7128078950771185</v>
      </c>
    </row>
    <row r="14" spans="1:30" x14ac:dyDescent="0.2">
      <c r="A14" s="5"/>
      <c r="B14" s="8" t="s">
        <v>5</v>
      </c>
      <c r="C14" s="16">
        <v>0</v>
      </c>
      <c r="D14" s="16">
        <v>0</v>
      </c>
      <c r="E14" s="115" t="s">
        <v>59</v>
      </c>
      <c r="F14" s="16">
        <v>0</v>
      </c>
      <c r="G14" s="16">
        <v>0</v>
      </c>
      <c r="H14" s="115" t="s">
        <v>59</v>
      </c>
      <c r="I14" s="110">
        <f>(G14/G$182)*100</f>
        <v>0</v>
      </c>
      <c r="J14" s="105">
        <v>0</v>
      </c>
      <c r="K14" s="105">
        <v>0</v>
      </c>
      <c r="L14" s="115" t="s">
        <v>59</v>
      </c>
      <c r="M14" s="105">
        <v>0</v>
      </c>
      <c r="N14" s="105">
        <v>0</v>
      </c>
      <c r="O14" s="115" t="s">
        <v>59</v>
      </c>
      <c r="P14" s="110">
        <f>(N14/N$182)*100</f>
        <v>0</v>
      </c>
      <c r="Q14" s="14">
        <v>0</v>
      </c>
      <c r="R14" s="14">
        <v>0</v>
      </c>
      <c r="S14" s="115" t="s">
        <v>59</v>
      </c>
      <c r="T14" s="105">
        <v>0</v>
      </c>
      <c r="U14" s="105">
        <v>0</v>
      </c>
      <c r="V14" s="115" t="s">
        <v>59</v>
      </c>
      <c r="W14" s="110">
        <f>(U14/U$182)*100</f>
        <v>0</v>
      </c>
      <c r="X14" s="16">
        <v>0</v>
      </c>
      <c r="Y14" s="16">
        <v>0</v>
      </c>
      <c r="Z14" s="115" t="s">
        <v>59</v>
      </c>
      <c r="AA14" s="16">
        <v>0</v>
      </c>
      <c r="AB14" s="16">
        <v>0</v>
      </c>
      <c r="AC14" s="115" t="s">
        <v>59</v>
      </c>
      <c r="AD14" s="110">
        <f>(AB14/AB$182)*100</f>
        <v>0</v>
      </c>
    </row>
    <row r="15" spans="1:30" x14ac:dyDescent="0.2">
      <c r="A15" s="5"/>
      <c r="B15" s="8" t="s">
        <v>6</v>
      </c>
      <c r="C15" s="16">
        <v>0</v>
      </c>
      <c r="D15" s="16">
        <v>0</v>
      </c>
      <c r="E15" s="115" t="s">
        <v>59</v>
      </c>
      <c r="F15" s="16">
        <v>0</v>
      </c>
      <c r="G15" s="16">
        <v>0</v>
      </c>
      <c r="H15" s="115" t="s">
        <v>59</v>
      </c>
      <c r="I15" s="110">
        <f>(G15/G$183)*100</f>
        <v>0</v>
      </c>
      <c r="J15" s="105">
        <v>0</v>
      </c>
      <c r="K15" s="105">
        <v>0</v>
      </c>
      <c r="L15" s="115" t="s">
        <v>59</v>
      </c>
      <c r="M15" s="105">
        <v>0</v>
      </c>
      <c r="N15" s="105">
        <v>0</v>
      </c>
      <c r="O15" s="115" t="s">
        <v>59</v>
      </c>
      <c r="P15" s="110">
        <f>(N15/N$183)*100</f>
        <v>0</v>
      </c>
      <c r="Q15" s="118">
        <v>0</v>
      </c>
      <c r="R15" s="118">
        <v>0</v>
      </c>
      <c r="S15" s="115" t="s">
        <v>59</v>
      </c>
      <c r="T15" s="105">
        <v>0</v>
      </c>
      <c r="U15" s="105">
        <v>0</v>
      </c>
      <c r="V15" s="115" t="s">
        <v>59</v>
      </c>
      <c r="W15" s="110">
        <f>(U15/U$183)*100</f>
        <v>0</v>
      </c>
      <c r="X15" s="16">
        <v>0</v>
      </c>
      <c r="Y15" s="16">
        <v>0</v>
      </c>
      <c r="Z15" s="115" t="s">
        <v>59</v>
      </c>
      <c r="AA15" s="16">
        <v>0</v>
      </c>
      <c r="AB15" s="16">
        <v>0</v>
      </c>
      <c r="AC15" s="115" t="s">
        <v>59</v>
      </c>
      <c r="AD15" s="110">
        <f>(AB15/AB$183)*100</f>
        <v>0</v>
      </c>
    </row>
    <row r="16" spans="1:30" x14ac:dyDescent="0.2">
      <c r="A16" s="5"/>
      <c r="B16" s="26" t="s">
        <v>25</v>
      </c>
      <c r="C16" s="16">
        <v>0.83018095200000019</v>
      </c>
      <c r="D16" s="16">
        <v>0.64694071500000039</v>
      </c>
      <c r="E16" s="109">
        <f t="shared" si="8"/>
        <v>-22.072324902005192</v>
      </c>
      <c r="F16" s="16">
        <v>5.5119260829999996</v>
      </c>
      <c r="G16" s="16">
        <v>7.1470222469999998</v>
      </c>
      <c r="H16" s="109">
        <f t="shared" si="9"/>
        <v>29.66469686600114</v>
      </c>
      <c r="I16" s="110">
        <f>(G16/G$184)*100</f>
        <v>0.39462800082005745</v>
      </c>
      <c r="J16" s="105">
        <v>9</v>
      </c>
      <c r="K16" s="105">
        <v>8</v>
      </c>
      <c r="L16" s="109">
        <f t="shared" si="10"/>
        <v>-11.111111111111111</v>
      </c>
      <c r="M16" s="105">
        <v>50</v>
      </c>
      <c r="N16" s="105">
        <v>31</v>
      </c>
      <c r="O16" s="109">
        <f t="shared" si="11"/>
        <v>-38</v>
      </c>
      <c r="P16" s="110">
        <f>(N16/N$184)*100</f>
        <v>0.35151377707223042</v>
      </c>
      <c r="Q16" s="118">
        <v>23442</v>
      </c>
      <c r="R16" s="118">
        <v>4437</v>
      </c>
      <c r="S16" s="109">
        <f t="shared" si="12"/>
        <v>-81.072434092654206</v>
      </c>
      <c r="T16" s="105">
        <v>58842</v>
      </c>
      <c r="U16" s="105">
        <v>55215</v>
      </c>
      <c r="V16" s="109">
        <f t="shared" si="13"/>
        <v>-6.1639645151422453</v>
      </c>
      <c r="W16" s="110">
        <f>(U16/U$184)*100</f>
        <v>0.2145381360915857</v>
      </c>
      <c r="X16" s="16">
        <v>1215.5221324880006</v>
      </c>
      <c r="Y16" s="16">
        <v>686.41885660000003</v>
      </c>
      <c r="Z16" s="109">
        <f t="shared" si="14"/>
        <v>-43.528888676424309</v>
      </c>
      <c r="AA16" s="16">
        <v>7564.9191830880009</v>
      </c>
      <c r="AB16" s="16">
        <v>9776.3025433999992</v>
      </c>
      <c r="AC16" s="109">
        <f t="shared" si="15"/>
        <v>29.232081755159101</v>
      </c>
      <c r="AD16" s="110">
        <f>(AB16/AB$184)*100</f>
        <v>1.4596694809187061</v>
      </c>
    </row>
    <row r="17" spans="1:30" x14ac:dyDescent="0.2">
      <c r="A17" s="5"/>
      <c r="B17" s="26"/>
      <c r="C17" s="16"/>
      <c r="D17" s="16"/>
      <c r="E17" s="109"/>
      <c r="F17" s="16"/>
      <c r="G17" s="16"/>
      <c r="H17" s="109"/>
      <c r="I17" s="110"/>
      <c r="J17" s="105"/>
      <c r="K17" s="105"/>
      <c r="L17" s="109"/>
      <c r="M17" s="105"/>
      <c r="N17" s="105"/>
      <c r="O17" s="109"/>
      <c r="P17" s="110"/>
      <c r="Q17" s="118"/>
      <c r="R17" s="118"/>
      <c r="S17" s="109"/>
      <c r="T17" s="105"/>
      <c r="U17" s="105"/>
      <c r="V17" s="109"/>
      <c r="W17" s="110"/>
      <c r="X17" s="16"/>
      <c r="Y17" s="16"/>
      <c r="Z17" s="109"/>
      <c r="AA17" s="16"/>
      <c r="AB17" s="16"/>
      <c r="AC17" s="109"/>
      <c r="AD17" s="110"/>
    </row>
    <row r="18" spans="1:30" s="25" customFormat="1" ht="15" x14ac:dyDescent="0.2">
      <c r="A18" s="17">
        <v>3</v>
      </c>
      <c r="B18" s="6" t="s">
        <v>30</v>
      </c>
      <c r="C18" s="12">
        <f>C19+C20+C21+C22+C23</f>
        <v>20.921516414065238</v>
      </c>
      <c r="D18" s="12">
        <f>D19+D20+D21+D22+D23</f>
        <v>15.451555527492271</v>
      </c>
      <c r="E18" s="107">
        <f t="shared" ref="E18:E23" si="16">((D18-C18)/C18)*100</f>
        <v>-26.145145401102905</v>
      </c>
      <c r="F18" s="12">
        <f>F19+F20+F21+F22+F23</f>
        <v>74.107688435347399</v>
      </c>
      <c r="G18" s="12">
        <f>G19+G20+G21+G22+G23</f>
        <v>78.742245308833759</v>
      </c>
      <c r="H18" s="107">
        <f t="shared" ref="H18:H23" si="17">((G18-F18)/F18)*100</f>
        <v>6.2538138367783711</v>
      </c>
      <c r="I18" s="108">
        <f>(G18/G$179)*100</f>
        <v>7.9248391700366544E-2</v>
      </c>
      <c r="J18" s="23">
        <f>J19+J20+J21+J22+J23</f>
        <v>1503</v>
      </c>
      <c r="K18" s="23">
        <f>K19+K20+K21+K22+K23</f>
        <v>1581</v>
      </c>
      <c r="L18" s="107">
        <f t="shared" ref="L18:L23" si="18">((K18-J18)/J18)*100</f>
        <v>5.1896207584830334</v>
      </c>
      <c r="M18" s="23">
        <f>M19+M20+M21+M22+M23</f>
        <v>6800</v>
      </c>
      <c r="N18" s="23">
        <f>N19+N20+N21+N22+N23</f>
        <v>7913</v>
      </c>
      <c r="O18" s="107">
        <f t="shared" ref="O18:O23" si="19">((N18-M18)/M18)*100</f>
        <v>16.367647058823529</v>
      </c>
      <c r="P18" s="108">
        <f>(N18/N$179)*100</f>
        <v>0.11645546818247643</v>
      </c>
      <c r="Q18" s="23">
        <f>Q19+Q20+Q21+Q22+Q23</f>
        <v>28787</v>
      </c>
      <c r="R18" s="23">
        <f>R19+R20+R21+R22+R23</f>
        <v>17508</v>
      </c>
      <c r="S18" s="107">
        <f t="shared" ref="S18:S23" si="20">((R18-Q18)/Q18)*100</f>
        <v>-39.180880258449996</v>
      </c>
      <c r="T18" s="23">
        <f>T19+T20+T21+T22+T23</f>
        <v>163182</v>
      </c>
      <c r="U18" s="23">
        <f>U19+U20+U21+U22+U23</f>
        <v>245107</v>
      </c>
      <c r="V18" s="107">
        <f t="shared" ref="V18:V23" si="21">((U18-T18)/T18)*100</f>
        <v>50.204679437683076</v>
      </c>
      <c r="W18" s="108">
        <f>(U18/U$179)*100</f>
        <v>0.5832317267665712</v>
      </c>
      <c r="X18" s="12">
        <f>X19+X20+X21+X22+X23</f>
        <v>853.18850112236407</v>
      </c>
      <c r="Y18" s="12">
        <f>Y19+Y20+Y21+Y22+Y23</f>
        <v>1632.5011081391538</v>
      </c>
      <c r="Z18" s="107">
        <f t="shared" ref="Z18:Z23" si="22">((Y18-X18)/X18)*100</f>
        <v>91.341199042369752</v>
      </c>
      <c r="AA18" s="12">
        <f>AA19+AA20+AA21+AA22+AA23</f>
        <v>3211.6173122394157</v>
      </c>
      <c r="AB18" s="12">
        <f>AB19+AB20+AB21+AB22+AB23</f>
        <v>11878.272186124907</v>
      </c>
      <c r="AC18" s="107">
        <f t="shared" ref="AC18:AC23" si="23">((AB18-AA18)/AA18)*100</f>
        <v>269.85328671809759</v>
      </c>
      <c r="AD18" s="108">
        <f>(AB18/AB$179)*100</f>
        <v>0.72425364814992199</v>
      </c>
    </row>
    <row r="19" spans="1:30" x14ac:dyDescent="0.2">
      <c r="A19" s="5"/>
      <c r="B19" s="8" t="s">
        <v>3</v>
      </c>
      <c r="C19" s="16">
        <v>0.47765789999999986</v>
      </c>
      <c r="D19" s="16">
        <v>1.7189011999999999</v>
      </c>
      <c r="E19" s="109">
        <f t="shared" si="16"/>
        <v>259.86031006710044</v>
      </c>
      <c r="F19" s="16">
        <v>3.7239884999999999</v>
      </c>
      <c r="G19" s="16">
        <v>6.1822739000000002</v>
      </c>
      <c r="H19" s="109">
        <f t="shared" si="17"/>
        <v>66.012164108455224</v>
      </c>
      <c r="I19" s="110">
        <f>(G19/G$180)*100</f>
        <v>3.7197627700735626E-2</v>
      </c>
      <c r="J19" s="105">
        <v>15</v>
      </c>
      <c r="K19" s="105">
        <v>17</v>
      </c>
      <c r="L19" s="109">
        <f t="shared" si="18"/>
        <v>13.333333333333334</v>
      </c>
      <c r="M19" s="105">
        <v>80</v>
      </c>
      <c r="N19" s="105">
        <v>103</v>
      </c>
      <c r="O19" s="109">
        <f t="shared" si="19"/>
        <v>28.749999999999996</v>
      </c>
      <c r="P19" s="110">
        <f>(N19/N$180)*100</f>
        <v>2.6225067090341534E-2</v>
      </c>
      <c r="Q19" s="118">
        <v>0</v>
      </c>
      <c r="R19" s="118">
        <v>0</v>
      </c>
      <c r="S19" s="115" t="s">
        <v>59</v>
      </c>
      <c r="T19" s="105">
        <v>0</v>
      </c>
      <c r="U19" s="105">
        <v>0</v>
      </c>
      <c r="V19" s="115" t="s">
        <v>59</v>
      </c>
      <c r="W19" s="115" t="s">
        <v>59</v>
      </c>
      <c r="X19" s="16">
        <v>0.77287499999999998</v>
      </c>
      <c r="Y19" s="16">
        <v>0.20906099999999994</v>
      </c>
      <c r="Z19" s="109">
        <f t="shared" si="22"/>
        <v>-72.950218340611357</v>
      </c>
      <c r="AA19" s="16">
        <v>2.4394632999999999</v>
      </c>
      <c r="AB19" s="16">
        <v>1.2299172</v>
      </c>
      <c r="AC19" s="109">
        <f t="shared" si="23"/>
        <v>-49.582467586210456</v>
      </c>
      <c r="AD19" s="110">
        <f>(AB19/AB$180)*100</f>
        <v>1.011580438312161E-2</v>
      </c>
    </row>
    <row r="20" spans="1:30" x14ac:dyDescent="0.2">
      <c r="A20" s="5"/>
      <c r="B20" s="8" t="s">
        <v>4</v>
      </c>
      <c r="C20" s="16">
        <v>7.9638505000000031</v>
      </c>
      <c r="D20" s="16">
        <v>9.9314274999999981</v>
      </c>
      <c r="E20" s="109">
        <f t="shared" si="16"/>
        <v>24.706352787511445</v>
      </c>
      <c r="F20" s="16">
        <v>37.558366999999997</v>
      </c>
      <c r="G20" s="16">
        <v>47.0744343</v>
      </c>
      <c r="H20" s="109">
        <f t="shared" si="17"/>
        <v>25.336744007001165</v>
      </c>
      <c r="I20" s="110">
        <f>(G20/G$181)*100</f>
        <v>0.22763779960612796</v>
      </c>
      <c r="J20" s="105">
        <v>1484</v>
      </c>
      <c r="K20" s="105">
        <v>1555</v>
      </c>
      <c r="L20" s="109">
        <f t="shared" si="18"/>
        <v>4.7843665768194068</v>
      </c>
      <c r="M20" s="105">
        <v>6706</v>
      </c>
      <c r="N20" s="105">
        <v>7745</v>
      </c>
      <c r="O20" s="109">
        <f t="shared" si="19"/>
        <v>15.493587831792425</v>
      </c>
      <c r="P20" s="110">
        <f>(N20/N$181)*100</f>
        <v>0.12118839420448776</v>
      </c>
      <c r="Q20" s="118">
        <v>0</v>
      </c>
      <c r="R20" s="118">
        <v>0</v>
      </c>
      <c r="S20" s="115" t="s">
        <v>59</v>
      </c>
      <c r="T20" s="105">
        <v>0</v>
      </c>
      <c r="U20" s="105">
        <v>0</v>
      </c>
      <c r="V20" s="115" t="s">
        <v>59</v>
      </c>
      <c r="W20" s="115" t="s">
        <v>59</v>
      </c>
      <c r="X20" s="16">
        <v>247.95752999999996</v>
      </c>
      <c r="Y20" s="16">
        <v>175.61727419999997</v>
      </c>
      <c r="Z20" s="109">
        <f t="shared" si="22"/>
        <v>-29.174454109137159</v>
      </c>
      <c r="AA20" s="16">
        <v>1149.2039494000001</v>
      </c>
      <c r="AB20" s="16">
        <v>891.88064239999994</v>
      </c>
      <c r="AC20" s="109">
        <f t="shared" si="23"/>
        <v>-22.391439494647468</v>
      </c>
      <c r="AD20" s="110">
        <f>(AB20/AB$181)*100</f>
        <v>0.13146941916936514</v>
      </c>
    </row>
    <row r="21" spans="1:30" x14ac:dyDescent="0.2">
      <c r="A21" s="5"/>
      <c r="B21" s="8" t="s">
        <v>5</v>
      </c>
      <c r="C21" s="16">
        <v>0.145346117</v>
      </c>
      <c r="D21" s="16">
        <v>0.14360351194416621</v>
      </c>
      <c r="E21" s="109">
        <f t="shared" si="16"/>
        <v>-1.1989347165248248</v>
      </c>
      <c r="F21" s="16">
        <v>0.96120371802640892</v>
      </c>
      <c r="G21" s="16">
        <v>0.65696596565311016</v>
      </c>
      <c r="H21" s="109">
        <f t="shared" si="17"/>
        <v>-31.65174527185296</v>
      </c>
      <c r="I21" s="110">
        <f>(G21/G$182)*100</f>
        <v>1.1570063198709077E-3</v>
      </c>
      <c r="J21" s="105">
        <v>0</v>
      </c>
      <c r="K21" s="105">
        <v>0</v>
      </c>
      <c r="L21" s="115" t="s">
        <v>59</v>
      </c>
      <c r="M21" s="105">
        <v>0</v>
      </c>
      <c r="N21" s="105">
        <v>0</v>
      </c>
      <c r="O21" s="115" t="s">
        <v>59</v>
      </c>
      <c r="P21" s="110">
        <f>(N21/N$182)*100</f>
        <v>0</v>
      </c>
      <c r="Q21" s="14">
        <v>168</v>
      </c>
      <c r="R21" s="14">
        <v>2105</v>
      </c>
      <c r="S21" s="109">
        <f t="shared" si="20"/>
        <v>1152.9761904761906</v>
      </c>
      <c r="T21" s="105">
        <v>1310</v>
      </c>
      <c r="U21" s="105">
        <v>5048</v>
      </c>
      <c r="V21" s="109">
        <f t="shared" si="21"/>
        <v>285.3435114503817</v>
      </c>
      <c r="W21" s="110">
        <f>(U21/U$182)*100</f>
        <v>3.3319001586348818E-2</v>
      </c>
      <c r="X21" s="16">
        <v>0.81089800000000001</v>
      </c>
      <c r="Y21" s="16">
        <v>8.9910748999999992</v>
      </c>
      <c r="Z21" s="109">
        <f t="shared" si="22"/>
        <v>1008.7800068565959</v>
      </c>
      <c r="AA21" s="16">
        <v>11.4223531</v>
      </c>
      <c r="AB21" s="16">
        <v>33.924773799999997</v>
      </c>
      <c r="AC21" s="109">
        <f t="shared" si="23"/>
        <v>197.00337139814033</v>
      </c>
      <c r="AD21" s="110">
        <f>(AB21/AB$182)*100</f>
        <v>1.644863159338068E-2</v>
      </c>
    </row>
    <row r="22" spans="1:30" x14ac:dyDescent="0.2">
      <c r="A22" s="5"/>
      <c r="B22" s="8" t="s">
        <v>6</v>
      </c>
      <c r="C22" s="16">
        <v>8.3727400000000007E-2</v>
      </c>
      <c r="D22" s="16">
        <v>0.30579604900000001</v>
      </c>
      <c r="E22" s="109">
        <f t="shared" si="16"/>
        <v>265.22816783991857</v>
      </c>
      <c r="F22" s="16">
        <v>0.54756680000000002</v>
      </c>
      <c r="G22" s="16">
        <v>0.68724804899999992</v>
      </c>
      <c r="H22" s="109">
        <f t="shared" si="17"/>
        <v>25.509444509783989</v>
      </c>
      <c r="I22" s="110">
        <f>(G22/G$183)*100</f>
        <v>1.9810598806723475E-2</v>
      </c>
      <c r="J22" s="105">
        <v>0</v>
      </c>
      <c r="K22" s="105">
        <v>0</v>
      </c>
      <c r="L22" s="115" t="s">
        <v>59</v>
      </c>
      <c r="M22" s="105">
        <v>0</v>
      </c>
      <c r="N22" s="105">
        <v>0</v>
      </c>
      <c r="O22" s="115" t="s">
        <v>59</v>
      </c>
      <c r="P22" s="110">
        <f>(N22/N$183)*100</f>
        <v>0</v>
      </c>
      <c r="Q22" s="118">
        <v>0</v>
      </c>
      <c r="R22" s="118">
        <v>0</v>
      </c>
      <c r="S22" s="115" t="s">
        <v>59</v>
      </c>
      <c r="T22" s="105">
        <v>0</v>
      </c>
      <c r="U22" s="105">
        <v>0</v>
      </c>
      <c r="V22" s="115" t="s">
        <v>59</v>
      </c>
      <c r="W22" s="110">
        <f>(U22/U$183)*100</f>
        <v>0</v>
      </c>
      <c r="X22" s="16">
        <v>-0.13799999999999998</v>
      </c>
      <c r="Y22" s="16">
        <v>-5.9000000000000004E-2</v>
      </c>
      <c r="Z22" s="109">
        <f t="shared" si="22"/>
        <v>-57.246376811594203</v>
      </c>
      <c r="AA22" s="16">
        <v>-0.26950000000000002</v>
      </c>
      <c r="AB22" s="16">
        <v>-0.35649999999999998</v>
      </c>
      <c r="AC22" s="109">
        <f t="shared" si="23"/>
        <v>32.282003710575125</v>
      </c>
      <c r="AD22" s="110">
        <f>(AB22/AB$183)*100</f>
        <v>-4.849666704599073E-4</v>
      </c>
    </row>
    <row r="23" spans="1:30" x14ac:dyDescent="0.2">
      <c r="A23" s="5"/>
      <c r="B23" s="26" t="s">
        <v>25</v>
      </c>
      <c r="C23" s="16">
        <v>12.250934497065233</v>
      </c>
      <c r="D23" s="16">
        <v>3.3518272665481081</v>
      </c>
      <c r="E23" s="109">
        <f t="shared" si="16"/>
        <v>-72.640231915768922</v>
      </c>
      <c r="F23" s="16">
        <v>31.316562417320991</v>
      </c>
      <c r="G23" s="16">
        <v>24.141323094180663</v>
      </c>
      <c r="H23" s="109">
        <f t="shared" si="17"/>
        <v>-22.911963412599043</v>
      </c>
      <c r="I23" s="110">
        <f>(G23/G$184)*100</f>
        <v>1.3329806093448975</v>
      </c>
      <c r="J23" s="105">
        <v>4</v>
      </c>
      <c r="K23" s="105">
        <v>9</v>
      </c>
      <c r="L23" s="109">
        <f t="shared" si="18"/>
        <v>125</v>
      </c>
      <c r="M23" s="105">
        <v>14</v>
      </c>
      <c r="N23" s="105">
        <v>65</v>
      </c>
      <c r="O23" s="109">
        <f t="shared" si="19"/>
        <v>364.28571428571428</v>
      </c>
      <c r="P23" s="110">
        <f>(N23/N$184)*100</f>
        <v>0.73704501644177345</v>
      </c>
      <c r="Q23" s="118">
        <v>28619</v>
      </c>
      <c r="R23" s="118">
        <v>15403</v>
      </c>
      <c r="S23" s="109">
        <f t="shared" si="20"/>
        <v>-46.179111778888149</v>
      </c>
      <c r="T23" s="105">
        <v>161872</v>
      </c>
      <c r="U23" s="105">
        <v>240059</v>
      </c>
      <c r="V23" s="109">
        <f t="shared" si="21"/>
        <v>48.301744588316694</v>
      </c>
      <c r="W23" s="110">
        <f>(U23/U$184)*100</f>
        <v>0.93275034704355642</v>
      </c>
      <c r="X23" s="16">
        <v>603.78519812236414</v>
      </c>
      <c r="Y23" s="16">
        <v>1447.7426980391538</v>
      </c>
      <c r="Z23" s="109">
        <f t="shared" si="22"/>
        <v>139.77777238350777</v>
      </c>
      <c r="AA23" s="16">
        <v>2048.8210464394156</v>
      </c>
      <c r="AB23" s="16">
        <v>10951.593352724907</v>
      </c>
      <c r="AC23" s="109">
        <f t="shared" si="23"/>
        <v>434.53147466233571</v>
      </c>
      <c r="AD23" s="110">
        <f>(AB23/AB$184)*100</f>
        <v>1.6351485148336267</v>
      </c>
    </row>
    <row r="24" spans="1:30" x14ac:dyDescent="0.2">
      <c r="A24" s="5"/>
      <c r="B24" s="26"/>
      <c r="C24" s="16"/>
      <c r="D24" s="16"/>
      <c r="E24" s="109"/>
      <c r="F24" s="16"/>
      <c r="G24" s="16"/>
      <c r="H24" s="109"/>
      <c r="I24" s="110"/>
      <c r="J24" s="105"/>
      <c r="K24" s="105"/>
      <c r="L24" s="109"/>
      <c r="M24" s="105"/>
      <c r="N24" s="105"/>
      <c r="O24" s="109"/>
      <c r="P24" s="110"/>
      <c r="Q24" s="118"/>
      <c r="R24" s="118"/>
      <c r="S24" s="109"/>
      <c r="T24" s="105"/>
      <c r="U24" s="105"/>
      <c r="V24" s="109"/>
      <c r="W24" s="110"/>
      <c r="X24" s="16"/>
      <c r="Y24" s="16"/>
      <c r="Z24" s="109"/>
      <c r="AA24" s="16"/>
      <c r="AB24" s="16"/>
      <c r="AC24" s="109"/>
      <c r="AD24" s="110"/>
    </row>
    <row r="25" spans="1:30" s="25" customFormat="1" ht="15" x14ac:dyDescent="0.2">
      <c r="A25" s="17">
        <v>4</v>
      </c>
      <c r="B25" s="6" t="s">
        <v>31</v>
      </c>
      <c r="C25" s="12">
        <f>C26+C27+C28+C29+C30</f>
        <v>374.87975635097871</v>
      </c>
      <c r="D25" s="12">
        <f>D26+D27+D28+D29+D30</f>
        <v>355.88206559925572</v>
      </c>
      <c r="E25" s="107">
        <f t="shared" ref="E25:E30" si="24">((D25-C25)/C25)*100</f>
        <v>-5.0676758160119277</v>
      </c>
      <c r="F25" s="12">
        <f>F26+F27+F28+F29+F30</f>
        <v>1728.4074445288193</v>
      </c>
      <c r="G25" s="12">
        <f>G26+G27+G28+G29+G30</f>
        <v>1700.2690314679357</v>
      </c>
      <c r="H25" s="107">
        <f t="shared" ref="H25:H30" si="25">((G25-F25)/F25)*100</f>
        <v>-1.6279965207251426</v>
      </c>
      <c r="I25" s="108">
        <f>(G25/G$179)*100</f>
        <v>1.7111981716205582</v>
      </c>
      <c r="J25" s="23">
        <f>J26+J27+J28+J29+J30</f>
        <v>23535</v>
      </c>
      <c r="K25" s="23">
        <f>K26+K27+K28+K29+K30</f>
        <v>29931</v>
      </c>
      <c r="L25" s="107">
        <f t="shared" ref="L25:L30" si="26">((K25-J25)/J25)*100</f>
        <v>27.176545570427024</v>
      </c>
      <c r="M25" s="23">
        <f>M26+M27+M28+M29+M30</f>
        <v>105663</v>
      </c>
      <c r="N25" s="23">
        <f>N26+N27+N28+N29+N30</f>
        <v>155298</v>
      </c>
      <c r="O25" s="107">
        <f t="shared" ref="O25:O30" si="27">((N25-M25)/M25)*100</f>
        <v>46.974816160813148</v>
      </c>
      <c r="P25" s="108">
        <f>(N25/N$179)*100</f>
        <v>2.285517666852297</v>
      </c>
      <c r="Q25" s="23">
        <f>Q26+Q27+Q28+Q29+Q30</f>
        <v>2678784</v>
      </c>
      <c r="R25" s="23">
        <f>R26+R27+R28+R29+R30</f>
        <v>1194315</v>
      </c>
      <c r="S25" s="107">
        <f t="shared" ref="S25:S30" si="28">((R25-Q25)/Q25)*100</f>
        <v>-55.415778203841747</v>
      </c>
      <c r="T25" s="23">
        <f>T26+T27+T28+T29+T30</f>
        <v>12410137</v>
      </c>
      <c r="U25" s="23">
        <f>U26+U27+U28+U29+U30</f>
        <v>4065110</v>
      </c>
      <c r="V25" s="107">
        <f t="shared" ref="V25:V30" si="29">((U25-T25)/T25)*100</f>
        <v>-67.243633168594357</v>
      </c>
      <c r="W25" s="108">
        <f>(U25/U$179)*100</f>
        <v>9.6729229471049631</v>
      </c>
      <c r="X25" s="12">
        <f>X26+X27+X28+X29+X30</f>
        <v>20679.98729740292</v>
      </c>
      <c r="Y25" s="12">
        <f>Y26+Y27+Y28+Y29+Y30</f>
        <v>20668.075904975005</v>
      </c>
      <c r="Z25" s="107">
        <f t="shared" ref="Z25:Z30" si="30">((Y25-X25)/X25)*100</f>
        <v>-5.7598644799028965E-2</v>
      </c>
      <c r="AA25" s="12">
        <f>AA26+AA27+AA28+AA29+AA30</f>
        <v>98859.001215261014</v>
      </c>
      <c r="AB25" s="12">
        <f>AB26+AB27+AB28+AB29+AB30</f>
        <v>89856.460391450761</v>
      </c>
      <c r="AC25" s="107">
        <f t="shared" ref="AC25:AC30" si="31">((AB25-AA25)/AA25)*100</f>
        <v>-9.106445253485445</v>
      </c>
      <c r="AD25" s="108">
        <f>(AB25/AB$179)*100</f>
        <v>5.4788161298716709</v>
      </c>
    </row>
    <row r="26" spans="1:30" x14ac:dyDescent="0.2">
      <c r="A26" s="5"/>
      <c r="B26" s="8" t="s">
        <v>3</v>
      </c>
      <c r="C26" s="16">
        <v>4.5604824399999959</v>
      </c>
      <c r="D26" s="16">
        <v>3.5875239489999999</v>
      </c>
      <c r="E26" s="109">
        <f t="shared" si="24"/>
        <v>-21.334551855000605</v>
      </c>
      <c r="F26" s="16">
        <v>25.820808031102512</v>
      </c>
      <c r="G26" s="16">
        <v>18.905799625879975</v>
      </c>
      <c r="H26" s="109">
        <f t="shared" si="25"/>
        <v>-26.780759133846811</v>
      </c>
      <c r="I26" s="110">
        <f>(G26/G$180)*100</f>
        <v>0.11375278857641527</v>
      </c>
      <c r="J26" s="105">
        <v>44</v>
      </c>
      <c r="K26" s="105">
        <v>67</v>
      </c>
      <c r="L26" s="109">
        <f t="shared" si="26"/>
        <v>52.272727272727273</v>
      </c>
      <c r="M26" s="105">
        <v>227</v>
      </c>
      <c r="N26" s="105">
        <v>327</v>
      </c>
      <c r="O26" s="109">
        <f t="shared" si="27"/>
        <v>44.052863436123346</v>
      </c>
      <c r="P26" s="110">
        <f>(N26/N$180)*100</f>
        <v>8.3258222704288176E-2</v>
      </c>
      <c r="Q26" s="120">
        <v>0</v>
      </c>
      <c r="R26" s="120">
        <v>0</v>
      </c>
      <c r="S26" s="115" t="s">
        <v>59</v>
      </c>
      <c r="T26" s="105">
        <v>0</v>
      </c>
      <c r="U26" s="105">
        <v>0</v>
      </c>
      <c r="V26" s="115" t="s">
        <v>59</v>
      </c>
      <c r="W26" s="115" t="s">
        <v>59</v>
      </c>
      <c r="X26" s="16">
        <v>3.1200976000000002</v>
      </c>
      <c r="Y26" s="16">
        <v>3.9669135</v>
      </c>
      <c r="Z26" s="109">
        <f t="shared" si="30"/>
        <v>27.140686240071453</v>
      </c>
      <c r="AA26" s="16">
        <v>20.593036099999999</v>
      </c>
      <c r="AB26" s="16">
        <v>70.49570460000001</v>
      </c>
      <c r="AC26" s="109">
        <f t="shared" si="31"/>
        <v>242.32788335664605</v>
      </c>
      <c r="AD26" s="110">
        <f>(AB26/AB$180)*100</f>
        <v>0.57981200489262719</v>
      </c>
    </row>
    <row r="27" spans="1:30" x14ac:dyDescent="0.2">
      <c r="A27" s="5"/>
      <c r="B27" s="8" t="s">
        <v>4</v>
      </c>
      <c r="C27" s="16">
        <v>152.23207588697872</v>
      </c>
      <c r="D27" s="16">
        <v>171.48928146625573</v>
      </c>
      <c r="E27" s="109">
        <f t="shared" si="24"/>
        <v>12.649900139031207</v>
      </c>
      <c r="F27" s="16">
        <v>621.19502872344981</v>
      </c>
      <c r="G27" s="16">
        <v>679.67726411705576</v>
      </c>
      <c r="H27" s="109">
        <f t="shared" si="25"/>
        <v>9.4144725391293633</v>
      </c>
      <c r="I27" s="110">
        <f>(G27/G$181)*100</f>
        <v>3.2867147347943728</v>
      </c>
      <c r="J27" s="105">
        <v>23478</v>
      </c>
      <c r="K27" s="105">
        <v>29857</v>
      </c>
      <c r="L27" s="109">
        <f t="shared" si="26"/>
        <v>27.170116705000424</v>
      </c>
      <c r="M27" s="105">
        <v>105384</v>
      </c>
      <c r="N27" s="105">
        <v>154930</v>
      </c>
      <c r="O27" s="109">
        <f t="shared" si="27"/>
        <v>47.014727093296891</v>
      </c>
      <c r="P27" s="110">
        <f>(N27/N$181)*100</f>
        <v>2.4242373033055249</v>
      </c>
      <c r="Q27" s="119">
        <v>0</v>
      </c>
      <c r="R27" s="119">
        <v>0</v>
      </c>
      <c r="S27" s="115" t="s">
        <v>59</v>
      </c>
      <c r="T27" s="105">
        <v>0</v>
      </c>
      <c r="U27" s="105">
        <v>0</v>
      </c>
      <c r="V27" s="115" t="s">
        <v>59</v>
      </c>
      <c r="W27" s="115" t="s">
        <v>59</v>
      </c>
      <c r="X27" s="16">
        <v>2203.9460209969998</v>
      </c>
      <c r="Y27" s="16">
        <v>4919.8509931190001</v>
      </c>
      <c r="Z27" s="109">
        <f t="shared" si="30"/>
        <v>123.22919646159963</v>
      </c>
      <c r="AA27" s="16">
        <v>9303.2718504620007</v>
      </c>
      <c r="AB27" s="16">
        <v>38137.920526650756</v>
      </c>
      <c r="AC27" s="109">
        <f t="shared" si="31"/>
        <v>309.94094485970362</v>
      </c>
      <c r="AD27" s="110">
        <f>(AB27/AB$181)*100</f>
        <v>5.6217951389480483</v>
      </c>
    </row>
    <row r="28" spans="1:30" x14ac:dyDescent="0.2">
      <c r="A28" s="5"/>
      <c r="B28" s="8" t="s">
        <v>5</v>
      </c>
      <c r="C28" s="16">
        <v>209.35265832500002</v>
      </c>
      <c r="D28" s="16">
        <v>170.72469978399997</v>
      </c>
      <c r="E28" s="109">
        <f t="shared" si="24"/>
        <v>-18.451143085574696</v>
      </c>
      <c r="F28" s="16">
        <v>1001.7303099852669</v>
      </c>
      <c r="G28" s="16">
        <v>941.63919612900008</v>
      </c>
      <c r="H28" s="109">
        <f t="shared" si="25"/>
        <v>-5.9987317202322261</v>
      </c>
      <c r="I28" s="110">
        <f>(G28/G$182)*100</f>
        <v>1.6583545539932594</v>
      </c>
      <c r="J28" s="105">
        <v>10</v>
      </c>
      <c r="K28" s="105">
        <v>3</v>
      </c>
      <c r="L28" s="109">
        <f t="shared" si="26"/>
        <v>-70</v>
      </c>
      <c r="M28" s="105">
        <v>30</v>
      </c>
      <c r="N28" s="105">
        <v>20</v>
      </c>
      <c r="O28" s="109">
        <f t="shared" si="27"/>
        <v>-33.333333333333329</v>
      </c>
      <c r="P28" s="110">
        <f>(N28/N$182)*100</f>
        <v>5.0890585241730273</v>
      </c>
      <c r="Q28" s="118">
        <v>2473909</v>
      </c>
      <c r="R28" s="118">
        <v>684517</v>
      </c>
      <c r="S28" s="109">
        <f t="shared" si="28"/>
        <v>-72.33055055784186</v>
      </c>
      <c r="T28" s="105">
        <v>11274574</v>
      </c>
      <c r="U28" s="105">
        <v>2262927</v>
      </c>
      <c r="V28" s="109">
        <f t="shared" si="29"/>
        <v>-79.928935674199309</v>
      </c>
      <c r="W28" s="110">
        <f>(U28/U$182)*100</f>
        <v>14.936305131297855</v>
      </c>
      <c r="X28" s="16">
        <v>13646.177889716919</v>
      </c>
      <c r="Y28" s="16">
        <v>4422.3453729000003</v>
      </c>
      <c r="Z28" s="109">
        <f t="shared" si="30"/>
        <v>-67.592791119684421</v>
      </c>
      <c r="AA28" s="16">
        <v>63931.675881091905</v>
      </c>
      <c r="AB28" s="16">
        <v>14638.825067600001</v>
      </c>
      <c r="AC28" s="109">
        <f t="shared" si="31"/>
        <v>-77.10239116079623</v>
      </c>
      <c r="AD28" s="110">
        <f>(AB28/AB$182)*100</f>
        <v>7.0977228003477038</v>
      </c>
    </row>
    <row r="29" spans="1:30" x14ac:dyDescent="0.2">
      <c r="A29" s="5"/>
      <c r="B29" s="8" t="s">
        <v>6</v>
      </c>
      <c r="C29" s="16">
        <v>-2.9638500000000014E-4</v>
      </c>
      <c r="D29" s="16">
        <v>2.9999999999999999E-7</v>
      </c>
      <c r="E29" s="109">
        <f t="shared" si="24"/>
        <v>-100.1012196973531</v>
      </c>
      <c r="F29" s="16">
        <v>-3.0665100000000002E-4</v>
      </c>
      <c r="G29" s="16">
        <v>1.0489560000000004E-3</v>
      </c>
      <c r="H29" s="109">
        <f t="shared" si="25"/>
        <v>-442.06834479587559</v>
      </c>
      <c r="I29" s="110">
        <f>(G29/G$183)*100</f>
        <v>3.0237185121358471E-5</v>
      </c>
      <c r="J29" s="105">
        <v>0</v>
      </c>
      <c r="K29" s="105">
        <v>0</v>
      </c>
      <c r="L29" s="115" t="s">
        <v>59</v>
      </c>
      <c r="M29" s="105">
        <v>0</v>
      </c>
      <c r="N29" s="105">
        <v>0</v>
      </c>
      <c r="O29" s="115" t="s">
        <v>59</v>
      </c>
      <c r="P29" s="110">
        <f>(N29/N$183)*100</f>
        <v>0</v>
      </c>
      <c r="Q29" s="118">
        <v>0</v>
      </c>
      <c r="R29" s="118">
        <v>0</v>
      </c>
      <c r="S29" s="115" t="s">
        <v>59</v>
      </c>
      <c r="T29" s="105">
        <v>0</v>
      </c>
      <c r="U29" s="105">
        <v>0</v>
      </c>
      <c r="V29" s="115" t="s">
        <v>59</v>
      </c>
      <c r="W29" s="110">
        <f>(U29/U$183)*100</f>
        <v>0</v>
      </c>
      <c r="X29" s="16">
        <v>0</v>
      </c>
      <c r="Y29" s="16">
        <v>0</v>
      </c>
      <c r="Z29" s="115" t="s">
        <v>59</v>
      </c>
      <c r="AA29" s="16">
        <v>0</v>
      </c>
      <c r="AB29" s="16">
        <v>0</v>
      </c>
      <c r="AC29" s="115" t="s">
        <v>59</v>
      </c>
      <c r="AD29" s="110">
        <f>(AB29/AB$183)*100</f>
        <v>0</v>
      </c>
    </row>
    <row r="30" spans="1:30" x14ac:dyDescent="0.2">
      <c r="A30" s="5"/>
      <c r="B30" s="26" t="s">
        <v>25</v>
      </c>
      <c r="C30" s="16">
        <v>8.7348360840000012</v>
      </c>
      <c r="D30" s="16">
        <v>10.080560099999998</v>
      </c>
      <c r="E30" s="109">
        <f t="shared" si="24"/>
        <v>15.406402628035812</v>
      </c>
      <c r="F30" s="16">
        <v>79.661604439999934</v>
      </c>
      <c r="G30" s="16">
        <v>60.045722640000001</v>
      </c>
      <c r="H30" s="109">
        <f t="shared" si="25"/>
        <v>-24.624010447560536</v>
      </c>
      <c r="I30" s="110">
        <f>(G30/G$184)*100</f>
        <v>3.3154679899261916</v>
      </c>
      <c r="J30" s="105">
        <v>3</v>
      </c>
      <c r="K30" s="105">
        <v>4</v>
      </c>
      <c r="L30" s="109">
        <f t="shared" si="26"/>
        <v>33.333333333333329</v>
      </c>
      <c r="M30" s="105">
        <v>22</v>
      </c>
      <c r="N30" s="105">
        <v>21</v>
      </c>
      <c r="O30" s="109">
        <f t="shared" si="27"/>
        <v>-4.5454545454545459</v>
      </c>
      <c r="P30" s="110">
        <f>(N30/N$184)*100</f>
        <v>0.23812223608118835</v>
      </c>
      <c r="Q30" s="14">
        <v>204875</v>
      </c>
      <c r="R30" s="14">
        <v>509798</v>
      </c>
      <c r="S30" s="109">
        <f t="shared" si="28"/>
        <v>148.83367907260526</v>
      </c>
      <c r="T30" s="105">
        <v>1135563</v>
      </c>
      <c r="U30" s="105">
        <v>1802183</v>
      </c>
      <c r="V30" s="109">
        <f t="shared" si="29"/>
        <v>58.703920434181114</v>
      </c>
      <c r="W30" s="110">
        <f>(U30/U$184)*100</f>
        <v>7.0023903235704452</v>
      </c>
      <c r="X30" s="16">
        <v>4826.7432890890004</v>
      </c>
      <c r="Y30" s="16">
        <v>11321.912625456001</v>
      </c>
      <c r="Z30" s="109">
        <f t="shared" si="30"/>
        <v>134.56628926277327</v>
      </c>
      <c r="AA30" s="16">
        <v>25603.460447607111</v>
      </c>
      <c r="AB30" s="16">
        <v>37009.219092600004</v>
      </c>
      <c r="AC30" s="109">
        <f t="shared" si="31"/>
        <v>44.547723024911932</v>
      </c>
      <c r="AD30" s="110">
        <f>(AB30/AB$184)*100</f>
        <v>5.5257319812153263</v>
      </c>
    </row>
    <row r="31" spans="1:30" x14ac:dyDescent="0.2">
      <c r="A31" s="5"/>
      <c r="B31" s="26"/>
      <c r="C31" s="16"/>
      <c r="D31" s="16"/>
      <c r="E31" s="109"/>
      <c r="F31" s="16"/>
      <c r="G31" s="16"/>
      <c r="H31" s="109"/>
      <c r="I31" s="110"/>
      <c r="J31" s="105"/>
      <c r="K31" s="105"/>
      <c r="L31" s="109"/>
      <c r="M31" s="105"/>
      <c r="N31" s="105"/>
      <c r="O31" s="109"/>
      <c r="P31" s="110"/>
      <c r="Q31" s="14"/>
      <c r="R31" s="14"/>
      <c r="S31" s="109"/>
      <c r="T31" s="105"/>
      <c r="U31" s="105"/>
      <c r="V31" s="109"/>
      <c r="W31" s="110"/>
      <c r="X31" s="16"/>
      <c r="Y31" s="16"/>
      <c r="Z31" s="109"/>
      <c r="AA31" s="16"/>
      <c r="AB31" s="16"/>
      <c r="AC31" s="109"/>
      <c r="AD31" s="110"/>
    </row>
    <row r="32" spans="1:30" s="25" customFormat="1" ht="15" x14ac:dyDescent="0.2">
      <c r="A32" s="17">
        <v>5</v>
      </c>
      <c r="B32" s="6" t="s">
        <v>14</v>
      </c>
      <c r="C32" s="12">
        <f>C33+C34+C35+C36+C37</f>
        <v>76.815538674803093</v>
      </c>
      <c r="D32" s="12">
        <f>D33+D34+D35+D36+D37</f>
        <v>93.674748840972086</v>
      </c>
      <c r="E32" s="107">
        <f t="shared" ref="E32:E35" si="32">((D32-C32)/C32)*100</f>
        <v>21.947655978228688</v>
      </c>
      <c r="F32" s="12">
        <f>F33+F34+F35+F36+F37</f>
        <v>342.70233176285387</v>
      </c>
      <c r="G32" s="12">
        <f>G33+G34+G35+G36+G37</f>
        <v>254.97064858233011</v>
      </c>
      <c r="H32" s="107">
        <f t="shared" ref="H32:H35" si="33">((G32-F32)/F32)*100</f>
        <v>-25.599966807705609</v>
      </c>
      <c r="I32" s="108">
        <f>(G32/G$179)*100</f>
        <v>0.25660957154192526</v>
      </c>
      <c r="J32" s="23">
        <f>J33+J34+J35+J36+J37</f>
        <v>20334</v>
      </c>
      <c r="K32" s="23">
        <f>K33+K34+K35+K36+K37</f>
        <v>8991</v>
      </c>
      <c r="L32" s="107">
        <f t="shared" ref="L32:L34" si="34">((K32-J32)/J32)*100</f>
        <v>-55.783416937149596</v>
      </c>
      <c r="M32" s="23">
        <f>M33+M34+M35+M36+M37</f>
        <v>103039</v>
      </c>
      <c r="N32" s="23">
        <f>N33+N34+N35+N36+N37</f>
        <v>39136</v>
      </c>
      <c r="O32" s="107">
        <f t="shared" ref="O32:O35" si="35">((N32-M32)/M32)*100</f>
        <v>-62.018264928813359</v>
      </c>
      <c r="P32" s="108">
        <f>(N32/N$179)*100</f>
        <v>0.57596375619732054</v>
      </c>
      <c r="Q32" s="23">
        <f>Q33+Q34+Q35+Q36+Q37</f>
        <v>5154</v>
      </c>
      <c r="R32" s="23">
        <f>R33+R34+R35+R36+R37</f>
        <v>197481</v>
      </c>
      <c r="S32" s="107">
        <f t="shared" ref="S32:S35" si="36">((R32-Q32)/Q32)*100</f>
        <v>3731.606519208382</v>
      </c>
      <c r="T32" s="23">
        <f>T33+T34+T35+T36+T37</f>
        <v>34115</v>
      </c>
      <c r="U32" s="23">
        <f>U33+U34+U35+U36+U37</f>
        <v>861411</v>
      </c>
      <c r="V32" s="107">
        <f t="shared" ref="V32:V35" si="37">((U32-T32)/T32)*100</f>
        <v>2425.0212516488345</v>
      </c>
      <c r="W32" s="108">
        <f>(U32/U$179)*100</f>
        <v>2.0497261399540565</v>
      </c>
      <c r="X32" s="12">
        <f>X33+X34+X35+X36+X37</f>
        <v>2420.2766643</v>
      </c>
      <c r="Y32" s="12">
        <f>Y33+Y34+Y35+Y36+Y37</f>
        <v>5485.9780074720002</v>
      </c>
      <c r="Z32" s="107">
        <f t="shared" ref="Z32:Z35" si="38">((Y32-X32)/X32)*100</f>
        <v>126.66739255029226</v>
      </c>
      <c r="AA32" s="12">
        <f>AA33+AA34+AA35+AA36+AA37</f>
        <v>11702.840936135999</v>
      </c>
      <c r="AB32" s="12">
        <f>AB33+AB34+AB35+AB36+AB37</f>
        <v>22567.605412857003</v>
      </c>
      <c r="AC32" s="107">
        <f t="shared" ref="AC32:AC35" si="39">((AB32-AA32)/AA32)*100</f>
        <v>92.838692211673276</v>
      </c>
      <c r="AD32" s="108">
        <f>(AB32/AB$179)*100</f>
        <v>1.3760141453368897</v>
      </c>
    </row>
    <row r="33" spans="1:30" x14ac:dyDescent="0.2">
      <c r="A33" s="5"/>
      <c r="B33" s="8" t="s">
        <v>3</v>
      </c>
      <c r="C33" s="16">
        <v>6.1525499999999997</v>
      </c>
      <c r="D33" s="16">
        <v>50.799217684000006</v>
      </c>
      <c r="E33" s="109">
        <f t="shared" si="32"/>
        <v>725.66119225361854</v>
      </c>
      <c r="F33" s="16">
        <v>18.972539740000002</v>
      </c>
      <c r="G33" s="16">
        <v>57.699279684000004</v>
      </c>
      <c r="H33" s="109">
        <f t="shared" si="33"/>
        <v>204.11995692043283</v>
      </c>
      <c r="I33" s="110">
        <f>(G33/G$180)*100</f>
        <v>0.34716616555698881</v>
      </c>
      <c r="J33" s="105">
        <v>49</v>
      </c>
      <c r="K33" s="105">
        <v>2168</v>
      </c>
      <c r="L33" s="109">
        <f t="shared" si="34"/>
        <v>4324.4897959183672</v>
      </c>
      <c r="M33" s="105">
        <v>5118</v>
      </c>
      <c r="N33" s="105">
        <v>2251</v>
      </c>
      <c r="O33" s="109">
        <f t="shared" si="35"/>
        <v>-56.017975771785856</v>
      </c>
      <c r="P33" s="110">
        <f>(N33/N$180)*100</f>
        <v>0.57313229145979416</v>
      </c>
      <c r="Q33" s="118">
        <v>0</v>
      </c>
      <c r="R33" s="118">
        <v>0</v>
      </c>
      <c r="S33" s="115" t="s">
        <v>59</v>
      </c>
      <c r="T33" s="105">
        <v>0</v>
      </c>
      <c r="U33" s="105">
        <v>0</v>
      </c>
      <c r="V33" s="115" t="s">
        <v>59</v>
      </c>
      <c r="W33" s="115" t="s">
        <v>59</v>
      </c>
      <c r="X33" s="16">
        <v>55.459124999999993</v>
      </c>
      <c r="Y33" s="16">
        <v>336.80997209999992</v>
      </c>
      <c r="Z33" s="109">
        <f t="shared" si="38"/>
        <v>507.31209174324334</v>
      </c>
      <c r="AA33" s="16">
        <v>138.59456360000001</v>
      </c>
      <c r="AB33" s="16">
        <v>391.84734709999998</v>
      </c>
      <c r="AC33" s="109">
        <f t="shared" si="39"/>
        <v>182.72923332759058</v>
      </c>
      <c r="AD33" s="110">
        <f>(AB33/AB$180)*100</f>
        <v>3.222860133437238</v>
      </c>
    </row>
    <row r="34" spans="1:30" x14ac:dyDescent="0.2">
      <c r="A34" s="5"/>
      <c r="B34" s="8" t="s">
        <v>4</v>
      </c>
      <c r="C34" s="16">
        <v>50.42757787180313</v>
      </c>
      <c r="D34" s="16">
        <v>31.062974207960107</v>
      </c>
      <c r="E34" s="109">
        <f t="shared" si="32"/>
        <v>-38.400820505540985</v>
      </c>
      <c r="F34" s="16">
        <v>221.42573263185395</v>
      </c>
      <c r="G34" s="16">
        <v>160.11610055528001</v>
      </c>
      <c r="H34" s="109">
        <f t="shared" si="33"/>
        <v>-27.688575915658515</v>
      </c>
      <c r="I34" s="110">
        <f>(G34/G$181)*100</f>
        <v>0.77427328344798541</v>
      </c>
      <c r="J34" s="105">
        <v>20285</v>
      </c>
      <c r="K34" s="105">
        <v>6823</v>
      </c>
      <c r="L34" s="109">
        <f t="shared" si="34"/>
        <v>-66.364308602415576</v>
      </c>
      <c r="M34" s="105">
        <v>97919</v>
      </c>
      <c r="N34" s="105">
        <v>36877</v>
      </c>
      <c r="O34" s="109">
        <f t="shared" si="35"/>
        <v>-62.33928042565794</v>
      </c>
      <c r="P34" s="110">
        <f>(N34/N$181)*100</f>
        <v>0.57702574733103884</v>
      </c>
      <c r="Q34" s="118">
        <v>0</v>
      </c>
      <c r="R34" s="118">
        <v>0</v>
      </c>
      <c r="S34" s="115" t="s">
        <v>59</v>
      </c>
      <c r="T34" s="105">
        <v>0</v>
      </c>
      <c r="U34" s="105">
        <v>0</v>
      </c>
      <c r="V34" s="115" t="s">
        <v>59</v>
      </c>
      <c r="W34" s="115" t="s">
        <v>59</v>
      </c>
      <c r="X34" s="16">
        <v>1269.7753399999999</v>
      </c>
      <c r="Y34" s="16">
        <v>638.9545564</v>
      </c>
      <c r="Z34" s="109">
        <f t="shared" si="38"/>
        <v>-49.679716066938262</v>
      </c>
      <c r="AA34" s="16">
        <v>5824.5600398000006</v>
      </c>
      <c r="AB34" s="16">
        <v>3494.0836550000004</v>
      </c>
      <c r="AC34" s="109">
        <f t="shared" si="39"/>
        <v>-40.011200311706673</v>
      </c>
      <c r="AD34" s="110">
        <f>(AB34/AB$181)*100</f>
        <v>0.51505226911966273</v>
      </c>
    </row>
    <row r="35" spans="1:30" x14ac:dyDescent="0.2">
      <c r="A35" s="5"/>
      <c r="B35" s="8" t="s">
        <v>5</v>
      </c>
      <c r="C35" s="16">
        <v>20.235410802999972</v>
      </c>
      <c r="D35" s="16">
        <v>11.812556949011974</v>
      </c>
      <c r="E35" s="109">
        <f t="shared" si="32"/>
        <v>-41.6243284408107</v>
      </c>
      <c r="F35" s="16">
        <v>102.3040593909999</v>
      </c>
      <c r="G35" s="16">
        <v>37.155268343050089</v>
      </c>
      <c r="H35" s="109">
        <f t="shared" si="33"/>
        <v>-63.681530758183392</v>
      </c>
      <c r="I35" s="110">
        <f>(G35/G$182)*100</f>
        <v>6.5435475408032517E-2</v>
      </c>
      <c r="J35" s="105">
        <v>0</v>
      </c>
      <c r="K35" s="105">
        <v>0</v>
      </c>
      <c r="L35" s="115" t="s">
        <v>59</v>
      </c>
      <c r="M35" s="105">
        <v>2</v>
      </c>
      <c r="N35" s="105">
        <v>8</v>
      </c>
      <c r="O35" s="109">
        <f t="shared" si="35"/>
        <v>300</v>
      </c>
      <c r="P35" s="110">
        <f>(N35/N$182)*100</f>
        <v>2.0356234096692112</v>
      </c>
      <c r="Q35" s="118">
        <v>5154</v>
      </c>
      <c r="R35" s="118">
        <v>197481</v>
      </c>
      <c r="S35" s="109">
        <f t="shared" si="36"/>
        <v>3731.606519208382</v>
      </c>
      <c r="T35" s="105">
        <v>34115</v>
      </c>
      <c r="U35" s="105">
        <v>861411</v>
      </c>
      <c r="V35" s="109">
        <f t="shared" si="37"/>
        <v>2425.0212516488345</v>
      </c>
      <c r="W35" s="110">
        <f>(U35/U$182)*100</f>
        <v>5.6856882875392873</v>
      </c>
      <c r="X35" s="16">
        <v>1095.0421993</v>
      </c>
      <c r="Y35" s="16">
        <v>4510.2134789720003</v>
      </c>
      <c r="Z35" s="109">
        <f t="shared" si="38"/>
        <v>311.87576897539935</v>
      </c>
      <c r="AA35" s="16">
        <v>5739.6863327359988</v>
      </c>
      <c r="AB35" s="16">
        <v>18681.674410757001</v>
      </c>
      <c r="AC35" s="109">
        <f t="shared" si="39"/>
        <v>225.48249726134082</v>
      </c>
      <c r="AD35" s="110">
        <f>(AB35/AB$182)*100</f>
        <v>9.0579227363935733</v>
      </c>
    </row>
    <row r="36" spans="1:30" x14ac:dyDescent="0.2">
      <c r="A36" s="5"/>
      <c r="B36" s="8" t="s">
        <v>6</v>
      </c>
      <c r="C36" s="16">
        <v>0</v>
      </c>
      <c r="D36" s="16">
        <v>0</v>
      </c>
      <c r="E36" s="115" t="s">
        <v>59</v>
      </c>
      <c r="F36" s="16">
        <v>0</v>
      </c>
      <c r="G36" s="16">
        <v>0</v>
      </c>
      <c r="H36" s="115" t="s">
        <v>59</v>
      </c>
      <c r="I36" s="110">
        <f>(G36/G$183)*100</f>
        <v>0</v>
      </c>
      <c r="J36" s="105">
        <v>0</v>
      </c>
      <c r="K36" s="105">
        <v>0</v>
      </c>
      <c r="L36" s="115" t="s">
        <v>59</v>
      </c>
      <c r="M36" s="105">
        <v>0</v>
      </c>
      <c r="N36" s="105">
        <v>0</v>
      </c>
      <c r="O36" s="115" t="s">
        <v>59</v>
      </c>
      <c r="P36" s="110">
        <f>(N36/N$183)*100</f>
        <v>0</v>
      </c>
      <c r="Q36" s="119">
        <v>0</v>
      </c>
      <c r="R36" s="119">
        <v>0</v>
      </c>
      <c r="S36" s="115" t="s">
        <v>59</v>
      </c>
      <c r="T36" s="105">
        <v>0</v>
      </c>
      <c r="U36" s="105">
        <v>0</v>
      </c>
      <c r="V36" s="115" t="s">
        <v>59</v>
      </c>
      <c r="W36" s="110">
        <f>(U36/U$183)*100</f>
        <v>0</v>
      </c>
      <c r="X36" s="16">
        <v>0</v>
      </c>
      <c r="Y36" s="16">
        <v>0</v>
      </c>
      <c r="Z36" s="115" t="s">
        <v>59</v>
      </c>
      <c r="AA36" s="16">
        <v>0</v>
      </c>
      <c r="AB36" s="16">
        <v>0</v>
      </c>
      <c r="AC36" s="115" t="s">
        <v>59</v>
      </c>
      <c r="AD36" s="110">
        <f>(AB36/AB$183)*100</f>
        <v>0</v>
      </c>
    </row>
    <row r="37" spans="1:30" x14ac:dyDescent="0.2">
      <c r="A37" s="5"/>
      <c r="B37" s="26" t="s">
        <v>25</v>
      </c>
      <c r="C37" s="16">
        <v>0</v>
      </c>
      <c r="D37" s="16">
        <v>0</v>
      </c>
      <c r="E37" s="115" t="s">
        <v>59</v>
      </c>
      <c r="F37" s="16">
        <v>0</v>
      </c>
      <c r="G37" s="16">
        <v>0</v>
      </c>
      <c r="H37" s="115" t="s">
        <v>59</v>
      </c>
      <c r="I37" s="110">
        <f>(G37/G$184)*100</f>
        <v>0</v>
      </c>
      <c r="J37" s="105">
        <v>0</v>
      </c>
      <c r="K37" s="105">
        <v>0</v>
      </c>
      <c r="L37" s="115" t="s">
        <v>59</v>
      </c>
      <c r="M37" s="105">
        <v>0</v>
      </c>
      <c r="N37" s="105">
        <v>0</v>
      </c>
      <c r="O37" s="115" t="s">
        <v>59</v>
      </c>
      <c r="P37" s="110">
        <f>(N37/N$184)*100</f>
        <v>0</v>
      </c>
      <c r="Q37" s="118">
        <v>0</v>
      </c>
      <c r="R37" s="118">
        <v>0</v>
      </c>
      <c r="S37" s="115" t="s">
        <v>59</v>
      </c>
      <c r="T37" s="105">
        <v>0</v>
      </c>
      <c r="U37" s="105">
        <v>0</v>
      </c>
      <c r="V37" s="115" t="s">
        <v>59</v>
      </c>
      <c r="W37" s="110">
        <f>(U37/U$184)*100</f>
        <v>0</v>
      </c>
      <c r="X37" s="16">
        <v>0</v>
      </c>
      <c r="Y37" s="16">
        <v>0</v>
      </c>
      <c r="Z37" s="115" t="s">
        <v>59</v>
      </c>
      <c r="AA37" s="16">
        <v>0</v>
      </c>
      <c r="AB37" s="16">
        <v>0</v>
      </c>
      <c r="AC37" s="115" t="s">
        <v>59</v>
      </c>
      <c r="AD37" s="110">
        <f>(AB37/AB$184)*100</f>
        <v>0</v>
      </c>
    </row>
    <row r="38" spans="1:30" x14ac:dyDescent="0.2">
      <c r="A38" s="5"/>
      <c r="B38" s="26"/>
      <c r="C38" s="16"/>
      <c r="D38" s="16"/>
      <c r="E38" s="109"/>
      <c r="F38" s="16"/>
      <c r="G38" s="16"/>
      <c r="H38" s="109"/>
      <c r="I38" s="110"/>
      <c r="J38" s="105"/>
      <c r="K38" s="105"/>
      <c r="L38" s="109"/>
      <c r="M38" s="105"/>
      <c r="N38" s="105"/>
      <c r="O38" s="109"/>
      <c r="P38" s="110"/>
      <c r="Q38" s="118"/>
      <c r="R38" s="118"/>
      <c r="S38" s="109"/>
      <c r="T38" s="105"/>
      <c r="U38" s="105"/>
      <c r="V38" s="109"/>
      <c r="W38" s="110"/>
      <c r="X38" s="16"/>
      <c r="Y38" s="16"/>
      <c r="Z38" s="109"/>
      <c r="AA38" s="16"/>
      <c r="AB38" s="16"/>
      <c r="AC38" s="109"/>
      <c r="AD38" s="110"/>
    </row>
    <row r="39" spans="1:30" s="25" customFormat="1" ht="15" x14ac:dyDescent="0.2">
      <c r="A39" s="17">
        <v>6</v>
      </c>
      <c r="B39" s="6" t="s">
        <v>18</v>
      </c>
      <c r="C39" s="12">
        <f>C40+C41+C42+C43+C44</f>
        <v>95.08572588457605</v>
      </c>
      <c r="D39" s="12">
        <f>D40+D41+D42+D43+D44</f>
        <v>196.2951870950003</v>
      </c>
      <c r="E39" s="107">
        <f t="shared" ref="E39:E44" si="40">((D39-C39)/C39)*100</f>
        <v>106.44022566886828</v>
      </c>
      <c r="F39" s="12">
        <f>F40+F41+F42+F43+F44</f>
        <v>613.03503918257593</v>
      </c>
      <c r="G39" s="12">
        <f>G40+G41+G42+G43+G44</f>
        <v>788.58805428518713</v>
      </c>
      <c r="H39" s="107">
        <f t="shared" ref="H39:H44" si="41">((G39-F39)/F39)*100</f>
        <v>28.636701637266032</v>
      </c>
      <c r="I39" s="108">
        <f>(G39/G$179)*100</f>
        <v>0.7936570105553169</v>
      </c>
      <c r="J39" s="23">
        <f>J40+J41+J42+J43+J44</f>
        <v>12636</v>
      </c>
      <c r="K39" s="23">
        <f>K40+K41+K42+K43+K44</f>
        <v>13655</v>
      </c>
      <c r="L39" s="107">
        <f t="shared" ref="L39:L42" si="42">((K39-J39)/J39)*100</f>
        <v>8.064260842038621</v>
      </c>
      <c r="M39" s="23">
        <f>M40+M41+M42+M43+M44</f>
        <v>47723</v>
      </c>
      <c r="N39" s="23">
        <f>N40+N41+N42+N43+N44</f>
        <v>52192</v>
      </c>
      <c r="O39" s="107">
        <f t="shared" ref="O39:O44" si="43">((N39-M39)/M39)*100</f>
        <v>9.3644573895186802</v>
      </c>
      <c r="P39" s="108">
        <f>(N39/N$179)*100</f>
        <v>0.76810865605709722</v>
      </c>
      <c r="Q39" s="23">
        <f>Q40+Q41+Q42+Q43+Q44</f>
        <v>70579</v>
      </c>
      <c r="R39" s="23">
        <f>R40+R41+R42+R43+R44</f>
        <v>174323</v>
      </c>
      <c r="S39" s="107">
        <f t="shared" ref="S39:S44" si="44">((R39-Q39)/Q39)*100</f>
        <v>146.98989784496806</v>
      </c>
      <c r="T39" s="23">
        <f>T40+T41+T42+T43+T44</f>
        <v>2551079</v>
      </c>
      <c r="U39" s="23">
        <f>U40+U41+U42+U43+U44</f>
        <v>4117574</v>
      </c>
      <c r="V39" s="107">
        <f t="shared" ref="V39:V44" si="45">((U39-T39)/T39)*100</f>
        <v>61.405193645512348</v>
      </c>
      <c r="W39" s="108">
        <f>(U39/U$179)*100</f>
        <v>9.7977609538248096</v>
      </c>
      <c r="X39" s="12">
        <f>X40+X41+X42+X43+X44</f>
        <v>3470.6718179030095</v>
      </c>
      <c r="Y39" s="12">
        <f>Y40+Y41+Y42+Y43+Y44</f>
        <v>22007.532492358987</v>
      </c>
      <c r="Z39" s="107">
        <f t="shared" ref="Z39:Z44" si="46">((Y39-X39)/X39)*100</f>
        <v>534.10007188913653</v>
      </c>
      <c r="AA39" s="12">
        <f>AA40+AA41+AA42+AA43+AA44</f>
        <v>58976.310076055015</v>
      </c>
      <c r="AB39" s="12">
        <f>AB40+AB41+AB42+AB43+AB44</f>
        <v>110233.79154527496</v>
      </c>
      <c r="AC39" s="107">
        <f t="shared" ref="AC39:AC44" si="47">((AB39-AA39)/AA39)*100</f>
        <v>86.911984495332135</v>
      </c>
      <c r="AD39" s="108">
        <f>(AB39/AB$179)*100</f>
        <v>6.7212827274089433</v>
      </c>
    </row>
    <row r="40" spans="1:30" x14ac:dyDescent="0.2">
      <c r="A40" s="5"/>
      <c r="B40" s="8" t="s">
        <v>3</v>
      </c>
      <c r="C40" s="16">
        <v>5.3541484029999999</v>
      </c>
      <c r="D40" s="16">
        <v>32.86285783400001</v>
      </c>
      <c r="E40" s="109">
        <f t="shared" si="40"/>
        <v>513.78309603048206</v>
      </c>
      <c r="F40" s="16">
        <v>33.173534454999988</v>
      </c>
      <c r="G40" s="16">
        <v>159.53790117199941</v>
      </c>
      <c r="H40" s="109">
        <f t="shared" si="41"/>
        <v>380.91921404519957</v>
      </c>
      <c r="I40" s="110">
        <f>(G40/G$180)*100</f>
        <v>0.95991079462732776</v>
      </c>
      <c r="J40" s="105">
        <v>60</v>
      </c>
      <c r="K40" s="105">
        <v>292</v>
      </c>
      <c r="L40" s="109">
        <f t="shared" si="42"/>
        <v>386.66666666666669</v>
      </c>
      <c r="M40" s="105">
        <v>187</v>
      </c>
      <c r="N40" s="105">
        <v>1625</v>
      </c>
      <c r="O40" s="109">
        <f t="shared" si="43"/>
        <v>768.98395721925135</v>
      </c>
      <c r="P40" s="110">
        <f>(N40/N$180)*100</f>
        <v>0.41374499050296115</v>
      </c>
      <c r="Q40" s="118">
        <v>0</v>
      </c>
      <c r="R40" s="118">
        <v>0</v>
      </c>
      <c r="S40" s="115" t="s">
        <v>59</v>
      </c>
      <c r="T40" s="105">
        <v>0</v>
      </c>
      <c r="U40" s="105">
        <v>0</v>
      </c>
      <c r="V40" s="115" t="s">
        <v>59</v>
      </c>
      <c r="W40" s="115" t="s">
        <v>59</v>
      </c>
      <c r="X40" s="16">
        <v>8.8810234029999808</v>
      </c>
      <c r="Y40" s="16">
        <v>36.986203008999702</v>
      </c>
      <c r="Z40" s="109">
        <f t="shared" si="46"/>
        <v>316.46329854851956</v>
      </c>
      <c r="AA40" s="16">
        <v>41.665034454999976</v>
      </c>
      <c r="AB40" s="16">
        <v>168.97811767499897</v>
      </c>
      <c r="AC40" s="109">
        <f t="shared" si="47"/>
        <v>305.5633695863196</v>
      </c>
      <c r="AD40" s="110">
        <f>(AB40/AB$180)*100</f>
        <v>1.3898086663300535</v>
      </c>
    </row>
    <row r="41" spans="1:30" x14ac:dyDescent="0.2">
      <c r="A41" s="5"/>
      <c r="B41" s="8" t="s">
        <v>4</v>
      </c>
      <c r="C41" s="16">
        <v>82.193863348999784</v>
      </c>
      <c r="D41" s="16">
        <v>58.553838959000316</v>
      </c>
      <c r="E41" s="109">
        <f t="shared" si="40"/>
        <v>-28.76130093754395</v>
      </c>
      <c r="F41" s="16">
        <v>311.61671156699975</v>
      </c>
      <c r="G41" s="16">
        <v>203.6881923110013</v>
      </c>
      <c r="H41" s="109">
        <f t="shared" si="41"/>
        <v>-34.635022850112158</v>
      </c>
      <c r="I41" s="110">
        <f>(G41/G$181)*100</f>
        <v>0.98497480836272455</v>
      </c>
      <c r="J41" s="105">
        <v>12575</v>
      </c>
      <c r="K41" s="105">
        <v>13348</v>
      </c>
      <c r="L41" s="109">
        <f t="shared" si="42"/>
        <v>6.1471172962226639</v>
      </c>
      <c r="M41" s="105">
        <v>47530</v>
      </c>
      <c r="N41" s="105">
        <v>50537</v>
      </c>
      <c r="O41" s="109">
        <f t="shared" si="43"/>
        <v>6.3265306122448974</v>
      </c>
      <c r="P41" s="110">
        <f>(N41/N$181)*100</f>
        <v>0.79076796357807599</v>
      </c>
      <c r="Q41" s="119">
        <v>0</v>
      </c>
      <c r="R41" s="119">
        <v>0</v>
      </c>
      <c r="S41" s="115" t="s">
        <v>59</v>
      </c>
      <c r="T41" s="105">
        <v>0</v>
      </c>
      <c r="U41" s="105">
        <v>0</v>
      </c>
      <c r="V41" s="115" t="s">
        <v>59</v>
      </c>
      <c r="W41" s="115" t="s">
        <v>59</v>
      </c>
      <c r="X41" s="16">
        <v>1460.6761218000099</v>
      </c>
      <c r="Y41" s="16">
        <v>2408.7395140499898</v>
      </c>
      <c r="Z41" s="109">
        <f t="shared" si="46"/>
        <v>64.905791099102046</v>
      </c>
      <c r="AA41" s="16">
        <v>5706.0990815000041</v>
      </c>
      <c r="AB41" s="16">
        <v>10311.847037399979</v>
      </c>
      <c r="AC41" s="109">
        <f t="shared" si="47"/>
        <v>80.716228199269693</v>
      </c>
      <c r="AD41" s="110">
        <f>(AB41/AB$181)*100</f>
        <v>1.5200380814659487</v>
      </c>
    </row>
    <row r="42" spans="1:30" ht="14.25" customHeight="1" x14ac:dyDescent="0.2">
      <c r="A42" s="5"/>
      <c r="B42" s="8" t="s">
        <v>5</v>
      </c>
      <c r="C42" s="16">
        <v>4.9622512225762696</v>
      </c>
      <c r="D42" s="16">
        <v>90.869355225999982</v>
      </c>
      <c r="E42" s="109">
        <f t="shared" si="40"/>
        <v>1731.2123096988835</v>
      </c>
      <c r="F42" s="16">
        <v>193.28271294357626</v>
      </c>
      <c r="G42" s="16">
        <v>298.29692346025428</v>
      </c>
      <c r="H42" s="109">
        <f t="shared" si="41"/>
        <v>54.331920800042845</v>
      </c>
      <c r="I42" s="110">
        <f>(G42/G$182)*100</f>
        <v>0.52534140836117271</v>
      </c>
      <c r="J42" s="105">
        <v>1</v>
      </c>
      <c r="K42" s="105">
        <v>0</v>
      </c>
      <c r="L42" s="109">
        <f t="shared" si="42"/>
        <v>-100</v>
      </c>
      <c r="M42" s="105">
        <v>2</v>
      </c>
      <c r="N42" s="105">
        <v>2</v>
      </c>
      <c r="O42" s="109">
        <f t="shared" si="43"/>
        <v>0</v>
      </c>
      <c r="P42" s="110">
        <f>(N42/N$182)*100</f>
        <v>0.5089058524173028</v>
      </c>
      <c r="Q42" s="121">
        <v>2116</v>
      </c>
      <c r="R42" s="121">
        <v>2075</v>
      </c>
      <c r="S42" s="109">
        <f t="shared" si="44"/>
        <v>-1.9376181474480152</v>
      </c>
      <c r="T42" s="105">
        <v>8325</v>
      </c>
      <c r="U42" s="105">
        <v>12803</v>
      </c>
      <c r="V42" s="109">
        <f t="shared" si="45"/>
        <v>53.789789789789786</v>
      </c>
      <c r="W42" s="110">
        <f>(U42/U$182)*100</f>
        <v>8.4505383777738502E-2</v>
      </c>
      <c r="X42" s="16">
        <v>325.90497790000001</v>
      </c>
      <c r="Y42" s="16">
        <v>382.11739439999997</v>
      </c>
      <c r="Z42" s="109">
        <f t="shared" si="46"/>
        <v>17.248100002095722</v>
      </c>
      <c r="AA42" s="16">
        <v>1159.4238548999999</v>
      </c>
      <c r="AB42" s="16">
        <v>1214.0395309999997</v>
      </c>
      <c r="AC42" s="109">
        <f t="shared" si="47"/>
        <v>4.7105875792688723</v>
      </c>
      <c r="AD42" s="110">
        <f>(AB42/AB$182)*100</f>
        <v>0.58863440336983641</v>
      </c>
    </row>
    <row r="43" spans="1:30" x14ac:dyDescent="0.2">
      <c r="A43" s="5"/>
      <c r="B43" s="8" t="s">
        <v>6</v>
      </c>
      <c r="C43" s="113">
        <v>0.64214343699999998</v>
      </c>
      <c r="D43" s="113">
        <v>0.40157906699999996</v>
      </c>
      <c r="E43" s="109">
        <f t="shared" si="40"/>
        <v>-37.462715670486567</v>
      </c>
      <c r="F43" s="13">
        <v>2.8173627379999986</v>
      </c>
      <c r="G43" s="13">
        <v>1.2198139269322035</v>
      </c>
      <c r="H43" s="109">
        <f t="shared" si="41"/>
        <v>-56.703696315720777</v>
      </c>
      <c r="I43" s="110">
        <f>(G43/G$183)*100</f>
        <v>3.5162332378345956E-2</v>
      </c>
      <c r="J43" s="14">
        <v>0</v>
      </c>
      <c r="K43" s="14">
        <v>0</v>
      </c>
      <c r="L43" s="115" t="s">
        <v>59</v>
      </c>
      <c r="M43" s="14">
        <v>0</v>
      </c>
      <c r="N43" s="14">
        <v>0</v>
      </c>
      <c r="O43" s="115" t="s">
        <v>59</v>
      </c>
      <c r="P43" s="110">
        <f>(N43/N$183)*100</f>
        <v>0</v>
      </c>
      <c r="Q43" s="118">
        <v>1131</v>
      </c>
      <c r="R43" s="118">
        <v>470</v>
      </c>
      <c r="S43" s="109">
        <f t="shared" si="44"/>
        <v>-58.443854995579137</v>
      </c>
      <c r="T43" s="14">
        <v>5072</v>
      </c>
      <c r="U43" s="14">
        <v>1552</v>
      </c>
      <c r="V43" s="109">
        <f t="shared" si="45"/>
        <v>-69.400630914826493</v>
      </c>
      <c r="W43" s="110">
        <f>(U43/U$183)*100</f>
        <v>0.13632379008244427</v>
      </c>
      <c r="X43" s="113">
        <v>224.54542869999997</v>
      </c>
      <c r="Y43" s="113">
        <v>110.71883889999999</v>
      </c>
      <c r="Z43" s="109">
        <f t="shared" si="46"/>
        <v>-50.692009389367719</v>
      </c>
      <c r="AA43" s="13">
        <v>1007.9829391</v>
      </c>
      <c r="AB43" s="13">
        <v>345.70901719999995</v>
      </c>
      <c r="AC43" s="109">
        <f t="shared" si="47"/>
        <v>-65.702890020274154</v>
      </c>
      <c r="AD43" s="110">
        <f>(AB43/AB$183)*100</f>
        <v>0.47028709963380316</v>
      </c>
    </row>
    <row r="44" spans="1:30" x14ac:dyDescent="0.2">
      <c r="A44" s="5"/>
      <c r="B44" s="26" t="s">
        <v>25</v>
      </c>
      <c r="C44" s="16">
        <v>1.9333194730000001</v>
      </c>
      <c r="D44" s="16">
        <v>13.607556009000001</v>
      </c>
      <c r="E44" s="109">
        <f t="shared" si="40"/>
        <v>603.84414986958564</v>
      </c>
      <c r="F44" s="16">
        <v>72.144717479000008</v>
      </c>
      <c r="G44" s="16">
        <v>125.84522341499998</v>
      </c>
      <c r="H44" s="109">
        <f t="shared" si="41"/>
        <v>74.434425433339854</v>
      </c>
      <c r="I44" s="110">
        <f>(G44/G$184)*100</f>
        <v>6.9486349996826764</v>
      </c>
      <c r="J44" s="105">
        <v>0</v>
      </c>
      <c r="K44" s="105">
        <v>15</v>
      </c>
      <c r="L44" s="115" t="s">
        <v>59</v>
      </c>
      <c r="M44" s="105">
        <v>4</v>
      </c>
      <c r="N44" s="105">
        <v>28</v>
      </c>
      <c r="O44" s="109">
        <f t="shared" si="43"/>
        <v>600</v>
      </c>
      <c r="P44" s="110">
        <f>(N44/N$184)*100</f>
        <v>0.3174963147749178</v>
      </c>
      <c r="Q44" s="14">
        <v>67332</v>
      </c>
      <c r="R44" s="14">
        <v>171778</v>
      </c>
      <c r="S44" s="109">
        <f t="shared" si="44"/>
        <v>155.12089348303925</v>
      </c>
      <c r="T44" s="105">
        <v>2537682</v>
      </c>
      <c r="U44" s="105">
        <v>4103219</v>
      </c>
      <c r="V44" s="109">
        <f t="shared" si="45"/>
        <v>61.69161463099001</v>
      </c>
      <c r="W44" s="110">
        <f>(U44/U$184)*100</f>
        <v>15.94307626977416</v>
      </c>
      <c r="X44" s="16">
        <v>1450.6642660999998</v>
      </c>
      <c r="Y44" s="16">
        <v>19068.970541999999</v>
      </c>
      <c r="Z44" s="109">
        <f t="shared" si="46"/>
        <v>1214.4992254662391</v>
      </c>
      <c r="AA44" s="16">
        <v>51061.139166100009</v>
      </c>
      <c r="AB44" s="16">
        <v>98193.217841999984</v>
      </c>
      <c r="AC44" s="109">
        <f t="shared" si="47"/>
        <v>92.305184423287258</v>
      </c>
      <c r="AD44" s="110">
        <f>(AB44/AB$184)*100</f>
        <v>14.660925506436136</v>
      </c>
    </row>
    <row r="45" spans="1:30" x14ac:dyDescent="0.2">
      <c r="A45" s="5"/>
      <c r="B45" s="26"/>
      <c r="C45" s="16"/>
      <c r="D45" s="16"/>
      <c r="E45" s="109"/>
      <c r="F45" s="16"/>
      <c r="G45" s="16"/>
      <c r="H45" s="109"/>
      <c r="I45" s="110"/>
      <c r="J45" s="105"/>
      <c r="K45" s="105"/>
      <c r="L45" s="109"/>
      <c r="M45" s="105"/>
      <c r="N45" s="105"/>
      <c r="O45" s="109"/>
      <c r="P45" s="110"/>
      <c r="Q45" s="14"/>
      <c r="R45" s="14"/>
      <c r="S45" s="109"/>
      <c r="T45" s="105"/>
      <c r="U45" s="105"/>
      <c r="V45" s="109"/>
      <c r="W45" s="110"/>
      <c r="X45" s="16"/>
      <c r="Y45" s="16"/>
      <c r="Z45" s="109"/>
      <c r="AA45" s="16"/>
      <c r="AB45" s="16"/>
      <c r="AC45" s="109"/>
      <c r="AD45" s="110"/>
    </row>
    <row r="46" spans="1:30" s="25" customFormat="1" ht="15" x14ac:dyDescent="0.2">
      <c r="A46" s="17">
        <v>7</v>
      </c>
      <c r="B46" s="6" t="s">
        <v>34</v>
      </c>
      <c r="C46" s="12">
        <f>C47+C48+C49+C50+C51</f>
        <v>28.129242169999795</v>
      </c>
      <c r="D46" s="12">
        <f>D47+D48+D49+D50+D51</f>
        <v>29.682838246999957</v>
      </c>
      <c r="E46" s="107">
        <f t="shared" ref="E46:E51" si="48">((D46-C46)/C46)*100</f>
        <v>5.5230641039348445</v>
      </c>
      <c r="F46" s="12">
        <f>F47+F48+F49+F50+F51</f>
        <v>112.51772814400206</v>
      </c>
      <c r="G46" s="12">
        <f>G47+G48+G49+G50+G51</f>
        <v>121.84715918700189</v>
      </c>
      <c r="H46" s="107">
        <f t="shared" ref="H46:H51" si="49">((G46-F46)/F46)*100</f>
        <v>8.2915209868616149</v>
      </c>
      <c r="I46" s="108">
        <f>(G46/G$179)*100</f>
        <v>0.12263037916884439</v>
      </c>
      <c r="J46" s="23">
        <f>J47+J48+J49+J50+J51</f>
        <v>6229</v>
      </c>
      <c r="K46" s="23">
        <f>K47+K48+K49+K50+K51</f>
        <v>5399</v>
      </c>
      <c r="L46" s="107">
        <f t="shared" ref="L46:L51" si="50">((K46-J46)/J46)*100</f>
        <v>-13.324771231337293</v>
      </c>
      <c r="M46" s="23">
        <f>M47+M48+M49+M50+M51</f>
        <v>26559</v>
      </c>
      <c r="N46" s="23">
        <f>N47+N48+N49+N50+N51</f>
        <v>29341</v>
      </c>
      <c r="O46" s="107">
        <f t="shared" ref="O46:O51" si="51">((N46-M46)/M46)*100</f>
        <v>10.47479197258933</v>
      </c>
      <c r="P46" s="108">
        <f>(N46/N$179)*100</f>
        <v>0.43181093036042473</v>
      </c>
      <c r="Q46" s="23">
        <f>Q47+Q48+Q49+Q50+Q51</f>
        <v>37164</v>
      </c>
      <c r="R46" s="23">
        <f>R47+R48+R49+R50+R51</f>
        <v>17894</v>
      </c>
      <c r="S46" s="107">
        <f t="shared" ref="S46:S51" si="52">((R46-Q46)/Q46)*100</f>
        <v>-51.851253901625228</v>
      </c>
      <c r="T46" s="23">
        <f>T47+T48+T49+T50+T51</f>
        <v>79225</v>
      </c>
      <c r="U46" s="23">
        <f>U47+U48+U49+U50+U51</f>
        <v>67635</v>
      </c>
      <c r="V46" s="107">
        <f t="shared" ref="V46:V51" si="53">((U46-T46)/T46)*100</f>
        <v>-14.629220574313665</v>
      </c>
      <c r="W46" s="108">
        <f>(U46/U$179)*100</f>
        <v>0.16093737771608743</v>
      </c>
      <c r="X46" s="12">
        <f>X47+X48+X49+X50+X51</f>
        <v>3904.3701652023856</v>
      </c>
      <c r="Y46" s="12">
        <f>Y47+Y48+Y49+Y50+Y51</f>
        <v>1335.1685145490198</v>
      </c>
      <c r="Z46" s="107">
        <f t="shared" ref="Z46:Z51" si="54">((Y46-X46)/X46)*100</f>
        <v>-65.803229251962819</v>
      </c>
      <c r="AA46" s="12">
        <f>AA47+AA48+AA49+AA50+AA51</f>
        <v>12643.955288978501</v>
      </c>
      <c r="AB46" s="12">
        <f>AB47+AB48+AB49+AB50+AB51</f>
        <v>9505.8058971820465</v>
      </c>
      <c r="AC46" s="107">
        <f t="shared" ref="AC46:AC51" si="55">((AB46-AA46)/AA46)*100</f>
        <v>-24.819364827491288</v>
      </c>
      <c r="AD46" s="108">
        <f>(AB46/AB$179)*100</f>
        <v>0.57959730942022913</v>
      </c>
    </row>
    <row r="47" spans="1:30" x14ac:dyDescent="0.2">
      <c r="A47" s="5"/>
      <c r="B47" s="8" t="s">
        <v>3</v>
      </c>
      <c r="C47" s="16">
        <v>0.56015852600000005</v>
      </c>
      <c r="D47" s="16">
        <v>0.12485999999999998</v>
      </c>
      <c r="E47" s="109">
        <f t="shared" si="48"/>
        <v>-77.709881363119706</v>
      </c>
      <c r="F47" s="16">
        <v>2.3964275550000047</v>
      </c>
      <c r="G47" s="16">
        <v>2.5585593910000002</v>
      </c>
      <c r="H47" s="109">
        <f t="shared" si="49"/>
        <v>6.7655638352896164</v>
      </c>
      <c r="I47" s="110">
        <f>(G47/G$180)*100</f>
        <v>1.5394390675029603E-2</v>
      </c>
      <c r="J47" s="105">
        <v>18</v>
      </c>
      <c r="K47" s="105">
        <v>3</v>
      </c>
      <c r="L47" s="109">
        <f t="shared" si="50"/>
        <v>-83.333333333333343</v>
      </c>
      <c r="M47" s="105">
        <v>969</v>
      </c>
      <c r="N47" s="105">
        <v>55</v>
      </c>
      <c r="O47" s="109">
        <f t="shared" si="51"/>
        <v>-94.324045407636731</v>
      </c>
      <c r="P47" s="110">
        <f>(N47/N$180)*100</f>
        <v>1.4003676601638683E-2</v>
      </c>
      <c r="Q47" s="14">
        <v>0</v>
      </c>
      <c r="R47" s="14">
        <v>0</v>
      </c>
      <c r="S47" s="115" t="s">
        <v>59</v>
      </c>
      <c r="T47" s="105">
        <v>0</v>
      </c>
      <c r="U47" s="105">
        <v>0</v>
      </c>
      <c r="V47" s="115" t="s">
        <v>59</v>
      </c>
      <c r="W47" s="115" t="s">
        <v>59</v>
      </c>
      <c r="X47" s="16">
        <v>1.3430443999999999</v>
      </c>
      <c r="Y47" s="16">
        <v>0.32640820000000004</v>
      </c>
      <c r="Z47" s="109">
        <f t="shared" si="54"/>
        <v>-75.696395443069477</v>
      </c>
      <c r="AA47" s="16">
        <v>7.5902344999999807</v>
      </c>
      <c r="AB47" s="16">
        <v>3.6163518999999997</v>
      </c>
      <c r="AC47" s="109">
        <f t="shared" si="55"/>
        <v>-52.355201937436732</v>
      </c>
      <c r="AD47" s="110">
        <f>(AB47/AB$180)*100</f>
        <v>2.9743716407031429E-2</v>
      </c>
    </row>
    <row r="48" spans="1:30" x14ac:dyDescent="0.2">
      <c r="A48" s="5"/>
      <c r="B48" s="8" t="s">
        <v>4</v>
      </c>
      <c r="C48" s="16">
        <v>24.292084142999947</v>
      </c>
      <c r="D48" s="16">
        <v>28.523147886999986</v>
      </c>
      <c r="E48" s="109">
        <f t="shared" si="48"/>
        <v>17.417458786545783</v>
      </c>
      <c r="F48" s="16">
        <v>95.463531193000549</v>
      </c>
      <c r="G48" s="16">
        <v>112.96123089700062</v>
      </c>
      <c r="H48" s="109">
        <f t="shared" si="49"/>
        <v>18.329198056401889</v>
      </c>
      <c r="I48" s="110">
        <f>(G48/G$181)*100</f>
        <v>0.54624652265216866</v>
      </c>
      <c r="J48" s="105">
        <v>6206</v>
      </c>
      <c r="K48" s="105">
        <v>5395</v>
      </c>
      <c r="L48" s="109">
        <f t="shared" si="50"/>
        <v>-13.067998710924911</v>
      </c>
      <c r="M48" s="105">
        <v>25567</v>
      </c>
      <c r="N48" s="105">
        <v>29272</v>
      </c>
      <c r="O48" s="109">
        <f t="shared" si="51"/>
        <v>14.491336488442133</v>
      </c>
      <c r="P48" s="110">
        <f>(N48/N$181)*100</f>
        <v>0.45802797613347529</v>
      </c>
      <c r="Q48" s="121">
        <v>0</v>
      </c>
      <c r="R48" s="121">
        <v>0</v>
      </c>
      <c r="S48" s="115" t="s">
        <v>59</v>
      </c>
      <c r="T48" s="105">
        <v>0</v>
      </c>
      <c r="U48" s="105">
        <v>0</v>
      </c>
      <c r="V48" s="115" t="s">
        <v>59</v>
      </c>
      <c r="W48" s="115" t="s">
        <v>59</v>
      </c>
      <c r="X48" s="16">
        <v>1819.2983421680055</v>
      </c>
      <c r="Y48" s="16">
        <v>733.2927442500004</v>
      </c>
      <c r="Z48" s="109">
        <f t="shared" si="54"/>
        <v>-59.693650719422052</v>
      </c>
      <c r="AA48" s="16">
        <v>7916.9037169749172</v>
      </c>
      <c r="AB48" s="16">
        <v>6225.1075875819715</v>
      </c>
      <c r="AC48" s="109">
        <f t="shared" si="55"/>
        <v>-21.369416502634799</v>
      </c>
      <c r="AD48" s="110">
        <f>(AB48/AB$181)*100</f>
        <v>0.91762421998969668</v>
      </c>
    </row>
    <row r="49" spans="1:30" x14ac:dyDescent="0.2">
      <c r="A49" s="5"/>
      <c r="B49" s="8" t="s">
        <v>5</v>
      </c>
      <c r="C49" s="16">
        <v>1.0992671029998515</v>
      </c>
      <c r="D49" s="16">
        <v>0.76599900799996978</v>
      </c>
      <c r="E49" s="109">
        <f t="shared" si="48"/>
        <v>-30.317299052287456</v>
      </c>
      <c r="F49" s="16">
        <v>9.6793280940015034</v>
      </c>
      <c r="G49" s="16">
        <v>3.2844821940012765</v>
      </c>
      <c r="H49" s="109">
        <f t="shared" si="49"/>
        <v>-66.067043475499673</v>
      </c>
      <c r="I49" s="110">
        <f>(G49/G$182)*100</f>
        <v>5.7844193681861117E-3</v>
      </c>
      <c r="J49" s="105">
        <v>1</v>
      </c>
      <c r="K49" s="105">
        <v>0</v>
      </c>
      <c r="L49" s="109">
        <f t="shared" si="50"/>
        <v>-100</v>
      </c>
      <c r="M49" s="105">
        <v>2</v>
      </c>
      <c r="N49" s="105">
        <v>0</v>
      </c>
      <c r="O49" s="109">
        <f t="shared" si="51"/>
        <v>-100</v>
      </c>
      <c r="P49" s="110">
        <f>(N49/N$182)*100</f>
        <v>0</v>
      </c>
      <c r="Q49" s="121">
        <v>21922</v>
      </c>
      <c r="R49" s="121">
        <v>12902</v>
      </c>
      <c r="S49" s="109">
        <f t="shared" si="52"/>
        <v>-41.145880850287384</v>
      </c>
      <c r="T49" s="105">
        <v>38452</v>
      </c>
      <c r="U49" s="105">
        <v>35235</v>
      </c>
      <c r="V49" s="109">
        <f t="shared" si="53"/>
        <v>-8.3662748361593682</v>
      </c>
      <c r="W49" s="110">
        <f>(U49/U$182)*100</f>
        <v>0.23256636705526954</v>
      </c>
      <c r="X49" s="16">
        <v>95.179392699995901</v>
      </c>
      <c r="Y49" s="16">
        <v>62.348380699999964</v>
      </c>
      <c r="Z49" s="109">
        <f t="shared" si="54"/>
        <v>-34.493823787549076</v>
      </c>
      <c r="AA49" s="16">
        <v>595.05025260012144</v>
      </c>
      <c r="AB49" s="16">
        <v>239.73518740000725</v>
      </c>
      <c r="AC49" s="109">
        <f t="shared" si="55"/>
        <v>-59.711774534593602</v>
      </c>
      <c r="AD49" s="110">
        <f>(AB49/AB$182)*100</f>
        <v>0.11623705439453209</v>
      </c>
    </row>
    <row r="50" spans="1:30" x14ac:dyDescent="0.2">
      <c r="A50" s="5"/>
      <c r="B50" s="8" t="s">
        <v>6</v>
      </c>
      <c r="C50" s="16">
        <v>0.09</v>
      </c>
      <c r="D50" s="16">
        <v>0</v>
      </c>
      <c r="E50" s="109">
        <f t="shared" si="48"/>
        <v>-100</v>
      </c>
      <c r="F50" s="16">
        <v>1.3717914999999998</v>
      </c>
      <c r="G50" s="16">
        <v>0.8465338</v>
      </c>
      <c r="H50" s="109">
        <f t="shared" si="49"/>
        <v>-38.289907759305983</v>
      </c>
      <c r="I50" s="110">
        <f>(G50/G$183)*100</f>
        <v>2.4402166746829265E-2</v>
      </c>
      <c r="J50" s="105">
        <v>0</v>
      </c>
      <c r="K50" s="105">
        <v>0</v>
      </c>
      <c r="L50" s="115" t="s">
        <v>59</v>
      </c>
      <c r="M50" s="105">
        <v>0</v>
      </c>
      <c r="N50" s="105">
        <v>0</v>
      </c>
      <c r="O50" s="115" t="s">
        <v>59</v>
      </c>
      <c r="P50" s="110">
        <f>(N50/N$183)*100</f>
        <v>0</v>
      </c>
      <c r="Q50" s="121">
        <v>0</v>
      </c>
      <c r="R50" s="121">
        <v>0</v>
      </c>
      <c r="S50" s="115" t="s">
        <v>59</v>
      </c>
      <c r="T50" s="105">
        <v>0</v>
      </c>
      <c r="U50" s="105">
        <v>0</v>
      </c>
      <c r="V50" s="115" t="s">
        <v>59</v>
      </c>
      <c r="W50" s="110">
        <f>(U50/U$183)*100</f>
        <v>0</v>
      </c>
      <c r="X50" s="16">
        <v>0</v>
      </c>
      <c r="Y50" s="16">
        <v>0</v>
      </c>
      <c r="Z50" s="115" t="s">
        <v>59</v>
      </c>
      <c r="AA50" s="16">
        <v>0</v>
      </c>
      <c r="AB50" s="16">
        <v>0</v>
      </c>
      <c r="AC50" s="115" t="s">
        <v>59</v>
      </c>
      <c r="AD50" s="110">
        <f>(AB50/AB$183)*100</f>
        <v>0</v>
      </c>
    </row>
    <row r="51" spans="1:30" x14ac:dyDescent="0.2">
      <c r="A51" s="5"/>
      <c r="B51" s="26" t="s">
        <v>25</v>
      </c>
      <c r="C51" s="16">
        <v>2.0877323980000004</v>
      </c>
      <c r="D51" s="16">
        <v>0.26883135199999986</v>
      </c>
      <c r="E51" s="109">
        <f t="shared" si="48"/>
        <v>-87.123284945066032</v>
      </c>
      <c r="F51" s="16">
        <v>3.6066498020000002</v>
      </c>
      <c r="G51" s="16">
        <v>2.1963529049999999</v>
      </c>
      <c r="H51" s="109">
        <f t="shared" si="49"/>
        <v>-39.102684608246314</v>
      </c>
      <c r="I51" s="110">
        <f>(G51/G$184)*100</f>
        <v>0.12127321366031781</v>
      </c>
      <c r="J51" s="105">
        <v>4</v>
      </c>
      <c r="K51" s="105">
        <v>1</v>
      </c>
      <c r="L51" s="109">
        <f t="shared" si="50"/>
        <v>-75</v>
      </c>
      <c r="M51" s="105">
        <v>21</v>
      </c>
      <c r="N51" s="105">
        <v>14</v>
      </c>
      <c r="O51" s="109">
        <f t="shared" si="51"/>
        <v>-33.333333333333329</v>
      </c>
      <c r="P51" s="110">
        <f>(N51/N$184)*100</f>
        <v>0.1587481573874589</v>
      </c>
      <c r="Q51" s="121">
        <v>15242</v>
      </c>
      <c r="R51" s="121">
        <v>4992</v>
      </c>
      <c r="S51" s="109">
        <f t="shared" si="52"/>
        <v>-67.248392599396396</v>
      </c>
      <c r="T51" s="105">
        <v>40773</v>
      </c>
      <c r="U51" s="105">
        <v>32400</v>
      </c>
      <c r="V51" s="109">
        <f t="shared" si="53"/>
        <v>-20.535648590979324</v>
      </c>
      <c r="W51" s="110">
        <f>(U51/U$184)*100</f>
        <v>0.12589034880679845</v>
      </c>
      <c r="X51" s="16">
        <v>1988.5493859343844</v>
      </c>
      <c r="Y51" s="16">
        <v>539.2009813990195</v>
      </c>
      <c r="Z51" s="109">
        <f t="shared" si="54"/>
        <v>-72.884707555519995</v>
      </c>
      <c r="AA51" s="16">
        <v>4124.4110849034632</v>
      </c>
      <c r="AB51" s="16">
        <v>3037.3467703000683</v>
      </c>
      <c r="AC51" s="109">
        <f t="shared" si="55"/>
        <v>-26.356837187795477</v>
      </c>
      <c r="AD51" s="110">
        <f>(AB51/AB$184)*100</f>
        <v>0.45349684749344099</v>
      </c>
    </row>
    <row r="52" spans="1:30" x14ac:dyDescent="0.2">
      <c r="A52" s="5"/>
      <c r="B52" s="26"/>
      <c r="C52" s="16"/>
      <c r="D52" s="16"/>
      <c r="E52" s="109"/>
      <c r="F52" s="16"/>
      <c r="G52" s="16"/>
      <c r="H52" s="109"/>
      <c r="I52" s="110"/>
      <c r="J52" s="105"/>
      <c r="K52" s="105"/>
      <c r="L52" s="109"/>
      <c r="M52" s="105"/>
      <c r="N52" s="105"/>
      <c r="O52" s="109"/>
      <c r="P52" s="110"/>
      <c r="Q52" s="121"/>
      <c r="R52" s="121"/>
      <c r="S52" s="109"/>
      <c r="T52" s="105"/>
      <c r="U52" s="105"/>
      <c r="V52" s="109"/>
      <c r="W52" s="110"/>
      <c r="X52" s="16"/>
      <c r="Y52" s="16"/>
      <c r="Z52" s="109"/>
      <c r="AA52" s="16"/>
      <c r="AB52" s="16"/>
      <c r="AC52" s="109"/>
      <c r="AD52" s="110"/>
    </row>
    <row r="53" spans="1:30" s="25" customFormat="1" ht="15" x14ac:dyDescent="0.2">
      <c r="A53" s="17">
        <v>8</v>
      </c>
      <c r="B53" s="6" t="s">
        <v>20</v>
      </c>
      <c r="C53" s="12">
        <f>C54+C55+C56+C57+C58</f>
        <v>76.474625728999996</v>
      </c>
      <c r="D53" s="12">
        <f>D54+D55+D56+D57+D58</f>
        <v>55.172576271999993</v>
      </c>
      <c r="E53" s="107">
        <f t="shared" ref="E53:E58" si="56">((D53-C53)/C53)*100</f>
        <v>-27.855055521928545</v>
      </c>
      <c r="F53" s="12">
        <f>F54+F55+F56+F57+F58</f>
        <v>299.49000052619704</v>
      </c>
      <c r="G53" s="12">
        <f>G54+G55+G56+G57+G58</f>
        <v>203.17286743799997</v>
      </c>
      <c r="H53" s="107">
        <f t="shared" ref="H53:H58" si="57">((G53-F53)/F53)*100</f>
        <v>-32.160383625152789</v>
      </c>
      <c r="I53" s="108">
        <f>(G53/G$179)*100</f>
        <v>0.20447884002371663</v>
      </c>
      <c r="J53" s="23">
        <f>J54+J55+J56+J57+J58</f>
        <v>18061</v>
      </c>
      <c r="K53" s="23">
        <f>K54+K55+K56+K57+K58</f>
        <v>11560</v>
      </c>
      <c r="L53" s="107">
        <f t="shared" ref="L53:L57" si="58">((K53-J53)/J53)*100</f>
        <v>-35.994684679696583</v>
      </c>
      <c r="M53" s="23">
        <f>M54+M55+M56+M57+M58</f>
        <v>71697</v>
      </c>
      <c r="N53" s="23">
        <f>N54+N55+N56+N57+N58</f>
        <v>48574</v>
      </c>
      <c r="O53" s="107">
        <f t="shared" ref="O53:O57" si="59">((N53-M53)/M53)*100</f>
        <v>-32.251000739222</v>
      </c>
      <c r="P53" s="108">
        <f>(N53/N$179)*100</f>
        <v>0.71486261992867561</v>
      </c>
      <c r="Q53" s="23">
        <f>Q54+Q55+Q56+Q57+Q58</f>
        <v>147757</v>
      </c>
      <c r="R53" s="23">
        <f>R54+R55+R56+R57+R58</f>
        <v>85614</v>
      </c>
      <c r="S53" s="107">
        <f t="shared" ref="S53:S58" si="60">((R53-Q53)/Q53)*100</f>
        <v>-42.057567492572261</v>
      </c>
      <c r="T53" s="23">
        <f>T54+T55+T56+T57+T58</f>
        <v>719980</v>
      </c>
      <c r="U53" s="23">
        <f>U54+U55+U56+U57+U58</f>
        <v>157744</v>
      </c>
      <c r="V53" s="107">
        <f t="shared" ref="V53:V58" si="61">((U53-T53)/T53)*100</f>
        <v>-78.090502513958725</v>
      </c>
      <c r="W53" s="108">
        <f>(U53/U$179)*100</f>
        <v>0.37535160361420117</v>
      </c>
      <c r="X53" s="12">
        <f>X54+X55+X56+X57+X58</f>
        <v>6875.0028257116301</v>
      </c>
      <c r="Y53" s="12">
        <f>Y54+Y55+Y56+Y57+Y58</f>
        <v>6791.1914572999995</v>
      </c>
      <c r="Z53" s="107">
        <f t="shared" ref="Z53:Z58" si="62">((Y53-X53)/X53)*100</f>
        <v>-1.2190739485689639</v>
      </c>
      <c r="AA53" s="12">
        <f>AA54+AA55+AA56+AA57+AA58</f>
        <v>25866.228901393875</v>
      </c>
      <c r="AB53" s="12">
        <f>AB54+AB55+AB56+AB57+AB58</f>
        <v>21392.765240140769</v>
      </c>
      <c r="AC53" s="107">
        <f t="shared" ref="AC53:AC58" si="63">((AB53-AA53)/AA53)*100</f>
        <v>-17.294610970569586</v>
      </c>
      <c r="AD53" s="108">
        <f>(AB53/AB$179)*100</f>
        <v>1.3043806394068993</v>
      </c>
    </row>
    <row r="54" spans="1:30" x14ac:dyDescent="0.2">
      <c r="A54" s="5"/>
      <c r="B54" s="8" t="s">
        <v>3</v>
      </c>
      <c r="C54" s="16">
        <v>10.914888199000002</v>
      </c>
      <c r="D54" s="16">
        <v>8.3161361773769098</v>
      </c>
      <c r="E54" s="109">
        <f t="shared" si="56"/>
        <v>-23.809240866628244</v>
      </c>
      <c r="F54" s="16">
        <v>54.085892820999995</v>
      </c>
      <c r="G54" s="16">
        <v>31.778394527376914</v>
      </c>
      <c r="H54" s="109">
        <f t="shared" si="57"/>
        <v>-41.244578077782457</v>
      </c>
      <c r="I54" s="110">
        <f>(G54/G$180)*100</f>
        <v>0.19120487181204654</v>
      </c>
      <c r="J54" s="105">
        <v>255</v>
      </c>
      <c r="K54" s="105">
        <v>102</v>
      </c>
      <c r="L54" s="109">
        <f t="shared" si="58"/>
        <v>-60</v>
      </c>
      <c r="M54" s="105">
        <v>1150</v>
      </c>
      <c r="N54" s="105">
        <v>461</v>
      </c>
      <c r="O54" s="109">
        <f t="shared" si="59"/>
        <v>-59.913043478260875</v>
      </c>
      <c r="P54" s="110">
        <f>(N54/N$180)*100</f>
        <v>0.11737627115191698</v>
      </c>
      <c r="Q54" s="121">
        <v>0</v>
      </c>
      <c r="R54" s="121">
        <v>0</v>
      </c>
      <c r="S54" s="115" t="s">
        <v>59</v>
      </c>
      <c r="T54" s="105">
        <v>0</v>
      </c>
      <c r="U54" s="105">
        <v>0</v>
      </c>
      <c r="V54" s="115" t="s">
        <v>59</v>
      </c>
      <c r="W54" s="115" t="s">
        <v>59</v>
      </c>
      <c r="X54" s="16">
        <v>32.827421899999997</v>
      </c>
      <c r="Y54" s="16">
        <v>1.1989569999999998</v>
      </c>
      <c r="Z54" s="109">
        <f t="shared" si="62"/>
        <v>-96.347696740693493</v>
      </c>
      <c r="AA54" s="16">
        <v>131.28068930000001</v>
      </c>
      <c r="AB54" s="16">
        <v>4.6297946000000003</v>
      </c>
      <c r="AC54" s="109">
        <f t="shared" si="63"/>
        <v>-96.473362057522351</v>
      </c>
      <c r="AD54" s="110">
        <f>(AB54/AB$180)*100</f>
        <v>3.8079064596895432E-2</v>
      </c>
    </row>
    <row r="55" spans="1:30" x14ac:dyDescent="0.2">
      <c r="A55" s="5"/>
      <c r="B55" s="8" t="s">
        <v>4</v>
      </c>
      <c r="C55" s="16">
        <v>58.458802230000003</v>
      </c>
      <c r="D55" s="16">
        <v>39.126781037000001</v>
      </c>
      <c r="E55" s="109">
        <f t="shared" si="56"/>
        <v>-33.069478770605329</v>
      </c>
      <c r="F55" s="16">
        <v>215.77550394900001</v>
      </c>
      <c r="G55" s="16">
        <v>153.56029035299997</v>
      </c>
      <c r="H55" s="109">
        <f t="shared" si="57"/>
        <v>-28.833307051714741</v>
      </c>
      <c r="I55" s="110">
        <f>(G55/G$181)*100</f>
        <v>0.7425713579490647</v>
      </c>
      <c r="J55" s="105">
        <v>17803</v>
      </c>
      <c r="K55" s="105">
        <v>11457</v>
      </c>
      <c r="L55" s="109">
        <f t="shared" si="58"/>
        <v>-35.645677694770548</v>
      </c>
      <c r="M55" s="105">
        <v>70537</v>
      </c>
      <c r="N55" s="105">
        <v>48102</v>
      </c>
      <c r="O55" s="109">
        <f t="shared" si="59"/>
        <v>-31.806002523498307</v>
      </c>
      <c r="P55" s="110">
        <f>(N55/N$181)*100</f>
        <v>0.75266677056478637</v>
      </c>
      <c r="Q55" s="121">
        <v>0</v>
      </c>
      <c r="R55" s="121">
        <v>0</v>
      </c>
      <c r="S55" s="115" t="s">
        <v>59</v>
      </c>
      <c r="T55" s="105">
        <v>0</v>
      </c>
      <c r="U55" s="105">
        <v>0</v>
      </c>
      <c r="V55" s="115" t="s">
        <v>59</v>
      </c>
      <c r="W55" s="115" t="s">
        <v>59</v>
      </c>
      <c r="X55" s="16">
        <v>1503.8365802999999</v>
      </c>
      <c r="Y55" s="16">
        <v>1040.0563951000001</v>
      </c>
      <c r="Z55" s="109">
        <f t="shared" si="62"/>
        <v>-30.839799435353566</v>
      </c>
      <c r="AA55" s="16">
        <v>5811.4000798999996</v>
      </c>
      <c r="AB55" s="16">
        <v>5806.7423359999993</v>
      </c>
      <c r="AC55" s="109">
        <f t="shared" si="63"/>
        <v>-8.0148395153692292E-2</v>
      </c>
      <c r="AD55" s="110">
        <f>(AB55/AB$181)*100</f>
        <v>0.85595426774348649</v>
      </c>
    </row>
    <row r="56" spans="1:30" x14ac:dyDescent="0.2">
      <c r="A56" s="5"/>
      <c r="B56" s="8" t="s">
        <v>5</v>
      </c>
      <c r="C56" s="16">
        <v>2.5309400000000003E-2</v>
      </c>
      <c r="D56" s="16">
        <v>6.1848491525423731E-2</v>
      </c>
      <c r="E56" s="109">
        <f t="shared" si="56"/>
        <v>144.36964734613909</v>
      </c>
      <c r="F56" s="16">
        <v>0.12209069355932205</v>
      </c>
      <c r="G56" s="16">
        <v>0.15437718135593223</v>
      </c>
      <c r="H56" s="109">
        <f t="shared" si="57"/>
        <v>26.444675556636643</v>
      </c>
      <c r="I56" s="110">
        <f>(G56/G$182)*100</f>
        <v>2.7187918980719773E-4</v>
      </c>
      <c r="J56" s="105">
        <v>0</v>
      </c>
      <c r="K56" s="105">
        <v>0</v>
      </c>
      <c r="L56" s="115" t="s">
        <v>59</v>
      </c>
      <c r="M56" s="105">
        <v>0</v>
      </c>
      <c r="N56" s="105">
        <v>0</v>
      </c>
      <c r="O56" s="115" t="s">
        <v>59</v>
      </c>
      <c r="P56" s="110">
        <f>(N56/N$182)*100</f>
        <v>0</v>
      </c>
      <c r="Q56" s="14">
        <v>120</v>
      </c>
      <c r="R56" s="14">
        <v>273</v>
      </c>
      <c r="S56" s="109">
        <f t="shared" si="60"/>
        <v>127.49999999999999</v>
      </c>
      <c r="T56" s="105">
        <v>420</v>
      </c>
      <c r="U56" s="105">
        <v>505</v>
      </c>
      <c r="V56" s="109">
        <f t="shared" si="61"/>
        <v>20.238095238095237</v>
      </c>
      <c r="W56" s="110">
        <f>(U56/U$182)*100</f>
        <v>3.3332202458609657E-3</v>
      </c>
      <c r="X56" s="16">
        <v>2.1525349999999999</v>
      </c>
      <c r="Y56" s="16">
        <v>4.1566000000000001</v>
      </c>
      <c r="Z56" s="109">
        <f t="shared" si="62"/>
        <v>93.102551178029643</v>
      </c>
      <c r="AA56" s="16">
        <v>10.597075</v>
      </c>
      <c r="AB56" s="16">
        <v>12.188979999999999</v>
      </c>
      <c r="AC56" s="109">
        <f t="shared" si="63"/>
        <v>15.022116952083465</v>
      </c>
      <c r="AD56" s="110">
        <f>(AB56/AB$182)*100</f>
        <v>5.9099006142550974E-3</v>
      </c>
    </row>
    <row r="57" spans="1:30" x14ac:dyDescent="0.2">
      <c r="A57" s="5"/>
      <c r="B57" s="8" t="s">
        <v>6</v>
      </c>
      <c r="C57" s="16">
        <v>2.1565035524282981</v>
      </c>
      <c r="D57" s="16">
        <v>1.6791475454721267</v>
      </c>
      <c r="E57" s="109">
        <f t="shared" si="56"/>
        <v>-22.135646677634817</v>
      </c>
      <c r="F57" s="16">
        <v>4.8035408116597829</v>
      </c>
      <c r="G57" s="16">
        <v>5.8415698595978096</v>
      </c>
      <c r="H57" s="109">
        <f t="shared" si="57"/>
        <v>21.609664383789283</v>
      </c>
      <c r="I57" s="110">
        <f>(G57/G$183)*100</f>
        <v>0.1683889784166418</v>
      </c>
      <c r="J57" s="105">
        <v>3</v>
      </c>
      <c r="K57" s="105">
        <v>1</v>
      </c>
      <c r="L57" s="109">
        <f t="shared" si="58"/>
        <v>-66.666666666666657</v>
      </c>
      <c r="M57" s="105">
        <v>10</v>
      </c>
      <c r="N57" s="105">
        <v>11</v>
      </c>
      <c r="O57" s="109">
        <f t="shared" si="59"/>
        <v>10</v>
      </c>
      <c r="P57" s="110">
        <f>(N57/N$183)*100</f>
        <v>0.54187192118226601</v>
      </c>
      <c r="Q57" s="122">
        <v>866</v>
      </c>
      <c r="R57" s="122">
        <v>1964</v>
      </c>
      <c r="S57" s="109">
        <f t="shared" si="60"/>
        <v>126.78983833718245</v>
      </c>
      <c r="T57" s="105">
        <v>30304</v>
      </c>
      <c r="U57" s="105">
        <v>13294</v>
      </c>
      <c r="V57" s="109">
        <f t="shared" si="61"/>
        <v>-56.131203801478357</v>
      </c>
      <c r="W57" s="110">
        <f>(U57/U$183)*100</f>
        <v>1.1677116400489782</v>
      </c>
      <c r="X57" s="16">
        <v>121.09033800000002</v>
      </c>
      <c r="Y57" s="16">
        <v>866.3062071999999</v>
      </c>
      <c r="Z57" s="109">
        <f t="shared" si="62"/>
        <v>615.42141306104861</v>
      </c>
      <c r="AA57" s="16">
        <v>266.7291955</v>
      </c>
      <c r="AB57" s="16">
        <v>1155.7251185</v>
      </c>
      <c r="AC57" s="109">
        <f t="shared" si="63"/>
        <v>333.2953189970537</v>
      </c>
      <c r="AD57" s="110">
        <f>(AB57/AB$183)*100</f>
        <v>1.5721968097779155</v>
      </c>
    </row>
    <row r="58" spans="1:30" x14ac:dyDescent="0.2">
      <c r="A58" s="5"/>
      <c r="B58" s="26" t="s">
        <v>25</v>
      </c>
      <c r="C58" s="16">
        <v>4.9191223475716921</v>
      </c>
      <c r="D58" s="16">
        <v>5.9886630206255278</v>
      </c>
      <c r="E58" s="109">
        <f t="shared" si="56"/>
        <v>21.742510095968864</v>
      </c>
      <c r="F58" s="16">
        <v>24.702972250977933</v>
      </c>
      <c r="G58" s="16">
        <v>11.838235516669346</v>
      </c>
      <c r="H58" s="109">
        <f t="shared" si="57"/>
        <v>-52.077687670961545</v>
      </c>
      <c r="I58" s="110">
        <f>(G58/G$184)*100</f>
        <v>0.65365673335369767</v>
      </c>
      <c r="J58" s="105">
        <v>0</v>
      </c>
      <c r="K58" s="105">
        <v>0</v>
      </c>
      <c r="L58" s="115" t="s">
        <v>59</v>
      </c>
      <c r="M58" s="105">
        <v>0</v>
      </c>
      <c r="N58" s="105">
        <v>0</v>
      </c>
      <c r="O58" s="115" t="s">
        <v>59</v>
      </c>
      <c r="P58" s="110">
        <f>(N58/N$184)*100</f>
        <v>0</v>
      </c>
      <c r="Q58" s="118">
        <v>146771</v>
      </c>
      <c r="R58" s="118">
        <v>83377</v>
      </c>
      <c r="S58" s="109">
        <f t="shared" si="60"/>
        <v>-43.192456275422259</v>
      </c>
      <c r="T58" s="105">
        <v>689256</v>
      </c>
      <c r="U58" s="105">
        <v>143945</v>
      </c>
      <c r="V58" s="109">
        <f t="shared" si="61"/>
        <v>-79.115887275555096</v>
      </c>
      <c r="W58" s="110">
        <f>(U58/U$184)*100</f>
        <v>0.55929895861094447</v>
      </c>
      <c r="X58" s="16">
        <v>5215.0959505116298</v>
      </c>
      <c r="Y58" s="16">
        <v>4879.4732979999999</v>
      </c>
      <c r="Z58" s="109">
        <f t="shared" si="62"/>
        <v>-6.4355988019492427</v>
      </c>
      <c r="AA58" s="16">
        <v>19646.221861693877</v>
      </c>
      <c r="AB58" s="16">
        <v>14413.479011040768</v>
      </c>
      <c r="AC58" s="109">
        <f t="shared" si="63"/>
        <v>-26.634855737101741</v>
      </c>
      <c r="AD58" s="110">
        <f>(AB58/AB$184)*100</f>
        <v>2.1520319500015832</v>
      </c>
    </row>
    <row r="59" spans="1:30" x14ac:dyDescent="0.2">
      <c r="A59" s="5"/>
      <c r="B59" s="26"/>
      <c r="C59" s="16"/>
      <c r="D59" s="16"/>
      <c r="E59" s="109"/>
      <c r="F59" s="16"/>
      <c r="G59" s="16"/>
      <c r="H59" s="109"/>
      <c r="I59" s="110"/>
      <c r="J59" s="105"/>
      <c r="K59" s="105"/>
      <c r="L59" s="109"/>
      <c r="M59" s="105"/>
      <c r="N59" s="105"/>
      <c r="O59" s="109"/>
      <c r="P59" s="110"/>
      <c r="Q59" s="118"/>
      <c r="R59" s="118"/>
      <c r="S59" s="109"/>
      <c r="T59" s="105"/>
      <c r="U59" s="105"/>
      <c r="V59" s="109"/>
      <c r="W59" s="110"/>
      <c r="X59" s="16"/>
      <c r="Y59" s="16"/>
      <c r="Z59" s="109"/>
      <c r="AA59" s="16"/>
      <c r="AB59" s="16"/>
      <c r="AC59" s="109"/>
      <c r="AD59" s="110"/>
    </row>
    <row r="60" spans="1:30" s="27" customFormat="1" ht="15" x14ac:dyDescent="0.2">
      <c r="A60" s="17">
        <v>9</v>
      </c>
      <c r="B60" s="29" t="s">
        <v>17</v>
      </c>
      <c r="C60" s="12">
        <f>C61+C62+C63+C64+C65</f>
        <v>65.833804591000003</v>
      </c>
      <c r="D60" s="12">
        <f>D61+D62+D63+D64+D65</f>
        <v>26.046474635999992</v>
      </c>
      <c r="E60" s="107">
        <f t="shared" ref="E60:E65" si="64">((D60-C60)/C60)*100</f>
        <v>-60.436017942732192</v>
      </c>
      <c r="F60" s="12">
        <f>F61+F62+F63+F64+F65</f>
        <v>284.50163753100105</v>
      </c>
      <c r="G60" s="12">
        <f>G61+G62+G63+G64+G65</f>
        <v>119.03609976799999</v>
      </c>
      <c r="H60" s="107">
        <f t="shared" ref="H60:H65" si="65">((G60-F60)/F60)*100</f>
        <v>-58.159783964326358</v>
      </c>
      <c r="I60" s="108">
        <f>(G60/G$179)*100</f>
        <v>0.11980125057267169</v>
      </c>
      <c r="J60" s="23">
        <f>J61+J62+J63+J64+J65</f>
        <v>6413</v>
      </c>
      <c r="K60" s="23">
        <f>K61+K62+K63+K64+K65</f>
        <v>3944</v>
      </c>
      <c r="L60" s="107">
        <f t="shared" ref="L60:L65" si="66">((K60-J60)/J60)*100</f>
        <v>-38.499922033369714</v>
      </c>
      <c r="M60" s="23">
        <f>M61+M62+M63+M64+M65</f>
        <v>22102</v>
      </c>
      <c r="N60" s="23">
        <f>N61+N62+N63+N64+N65</f>
        <v>19065</v>
      </c>
      <c r="O60" s="107">
        <f t="shared" ref="O60:O65" si="67">((N60-M60)/M60)*100</f>
        <v>-13.740837933218714</v>
      </c>
      <c r="P60" s="108">
        <f>(N60/N$179)*100</f>
        <v>0.2805792368127023</v>
      </c>
      <c r="Q60" s="23">
        <f>Q61+Q62+Q63+Q64+Q65</f>
        <v>67124</v>
      </c>
      <c r="R60" s="23">
        <f>R61+R62+R63+R64+R65</f>
        <v>7242</v>
      </c>
      <c r="S60" s="107">
        <f t="shared" ref="S60:S65" si="68">((R60-Q60)/Q60)*100</f>
        <v>-89.211012454561711</v>
      </c>
      <c r="T60" s="23">
        <f>T61+T62+T63+T64+T65</f>
        <v>279774</v>
      </c>
      <c r="U60" s="23">
        <f>U61+U62+U63+U64+U65</f>
        <v>28841</v>
      </c>
      <c r="V60" s="107">
        <f t="shared" ref="V60:V65" si="69">((U60-T60)/T60)*100</f>
        <v>-89.691322281555827</v>
      </c>
      <c r="W60" s="108">
        <f>(U60/U$179)*100</f>
        <v>6.8627114817914947E-2</v>
      </c>
      <c r="X60" s="12">
        <f>X61+X62+X63+X64+X65</f>
        <v>7919.9539008999991</v>
      </c>
      <c r="Y60" s="12">
        <f>Y61+Y62+Y63+Y64+Y65</f>
        <v>3801.0370921999997</v>
      </c>
      <c r="Z60" s="107">
        <f t="shared" ref="Z60:Z65" si="70">((Y60-X60)/X60)*100</f>
        <v>-52.006828072975765</v>
      </c>
      <c r="AA60" s="12">
        <f>AA61+AA62+AA63+AA64+AA65</f>
        <v>29154.344205900001</v>
      </c>
      <c r="AB60" s="12">
        <f>AB61+AB62+AB63+AB64+AB65</f>
        <v>14238.128082499999</v>
      </c>
      <c r="AC60" s="107">
        <f t="shared" ref="AC60:AC65" si="71">((AB60-AA60)/AA60)*100</f>
        <v>-51.162927960428583</v>
      </c>
      <c r="AD60" s="108">
        <f>(AB60/AB$179)*100</f>
        <v>0.86814109367034165</v>
      </c>
    </row>
    <row r="61" spans="1:30" s="28" customFormat="1" x14ac:dyDescent="0.2">
      <c r="A61" s="5"/>
      <c r="B61" s="8" t="s">
        <v>3</v>
      </c>
      <c r="C61" s="16">
        <v>0.7636659469999999</v>
      </c>
      <c r="D61" s="16">
        <v>0.26107764999999999</v>
      </c>
      <c r="E61" s="109">
        <f t="shared" si="64"/>
        <v>-65.812584543592337</v>
      </c>
      <c r="F61" s="16">
        <v>2.5685491389999999</v>
      </c>
      <c r="G61" s="16">
        <v>0.656983541</v>
      </c>
      <c r="H61" s="109">
        <f t="shared" si="65"/>
        <v>-74.421998356014313</v>
      </c>
      <c r="I61" s="110">
        <f>(G61/G$180)*100</f>
        <v>3.9529515448399957E-3</v>
      </c>
      <c r="J61" s="105">
        <v>32</v>
      </c>
      <c r="K61" s="105">
        <v>16</v>
      </c>
      <c r="L61" s="109">
        <f t="shared" si="66"/>
        <v>-50</v>
      </c>
      <c r="M61" s="105">
        <v>146</v>
      </c>
      <c r="N61" s="105">
        <v>31</v>
      </c>
      <c r="O61" s="109">
        <f t="shared" si="67"/>
        <v>-78.767123287671239</v>
      </c>
      <c r="P61" s="110">
        <f>(N61/N$180)*100</f>
        <v>7.8929813572872574E-3</v>
      </c>
      <c r="Q61" s="118">
        <v>0</v>
      </c>
      <c r="R61" s="118">
        <v>0</v>
      </c>
      <c r="S61" s="115" t="s">
        <v>59</v>
      </c>
      <c r="T61" s="105">
        <v>0</v>
      </c>
      <c r="U61" s="105">
        <v>0</v>
      </c>
      <c r="V61" s="115" t="s">
        <v>59</v>
      </c>
      <c r="W61" s="115" t="s">
        <v>59</v>
      </c>
      <c r="X61" s="16">
        <v>1.3503834000000001</v>
      </c>
      <c r="Y61" s="16">
        <v>0.1868264</v>
      </c>
      <c r="Z61" s="109">
        <f t="shared" si="70"/>
        <v>-86.164936565422835</v>
      </c>
      <c r="AA61" s="16">
        <v>4.2216724999999995</v>
      </c>
      <c r="AB61" s="16">
        <v>0.23996780000000001</v>
      </c>
      <c r="AC61" s="109">
        <f t="shared" si="71"/>
        <v>-94.315812038949019</v>
      </c>
      <c r="AD61" s="110">
        <f>(AB61/AB$180)*100</f>
        <v>1.9736835317434782E-3</v>
      </c>
    </row>
    <row r="62" spans="1:30" s="28" customFormat="1" x14ac:dyDescent="0.2">
      <c r="A62" s="5"/>
      <c r="B62" s="8" t="s">
        <v>4</v>
      </c>
      <c r="C62" s="16">
        <v>28.363410000000002</v>
      </c>
      <c r="D62" s="16">
        <v>19.524409699999993</v>
      </c>
      <c r="E62" s="109">
        <f t="shared" si="64"/>
        <v>-31.163390791163714</v>
      </c>
      <c r="F62" s="16">
        <v>110.89688839999999</v>
      </c>
      <c r="G62" s="16">
        <v>93.631725899999978</v>
      </c>
      <c r="H62" s="109">
        <f t="shared" si="65"/>
        <v>-15.568662700188094</v>
      </c>
      <c r="I62" s="110">
        <f>(G62/G$181)*100</f>
        <v>0.45277485272297996</v>
      </c>
      <c r="J62" s="105">
        <v>6377</v>
      </c>
      <c r="K62" s="105">
        <v>3922</v>
      </c>
      <c r="L62" s="109">
        <f t="shared" si="66"/>
        <v>-38.497726203543984</v>
      </c>
      <c r="M62" s="105">
        <v>21934</v>
      </c>
      <c r="N62" s="105">
        <v>19016</v>
      </c>
      <c r="O62" s="109">
        <f t="shared" si="67"/>
        <v>-13.303547004650316</v>
      </c>
      <c r="P62" s="110">
        <f>(N62/N$181)*100</f>
        <v>0.29754919356908194</v>
      </c>
      <c r="Q62" s="119">
        <v>0</v>
      </c>
      <c r="R62" s="119">
        <v>0</v>
      </c>
      <c r="S62" s="115" t="s">
        <v>59</v>
      </c>
      <c r="T62" s="105">
        <v>0</v>
      </c>
      <c r="U62" s="105">
        <v>0</v>
      </c>
      <c r="V62" s="115" t="s">
        <v>59</v>
      </c>
      <c r="W62" s="115" t="s">
        <v>59</v>
      </c>
      <c r="X62" s="16">
        <v>641.29440499999964</v>
      </c>
      <c r="Y62" s="16">
        <v>324.26268980000003</v>
      </c>
      <c r="Z62" s="109">
        <f t="shared" si="70"/>
        <v>-49.436220358105224</v>
      </c>
      <c r="AA62" s="16">
        <v>2309.3364483999994</v>
      </c>
      <c r="AB62" s="16">
        <v>1778.7402708999998</v>
      </c>
      <c r="AC62" s="109">
        <f t="shared" si="71"/>
        <v>-22.976131428039334</v>
      </c>
      <c r="AD62" s="110">
        <f>(AB62/AB$181)*100</f>
        <v>0.26219870591551941</v>
      </c>
    </row>
    <row r="63" spans="1:30" s="28" customFormat="1" x14ac:dyDescent="0.2">
      <c r="A63" s="5"/>
      <c r="B63" s="8" t="s">
        <v>5</v>
      </c>
      <c r="C63" s="111">
        <v>6.5881284950000021</v>
      </c>
      <c r="D63" s="111">
        <v>1.3131355990000002</v>
      </c>
      <c r="E63" s="109">
        <f t="shared" si="64"/>
        <v>-80.068154408393951</v>
      </c>
      <c r="F63" s="111">
        <v>27.977148745000004</v>
      </c>
      <c r="G63" s="111">
        <v>2.383542738</v>
      </c>
      <c r="H63" s="109">
        <f t="shared" si="65"/>
        <v>-91.480394375692129</v>
      </c>
      <c r="I63" s="110">
        <f>(G63/G$182)*100</f>
        <v>4.1977425859600183E-3</v>
      </c>
      <c r="J63" s="112">
        <v>0</v>
      </c>
      <c r="K63" s="112">
        <v>1</v>
      </c>
      <c r="L63" s="115" t="s">
        <v>59</v>
      </c>
      <c r="M63" s="112">
        <v>3</v>
      </c>
      <c r="N63" s="112">
        <v>4</v>
      </c>
      <c r="O63" s="109">
        <f t="shared" si="67"/>
        <v>33.333333333333329</v>
      </c>
      <c r="P63" s="110">
        <f>(N63/N$182)*100</f>
        <v>1.0178117048346056</v>
      </c>
      <c r="Q63" s="118">
        <v>6140</v>
      </c>
      <c r="R63" s="118">
        <v>1057</v>
      </c>
      <c r="S63" s="109">
        <f t="shared" si="68"/>
        <v>-82.785016286644947</v>
      </c>
      <c r="T63" s="112">
        <v>23201</v>
      </c>
      <c r="U63" s="112">
        <v>1309</v>
      </c>
      <c r="V63" s="109">
        <f t="shared" si="69"/>
        <v>-94.358001810266799</v>
      </c>
      <c r="W63" s="110">
        <f>(U63/U$182)*100</f>
        <v>8.6399708947168391E-3</v>
      </c>
      <c r="X63" s="111">
        <v>629.45987009999999</v>
      </c>
      <c r="Y63" s="111">
        <v>30.393929699999997</v>
      </c>
      <c r="Z63" s="109">
        <f t="shared" si="70"/>
        <v>-95.171426941772893</v>
      </c>
      <c r="AA63" s="111">
        <v>2486.3119706000002</v>
      </c>
      <c r="AB63" s="111">
        <v>14.812860800000001</v>
      </c>
      <c r="AC63" s="109">
        <f t="shared" si="71"/>
        <v>-99.404223565861471</v>
      </c>
      <c r="AD63" s="110">
        <f>(AB63/AB$182)*100</f>
        <v>7.182105076946165E-3</v>
      </c>
    </row>
    <row r="64" spans="1:30" s="28" customFormat="1" x14ac:dyDescent="0.2">
      <c r="A64" s="5"/>
      <c r="B64" s="8" t="s">
        <v>6</v>
      </c>
      <c r="C64" s="111">
        <v>0</v>
      </c>
      <c r="D64" s="111">
        <v>0</v>
      </c>
      <c r="E64" s="115" t="s">
        <v>59</v>
      </c>
      <c r="F64" s="111">
        <v>0</v>
      </c>
      <c r="G64" s="111">
        <v>0</v>
      </c>
      <c r="H64" s="115" t="s">
        <v>59</v>
      </c>
      <c r="I64" s="110">
        <f>(G64/G$183)*100</f>
        <v>0</v>
      </c>
      <c r="J64" s="112">
        <v>0</v>
      </c>
      <c r="K64" s="112">
        <v>0</v>
      </c>
      <c r="L64" s="115" t="s">
        <v>59</v>
      </c>
      <c r="M64" s="112">
        <v>0</v>
      </c>
      <c r="N64" s="112">
        <v>0</v>
      </c>
      <c r="O64" s="115" t="s">
        <v>59</v>
      </c>
      <c r="P64" s="110">
        <f>(N64/N$183)*100</f>
        <v>0</v>
      </c>
      <c r="Q64" s="118">
        <v>0</v>
      </c>
      <c r="R64" s="118">
        <v>0</v>
      </c>
      <c r="S64" s="115" t="s">
        <v>59</v>
      </c>
      <c r="T64" s="112">
        <v>0</v>
      </c>
      <c r="U64" s="112">
        <v>0</v>
      </c>
      <c r="V64" s="115" t="s">
        <v>59</v>
      </c>
      <c r="W64" s="110">
        <f>(U64/U$183)*100</f>
        <v>0</v>
      </c>
      <c r="X64" s="111">
        <v>0</v>
      </c>
      <c r="Y64" s="111">
        <v>0</v>
      </c>
      <c r="Z64" s="115" t="s">
        <v>59</v>
      </c>
      <c r="AA64" s="111">
        <v>0</v>
      </c>
      <c r="AB64" s="111">
        <v>0</v>
      </c>
      <c r="AC64" s="115" t="s">
        <v>59</v>
      </c>
      <c r="AD64" s="110">
        <f>(AB64/AB$183)*100</f>
        <v>0</v>
      </c>
    </row>
    <row r="65" spans="1:30" s="28" customFormat="1" x14ac:dyDescent="0.2">
      <c r="A65" s="5"/>
      <c r="B65" s="26" t="s">
        <v>25</v>
      </c>
      <c r="C65" s="111">
        <v>30.118600149000002</v>
      </c>
      <c r="D65" s="111">
        <v>4.947851687</v>
      </c>
      <c r="E65" s="109">
        <f t="shared" si="64"/>
        <v>-83.572106065612488</v>
      </c>
      <c r="F65" s="111">
        <v>143.05905124700107</v>
      </c>
      <c r="G65" s="111">
        <v>22.363847589000002</v>
      </c>
      <c r="H65" s="109">
        <f t="shared" si="65"/>
        <v>-84.367401157730797</v>
      </c>
      <c r="I65" s="110">
        <f>(G65/G$184)*100</f>
        <v>1.2348360141730412</v>
      </c>
      <c r="J65" s="112">
        <v>4</v>
      </c>
      <c r="K65" s="112">
        <v>5</v>
      </c>
      <c r="L65" s="109">
        <f t="shared" si="66"/>
        <v>25</v>
      </c>
      <c r="M65" s="112">
        <v>19</v>
      </c>
      <c r="N65" s="112">
        <v>14</v>
      </c>
      <c r="O65" s="109">
        <f t="shared" si="67"/>
        <v>-26.315789473684209</v>
      </c>
      <c r="P65" s="110">
        <f>(N65/N$184)*100</f>
        <v>0.1587481573874589</v>
      </c>
      <c r="Q65" s="14">
        <v>60984</v>
      </c>
      <c r="R65" s="14">
        <v>6185</v>
      </c>
      <c r="S65" s="109">
        <f t="shared" si="68"/>
        <v>-89.857995539813714</v>
      </c>
      <c r="T65" s="112">
        <v>256573</v>
      </c>
      <c r="U65" s="112">
        <v>27532</v>
      </c>
      <c r="V65" s="109">
        <f t="shared" si="69"/>
        <v>-89.269330755769317</v>
      </c>
      <c r="W65" s="110">
        <f>(U65/U$184)*100</f>
        <v>0.10697571244903627</v>
      </c>
      <c r="X65" s="111">
        <v>6647.8492423999996</v>
      </c>
      <c r="Y65" s="111">
        <v>3446.1936462999997</v>
      </c>
      <c r="Z65" s="109">
        <f t="shared" si="70"/>
        <v>-48.160773196838342</v>
      </c>
      <c r="AA65" s="111">
        <v>24354.4741144</v>
      </c>
      <c r="AB65" s="111">
        <v>12444.334983000001</v>
      </c>
      <c r="AC65" s="109">
        <f t="shared" si="71"/>
        <v>-48.903290111930296</v>
      </c>
      <c r="AD65" s="110">
        <f>(AB65/AB$184)*100</f>
        <v>1.8580251485033135</v>
      </c>
    </row>
    <row r="66" spans="1:30" s="28" customFormat="1" x14ac:dyDescent="0.2">
      <c r="A66" s="5"/>
      <c r="B66" s="26"/>
      <c r="C66" s="111"/>
      <c r="D66" s="111"/>
      <c r="E66" s="109"/>
      <c r="F66" s="111"/>
      <c r="G66" s="111"/>
      <c r="H66" s="109"/>
      <c r="I66" s="110"/>
      <c r="J66" s="112"/>
      <c r="K66" s="112"/>
      <c r="L66" s="109"/>
      <c r="M66" s="112"/>
      <c r="N66" s="112"/>
      <c r="O66" s="109"/>
      <c r="P66" s="110"/>
      <c r="Q66" s="14"/>
      <c r="R66" s="14"/>
      <c r="S66" s="109"/>
      <c r="T66" s="112"/>
      <c r="U66" s="112"/>
      <c r="V66" s="109"/>
      <c r="W66" s="110"/>
      <c r="X66" s="111"/>
      <c r="Y66" s="111"/>
      <c r="Z66" s="109"/>
      <c r="AA66" s="111"/>
      <c r="AB66" s="111"/>
      <c r="AC66" s="109"/>
      <c r="AD66" s="110"/>
    </row>
    <row r="67" spans="1:30" s="30" customFormat="1" ht="15" x14ac:dyDescent="0.2">
      <c r="A67" s="18">
        <v>10</v>
      </c>
      <c r="B67" s="6" t="s">
        <v>58</v>
      </c>
      <c r="C67" s="12">
        <f>C68+C69+C70+C71+C72</f>
        <v>1315.4187150640009</v>
      </c>
      <c r="D67" s="12">
        <f>D68+D69+D70+D71+D72</f>
        <v>1903.9594740169987</v>
      </c>
      <c r="E67" s="107">
        <f t="shared" ref="E67:E72" si="72">((D67-C67)/C67)*100</f>
        <v>44.741704843720626</v>
      </c>
      <c r="F67" s="12">
        <f>F68+F69+F70+F71+F72</f>
        <v>6700.2121621770239</v>
      </c>
      <c r="G67" s="12">
        <f>G68+G69+G70+G71+G72</f>
        <v>6532.8891023780061</v>
      </c>
      <c r="H67" s="107">
        <f t="shared" ref="H67:H72" si="73">((G67-F67)/F67)*100</f>
        <v>-2.4972800226172445</v>
      </c>
      <c r="I67" s="108">
        <f>(G67/G$179)*100</f>
        <v>6.5748817866415008</v>
      </c>
      <c r="J67" s="23">
        <f>J68+J69+J70+J71+J72</f>
        <v>69970</v>
      </c>
      <c r="K67" s="23">
        <f>K68+K69+K70+K71+K72</f>
        <v>75199</v>
      </c>
      <c r="L67" s="107">
        <f t="shared" ref="L67:L72" si="74">((K67-J67)/J67)*100</f>
        <v>7.4732028012005136</v>
      </c>
      <c r="M67" s="23">
        <f>M68+M69+M70+M71+M72</f>
        <v>349428</v>
      </c>
      <c r="N67" s="23">
        <f>N68+N69+N70+N71+N72</f>
        <v>358061</v>
      </c>
      <c r="O67" s="107">
        <f t="shared" ref="O67:O72" si="75">((N67-M67)/M67)*100</f>
        <v>2.4706091097450691</v>
      </c>
      <c r="P67" s="108">
        <f>(N67/N$179)*100</f>
        <v>5.269576822050511</v>
      </c>
      <c r="Q67" s="23">
        <f>Q68+Q69+Q70+Q71+Q72</f>
        <v>5543189</v>
      </c>
      <c r="R67" s="23">
        <f>R68+R69+R70+R71+R72</f>
        <v>2126562</v>
      </c>
      <c r="S67" s="107">
        <f t="shared" ref="S67:S72" si="76">((R67-Q67)/Q67)*100</f>
        <v>-61.636487588642566</v>
      </c>
      <c r="T67" s="23">
        <f>T68+T69+T70+T71+T72</f>
        <v>23402577</v>
      </c>
      <c r="U67" s="23">
        <f>U68+U69+U70+U71+U72</f>
        <v>6883759</v>
      </c>
      <c r="V67" s="107">
        <f t="shared" ref="V67:V72" si="77">((U67-T67)/T67)*100</f>
        <v>-70.585465865575401</v>
      </c>
      <c r="W67" s="108">
        <f>(U67/U$179)*100</f>
        <v>16.379893875796796</v>
      </c>
      <c r="X67" s="12">
        <f>X68+X69+X70+X71+X72</f>
        <v>100083.2199661</v>
      </c>
      <c r="Y67" s="12">
        <f>Y68+Y69+Y70+Y71+Y72</f>
        <v>41835.427181425002</v>
      </c>
      <c r="Z67" s="107">
        <f t="shared" ref="Z67:Z72" si="78">((Y67-X67)/X67)*100</f>
        <v>-58.19935929759712</v>
      </c>
      <c r="AA67" s="12">
        <f>AA68+AA69+AA70+AA71+AA72</f>
        <v>353534.471470144</v>
      </c>
      <c r="AB67" s="12">
        <f>AB68+AB69+AB70+AB71+AB72</f>
        <v>175129.668063655</v>
      </c>
      <c r="AC67" s="107">
        <f t="shared" ref="AC67:AC72" si="79">((AB67-AA67)/AA67)*100</f>
        <v>-50.463198868446213</v>
      </c>
      <c r="AD67" s="108">
        <f>(AB67/AB$179)*100</f>
        <v>10.678177685012786</v>
      </c>
    </row>
    <row r="68" spans="1:30" x14ac:dyDescent="0.2">
      <c r="A68" s="5"/>
      <c r="B68" s="8" t="s">
        <v>3</v>
      </c>
      <c r="C68" s="111">
        <v>170.14643240000009</v>
      </c>
      <c r="D68" s="111">
        <v>292.92297638300005</v>
      </c>
      <c r="E68" s="109">
        <f t="shared" si="72"/>
        <v>72.159340781452613</v>
      </c>
      <c r="F68" s="111">
        <v>1150.2837694799998</v>
      </c>
      <c r="G68" s="111">
        <v>1239.121143741</v>
      </c>
      <c r="H68" s="109">
        <f t="shared" si="73"/>
        <v>7.7230833484819312</v>
      </c>
      <c r="I68" s="110">
        <f>(G68/G$180)*100</f>
        <v>7.4555685701643588</v>
      </c>
      <c r="J68" s="112">
        <v>2700</v>
      </c>
      <c r="K68" s="112">
        <v>3618</v>
      </c>
      <c r="L68" s="109">
        <f t="shared" si="74"/>
        <v>34</v>
      </c>
      <c r="M68" s="112">
        <v>16601</v>
      </c>
      <c r="N68" s="112">
        <v>14678</v>
      </c>
      <c r="O68" s="109">
        <f t="shared" si="75"/>
        <v>-11.583639539786759</v>
      </c>
      <c r="P68" s="110">
        <f>(N68/N$180)*100</f>
        <v>3.7371993665245928</v>
      </c>
      <c r="Q68" s="118">
        <v>0</v>
      </c>
      <c r="R68" s="118">
        <v>0</v>
      </c>
      <c r="S68" s="115" t="s">
        <v>59</v>
      </c>
      <c r="T68" s="112">
        <v>0</v>
      </c>
      <c r="U68" s="112">
        <v>0</v>
      </c>
      <c r="V68" s="115" t="s">
        <v>59</v>
      </c>
      <c r="W68" s="115" t="s">
        <v>59</v>
      </c>
      <c r="X68" s="111">
        <v>94.7649732</v>
      </c>
      <c r="Y68" s="111">
        <v>74.385356099999996</v>
      </c>
      <c r="Z68" s="109">
        <f t="shared" si="78"/>
        <v>-21.505432241287231</v>
      </c>
      <c r="AA68" s="111">
        <v>486.64653119999997</v>
      </c>
      <c r="AB68" s="111">
        <v>483.14434430000006</v>
      </c>
      <c r="AC68" s="109">
        <f t="shared" si="79"/>
        <v>-0.71965722048075143</v>
      </c>
      <c r="AD68" s="110">
        <f>(AB68/AB$180)*100</f>
        <v>3.9737582950708847</v>
      </c>
    </row>
    <row r="69" spans="1:30" x14ac:dyDescent="0.2">
      <c r="A69" s="5"/>
      <c r="B69" s="8" t="s">
        <v>4</v>
      </c>
      <c r="C69" s="111">
        <v>459.07565704599966</v>
      </c>
      <c r="D69" s="111">
        <v>512.856177355</v>
      </c>
      <c r="E69" s="109">
        <f t="shared" si="72"/>
        <v>11.71495797774603</v>
      </c>
      <c r="F69" s="111">
        <v>2204.1162169559993</v>
      </c>
      <c r="G69" s="111">
        <v>2075.7977748110002</v>
      </c>
      <c r="H69" s="109">
        <f t="shared" si="73"/>
        <v>-5.8217638960169573</v>
      </c>
      <c r="I69" s="110">
        <f>(G69/G$181)*100</f>
        <v>10.037933432697093</v>
      </c>
      <c r="J69" s="112">
        <v>67213</v>
      </c>
      <c r="K69" s="112">
        <v>71560</v>
      </c>
      <c r="L69" s="109">
        <f t="shared" si="74"/>
        <v>6.4674988469492503</v>
      </c>
      <c r="M69" s="112">
        <v>332649</v>
      </c>
      <c r="N69" s="112">
        <v>343266</v>
      </c>
      <c r="O69" s="109">
        <f t="shared" si="75"/>
        <v>3.191652462505524</v>
      </c>
      <c r="P69" s="110">
        <f>(N69/N$181)*100</f>
        <v>5.3711885506775596</v>
      </c>
      <c r="Q69" s="118">
        <v>0</v>
      </c>
      <c r="R69" s="118">
        <v>0</v>
      </c>
      <c r="S69" s="115" t="s">
        <v>59</v>
      </c>
      <c r="T69" s="112">
        <v>0</v>
      </c>
      <c r="U69" s="112">
        <v>0</v>
      </c>
      <c r="V69" s="115" t="s">
        <v>59</v>
      </c>
      <c r="W69" s="115" t="s">
        <v>59</v>
      </c>
      <c r="X69" s="111">
        <v>17953.731308600003</v>
      </c>
      <c r="Y69" s="111">
        <v>18021.620185299998</v>
      </c>
      <c r="Z69" s="109">
        <f t="shared" si="78"/>
        <v>0.37813240898551215</v>
      </c>
      <c r="AA69" s="111">
        <v>80205.375256999992</v>
      </c>
      <c r="AB69" s="111">
        <v>91253.418432999999</v>
      </c>
      <c r="AC69" s="109">
        <f t="shared" si="79"/>
        <v>13.77469170937615</v>
      </c>
      <c r="AD69" s="110">
        <f>(AB69/AB$181)*100</f>
        <v>13.451389511406159</v>
      </c>
    </row>
    <row r="70" spans="1:30" x14ac:dyDescent="0.2">
      <c r="A70" s="5"/>
      <c r="B70" s="8" t="s">
        <v>5</v>
      </c>
      <c r="C70" s="16">
        <v>655.52293388400062</v>
      </c>
      <c r="D70" s="16">
        <v>1081.0318693269985</v>
      </c>
      <c r="E70" s="109">
        <f t="shared" si="72"/>
        <v>64.911372806110649</v>
      </c>
      <c r="F70" s="16">
        <v>3161.0531884740385</v>
      </c>
      <c r="G70" s="16">
        <v>3164.3244815539961</v>
      </c>
      <c r="H70" s="109">
        <f t="shared" si="73"/>
        <v>0.10348744184012725</v>
      </c>
      <c r="I70" s="110">
        <f>(G70/G$182)*100</f>
        <v>5.5728053121299084</v>
      </c>
      <c r="J70" s="105">
        <v>21</v>
      </c>
      <c r="K70" s="105">
        <v>10</v>
      </c>
      <c r="L70" s="109">
        <f t="shared" si="74"/>
        <v>-52.380952380952387</v>
      </c>
      <c r="M70" s="105">
        <v>66</v>
      </c>
      <c r="N70" s="105">
        <v>64</v>
      </c>
      <c r="O70" s="109">
        <f t="shared" si="75"/>
        <v>-3.0303030303030303</v>
      </c>
      <c r="P70" s="110">
        <f>(N70/N$182)*100</f>
        <v>16.284987277353689</v>
      </c>
      <c r="Q70" s="118">
        <v>3357947</v>
      </c>
      <c r="R70" s="118">
        <v>1406076</v>
      </c>
      <c r="S70" s="109">
        <f t="shared" si="76"/>
        <v>-58.126915046604367</v>
      </c>
      <c r="T70" s="105">
        <v>13927627</v>
      </c>
      <c r="U70" s="105">
        <v>4127636</v>
      </c>
      <c r="V70" s="109">
        <f t="shared" si="77"/>
        <v>-70.363680761984796</v>
      </c>
      <c r="W70" s="110">
        <f>(U70/U$182)*100</f>
        <v>27.244197787613018</v>
      </c>
      <c r="X70" s="16">
        <v>28927.786370999998</v>
      </c>
      <c r="Y70" s="16">
        <v>16990.722942825003</v>
      </c>
      <c r="Z70" s="109">
        <f t="shared" si="78"/>
        <v>-41.26504280376551</v>
      </c>
      <c r="AA70" s="16">
        <v>120859.80005184399</v>
      </c>
      <c r="AB70" s="16">
        <v>51523.981242955</v>
      </c>
      <c r="AC70" s="109">
        <f t="shared" si="79"/>
        <v>-57.368801519733367</v>
      </c>
      <c r="AD70" s="110">
        <f>(AB70/AB$182)*100</f>
        <v>24.981713678799036</v>
      </c>
    </row>
    <row r="71" spans="1:30" x14ac:dyDescent="0.2">
      <c r="A71" s="5"/>
      <c r="B71" s="8" t="s">
        <v>6</v>
      </c>
      <c r="C71" s="16">
        <v>0</v>
      </c>
      <c r="D71" s="16">
        <v>0</v>
      </c>
      <c r="E71" s="115" t="s">
        <v>59</v>
      </c>
      <c r="F71" s="16">
        <v>0</v>
      </c>
      <c r="G71" s="16">
        <v>0</v>
      </c>
      <c r="H71" s="115" t="s">
        <v>59</v>
      </c>
      <c r="I71" s="110">
        <f>(G71/G$183)*100</f>
        <v>0</v>
      </c>
      <c r="J71" s="105">
        <v>0</v>
      </c>
      <c r="K71" s="105">
        <v>0</v>
      </c>
      <c r="L71" s="115" t="s">
        <v>59</v>
      </c>
      <c r="M71" s="105">
        <v>0</v>
      </c>
      <c r="N71" s="105">
        <v>0</v>
      </c>
      <c r="O71" s="115" t="s">
        <v>59</v>
      </c>
      <c r="P71" s="110">
        <f>(N71/N$183)*100</f>
        <v>0</v>
      </c>
      <c r="Q71" s="119">
        <v>0</v>
      </c>
      <c r="R71" s="119">
        <v>0</v>
      </c>
      <c r="S71" s="115" t="s">
        <v>59</v>
      </c>
      <c r="T71" s="105">
        <v>0</v>
      </c>
      <c r="U71" s="105">
        <v>0</v>
      </c>
      <c r="V71" s="115" t="s">
        <v>59</v>
      </c>
      <c r="W71" s="110">
        <f>(U71/U$183)*100</f>
        <v>0</v>
      </c>
      <c r="X71" s="16">
        <v>0</v>
      </c>
      <c r="Y71" s="16">
        <v>0</v>
      </c>
      <c r="Z71" s="115" t="s">
        <v>59</v>
      </c>
      <c r="AA71" s="16">
        <v>0</v>
      </c>
      <c r="AB71" s="16">
        <v>0</v>
      </c>
      <c r="AC71" s="115" t="s">
        <v>59</v>
      </c>
      <c r="AD71" s="110">
        <f>(AB71/AB$183)*100</f>
        <v>0</v>
      </c>
    </row>
    <row r="72" spans="1:30" x14ac:dyDescent="0.2">
      <c r="A72" s="5"/>
      <c r="B72" s="26" t="s">
        <v>25</v>
      </c>
      <c r="C72" s="16">
        <v>30.673691734000705</v>
      </c>
      <c r="D72" s="16">
        <v>17.148450952000136</v>
      </c>
      <c r="E72" s="109">
        <f t="shared" si="72"/>
        <v>-44.093945063053226</v>
      </c>
      <c r="F72" s="16">
        <v>184.7589872669862</v>
      </c>
      <c r="G72" s="16">
        <v>53.645702272010247</v>
      </c>
      <c r="H72" s="109">
        <f t="shared" si="73"/>
        <v>-70.964496468856765</v>
      </c>
      <c r="I72" s="110">
        <f>(G72/G$184)*100</f>
        <v>2.9620862379542303</v>
      </c>
      <c r="J72" s="105">
        <v>36</v>
      </c>
      <c r="K72" s="105">
        <v>11</v>
      </c>
      <c r="L72" s="109">
        <f t="shared" si="74"/>
        <v>-69.444444444444443</v>
      </c>
      <c r="M72" s="105">
        <v>112</v>
      </c>
      <c r="N72" s="105">
        <v>53</v>
      </c>
      <c r="O72" s="109">
        <f t="shared" si="75"/>
        <v>-52.678571428571431</v>
      </c>
      <c r="P72" s="110">
        <f>(N72/N$184)*100</f>
        <v>0.60097516725252298</v>
      </c>
      <c r="Q72" s="121">
        <v>2185242</v>
      </c>
      <c r="R72" s="121">
        <v>720486</v>
      </c>
      <c r="S72" s="109">
        <f t="shared" si="76"/>
        <v>-67.029464013596666</v>
      </c>
      <c r="T72" s="105">
        <v>9474950</v>
      </c>
      <c r="U72" s="105">
        <v>2756123</v>
      </c>
      <c r="V72" s="109">
        <f t="shared" si="77"/>
        <v>-70.91147710542009</v>
      </c>
      <c r="W72" s="110">
        <f>(U72/U$184)*100</f>
        <v>10.708928574828388</v>
      </c>
      <c r="X72" s="16">
        <v>53106.937313299997</v>
      </c>
      <c r="Y72" s="16">
        <v>6748.6986971999995</v>
      </c>
      <c r="Z72" s="109">
        <f t="shared" si="78"/>
        <v>-87.292246477354524</v>
      </c>
      <c r="AA72" s="16">
        <v>151982.64963010003</v>
      </c>
      <c r="AB72" s="16">
        <v>31869.124043399999</v>
      </c>
      <c r="AC72" s="109">
        <f t="shared" si="79"/>
        <v>-79.031077480907172</v>
      </c>
      <c r="AD72" s="110">
        <f>(AB72/AB$184)*100</f>
        <v>4.7582802949534511</v>
      </c>
    </row>
    <row r="73" spans="1:30" x14ac:dyDescent="0.2">
      <c r="A73" s="5"/>
      <c r="B73" s="26"/>
      <c r="C73" s="16"/>
      <c r="D73" s="16"/>
      <c r="E73" s="109"/>
      <c r="F73" s="16"/>
      <c r="G73" s="16"/>
      <c r="H73" s="109"/>
      <c r="I73" s="110"/>
      <c r="J73" s="105"/>
      <c r="K73" s="105"/>
      <c r="L73" s="109"/>
      <c r="M73" s="105"/>
      <c r="N73" s="105"/>
      <c r="O73" s="109"/>
      <c r="P73" s="110"/>
      <c r="Q73" s="121"/>
      <c r="R73" s="121"/>
      <c r="S73" s="109"/>
      <c r="T73" s="105"/>
      <c r="U73" s="105"/>
      <c r="V73" s="109"/>
      <c r="W73" s="110"/>
      <c r="X73" s="16"/>
      <c r="Y73" s="16"/>
      <c r="Z73" s="109"/>
      <c r="AA73" s="16"/>
      <c r="AB73" s="16"/>
      <c r="AC73" s="109"/>
      <c r="AD73" s="110"/>
    </row>
    <row r="74" spans="1:30" s="25" customFormat="1" ht="15" x14ac:dyDescent="0.2">
      <c r="A74" s="17">
        <v>11</v>
      </c>
      <c r="B74" s="6" t="s">
        <v>36</v>
      </c>
      <c r="C74" s="12">
        <f>C75+C76+C77+C78+C79</f>
        <v>1043.6240767300001</v>
      </c>
      <c r="D74" s="12">
        <f>D75+D76+D77+D78+D79</f>
        <v>892.31409973000007</v>
      </c>
      <c r="E74" s="107">
        <f t="shared" ref="E74:E79" si="80">((D74-C74)/C74)*100</f>
        <v>-14.498513437338604</v>
      </c>
      <c r="F74" s="12">
        <f>F75+F76+F77+F78+F79</f>
        <v>4213.7218268099996</v>
      </c>
      <c r="G74" s="12">
        <f>G75+G76+G77+G78+G79</f>
        <v>3240.5336031699999</v>
      </c>
      <c r="H74" s="107">
        <f t="shared" ref="H74:H79" si="81">((G74-F74)/F74)*100</f>
        <v>-23.095692208442539</v>
      </c>
      <c r="I74" s="108">
        <f>(G74/G$179)*100</f>
        <v>3.2613633926108809</v>
      </c>
      <c r="J74" s="23">
        <f>J75+J76+J77+J78+J79</f>
        <v>62974</v>
      </c>
      <c r="K74" s="23">
        <f>K75+K76+K77+K78+K79</f>
        <v>52052</v>
      </c>
      <c r="L74" s="107">
        <f t="shared" ref="L74:L79" si="82">((K74-J74)/J74)*100</f>
        <v>-17.343665639787851</v>
      </c>
      <c r="M74" s="23">
        <f>M75+M76+M77+M78+M79</f>
        <v>294501</v>
      </c>
      <c r="N74" s="23">
        <f>N75+N76+N77+N78+N79</f>
        <v>225853</v>
      </c>
      <c r="O74" s="107">
        <f t="shared" ref="O74:O79" si="83">((N74-M74)/M74)*100</f>
        <v>-23.309937827036244</v>
      </c>
      <c r="P74" s="108">
        <f>(N74/N$179)*100</f>
        <v>3.3238742392792684</v>
      </c>
      <c r="Q74" s="23">
        <f>Q75+Q76+Q77+Q78+Q79</f>
        <v>2584260</v>
      </c>
      <c r="R74" s="23">
        <f>R75+R76+R77+R78+R79</f>
        <v>1045405</v>
      </c>
      <c r="S74" s="107">
        <f t="shared" ref="S74:S79" si="84">((R74-Q74)/Q74)*100</f>
        <v>-59.547220480911363</v>
      </c>
      <c r="T74" s="23">
        <f>T75+T76+T77+T78+T79</f>
        <v>10647366</v>
      </c>
      <c r="U74" s="23">
        <f>U75+U76+U77+U78+U79</f>
        <v>3847975</v>
      </c>
      <c r="V74" s="107">
        <f t="shared" ref="V74:V79" si="85">((U74-T74)/T74)*100</f>
        <v>-63.859841016078533</v>
      </c>
      <c r="W74" s="108">
        <f>(U74/U$179)*100</f>
        <v>9.1562505510026089</v>
      </c>
      <c r="X74" s="12">
        <f>X75+X76+X77+X78+X79</f>
        <v>45523.007699609996</v>
      </c>
      <c r="Y74" s="12">
        <f>Y75+Y76+Y77+Y78+Y79</f>
        <v>53300.938727479988</v>
      </c>
      <c r="Z74" s="107">
        <f t="shared" ref="Z74:Z79" si="86">((Y74-X74)/X74)*100</f>
        <v>17.085714281432743</v>
      </c>
      <c r="AA74" s="12">
        <f>AA75+AA76+AA77+AA78+AA79</f>
        <v>226747.42996494001</v>
      </c>
      <c r="AB74" s="12">
        <f>AB75+AB76+AB77+AB78+AB79</f>
        <v>183133.47944833001</v>
      </c>
      <c r="AC74" s="107">
        <f t="shared" ref="AC74:AC79" si="87">((AB74-AA74)/AA74)*100</f>
        <v>-19.234595304279146</v>
      </c>
      <c r="AD74" s="108">
        <f>(AB74/AB$179)*100</f>
        <v>11.166193913604182</v>
      </c>
    </row>
    <row r="75" spans="1:30" x14ac:dyDescent="0.2">
      <c r="A75" s="5"/>
      <c r="B75" s="8" t="s">
        <v>3</v>
      </c>
      <c r="C75" s="16">
        <v>142.05142376999999</v>
      </c>
      <c r="D75" s="16">
        <v>201.44743267000004</v>
      </c>
      <c r="E75" s="109">
        <f t="shared" si="80"/>
        <v>41.813033142258426</v>
      </c>
      <c r="F75" s="16">
        <v>522.66622774999985</v>
      </c>
      <c r="G75" s="16">
        <v>674.91274852000004</v>
      </c>
      <c r="H75" s="109">
        <f t="shared" si="81"/>
        <v>29.128823078047105</v>
      </c>
      <c r="I75" s="110">
        <f>(G75/G$180)*100</f>
        <v>4.0608283547461674</v>
      </c>
      <c r="J75" s="105">
        <v>1323</v>
      </c>
      <c r="K75" s="105">
        <v>2092</v>
      </c>
      <c r="L75" s="109">
        <f t="shared" si="82"/>
        <v>58.125472411186699</v>
      </c>
      <c r="M75" s="105">
        <v>6721</v>
      </c>
      <c r="N75" s="105">
        <v>7965</v>
      </c>
      <c r="O75" s="109">
        <f t="shared" si="83"/>
        <v>18.509150424044041</v>
      </c>
      <c r="P75" s="110">
        <f>(N75/N$180)*100</f>
        <v>2.0279869842191296</v>
      </c>
      <c r="Q75" s="14">
        <v>0</v>
      </c>
      <c r="R75" s="14">
        <v>0</v>
      </c>
      <c r="S75" s="115" t="s">
        <v>59</v>
      </c>
      <c r="T75" s="105">
        <v>0</v>
      </c>
      <c r="U75" s="105">
        <v>0</v>
      </c>
      <c r="V75" s="115" t="s">
        <v>59</v>
      </c>
      <c r="W75" s="115" t="s">
        <v>59</v>
      </c>
      <c r="X75" s="16">
        <v>217.72982468000001</v>
      </c>
      <c r="Y75" s="16">
        <v>386.01571166000002</v>
      </c>
      <c r="Z75" s="109">
        <f t="shared" si="86"/>
        <v>77.291150731109852</v>
      </c>
      <c r="AA75" s="16">
        <v>1101.4703226499998</v>
      </c>
      <c r="AB75" s="16">
        <v>1360.9464173099998</v>
      </c>
      <c r="AC75" s="109">
        <f t="shared" si="87"/>
        <v>23.557247918921039</v>
      </c>
      <c r="AD75" s="110">
        <f>(AB75/AB$180)*100</f>
        <v>11.193491507735761</v>
      </c>
    </row>
    <row r="76" spans="1:30" x14ac:dyDescent="0.2">
      <c r="A76" s="5"/>
      <c r="B76" s="8" t="s">
        <v>4</v>
      </c>
      <c r="C76" s="16">
        <v>558.77735831000007</v>
      </c>
      <c r="D76" s="16">
        <v>385.73458444000005</v>
      </c>
      <c r="E76" s="109">
        <f t="shared" si="80"/>
        <v>-30.968107654426269</v>
      </c>
      <c r="F76" s="16">
        <v>2415.3933062399997</v>
      </c>
      <c r="G76" s="16">
        <v>1374.8161765599998</v>
      </c>
      <c r="H76" s="109">
        <f t="shared" si="81"/>
        <v>-43.08106373366779</v>
      </c>
      <c r="I76" s="110">
        <f>(G76/G$181)*100</f>
        <v>6.6481973484921575</v>
      </c>
      <c r="J76" s="105">
        <v>61514</v>
      </c>
      <c r="K76" s="105">
        <v>49690</v>
      </c>
      <c r="L76" s="109">
        <f t="shared" si="82"/>
        <v>-19.221640602139349</v>
      </c>
      <c r="M76" s="105">
        <v>287141</v>
      </c>
      <c r="N76" s="105">
        <v>216775</v>
      </c>
      <c r="O76" s="109">
        <f t="shared" si="83"/>
        <v>-24.505730634078731</v>
      </c>
      <c r="P76" s="110">
        <f>(N76/N$181)*100</f>
        <v>3.391945016614311</v>
      </c>
      <c r="Q76" s="121">
        <v>0</v>
      </c>
      <c r="R76" s="121">
        <v>0</v>
      </c>
      <c r="S76" s="115" t="s">
        <v>59</v>
      </c>
      <c r="T76" s="105">
        <v>0</v>
      </c>
      <c r="U76" s="105">
        <v>0</v>
      </c>
      <c r="V76" s="115" t="s">
        <v>59</v>
      </c>
      <c r="W76" s="115" t="s">
        <v>59</v>
      </c>
      <c r="X76" s="16">
        <v>22077.504223399999</v>
      </c>
      <c r="Y76" s="16">
        <v>25239.879873699996</v>
      </c>
      <c r="Z76" s="109">
        <f t="shared" si="86"/>
        <v>14.323972575433535</v>
      </c>
      <c r="AA76" s="16">
        <v>100720.90239320001</v>
      </c>
      <c r="AB76" s="16">
        <v>88829.987314500002</v>
      </c>
      <c r="AC76" s="109">
        <f t="shared" si="87"/>
        <v>-11.805806735407886</v>
      </c>
      <c r="AD76" s="110">
        <f>(AB76/AB$181)*100</f>
        <v>13.094158883898865</v>
      </c>
    </row>
    <row r="77" spans="1:30" x14ac:dyDescent="0.2">
      <c r="A77" s="5"/>
      <c r="B77" s="8" t="s">
        <v>5</v>
      </c>
      <c r="C77" s="16">
        <v>178.49149992</v>
      </c>
      <c r="D77" s="16">
        <v>254.22608014000002</v>
      </c>
      <c r="E77" s="109">
        <f t="shared" si="80"/>
        <v>42.430356769899028</v>
      </c>
      <c r="F77" s="16">
        <v>750.61896960000001</v>
      </c>
      <c r="G77" s="16">
        <v>427.40685334</v>
      </c>
      <c r="H77" s="109">
        <f t="shared" si="81"/>
        <v>-43.059412211796037</v>
      </c>
      <c r="I77" s="110">
        <f>(G77/G$182)*100</f>
        <v>0.7527215355500313</v>
      </c>
      <c r="J77" s="105">
        <v>11</v>
      </c>
      <c r="K77" s="105">
        <v>5</v>
      </c>
      <c r="L77" s="109">
        <f t="shared" si="82"/>
        <v>-54.54545454545454</v>
      </c>
      <c r="M77" s="105">
        <v>52</v>
      </c>
      <c r="N77" s="105">
        <v>21</v>
      </c>
      <c r="O77" s="109">
        <f t="shared" si="83"/>
        <v>-59.615384615384613</v>
      </c>
      <c r="P77" s="110">
        <f>(N77/N$182)*100</f>
        <v>5.343511450381679</v>
      </c>
      <c r="Q77" s="121">
        <v>2397580</v>
      </c>
      <c r="R77" s="121">
        <v>864762</v>
      </c>
      <c r="S77" s="109">
        <f t="shared" si="84"/>
        <v>-63.931881313657932</v>
      </c>
      <c r="T77" s="105">
        <v>9439999</v>
      </c>
      <c r="U77" s="105">
        <v>2826197</v>
      </c>
      <c r="V77" s="109">
        <f t="shared" si="85"/>
        <v>-70.061469286172596</v>
      </c>
      <c r="W77" s="110">
        <f>(U77/U$182)*100</f>
        <v>18.654132790478265</v>
      </c>
      <c r="X77" s="16">
        <v>12362.9680689</v>
      </c>
      <c r="Y77" s="16">
        <v>13654.847367599999</v>
      </c>
      <c r="Z77" s="109">
        <f t="shared" si="86"/>
        <v>10.449588573716548</v>
      </c>
      <c r="AA77" s="16">
        <v>51417.919789799998</v>
      </c>
      <c r="AB77" s="16">
        <v>27995.213074699997</v>
      </c>
      <c r="AC77" s="109">
        <f t="shared" si="87"/>
        <v>-45.553586786189797</v>
      </c>
      <c r="AD77" s="110">
        <f>(AB77/AB$182)*100</f>
        <v>13.573648241802994</v>
      </c>
    </row>
    <row r="78" spans="1:30" x14ac:dyDescent="0.2">
      <c r="A78" s="5"/>
      <c r="B78" s="8" t="s">
        <v>6</v>
      </c>
      <c r="C78" s="16">
        <v>0</v>
      </c>
      <c r="D78" s="16">
        <v>0</v>
      </c>
      <c r="E78" s="115" t="s">
        <v>59</v>
      </c>
      <c r="F78" s="16">
        <v>0</v>
      </c>
      <c r="G78" s="16">
        <v>0</v>
      </c>
      <c r="H78" s="115" t="s">
        <v>59</v>
      </c>
      <c r="I78" s="110">
        <f>(G78/G$183)*100</f>
        <v>0</v>
      </c>
      <c r="J78" s="105">
        <v>0</v>
      </c>
      <c r="K78" s="105">
        <v>0</v>
      </c>
      <c r="L78" s="115" t="s">
        <v>59</v>
      </c>
      <c r="M78" s="105">
        <v>0</v>
      </c>
      <c r="N78" s="105">
        <v>0</v>
      </c>
      <c r="O78" s="115" t="s">
        <v>59</v>
      </c>
      <c r="P78" s="110">
        <f>(N78/N$183)*100</f>
        <v>0</v>
      </c>
      <c r="Q78" s="121">
        <v>0</v>
      </c>
      <c r="R78" s="121">
        <v>0</v>
      </c>
      <c r="S78" s="115" t="s">
        <v>59</v>
      </c>
      <c r="T78" s="105">
        <v>0</v>
      </c>
      <c r="U78" s="105">
        <v>0</v>
      </c>
      <c r="V78" s="115" t="s">
        <v>59</v>
      </c>
      <c r="W78" s="110">
        <f>(U78/U$183)*100</f>
        <v>0</v>
      </c>
      <c r="X78" s="16">
        <v>0</v>
      </c>
      <c r="Y78" s="16">
        <v>0</v>
      </c>
      <c r="Z78" s="115" t="s">
        <v>59</v>
      </c>
      <c r="AA78" s="16">
        <v>0</v>
      </c>
      <c r="AB78" s="16">
        <v>0</v>
      </c>
      <c r="AC78" s="115" t="s">
        <v>59</v>
      </c>
      <c r="AD78" s="110">
        <f>(AB78/AB$183)*100</f>
        <v>0</v>
      </c>
    </row>
    <row r="79" spans="1:30" x14ac:dyDescent="0.2">
      <c r="A79" s="5"/>
      <c r="B79" s="26" t="s">
        <v>25</v>
      </c>
      <c r="C79" s="16">
        <v>164.30379473000002</v>
      </c>
      <c r="D79" s="16">
        <v>50.906002479999998</v>
      </c>
      <c r="E79" s="109">
        <f t="shared" si="80"/>
        <v>-69.017147434936788</v>
      </c>
      <c r="F79" s="16">
        <v>525.04332322000005</v>
      </c>
      <c r="G79" s="16">
        <v>763.39782475000004</v>
      </c>
      <c r="H79" s="109">
        <f t="shared" si="81"/>
        <v>45.397111245642172</v>
      </c>
      <c r="I79" s="110">
        <f>(G79/G$184)*100</f>
        <v>42.151562846740518</v>
      </c>
      <c r="J79" s="105">
        <v>126</v>
      </c>
      <c r="K79" s="105">
        <v>265</v>
      </c>
      <c r="L79" s="109">
        <f t="shared" si="82"/>
        <v>110.31746031746033</v>
      </c>
      <c r="M79" s="105">
        <v>587</v>
      </c>
      <c r="N79" s="105">
        <v>1092</v>
      </c>
      <c r="O79" s="109">
        <f t="shared" si="83"/>
        <v>86.030664395229977</v>
      </c>
      <c r="P79" s="110">
        <f>(N79/N$184)*100</f>
        <v>12.382356276221794</v>
      </c>
      <c r="Q79" s="121">
        <v>186680</v>
      </c>
      <c r="R79" s="121">
        <v>180643</v>
      </c>
      <c r="S79" s="109">
        <f t="shared" si="84"/>
        <v>-3.2338761517034498</v>
      </c>
      <c r="T79" s="105">
        <v>1207367</v>
      </c>
      <c r="U79" s="105">
        <v>1021778</v>
      </c>
      <c r="V79" s="109">
        <f t="shared" si="85"/>
        <v>-15.371382520807675</v>
      </c>
      <c r="W79" s="110">
        <f>(U79/U$184)*100</f>
        <v>3.9701231118244724</v>
      </c>
      <c r="X79" s="16">
        <v>10864.805582630001</v>
      </c>
      <c r="Y79" s="16">
        <v>14020.19577452</v>
      </c>
      <c r="Z79" s="109">
        <f t="shared" si="86"/>
        <v>29.042306996589502</v>
      </c>
      <c r="AA79" s="16">
        <v>73507.137459289996</v>
      </c>
      <c r="AB79" s="16">
        <v>64947.332641820001</v>
      </c>
      <c r="AC79" s="109">
        <f t="shared" si="87"/>
        <v>-11.644862136293387</v>
      </c>
      <c r="AD79" s="110">
        <f>(AB79/AB$184)*100</f>
        <v>9.6970852634200337</v>
      </c>
    </row>
    <row r="80" spans="1:30" x14ac:dyDescent="0.2">
      <c r="A80" s="5"/>
      <c r="B80" s="26"/>
      <c r="C80" s="16"/>
      <c r="D80" s="16"/>
      <c r="E80" s="109"/>
      <c r="F80" s="16"/>
      <c r="G80" s="16"/>
      <c r="H80" s="109"/>
      <c r="I80" s="110"/>
      <c r="J80" s="105"/>
      <c r="K80" s="105"/>
      <c r="L80" s="109"/>
      <c r="M80" s="105"/>
      <c r="N80" s="105"/>
      <c r="O80" s="109"/>
      <c r="P80" s="110"/>
      <c r="Q80" s="121"/>
      <c r="R80" s="121"/>
      <c r="S80" s="109"/>
      <c r="T80" s="105"/>
      <c r="U80" s="105"/>
      <c r="V80" s="109"/>
      <c r="W80" s="110"/>
      <c r="X80" s="16"/>
      <c r="Y80" s="16"/>
      <c r="Z80" s="109"/>
      <c r="AA80" s="16"/>
      <c r="AB80" s="16"/>
      <c r="AC80" s="109"/>
      <c r="AD80" s="110"/>
    </row>
    <row r="81" spans="1:30" s="25" customFormat="1" ht="15" x14ac:dyDescent="0.2">
      <c r="A81" s="17">
        <v>12</v>
      </c>
      <c r="B81" s="6" t="s">
        <v>37</v>
      </c>
      <c r="C81" s="12">
        <f>C82+C83+C84+C85+C86</f>
        <v>52.672655565499994</v>
      </c>
      <c r="D81" s="12">
        <f>D82+D83+D84+D85+D86</f>
        <v>46.289830480999996</v>
      </c>
      <c r="E81" s="107">
        <f t="shared" ref="E81:E85" si="88">((D81-C81)/C81)*100</f>
        <v>-12.117910167948089</v>
      </c>
      <c r="F81" s="12">
        <f>F82+F83+F84+F85+F86</f>
        <v>203.50575937990001</v>
      </c>
      <c r="G81" s="12">
        <f>G82+G83+G84+G85+G86</f>
        <v>155.598721649</v>
      </c>
      <c r="H81" s="107">
        <f t="shared" ref="H81:H85" si="89">((G81-F81)/F81)*100</f>
        <v>-23.540875637562781</v>
      </c>
      <c r="I81" s="108">
        <f>(G81/G$179)*100</f>
        <v>0.15659889291895643</v>
      </c>
      <c r="J81" s="23">
        <f>J82+J83+J84+J85+J86</f>
        <v>4890</v>
      </c>
      <c r="K81" s="23">
        <f>K82+K83+K84+K85+K86</f>
        <v>3004</v>
      </c>
      <c r="L81" s="107">
        <f t="shared" ref="L81:L83" si="90">((K81-J81)/J81)*100</f>
        <v>-38.568507157464211</v>
      </c>
      <c r="M81" s="23">
        <f>M82+M83+M84+M85+M86</f>
        <v>21087</v>
      </c>
      <c r="N81" s="23">
        <f>N82+N83+N84+N85+N86</f>
        <v>11285</v>
      </c>
      <c r="O81" s="107">
        <f t="shared" ref="O81:O84" si="91">((N81-M81)/M81)*100</f>
        <v>-46.483615497700001</v>
      </c>
      <c r="P81" s="108">
        <f>(N81/N$179)*100</f>
        <v>0.16608112706170183</v>
      </c>
      <c r="Q81" s="23">
        <f>Q82+Q83+Q84+Q85+Q86</f>
        <v>10556</v>
      </c>
      <c r="R81" s="23">
        <f>R82+R83+R84+R85+R86</f>
        <v>1101</v>
      </c>
      <c r="S81" s="107">
        <f t="shared" ref="S81:S85" si="92">((R81-Q81)/Q81)*100</f>
        <v>-89.569912845774908</v>
      </c>
      <c r="T81" s="23">
        <f>T82+T83+T84+T85+T86</f>
        <v>47075</v>
      </c>
      <c r="U81" s="23">
        <f>U82+U83+U84+U85+U86</f>
        <v>3854</v>
      </c>
      <c r="V81" s="107">
        <f t="shared" ref="V81:V85" si="93">((U81-T81)/T81)*100</f>
        <v>-91.81306425916091</v>
      </c>
      <c r="W81" s="108">
        <f>(U81/U$179)*100</f>
        <v>9.170587029168344E-3</v>
      </c>
      <c r="X81" s="12">
        <f>X82+X83+X84+X85+X86</f>
        <v>1223.6607445494999</v>
      </c>
      <c r="Y81" s="12">
        <f>Y82+Y83+Y84+Y85+Y86</f>
        <v>703.87323573630022</v>
      </c>
      <c r="Z81" s="107">
        <f t="shared" ref="Z81:Z85" si="94">((Y81-X81)/X81)*100</f>
        <v>-42.478073365388823</v>
      </c>
      <c r="AA81" s="12">
        <f>AA82+AA83+AA84+AA85+AA86</f>
        <v>4759.7071806231006</v>
      </c>
      <c r="AB81" s="12">
        <f>AB82+AB83+AB84+AB85+AB86</f>
        <v>1944.4586910268001</v>
      </c>
      <c r="AC81" s="107">
        <f t="shared" ref="AC81:AC85" si="95">((AB81-AA81)/AA81)*100</f>
        <v>-59.147514390323316</v>
      </c>
      <c r="AD81" s="108">
        <f>(AB81/AB$179)*100</f>
        <v>0.11855944017666181</v>
      </c>
    </row>
    <row r="82" spans="1:30" x14ac:dyDescent="0.2">
      <c r="A82" s="5"/>
      <c r="B82" s="8" t="s">
        <v>3</v>
      </c>
      <c r="C82" s="16">
        <v>10.642383012</v>
      </c>
      <c r="D82" s="16">
        <v>21.229504599999999</v>
      </c>
      <c r="E82" s="109">
        <f t="shared" si="88"/>
        <v>99.480742011091976</v>
      </c>
      <c r="F82" s="16">
        <v>44.628312547000007</v>
      </c>
      <c r="G82" s="16">
        <v>81.015582387999999</v>
      </c>
      <c r="H82" s="109">
        <f t="shared" si="89"/>
        <v>81.534048150888481</v>
      </c>
      <c r="I82" s="110">
        <f>(G82/G$180)*100</f>
        <v>0.48745615616077737</v>
      </c>
      <c r="J82" s="105">
        <v>395</v>
      </c>
      <c r="K82" s="105">
        <v>536</v>
      </c>
      <c r="L82" s="109">
        <f t="shared" si="90"/>
        <v>35.696202531645568</v>
      </c>
      <c r="M82" s="105">
        <v>1796</v>
      </c>
      <c r="N82" s="105">
        <v>2699</v>
      </c>
      <c r="O82" s="109">
        <f t="shared" si="91"/>
        <v>50.278396436525611</v>
      </c>
      <c r="P82" s="110">
        <f>(N82/N$180)*100</f>
        <v>0.68719860268768751</v>
      </c>
      <c r="Q82" s="118">
        <v>0</v>
      </c>
      <c r="R82" s="118">
        <v>0</v>
      </c>
      <c r="S82" s="115" t="s">
        <v>59</v>
      </c>
      <c r="T82" s="105">
        <v>0</v>
      </c>
      <c r="U82" s="105">
        <v>0</v>
      </c>
      <c r="V82" s="115" t="s">
        <v>59</v>
      </c>
      <c r="W82" s="115" t="s">
        <v>59</v>
      </c>
      <c r="X82" s="16">
        <v>19.261131600000002</v>
      </c>
      <c r="Y82" s="16">
        <v>34.756106900000006</v>
      </c>
      <c r="Z82" s="109">
        <f t="shared" si="94"/>
        <v>80.44685858436273</v>
      </c>
      <c r="AA82" s="16">
        <v>77.472973199999998</v>
      </c>
      <c r="AB82" s="16">
        <v>141.400114</v>
      </c>
      <c r="AC82" s="109">
        <f t="shared" si="95"/>
        <v>82.515409128508836</v>
      </c>
      <c r="AD82" s="110">
        <f>(AB82/AB$180)*100</f>
        <v>1.1629855188423215</v>
      </c>
    </row>
    <row r="83" spans="1:30" x14ac:dyDescent="0.2">
      <c r="A83" s="5"/>
      <c r="B83" s="8" t="s">
        <v>4</v>
      </c>
      <c r="C83" s="16">
        <v>29.645505077000003</v>
      </c>
      <c r="D83" s="16">
        <v>18.554859026999999</v>
      </c>
      <c r="E83" s="109">
        <f t="shared" si="88"/>
        <v>-37.410885802733404</v>
      </c>
      <c r="F83" s="16">
        <v>106.71085083199999</v>
      </c>
      <c r="G83" s="16">
        <v>55.005729372999994</v>
      </c>
      <c r="H83" s="109">
        <f t="shared" si="89"/>
        <v>-48.453480649687492</v>
      </c>
      <c r="I83" s="110">
        <f>(G83/G$181)*100</f>
        <v>0.26599115605728857</v>
      </c>
      <c r="J83" s="105">
        <v>4495</v>
      </c>
      <c r="K83" s="105">
        <v>2468</v>
      </c>
      <c r="L83" s="109">
        <f t="shared" si="90"/>
        <v>-45.094549499443829</v>
      </c>
      <c r="M83" s="105">
        <v>19290</v>
      </c>
      <c r="N83" s="105">
        <v>8585</v>
      </c>
      <c r="O83" s="109">
        <f t="shared" si="91"/>
        <v>-55.49507516848108</v>
      </c>
      <c r="P83" s="110">
        <f>(N83/N$181)*100</f>
        <v>0.13433213224603324</v>
      </c>
      <c r="Q83" s="118">
        <v>0</v>
      </c>
      <c r="R83" s="118">
        <v>0</v>
      </c>
      <c r="S83" s="115" t="s">
        <v>59</v>
      </c>
      <c r="T83" s="105">
        <v>0</v>
      </c>
      <c r="U83" s="105">
        <v>0</v>
      </c>
      <c r="V83" s="115" t="s">
        <v>59</v>
      </c>
      <c r="W83" s="115" t="s">
        <v>59</v>
      </c>
      <c r="X83" s="16">
        <v>633.59609869999997</v>
      </c>
      <c r="Y83" s="16">
        <v>379.23737060000002</v>
      </c>
      <c r="Z83" s="109">
        <f t="shared" si="94"/>
        <v>-40.145248466947351</v>
      </c>
      <c r="AA83" s="16">
        <v>2297.9863867000004</v>
      </c>
      <c r="AB83" s="16">
        <v>892.9033058</v>
      </c>
      <c r="AC83" s="109">
        <f t="shared" si="95"/>
        <v>-61.144099418176076</v>
      </c>
      <c r="AD83" s="110">
        <f>(AB83/AB$181)*100</f>
        <v>0.1316201668779845</v>
      </c>
    </row>
    <row r="84" spans="1:30" x14ac:dyDescent="0.2">
      <c r="A84" s="5"/>
      <c r="B84" s="8" t="s">
        <v>5</v>
      </c>
      <c r="C84" s="16">
        <v>12.338049888999992</v>
      </c>
      <c r="D84" s="16">
        <v>6.5053580739999992</v>
      </c>
      <c r="E84" s="109">
        <f t="shared" si="88"/>
        <v>-47.274017105410948</v>
      </c>
      <c r="F84" s="16">
        <v>51.938487823000017</v>
      </c>
      <c r="G84" s="16">
        <v>19.574076558000005</v>
      </c>
      <c r="H84" s="109">
        <f t="shared" si="89"/>
        <v>-62.312964088007242</v>
      </c>
      <c r="I84" s="110">
        <f>(G84/G$182)*100</f>
        <v>3.4472608121683415E-2</v>
      </c>
      <c r="J84" s="105">
        <v>0</v>
      </c>
      <c r="K84" s="105">
        <v>0</v>
      </c>
      <c r="L84" s="115" t="s">
        <v>59</v>
      </c>
      <c r="M84" s="105">
        <v>1</v>
      </c>
      <c r="N84" s="105">
        <v>0</v>
      </c>
      <c r="O84" s="109">
        <f t="shared" si="91"/>
        <v>-100</v>
      </c>
      <c r="P84" s="110">
        <f>(N84/N$182)*100</f>
        <v>0</v>
      </c>
      <c r="Q84" s="14">
        <v>2383</v>
      </c>
      <c r="R84" s="14">
        <v>1087</v>
      </c>
      <c r="S84" s="109">
        <f t="shared" si="92"/>
        <v>-54.38522870331515</v>
      </c>
      <c r="T84" s="105">
        <v>9264</v>
      </c>
      <c r="U84" s="105">
        <v>3425</v>
      </c>
      <c r="V84" s="109">
        <f t="shared" si="93"/>
        <v>-63.02892918825561</v>
      </c>
      <c r="W84" s="110">
        <f>(U84/U$182)*100</f>
        <v>2.2606493746680806E-2</v>
      </c>
      <c r="X84" s="16">
        <v>554.81151424950008</v>
      </c>
      <c r="Y84" s="16">
        <v>289.8377582363002</v>
      </c>
      <c r="Z84" s="109">
        <f t="shared" si="94"/>
        <v>-47.759238805927254</v>
      </c>
      <c r="AA84" s="16">
        <v>2306.1459107231003</v>
      </c>
      <c r="AB84" s="16">
        <v>908.86827122679995</v>
      </c>
      <c r="AC84" s="109">
        <f t="shared" si="95"/>
        <v>-60.589298925070132</v>
      </c>
      <c r="AD84" s="110">
        <f>(AB84/AB$182)*100</f>
        <v>0.44067027383753471</v>
      </c>
    </row>
    <row r="85" spans="1:30" x14ac:dyDescent="0.2">
      <c r="A85" s="5"/>
      <c r="B85" s="8" t="s">
        <v>6</v>
      </c>
      <c r="C85" s="16">
        <v>4.6717587500000005E-2</v>
      </c>
      <c r="D85" s="16">
        <v>1.0878000000000003E-4</v>
      </c>
      <c r="E85" s="109">
        <f t="shared" si="88"/>
        <v>-99.767154072328751</v>
      </c>
      <c r="F85" s="16">
        <v>0.22810817790000001</v>
      </c>
      <c r="G85" s="16">
        <v>3.3333299999999989E-3</v>
      </c>
      <c r="H85" s="109">
        <f t="shared" si="89"/>
        <v>-98.538706489750979</v>
      </c>
      <c r="I85" s="110">
        <f>(G85/G$183)*100</f>
        <v>9.6086505325845663E-5</v>
      </c>
      <c r="J85" s="105">
        <v>0</v>
      </c>
      <c r="K85" s="105">
        <v>0</v>
      </c>
      <c r="L85" s="115" t="s">
        <v>59</v>
      </c>
      <c r="M85" s="105">
        <v>0</v>
      </c>
      <c r="N85" s="105">
        <v>1</v>
      </c>
      <c r="O85" s="115" t="s">
        <v>59</v>
      </c>
      <c r="P85" s="110">
        <f>(N85/N$183)*100</f>
        <v>4.926108374384236E-2</v>
      </c>
      <c r="Q85" s="118">
        <v>8173</v>
      </c>
      <c r="R85" s="118">
        <v>14</v>
      </c>
      <c r="S85" s="109">
        <f t="shared" si="92"/>
        <v>-99.828704270157843</v>
      </c>
      <c r="T85" s="105">
        <v>37811</v>
      </c>
      <c r="U85" s="105">
        <v>429</v>
      </c>
      <c r="V85" s="109">
        <f t="shared" si="93"/>
        <v>-98.865409536907251</v>
      </c>
      <c r="W85" s="110">
        <f>(U85/U$183)*100</f>
        <v>3.7682284758613786E-2</v>
      </c>
      <c r="X85" s="16">
        <v>15.992000000000001</v>
      </c>
      <c r="Y85" s="16">
        <v>4.2000000000000003E-2</v>
      </c>
      <c r="Z85" s="109">
        <f t="shared" si="94"/>
        <v>-99.737368684342172</v>
      </c>
      <c r="AA85" s="16">
        <v>78.101910000000004</v>
      </c>
      <c r="AB85" s="16">
        <v>1.2869999999999999</v>
      </c>
      <c r="AC85" s="109">
        <f t="shared" si="95"/>
        <v>-98.352152975516219</v>
      </c>
      <c r="AD85" s="110">
        <f>(AB85/AB$183)*100</f>
        <v>1.7507772927963555E-3</v>
      </c>
    </row>
    <row r="86" spans="1:30" x14ac:dyDescent="0.2">
      <c r="A86" s="5"/>
      <c r="B86" s="26" t="s">
        <v>25</v>
      </c>
      <c r="C86" s="16">
        <v>0</v>
      </c>
      <c r="D86" s="16">
        <v>0</v>
      </c>
      <c r="E86" s="115" t="s">
        <v>59</v>
      </c>
      <c r="F86" s="16">
        <v>0</v>
      </c>
      <c r="G86" s="16">
        <v>0</v>
      </c>
      <c r="H86" s="115" t="s">
        <v>59</v>
      </c>
      <c r="I86" s="110">
        <f>(G86/G$184)*100</f>
        <v>0</v>
      </c>
      <c r="J86" s="105">
        <v>0</v>
      </c>
      <c r="K86" s="105">
        <v>0</v>
      </c>
      <c r="L86" s="115" t="s">
        <v>59</v>
      </c>
      <c r="M86" s="105">
        <v>0</v>
      </c>
      <c r="N86" s="105">
        <v>0</v>
      </c>
      <c r="O86" s="115" t="s">
        <v>59</v>
      </c>
      <c r="P86" s="110">
        <f>(N86/N$184)*100</f>
        <v>0</v>
      </c>
      <c r="Q86" s="118">
        <v>0</v>
      </c>
      <c r="R86" s="118">
        <v>0</v>
      </c>
      <c r="S86" s="115" t="s">
        <v>59</v>
      </c>
      <c r="T86" s="105">
        <v>0</v>
      </c>
      <c r="U86" s="105">
        <v>0</v>
      </c>
      <c r="V86" s="115" t="s">
        <v>59</v>
      </c>
      <c r="W86" s="110">
        <f>(U86/U$184)*100</f>
        <v>0</v>
      </c>
      <c r="X86" s="16">
        <v>0</v>
      </c>
      <c r="Y86" s="16">
        <v>0</v>
      </c>
      <c r="Z86" s="115" t="s">
        <v>59</v>
      </c>
      <c r="AA86" s="16">
        <v>0</v>
      </c>
      <c r="AB86" s="16">
        <v>0</v>
      </c>
      <c r="AC86" s="115" t="s">
        <v>59</v>
      </c>
      <c r="AD86" s="110">
        <f>(AB86/AB$184)*100</f>
        <v>0</v>
      </c>
    </row>
    <row r="87" spans="1:30" x14ac:dyDescent="0.2">
      <c r="A87" s="5"/>
      <c r="B87" s="26"/>
      <c r="C87" s="16"/>
      <c r="D87" s="16"/>
      <c r="E87" s="109"/>
      <c r="F87" s="16"/>
      <c r="G87" s="16"/>
      <c r="H87" s="109"/>
      <c r="I87" s="110"/>
      <c r="J87" s="105"/>
      <c r="K87" s="105"/>
      <c r="L87" s="109"/>
      <c r="M87" s="105"/>
      <c r="N87" s="105"/>
      <c r="O87" s="109"/>
      <c r="P87" s="110"/>
      <c r="Q87" s="118"/>
      <c r="R87" s="118"/>
      <c r="S87" s="109"/>
      <c r="T87" s="105"/>
      <c r="U87" s="105"/>
      <c r="V87" s="109"/>
      <c r="W87" s="110"/>
      <c r="X87" s="16"/>
      <c r="Y87" s="16"/>
      <c r="Z87" s="109"/>
      <c r="AA87" s="16"/>
      <c r="AB87" s="16"/>
      <c r="AC87" s="109"/>
      <c r="AD87" s="110"/>
    </row>
    <row r="88" spans="1:30" s="25" customFormat="1" ht="15" x14ac:dyDescent="0.2">
      <c r="A88" s="17">
        <v>13</v>
      </c>
      <c r="B88" s="6" t="s">
        <v>38</v>
      </c>
      <c r="C88" s="12">
        <f>C89+C90+C91+C92+C93</f>
        <v>107.84133746709959</v>
      </c>
      <c r="D88" s="12">
        <f>D89+D90+D91+D92+D93</f>
        <v>134.37070784500088</v>
      </c>
      <c r="E88" s="107">
        <f t="shared" ref="E88:E92" si="96">((D88-C88)/C88)*100</f>
        <v>24.600372177315503</v>
      </c>
      <c r="F88" s="12">
        <f>F89+F90+F91+F92+F93</f>
        <v>645.12058191499943</v>
      </c>
      <c r="G88" s="12">
        <f>G89+G90+G91+G92+G93</f>
        <v>706.43815643400706</v>
      </c>
      <c r="H88" s="107">
        <f t="shared" ref="H88:H92" si="97">((G88-F88)/F88)*100</f>
        <v>9.5048237861192248</v>
      </c>
      <c r="I88" s="108">
        <f>(G88/G$179)*100</f>
        <v>0.71097906230121677</v>
      </c>
      <c r="J88" s="23">
        <f>J89+J90+J91+J92+J93</f>
        <v>14005</v>
      </c>
      <c r="K88" s="23">
        <f>K89+K90+K91+K92+K93</f>
        <v>16477</v>
      </c>
      <c r="L88" s="107">
        <f t="shared" ref="L88:L91" si="98">((K88-J88)/J88)*100</f>
        <v>17.650838986076401</v>
      </c>
      <c r="M88" s="23">
        <f>M89+M90+M91+M92+M93</f>
        <v>68340</v>
      </c>
      <c r="N88" s="23">
        <f>N89+N90+N91+N92+N93</f>
        <v>55155</v>
      </c>
      <c r="O88" s="107">
        <f t="shared" ref="O88:O92" si="99">((N88-M88)/M88)*100</f>
        <v>-19.293239683933276</v>
      </c>
      <c r="P88" s="108">
        <f>(N88/N$179)*100</f>
        <v>0.81171506983501673</v>
      </c>
      <c r="Q88" s="23">
        <f>Q89+Q90+Q91+Q92+Q93</f>
        <v>361289</v>
      </c>
      <c r="R88" s="23">
        <f>R89+R90+R91+R92+R93</f>
        <v>310662</v>
      </c>
      <c r="S88" s="107">
        <f t="shared" ref="S88:S92" si="100">((R88-Q88)/Q88)*100</f>
        <v>-14.012881654298914</v>
      </c>
      <c r="T88" s="23">
        <f>T89+T90+T91+T92+T93</f>
        <v>1799591</v>
      </c>
      <c r="U88" s="23">
        <f>U89+U90+U91+U92+U93</f>
        <v>1080722</v>
      </c>
      <c r="V88" s="107">
        <f t="shared" ref="V88:V92" si="101">((U88-T88)/T88)*100</f>
        <v>-39.946243340848007</v>
      </c>
      <c r="W88" s="108">
        <f>(U88/U$179)*100</f>
        <v>2.5715763246852288</v>
      </c>
      <c r="X88" s="12">
        <f>X89+X90+X91+X92+X93</f>
        <v>12879.225538430001</v>
      </c>
      <c r="Y88" s="12">
        <f>Y89+Y90+Y91+Y92+Y93</f>
        <v>16747.55315349</v>
      </c>
      <c r="Z88" s="107">
        <f t="shared" ref="Z88:Z92" si="102">((Y88-X88)/X88)*100</f>
        <v>30.035405494821042</v>
      </c>
      <c r="AA88" s="12">
        <f>AA89+AA90+AA91+AA92+AA93</f>
        <v>58330.662787000008</v>
      </c>
      <c r="AB88" s="12">
        <f>AB89+AB90+AB91+AB92+AB93</f>
        <v>51307.815488300002</v>
      </c>
      <c r="AC88" s="107">
        <f t="shared" ref="AC88:AC92" si="103">((AB88-AA88)/AA88)*100</f>
        <v>-12.039717985623795</v>
      </c>
      <c r="AD88" s="108">
        <f>(AB88/AB$179)*100</f>
        <v>3.1283903890846223</v>
      </c>
    </row>
    <row r="89" spans="1:30" s="28" customFormat="1" x14ac:dyDescent="0.2">
      <c r="A89" s="5"/>
      <c r="B89" s="8" t="s">
        <v>3</v>
      </c>
      <c r="C89" s="111">
        <v>2.4249388500000006</v>
      </c>
      <c r="D89" s="111">
        <v>2.3089332000000002</v>
      </c>
      <c r="E89" s="109">
        <f t="shared" si="96"/>
        <v>-4.7838587764800904</v>
      </c>
      <c r="F89" s="111">
        <v>8.7581498000000018</v>
      </c>
      <c r="G89" s="111">
        <v>6.2429404999999996</v>
      </c>
      <c r="H89" s="109">
        <f t="shared" si="97"/>
        <v>-28.718500567323041</v>
      </c>
      <c r="I89" s="110">
        <f>(G89/G$180)*100</f>
        <v>3.7562647697774169E-2</v>
      </c>
      <c r="J89" s="112">
        <v>1204</v>
      </c>
      <c r="K89" s="112">
        <v>94</v>
      </c>
      <c r="L89" s="109">
        <f t="shared" si="98"/>
        <v>-92.192691029900331</v>
      </c>
      <c r="M89" s="112">
        <v>12690</v>
      </c>
      <c r="N89" s="112">
        <v>295</v>
      </c>
      <c r="O89" s="109">
        <f t="shared" si="99"/>
        <v>-97.675334909377469</v>
      </c>
      <c r="P89" s="110">
        <f>(N89/N$180)*100</f>
        <v>7.5110629045152949E-2</v>
      </c>
      <c r="Q89" s="118">
        <v>0</v>
      </c>
      <c r="R89" s="118">
        <v>0</v>
      </c>
      <c r="S89" s="115" t="s">
        <v>59</v>
      </c>
      <c r="T89" s="112">
        <v>0</v>
      </c>
      <c r="U89" s="112">
        <v>0</v>
      </c>
      <c r="V89" s="115" t="s">
        <v>59</v>
      </c>
      <c r="W89" s="115" t="s">
        <v>59</v>
      </c>
      <c r="X89" s="111">
        <v>4.3085459100000003</v>
      </c>
      <c r="Y89" s="111">
        <v>4.6934154000000001</v>
      </c>
      <c r="Z89" s="109">
        <f t="shared" si="102"/>
        <v>8.932700220432368</v>
      </c>
      <c r="AA89" s="111">
        <v>17.273297000000003</v>
      </c>
      <c r="AB89" s="111">
        <v>14.6046891</v>
      </c>
      <c r="AC89" s="109">
        <f t="shared" si="103"/>
        <v>-15.44932562671737</v>
      </c>
      <c r="AD89" s="110">
        <f>(AB89/AB$180)*100</f>
        <v>0.1201204260025865</v>
      </c>
    </row>
    <row r="90" spans="1:30" x14ac:dyDescent="0.2">
      <c r="A90" s="5"/>
      <c r="B90" s="8" t="s">
        <v>4</v>
      </c>
      <c r="C90" s="111">
        <v>59.917174100000004</v>
      </c>
      <c r="D90" s="111">
        <v>64.824007899999984</v>
      </c>
      <c r="E90" s="109">
        <f t="shared" si="96"/>
        <v>8.1893611868453906</v>
      </c>
      <c r="F90" s="111">
        <v>237.87619459999999</v>
      </c>
      <c r="G90" s="111">
        <v>196.92791499999998</v>
      </c>
      <c r="H90" s="109">
        <f t="shared" si="97"/>
        <v>-17.214114118840882</v>
      </c>
      <c r="I90" s="110">
        <f>(G90/G$181)*100</f>
        <v>0.95228414145005669</v>
      </c>
      <c r="J90" s="112">
        <v>12775</v>
      </c>
      <c r="K90" s="112">
        <v>16363</v>
      </c>
      <c r="L90" s="109">
        <f t="shared" si="98"/>
        <v>28.086105675146772</v>
      </c>
      <c r="M90" s="112">
        <v>55583</v>
      </c>
      <c r="N90" s="112">
        <v>54781</v>
      </c>
      <c r="O90" s="109">
        <f t="shared" si="99"/>
        <v>-1.4428872137164241</v>
      </c>
      <c r="P90" s="110">
        <f>(N90/N$181)*100</f>
        <v>0.8571751353022653</v>
      </c>
      <c r="Q90" s="119">
        <v>0</v>
      </c>
      <c r="R90" s="119">
        <v>0</v>
      </c>
      <c r="S90" s="115" t="s">
        <v>59</v>
      </c>
      <c r="T90" s="112">
        <v>0</v>
      </c>
      <c r="U90" s="112">
        <v>0</v>
      </c>
      <c r="V90" s="115" t="s">
        <v>59</v>
      </c>
      <c r="W90" s="115" t="s">
        <v>59</v>
      </c>
      <c r="X90" s="111">
        <v>657.39866772000005</v>
      </c>
      <c r="Y90" s="111">
        <v>942.42835618999959</v>
      </c>
      <c r="Z90" s="109">
        <f t="shared" si="102"/>
        <v>43.35720506683468</v>
      </c>
      <c r="AA90" s="111">
        <v>2771.7307091000002</v>
      </c>
      <c r="AB90" s="111">
        <v>7325.6214792999999</v>
      </c>
      <c r="AC90" s="109">
        <f t="shared" si="103"/>
        <v>164.29773481416882</v>
      </c>
      <c r="AD90" s="110">
        <f>(AB90/AB$181)*100</f>
        <v>1.0798476333633187</v>
      </c>
    </row>
    <row r="91" spans="1:30" x14ac:dyDescent="0.2">
      <c r="A91" s="5"/>
      <c r="B91" s="8" t="s">
        <v>5</v>
      </c>
      <c r="C91" s="111">
        <v>45.456478118999591</v>
      </c>
      <c r="D91" s="111">
        <v>67.18764020900089</v>
      </c>
      <c r="E91" s="109">
        <f t="shared" si="96"/>
        <v>47.806523930674373</v>
      </c>
      <c r="F91" s="111">
        <v>398.34299599499951</v>
      </c>
      <c r="G91" s="111">
        <v>503.04335737800704</v>
      </c>
      <c r="H91" s="109">
        <f t="shared" si="97"/>
        <v>26.283971962775983</v>
      </c>
      <c r="I91" s="110">
        <f>(G91/G$182)*100</f>
        <v>0.88592769501662905</v>
      </c>
      <c r="J91" s="112">
        <v>26</v>
      </c>
      <c r="K91" s="112">
        <v>20</v>
      </c>
      <c r="L91" s="109">
        <f t="shared" si="98"/>
        <v>-23.076923076923077</v>
      </c>
      <c r="M91" s="112">
        <v>66</v>
      </c>
      <c r="N91" s="112">
        <v>77</v>
      </c>
      <c r="O91" s="109">
        <f t="shared" si="99"/>
        <v>16.666666666666664</v>
      </c>
      <c r="P91" s="110">
        <f>(N91/N$182)*100</f>
        <v>19.592875318066159</v>
      </c>
      <c r="Q91" s="118">
        <v>361200</v>
      </c>
      <c r="R91" s="118">
        <v>310622</v>
      </c>
      <c r="S91" s="109">
        <f t="shared" si="100"/>
        <v>-14.002768549280178</v>
      </c>
      <c r="T91" s="112">
        <v>1799233</v>
      </c>
      <c r="U91" s="112">
        <v>1080548</v>
      </c>
      <c r="V91" s="109">
        <f t="shared" si="101"/>
        <v>-39.94396501175779</v>
      </c>
      <c r="W91" s="110">
        <f>(U91/U$182)*100</f>
        <v>7.1320880598506431</v>
      </c>
      <c r="X91" s="111">
        <v>12206.204348500001</v>
      </c>
      <c r="Y91" s="111">
        <v>15789.242990199999</v>
      </c>
      <c r="Z91" s="109">
        <f t="shared" si="102"/>
        <v>29.354241002366233</v>
      </c>
      <c r="AA91" s="111">
        <v>55496.036272100006</v>
      </c>
      <c r="AB91" s="111">
        <v>43897.018060000002</v>
      </c>
      <c r="AC91" s="109">
        <f t="shared" si="103"/>
        <v>-20.900624605385154</v>
      </c>
      <c r="AD91" s="110">
        <f>(AB91/AB$182)*100</f>
        <v>21.283734487771831</v>
      </c>
    </row>
    <row r="92" spans="1:30" x14ac:dyDescent="0.2">
      <c r="A92" s="5"/>
      <c r="B92" s="8" t="s">
        <v>6</v>
      </c>
      <c r="C92" s="111">
        <v>4.2746398099999999E-2</v>
      </c>
      <c r="D92" s="111">
        <v>5.0126536000000034E-2</v>
      </c>
      <c r="E92" s="109">
        <f t="shared" si="96"/>
        <v>17.264935124440424</v>
      </c>
      <c r="F92" s="111">
        <v>0.14324152000000001</v>
      </c>
      <c r="G92" s="111">
        <v>0.22394355600000002</v>
      </c>
      <c r="H92" s="109">
        <f t="shared" si="97"/>
        <v>56.339834986392212</v>
      </c>
      <c r="I92" s="110">
        <f>(G92/G$183)*100</f>
        <v>6.455392561277409E-3</v>
      </c>
      <c r="J92" s="112">
        <v>0</v>
      </c>
      <c r="K92" s="112">
        <v>0</v>
      </c>
      <c r="L92" s="115" t="s">
        <v>59</v>
      </c>
      <c r="M92" s="112">
        <v>1</v>
      </c>
      <c r="N92" s="112">
        <v>2</v>
      </c>
      <c r="O92" s="109">
        <f t="shared" si="99"/>
        <v>100</v>
      </c>
      <c r="P92" s="110">
        <f>(N92/N$183)*100</f>
        <v>9.852216748768472E-2</v>
      </c>
      <c r="Q92" s="118">
        <v>89</v>
      </c>
      <c r="R92" s="118">
        <v>40</v>
      </c>
      <c r="S92" s="109">
        <f t="shared" si="100"/>
        <v>-55.056179775280903</v>
      </c>
      <c r="T92" s="112">
        <v>358</v>
      </c>
      <c r="U92" s="112">
        <v>174</v>
      </c>
      <c r="V92" s="109">
        <f t="shared" si="101"/>
        <v>-51.396648044692739</v>
      </c>
      <c r="W92" s="110">
        <f>(U92/U$183)*100</f>
        <v>1.5283723888109087E-2</v>
      </c>
      <c r="X92" s="111">
        <v>11.313976299999995</v>
      </c>
      <c r="Y92" s="111">
        <v>11.188391700000002</v>
      </c>
      <c r="Z92" s="109">
        <f t="shared" si="102"/>
        <v>-1.1099952542767193</v>
      </c>
      <c r="AA92" s="111">
        <v>45.622508799999999</v>
      </c>
      <c r="AB92" s="111">
        <v>70.571259900000001</v>
      </c>
      <c r="AC92" s="109">
        <f t="shared" si="103"/>
        <v>54.685180092507323</v>
      </c>
      <c r="AD92" s="110">
        <f>(AB92/AB$183)*100</f>
        <v>9.6001988622338774E-2</v>
      </c>
    </row>
    <row r="93" spans="1:30" x14ac:dyDescent="0.2">
      <c r="A93" s="5"/>
      <c r="B93" s="26" t="s">
        <v>25</v>
      </c>
      <c r="C93" s="111">
        <v>0</v>
      </c>
      <c r="D93" s="111">
        <v>0</v>
      </c>
      <c r="E93" s="115" t="s">
        <v>59</v>
      </c>
      <c r="F93" s="111">
        <v>0</v>
      </c>
      <c r="G93" s="111">
        <v>0</v>
      </c>
      <c r="H93" s="115" t="s">
        <v>59</v>
      </c>
      <c r="I93" s="110">
        <f>(G93/G$184)*100</f>
        <v>0</v>
      </c>
      <c r="J93" s="112">
        <v>0</v>
      </c>
      <c r="K93" s="112">
        <v>0</v>
      </c>
      <c r="L93" s="115" t="s">
        <v>59</v>
      </c>
      <c r="M93" s="112">
        <v>0</v>
      </c>
      <c r="N93" s="112">
        <v>0</v>
      </c>
      <c r="O93" s="115" t="s">
        <v>59</v>
      </c>
      <c r="P93" s="110">
        <f>(N93/N$184)*100</f>
        <v>0</v>
      </c>
      <c r="Q93" s="14">
        <v>0</v>
      </c>
      <c r="R93" s="14">
        <v>0</v>
      </c>
      <c r="S93" s="115" t="s">
        <v>59</v>
      </c>
      <c r="T93" s="112">
        <v>0</v>
      </c>
      <c r="U93" s="112">
        <v>0</v>
      </c>
      <c r="V93" s="115" t="s">
        <v>59</v>
      </c>
      <c r="W93" s="110">
        <f>(U93/U$184)*100</f>
        <v>0</v>
      </c>
      <c r="X93" s="111">
        <v>0</v>
      </c>
      <c r="Y93" s="111">
        <v>0</v>
      </c>
      <c r="Z93" s="115" t="s">
        <v>59</v>
      </c>
      <c r="AA93" s="111">
        <v>0</v>
      </c>
      <c r="AB93" s="111">
        <v>0</v>
      </c>
      <c r="AC93" s="115" t="s">
        <v>59</v>
      </c>
      <c r="AD93" s="110">
        <f>(AB93/AB$184)*100</f>
        <v>0</v>
      </c>
    </row>
    <row r="94" spans="1:30" x14ac:dyDescent="0.2">
      <c r="A94" s="5"/>
      <c r="B94" s="26"/>
      <c r="C94" s="111"/>
      <c r="D94" s="111"/>
      <c r="E94" s="109"/>
      <c r="F94" s="111"/>
      <c r="G94" s="111"/>
      <c r="H94" s="109"/>
      <c r="I94" s="110"/>
      <c r="J94" s="112"/>
      <c r="K94" s="112"/>
      <c r="L94" s="109"/>
      <c r="M94" s="112"/>
      <c r="N94" s="112"/>
      <c r="O94" s="109"/>
      <c r="P94" s="110"/>
      <c r="Q94" s="14"/>
      <c r="R94" s="14"/>
      <c r="S94" s="109"/>
      <c r="T94" s="112"/>
      <c r="U94" s="112"/>
      <c r="V94" s="109"/>
      <c r="W94" s="110"/>
      <c r="X94" s="111"/>
      <c r="Y94" s="111"/>
      <c r="Z94" s="109"/>
      <c r="AA94" s="111"/>
      <c r="AB94" s="111"/>
      <c r="AC94" s="109"/>
      <c r="AD94" s="110"/>
    </row>
    <row r="95" spans="1:30" s="25" customFormat="1" ht="15" x14ac:dyDescent="0.2">
      <c r="A95" s="17">
        <v>14</v>
      </c>
      <c r="B95" s="6" t="s">
        <v>50</v>
      </c>
      <c r="C95" s="12">
        <f>C96+C97+C98+C99+C100</f>
        <v>394.75809324899683</v>
      </c>
      <c r="D95" s="12">
        <f>D96+D97+D98+D99+D100</f>
        <v>297.75243582300101</v>
      </c>
      <c r="E95" s="107">
        <f t="shared" ref="E95:E100" si="104">((D95-C95)/C95)*100</f>
        <v>-24.573443606337598</v>
      </c>
      <c r="F95" s="12">
        <f>F96+F97+F98+F99+F100</f>
        <v>1687.7454869919998</v>
      </c>
      <c r="G95" s="12">
        <f>G96+G97+G98+G99+G100</f>
        <v>1173.8968471400008</v>
      </c>
      <c r="H95" s="107">
        <f t="shared" ref="H95:H100" si="105">((G95-F95)/F95)*100</f>
        <v>-30.44586069477872</v>
      </c>
      <c r="I95" s="108">
        <f>(G95/G$179)*100</f>
        <v>1.181442525458942</v>
      </c>
      <c r="J95" s="23">
        <f>J96+J97+J98+J99+J100</f>
        <v>21565</v>
      </c>
      <c r="K95" s="23">
        <f>K96+K97+K98+K99+K100</f>
        <v>23129</v>
      </c>
      <c r="L95" s="107">
        <f t="shared" ref="L95:L100" si="106">((K95-J95)/J95)*100</f>
        <v>7.2524924646417812</v>
      </c>
      <c r="M95" s="23">
        <f>M96+M97+M98+M99+M100</f>
        <v>98491</v>
      </c>
      <c r="N95" s="23">
        <f>N96+N97+N98+N99+N100</f>
        <v>106853</v>
      </c>
      <c r="O95" s="107">
        <f t="shared" ref="O95:O100" si="107">((N95-M95)/M95)*100</f>
        <v>8.4901158481485623</v>
      </c>
      <c r="P95" s="108">
        <f>(N95/N$179)*100</f>
        <v>1.572553537432346</v>
      </c>
      <c r="Q95" s="23">
        <f>Q96+Q97+Q98+Q99+Q100</f>
        <v>1199580</v>
      </c>
      <c r="R95" s="23">
        <f>R96+R97+R98+R99+R100</f>
        <v>843072</v>
      </c>
      <c r="S95" s="107">
        <f t="shared" ref="S95:S100" si="108">((R95-Q95)/Q95)*100</f>
        <v>-29.719401790626719</v>
      </c>
      <c r="T95" s="23">
        <f>T96+T97+T98+T99+T100</f>
        <v>6239212</v>
      </c>
      <c r="U95" s="23">
        <f>U96+U97+U98+U99+U100</f>
        <v>3186922</v>
      </c>
      <c r="V95" s="107">
        <f t="shared" ref="V95:V100" si="109">((U95-T95)/T95)*100</f>
        <v>-48.921081700701947</v>
      </c>
      <c r="W95" s="108">
        <f>(U95/U$179)*100</f>
        <v>7.5832759616427703</v>
      </c>
      <c r="X95" s="12">
        <f>X96+X97+X98+X99+X100</f>
        <v>11643.576677562996</v>
      </c>
      <c r="Y95" s="12">
        <f>Y96+Y97+Y98+Y99+Y100</f>
        <v>13089.462927011999</v>
      </c>
      <c r="Z95" s="107">
        <f t="shared" ref="Z95:Z100" si="110">((Y95-X95)/X95)*100</f>
        <v>12.417887471254465</v>
      </c>
      <c r="AA95" s="12">
        <f>AA96+AA97+AA98+AA99+AA100</f>
        <v>73684.188478970973</v>
      </c>
      <c r="AB95" s="12">
        <f>AB96+AB97+AB98+AB99+AB100</f>
        <v>53223.536861694971</v>
      </c>
      <c r="AC95" s="107">
        <f t="shared" ref="AC95:AC100" si="111">((AB95-AA95)/AA95)*100</f>
        <v>-27.768035503458588</v>
      </c>
      <c r="AD95" s="108">
        <f>(AB95/AB$179)*100</f>
        <v>3.2451976293784419</v>
      </c>
    </row>
    <row r="96" spans="1:30" x14ac:dyDescent="0.2">
      <c r="A96" s="5"/>
      <c r="B96" s="8" t="s">
        <v>3</v>
      </c>
      <c r="C96" s="16">
        <v>51.923087400000007</v>
      </c>
      <c r="D96" s="16">
        <v>78.298387600000012</v>
      </c>
      <c r="E96" s="109">
        <f t="shared" si="104"/>
        <v>50.796864209580882</v>
      </c>
      <c r="F96" s="16">
        <v>188.29253970000002</v>
      </c>
      <c r="G96" s="16">
        <v>292.49756880000001</v>
      </c>
      <c r="H96" s="109">
        <f t="shared" si="105"/>
        <v>55.342091229969206</v>
      </c>
      <c r="I96" s="110">
        <f>(G96/G$180)*100</f>
        <v>1.7599051487499942</v>
      </c>
      <c r="J96" s="105">
        <v>1042</v>
      </c>
      <c r="K96" s="105">
        <v>2887</v>
      </c>
      <c r="L96" s="109">
        <f t="shared" si="106"/>
        <v>177.06333973128599</v>
      </c>
      <c r="M96" s="105">
        <v>15183</v>
      </c>
      <c r="N96" s="105">
        <v>12473</v>
      </c>
      <c r="O96" s="109">
        <f t="shared" si="107"/>
        <v>-17.848909965092538</v>
      </c>
      <c r="P96" s="110">
        <f>(N96/N$180)*100</f>
        <v>3.1757792409498062</v>
      </c>
      <c r="Q96" s="118">
        <v>0</v>
      </c>
      <c r="R96" s="118">
        <v>0</v>
      </c>
      <c r="S96" s="115" t="s">
        <v>59</v>
      </c>
      <c r="T96" s="105">
        <v>0</v>
      </c>
      <c r="U96" s="105">
        <v>0</v>
      </c>
      <c r="V96" s="115" t="s">
        <v>59</v>
      </c>
      <c r="W96" s="115" t="s">
        <v>59</v>
      </c>
      <c r="X96" s="16">
        <v>302.08603479999999</v>
      </c>
      <c r="Y96" s="16">
        <v>550.87469959999999</v>
      </c>
      <c r="Z96" s="109">
        <f t="shared" si="110"/>
        <v>82.356890468211745</v>
      </c>
      <c r="AA96" s="16">
        <v>1341.0896674000001</v>
      </c>
      <c r="AB96" s="16">
        <v>1985.8056827000003</v>
      </c>
      <c r="AC96" s="109">
        <f t="shared" si="111"/>
        <v>48.074042397919989</v>
      </c>
      <c r="AD96" s="110">
        <f>(AB96/AB$180)*100</f>
        <v>16.332824542241106</v>
      </c>
    </row>
    <row r="97" spans="1:30" x14ac:dyDescent="0.2">
      <c r="A97" s="5"/>
      <c r="B97" s="8" t="s">
        <v>4</v>
      </c>
      <c r="C97" s="16">
        <v>103.09861014600072</v>
      </c>
      <c r="D97" s="16">
        <v>100.78564606800096</v>
      </c>
      <c r="E97" s="109">
        <f t="shared" si="104"/>
        <v>-2.243448359511651</v>
      </c>
      <c r="F97" s="16">
        <v>422.76964507500219</v>
      </c>
      <c r="G97" s="16">
        <v>430.59112421000123</v>
      </c>
      <c r="H97" s="109">
        <f t="shared" si="105"/>
        <v>1.8500569343410298</v>
      </c>
      <c r="I97" s="110">
        <f>(G97/G$181)*100</f>
        <v>2.0822091120719768</v>
      </c>
      <c r="J97" s="105">
        <v>20465</v>
      </c>
      <c r="K97" s="105">
        <v>20175</v>
      </c>
      <c r="L97" s="109">
        <f t="shared" si="106"/>
        <v>-1.4170535059858296</v>
      </c>
      <c r="M97" s="105">
        <v>82944</v>
      </c>
      <c r="N97" s="105">
        <v>93975</v>
      </c>
      <c r="O97" s="109">
        <f t="shared" si="107"/>
        <v>13.29933449074074</v>
      </c>
      <c r="P97" s="110">
        <f>(N97/N$181)*100</f>
        <v>1.4704556933979005</v>
      </c>
      <c r="Q97" s="118">
        <v>0</v>
      </c>
      <c r="R97" s="118">
        <v>0</v>
      </c>
      <c r="S97" s="115" t="s">
        <v>59</v>
      </c>
      <c r="T97" s="105">
        <v>0</v>
      </c>
      <c r="U97" s="105">
        <v>0</v>
      </c>
      <c r="V97" s="115" t="s">
        <v>59</v>
      </c>
      <c r="W97" s="115" t="s">
        <v>59</v>
      </c>
      <c r="X97" s="16">
        <v>3486.5663681999999</v>
      </c>
      <c r="Y97" s="16">
        <v>4812.1331597999997</v>
      </c>
      <c r="Z97" s="109">
        <f t="shared" si="110"/>
        <v>38.019261692251867</v>
      </c>
      <c r="AA97" s="16">
        <v>15087.143941599999</v>
      </c>
      <c r="AB97" s="16">
        <v>25615.369229200001</v>
      </c>
      <c r="AC97" s="109">
        <f t="shared" si="111"/>
        <v>69.782758939353499</v>
      </c>
      <c r="AD97" s="110">
        <f>(AB97/AB$181)*100</f>
        <v>3.7758838506794263</v>
      </c>
    </row>
    <row r="98" spans="1:30" x14ac:dyDescent="0.2">
      <c r="A98" s="5"/>
      <c r="B98" s="8" t="s">
        <v>5</v>
      </c>
      <c r="C98" s="16">
        <v>83.471953961996078</v>
      </c>
      <c r="D98" s="16">
        <v>57.996107773000006</v>
      </c>
      <c r="E98" s="109">
        <f t="shared" si="104"/>
        <v>-30.520246597551754</v>
      </c>
      <c r="F98" s="16">
        <v>474.52550909799771</v>
      </c>
      <c r="G98" s="16">
        <v>189.12161019399974</v>
      </c>
      <c r="H98" s="109">
        <f t="shared" si="105"/>
        <v>-60.145111997563262</v>
      </c>
      <c r="I98" s="110">
        <f>(G98/G$182)*100</f>
        <v>0.33306884931411834</v>
      </c>
      <c r="J98" s="105">
        <v>23</v>
      </c>
      <c r="K98" s="105">
        <v>14</v>
      </c>
      <c r="L98" s="109">
        <f t="shared" si="106"/>
        <v>-39.130434782608695</v>
      </c>
      <c r="M98" s="105">
        <v>89</v>
      </c>
      <c r="N98" s="105">
        <v>70</v>
      </c>
      <c r="O98" s="109">
        <f t="shared" si="107"/>
        <v>-21.348314606741571</v>
      </c>
      <c r="P98" s="110">
        <f>(N98/N$182)*100</f>
        <v>17.8117048346056</v>
      </c>
      <c r="Q98" s="118">
        <v>1067722</v>
      </c>
      <c r="R98" s="118">
        <v>779365</v>
      </c>
      <c r="S98" s="109">
        <f t="shared" si="108"/>
        <v>-27.006748947759814</v>
      </c>
      <c r="T98" s="105">
        <v>5607754</v>
      </c>
      <c r="U98" s="105">
        <v>2791221</v>
      </c>
      <c r="V98" s="109">
        <f t="shared" si="109"/>
        <v>-50.225687503410455</v>
      </c>
      <c r="W98" s="110">
        <f>(U98/U$182)*100</f>
        <v>18.423275936380772</v>
      </c>
      <c r="X98" s="16">
        <v>7067.4283981999961</v>
      </c>
      <c r="Y98" s="16">
        <v>5429.7936489999993</v>
      </c>
      <c r="Z98" s="109">
        <f t="shared" si="110"/>
        <v>-23.171578924196616</v>
      </c>
      <c r="AA98" s="16">
        <v>38515.051801799971</v>
      </c>
      <c r="AB98" s="16">
        <v>17143.024950199971</v>
      </c>
      <c r="AC98" s="109">
        <f t="shared" si="111"/>
        <v>-55.490063888739712</v>
      </c>
      <c r="AD98" s="110">
        <f>(AB98/AB$182)*100</f>
        <v>8.3118992469736828</v>
      </c>
    </row>
    <row r="99" spans="1:30" x14ac:dyDescent="0.2">
      <c r="A99" s="5"/>
      <c r="B99" s="8" t="s">
        <v>6</v>
      </c>
      <c r="C99" s="16">
        <v>0.15551691700000506</v>
      </c>
      <c r="D99" s="16">
        <v>1.6725264000000004E-2</v>
      </c>
      <c r="E99" s="109">
        <f t="shared" si="104"/>
        <v>-89.24537322200166</v>
      </c>
      <c r="F99" s="16">
        <v>3.2516323250000094</v>
      </c>
      <c r="G99" s="16">
        <v>0.170571473</v>
      </c>
      <c r="H99" s="109">
        <f t="shared" si="105"/>
        <v>-94.754281666824085</v>
      </c>
      <c r="I99" s="110">
        <f>(G99/G$183)*100</f>
        <v>4.9168899415454959E-3</v>
      </c>
      <c r="J99" s="105">
        <v>3</v>
      </c>
      <c r="K99" s="105">
        <v>0</v>
      </c>
      <c r="L99" s="109">
        <f t="shared" si="106"/>
        <v>-100</v>
      </c>
      <c r="M99" s="105">
        <v>15</v>
      </c>
      <c r="N99" s="105">
        <v>8</v>
      </c>
      <c r="O99" s="109">
        <f t="shared" si="107"/>
        <v>-46.666666666666664</v>
      </c>
      <c r="P99" s="110">
        <f>(N99/N$183)*100</f>
        <v>0.39408866995073888</v>
      </c>
      <c r="Q99" s="119">
        <v>25507</v>
      </c>
      <c r="R99" s="119">
        <v>1015</v>
      </c>
      <c r="S99" s="109">
        <f t="shared" si="108"/>
        <v>-96.020700199945111</v>
      </c>
      <c r="T99" s="105">
        <v>194255</v>
      </c>
      <c r="U99" s="105">
        <v>9866</v>
      </c>
      <c r="V99" s="109">
        <f t="shared" si="109"/>
        <v>-94.921108851767016</v>
      </c>
      <c r="W99" s="110">
        <f>(U99/U$183)*100</f>
        <v>0.86660471195450717</v>
      </c>
      <c r="X99" s="16">
        <v>110.61791119999998</v>
      </c>
      <c r="Y99" s="16">
        <v>10.309477299999999</v>
      </c>
      <c r="Z99" s="109">
        <f t="shared" si="110"/>
        <v>-90.680101270977531</v>
      </c>
      <c r="AA99" s="16">
        <v>864.32410959999982</v>
      </c>
      <c r="AB99" s="16">
        <v>136.00897430000001</v>
      </c>
      <c r="AC99" s="109">
        <f t="shared" si="111"/>
        <v>-84.264123516935854</v>
      </c>
      <c r="AD99" s="110">
        <f>(AB99/AB$183)*100</f>
        <v>0.18502053132941967</v>
      </c>
    </row>
    <row r="100" spans="1:30" x14ac:dyDescent="0.2">
      <c r="A100" s="5"/>
      <c r="B100" s="26" t="s">
        <v>25</v>
      </c>
      <c r="C100" s="16">
        <v>156.10892482400001</v>
      </c>
      <c r="D100" s="16">
        <v>60.655569118000003</v>
      </c>
      <c r="E100" s="109">
        <f t="shared" si="104"/>
        <v>-61.145354638510149</v>
      </c>
      <c r="F100" s="16">
        <v>598.9061607939999</v>
      </c>
      <c r="G100" s="16">
        <v>261.51597246300003</v>
      </c>
      <c r="H100" s="109">
        <f t="shared" si="105"/>
        <v>-56.334399346252304</v>
      </c>
      <c r="I100" s="110">
        <f>(G100/G$184)*100</f>
        <v>14.439793501259393</v>
      </c>
      <c r="J100" s="105">
        <v>32</v>
      </c>
      <c r="K100" s="105">
        <v>53</v>
      </c>
      <c r="L100" s="109">
        <f t="shared" si="106"/>
        <v>65.625</v>
      </c>
      <c r="M100" s="105">
        <v>260</v>
      </c>
      <c r="N100" s="105">
        <v>327</v>
      </c>
      <c r="O100" s="109">
        <f t="shared" si="107"/>
        <v>25.769230769230766</v>
      </c>
      <c r="P100" s="110">
        <f>(N100/N$184)*100</f>
        <v>3.7079033904070755</v>
      </c>
      <c r="Q100" s="121">
        <v>106351</v>
      </c>
      <c r="R100" s="121">
        <v>62692</v>
      </c>
      <c r="S100" s="109">
        <f t="shared" si="108"/>
        <v>-41.05180017113144</v>
      </c>
      <c r="T100" s="105">
        <v>437203</v>
      </c>
      <c r="U100" s="105">
        <v>385835</v>
      </c>
      <c r="V100" s="109">
        <f t="shared" si="109"/>
        <v>-11.749233193733803</v>
      </c>
      <c r="W100" s="110">
        <f>(U100/U$184)*100</f>
        <v>1.4991636645639221</v>
      </c>
      <c r="X100" s="16">
        <v>676.877965163</v>
      </c>
      <c r="Y100" s="16">
        <v>2286.3519413119998</v>
      </c>
      <c r="Z100" s="109">
        <f t="shared" si="110"/>
        <v>237.77904718192738</v>
      </c>
      <c r="AA100" s="16">
        <v>17876.578958571001</v>
      </c>
      <c r="AB100" s="16">
        <v>8343.3280252950008</v>
      </c>
      <c r="AC100" s="109">
        <f t="shared" si="111"/>
        <v>-53.328161698999146</v>
      </c>
      <c r="AD100" s="110">
        <f>(AB100/AB$184)*100</f>
        <v>1.2457164898235042</v>
      </c>
    </row>
    <row r="101" spans="1:30" x14ac:dyDescent="0.2">
      <c r="A101" s="5"/>
      <c r="B101" s="26"/>
      <c r="C101" s="16"/>
      <c r="D101" s="16"/>
      <c r="E101" s="109"/>
      <c r="F101" s="16"/>
      <c r="G101" s="16"/>
      <c r="H101" s="109"/>
      <c r="I101" s="110"/>
      <c r="J101" s="105"/>
      <c r="K101" s="105"/>
      <c r="L101" s="109"/>
      <c r="M101" s="105"/>
      <c r="N101" s="105"/>
      <c r="O101" s="109"/>
      <c r="P101" s="110"/>
      <c r="Q101" s="121"/>
      <c r="R101" s="121"/>
      <c r="S101" s="109"/>
      <c r="T101" s="105"/>
      <c r="U101" s="105"/>
      <c r="V101" s="109"/>
      <c r="W101" s="110"/>
      <c r="X101" s="16"/>
      <c r="Y101" s="16"/>
      <c r="Z101" s="109"/>
      <c r="AA101" s="16"/>
      <c r="AB101" s="16"/>
      <c r="AC101" s="109"/>
      <c r="AD101" s="110"/>
    </row>
    <row r="102" spans="1:30" s="25" customFormat="1" ht="15" x14ac:dyDescent="0.2">
      <c r="A102" s="17">
        <v>15</v>
      </c>
      <c r="B102" s="6" t="s">
        <v>19</v>
      </c>
      <c r="C102" s="12">
        <f>C103+C104+C105+C106+C107</f>
        <v>439.33554912199463</v>
      </c>
      <c r="D102" s="12">
        <f>D103+D104+D105+D106+D107</f>
        <v>524.32677363299979</v>
      </c>
      <c r="E102" s="107">
        <f t="shared" ref="E102:E107" si="112">((D102-C102)/C102)*100</f>
        <v>19.345401181593161</v>
      </c>
      <c r="F102" s="12">
        <f>F103+F104+F105+F106+F107</f>
        <v>1793.4897649279976</v>
      </c>
      <c r="G102" s="12">
        <f>G103+G104+G105+G106+G107</f>
        <v>1893.476955354</v>
      </c>
      <c r="H102" s="107">
        <f t="shared" ref="H102:H107" si="113">((G102-F102)/F102)*100</f>
        <v>5.5750075847249958</v>
      </c>
      <c r="I102" s="108">
        <f>(G102/G$179)*100</f>
        <v>1.9056480145439443</v>
      </c>
      <c r="J102" s="23">
        <f>J103+J104+J105+J106+J107</f>
        <v>47852</v>
      </c>
      <c r="K102" s="23">
        <f>K103+K104+K105+K106+K107</f>
        <v>51890</v>
      </c>
      <c r="L102" s="107">
        <f t="shared" ref="L102:L107" si="114">((K102-J102)/J102)*100</f>
        <v>8.4385187661957701</v>
      </c>
      <c r="M102" s="23">
        <f>M103+M104+M105+M106+M107</f>
        <v>211920</v>
      </c>
      <c r="N102" s="23">
        <f>N103+N104+N105+N106+N107</f>
        <v>229573</v>
      </c>
      <c r="O102" s="107">
        <f t="shared" ref="O102:O107" si="115">((N102-M102)/M102)*100</f>
        <v>8.3300302000755</v>
      </c>
      <c r="P102" s="108">
        <f>(N102/N$179)*100</f>
        <v>3.3786214074378442</v>
      </c>
      <c r="Q102" s="23">
        <f>Q103+Q104+Q105+Q106+Q107</f>
        <v>456107</v>
      </c>
      <c r="R102" s="23">
        <f>R103+R104+R105+R106+R107</f>
        <v>19634</v>
      </c>
      <c r="S102" s="107">
        <f t="shared" ref="S102:S107" si="116">((R102-Q102)/Q102)*100</f>
        <v>-95.695308337736535</v>
      </c>
      <c r="T102" s="23">
        <f>T103+T104+T105+T106+T107</f>
        <v>2174032</v>
      </c>
      <c r="U102" s="23">
        <f>U103+U104+U105+U106+U107</f>
        <v>1228853</v>
      </c>
      <c r="V102" s="107">
        <f t="shared" ref="V102:V107" si="117">((U102-T102)/T102)*100</f>
        <v>-43.475855001214335</v>
      </c>
      <c r="W102" s="108">
        <f>(U102/U$179)*100</f>
        <v>2.9240538096924253</v>
      </c>
      <c r="X102" s="12">
        <f>X103+X104+X105+X106+X107</f>
        <v>23145.563788188003</v>
      </c>
      <c r="Y102" s="12">
        <f>Y103+Y104+Y105+Y106+Y107</f>
        <v>31411.720345999205</v>
      </c>
      <c r="Z102" s="107">
        <f t="shared" ref="Z102:Z107" si="118">((Y102-X102)/X102)*100</f>
        <v>35.713783571907257</v>
      </c>
      <c r="AA102" s="12">
        <f>AA103+AA104+AA105+AA106+AA107</f>
        <v>105108.49953762227</v>
      </c>
      <c r="AB102" s="12">
        <f>AB103+AB104+AB105+AB106+AB107</f>
        <v>149540.76100664827</v>
      </c>
      <c r="AC102" s="107">
        <f t="shared" ref="AC102:AC107" si="119">((AB102-AA102)/AA102)*100</f>
        <v>42.2727578307043</v>
      </c>
      <c r="AD102" s="108">
        <f>(AB102/AB$179)*100</f>
        <v>9.1179457760441753</v>
      </c>
    </row>
    <row r="103" spans="1:30" x14ac:dyDescent="0.2">
      <c r="A103" s="5"/>
      <c r="B103" s="8" t="s">
        <v>3</v>
      </c>
      <c r="C103" s="16">
        <v>81.367975099996244</v>
      </c>
      <c r="D103" s="16">
        <v>118.94796893099908</v>
      </c>
      <c r="E103" s="109">
        <f t="shared" si="112"/>
        <v>46.185239075716623</v>
      </c>
      <c r="F103" s="16">
        <v>358.38929833799756</v>
      </c>
      <c r="G103" s="16">
        <v>499.19686872799997</v>
      </c>
      <c r="H103" s="109">
        <f t="shared" si="113"/>
        <v>39.288999711483171</v>
      </c>
      <c r="I103" s="110">
        <f>(G103/G$180)*100</f>
        <v>3.0035775788447578</v>
      </c>
      <c r="J103" s="105">
        <v>146</v>
      </c>
      <c r="K103" s="105">
        <v>506</v>
      </c>
      <c r="L103" s="109">
        <f t="shared" si="114"/>
        <v>246.57534246575344</v>
      </c>
      <c r="M103" s="105">
        <v>589</v>
      </c>
      <c r="N103" s="105">
        <v>1803</v>
      </c>
      <c r="O103" s="109">
        <f t="shared" si="115"/>
        <v>206.11205432937183</v>
      </c>
      <c r="P103" s="110">
        <f>(N103/N$180)*100</f>
        <v>0.45906598023190087</v>
      </c>
      <c r="Q103" s="14">
        <v>0</v>
      </c>
      <c r="R103" s="14">
        <v>0</v>
      </c>
      <c r="S103" s="115" t="s">
        <v>59</v>
      </c>
      <c r="T103" s="105">
        <v>0</v>
      </c>
      <c r="U103" s="105">
        <v>0</v>
      </c>
      <c r="V103" s="115" t="s">
        <v>59</v>
      </c>
      <c r="W103" s="115" t="s">
        <v>59</v>
      </c>
      <c r="X103" s="16">
        <v>192.47510621599767</v>
      </c>
      <c r="Y103" s="16">
        <v>198.54061599999915</v>
      </c>
      <c r="Z103" s="109">
        <f t="shared" si="118"/>
        <v>3.15132169725611</v>
      </c>
      <c r="AA103" s="16">
        <v>875.4483493269986</v>
      </c>
      <c r="AB103" s="16">
        <v>911.78393198400056</v>
      </c>
      <c r="AC103" s="109">
        <f t="shared" si="119"/>
        <v>4.1505112991457418</v>
      </c>
      <c r="AD103" s="110">
        <f>(AB103/AB$180)*100</f>
        <v>7.4992266923526296</v>
      </c>
    </row>
    <row r="104" spans="1:30" x14ac:dyDescent="0.2">
      <c r="A104" s="5"/>
      <c r="B104" s="8" t="s">
        <v>4</v>
      </c>
      <c r="C104" s="16">
        <v>327.9773610999984</v>
      </c>
      <c r="D104" s="16">
        <v>361.93640654900065</v>
      </c>
      <c r="E104" s="109">
        <f t="shared" si="112"/>
        <v>10.354082164423637</v>
      </c>
      <c r="F104" s="16">
        <v>1291.2072959940001</v>
      </c>
      <c r="G104" s="16">
        <v>1284.7233176140001</v>
      </c>
      <c r="H104" s="109">
        <f t="shared" si="113"/>
        <v>-0.50216401348697015</v>
      </c>
      <c r="I104" s="110">
        <f>(G104/G$181)*100</f>
        <v>6.2125353915158064</v>
      </c>
      <c r="J104" s="105">
        <v>47636</v>
      </c>
      <c r="K104" s="105">
        <v>51326</v>
      </c>
      <c r="L104" s="109">
        <f t="shared" si="114"/>
        <v>7.746242337727768</v>
      </c>
      <c r="M104" s="105">
        <v>210862</v>
      </c>
      <c r="N104" s="105">
        <v>227443</v>
      </c>
      <c r="O104" s="109">
        <f t="shared" si="115"/>
        <v>7.8634367501019629</v>
      </c>
      <c r="P104" s="110">
        <f>(N104/N$181)*100</f>
        <v>3.5588704897419379</v>
      </c>
      <c r="Q104" s="118">
        <v>0</v>
      </c>
      <c r="R104" s="118">
        <v>0</v>
      </c>
      <c r="S104" s="115" t="s">
        <v>59</v>
      </c>
      <c r="T104" s="105">
        <v>0</v>
      </c>
      <c r="U104" s="105">
        <v>0</v>
      </c>
      <c r="V104" s="115" t="s">
        <v>59</v>
      </c>
      <c r="W104" s="115" t="s">
        <v>59</v>
      </c>
      <c r="X104" s="16">
        <v>13620.581715272001</v>
      </c>
      <c r="Y104" s="16">
        <v>19468.780033576</v>
      </c>
      <c r="Z104" s="109">
        <f t="shared" si="118"/>
        <v>42.936479810893388</v>
      </c>
      <c r="AA104" s="16">
        <v>63288.116573258005</v>
      </c>
      <c r="AB104" s="16">
        <v>91986.284610307019</v>
      </c>
      <c r="AC104" s="109">
        <f t="shared" si="119"/>
        <v>45.345271104457616</v>
      </c>
      <c r="AD104" s="110">
        <f>(AB104/AB$181)*100</f>
        <v>13.559419090790408</v>
      </c>
    </row>
    <row r="105" spans="1:30" x14ac:dyDescent="0.2">
      <c r="A105" s="5"/>
      <c r="B105" s="26" t="s">
        <v>5</v>
      </c>
      <c r="C105" s="16">
        <v>19.765409298999966</v>
      </c>
      <c r="D105" s="16">
        <v>30.214291426000027</v>
      </c>
      <c r="E105" s="109">
        <f t="shared" si="112"/>
        <v>52.864486482092353</v>
      </c>
      <c r="F105" s="16">
        <v>104.78707973399996</v>
      </c>
      <c r="G105" s="16">
        <v>64.632073565000013</v>
      </c>
      <c r="H105" s="109">
        <f t="shared" si="113"/>
        <v>-38.320569931839572</v>
      </c>
      <c r="I105" s="110">
        <f>(G105/G$182)*100</f>
        <v>0.11382586235913397</v>
      </c>
      <c r="J105" s="105">
        <v>7</v>
      </c>
      <c r="K105" s="105">
        <v>0</v>
      </c>
      <c r="L105" s="109">
        <f t="shared" si="114"/>
        <v>-100</v>
      </c>
      <c r="M105" s="105">
        <v>84</v>
      </c>
      <c r="N105" s="105">
        <v>1</v>
      </c>
      <c r="O105" s="109">
        <f t="shared" si="115"/>
        <v>-98.80952380952381</v>
      </c>
      <c r="P105" s="110">
        <f>(N105/N$182)*100</f>
        <v>0.2544529262086514</v>
      </c>
      <c r="Q105" s="118">
        <v>9777</v>
      </c>
      <c r="R105" s="118">
        <v>24536</v>
      </c>
      <c r="S105" s="109">
        <f t="shared" si="116"/>
        <v>150.95632607139206</v>
      </c>
      <c r="T105" s="105">
        <v>47693</v>
      </c>
      <c r="U105" s="105">
        <v>58574</v>
      </c>
      <c r="V105" s="109">
        <f t="shared" si="117"/>
        <v>22.814668819323593</v>
      </c>
      <c r="W105" s="110">
        <f>(U105/U$182)*100</f>
        <v>0.38661394590308951</v>
      </c>
      <c r="X105" s="16">
        <v>1165.1881099000002</v>
      </c>
      <c r="Y105" s="16">
        <v>2232.7043531000004</v>
      </c>
      <c r="Z105" s="109">
        <f t="shared" si="118"/>
        <v>91.617502283954607</v>
      </c>
      <c r="AA105" s="16">
        <v>6122.9714774000004</v>
      </c>
      <c r="AB105" s="16">
        <v>4823.9526536000003</v>
      </c>
      <c r="AC105" s="109">
        <f t="shared" si="119"/>
        <v>-21.215496897130784</v>
      </c>
      <c r="AD105" s="110">
        <f>(AB105/AB$182)*100</f>
        <v>2.3389225965296645</v>
      </c>
    </row>
    <row r="106" spans="1:30" s="31" customFormat="1" x14ac:dyDescent="0.2">
      <c r="A106" s="5"/>
      <c r="B106" s="8" t="s">
        <v>6</v>
      </c>
      <c r="C106" s="16">
        <v>0</v>
      </c>
      <c r="D106" s="16">
        <v>0</v>
      </c>
      <c r="E106" s="115" t="s">
        <v>59</v>
      </c>
      <c r="F106" s="16">
        <v>0</v>
      </c>
      <c r="G106" s="16">
        <v>0</v>
      </c>
      <c r="H106" s="115" t="s">
        <v>59</v>
      </c>
      <c r="I106" s="110">
        <f>(G106/G$183)*100</f>
        <v>0</v>
      </c>
      <c r="J106" s="105">
        <v>0</v>
      </c>
      <c r="K106" s="105">
        <v>0</v>
      </c>
      <c r="L106" s="115" t="s">
        <v>59</v>
      </c>
      <c r="M106" s="105">
        <v>0</v>
      </c>
      <c r="N106" s="105">
        <v>0</v>
      </c>
      <c r="O106" s="115" t="s">
        <v>59</v>
      </c>
      <c r="P106" s="110">
        <f>(N106/N$183)*100</f>
        <v>0</v>
      </c>
      <c r="Q106" s="118">
        <v>0</v>
      </c>
      <c r="R106" s="118">
        <v>0</v>
      </c>
      <c r="S106" s="115" t="s">
        <v>59</v>
      </c>
      <c r="T106" s="105">
        <v>0</v>
      </c>
      <c r="U106" s="105">
        <v>0</v>
      </c>
      <c r="V106" s="115" t="s">
        <v>59</v>
      </c>
      <c r="W106" s="110">
        <f>(U106/U$183)*100</f>
        <v>0</v>
      </c>
      <c r="X106" s="16">
        <v>0</v>
      </c>
      <c r="Y106" s="16">
        <v>0</v>
      </c>
      <c r="Z106" s="115" t="s">
        <v>59</v>
      </c>
      <c r="AA106" s="16">
        <v>0</v>
      </c>
      <c r="AB106" s="16">
        <v>0</v>
      </c>
      <c r="AC106" s="115" t="s">
        <v>59</v>
      </c>
      <c r="AD106" s="110">
        <f>(AB106/AB$183)*100</f>
        <v>0</v>
      </c>
    </row>
    <row r="107" spans="1:30" s="31" customFormat="1" x14ac:dyDescent="0.2">
      <c r="A107" s="5"/>
      <c r="B107" s="26" t="s">
        <v>25</v>
      </c>
      <c r="C107" s="16">
        <v>10.224803623000007</v>
      </c>
      <c r="D107" s="16">
        <v>13.228106726999979</v>
      </c>
      <c r="E107" s="109">
        <f t="shared" si="112"/>
        <v>29.372721616327613</v>
      </c>
      <c r="F107" s="16">
        <v>39.106090862000002</v>
      </c>
      <c r="G107" s="16">
        <v>44.924695447000033</v>
      </c>
      <c r="H107" s="109">
        <f t="shared" si="113"/>
        <v>14.879023847034684</v>
      </c>
      <c r="I107" s="110">
        <f>(G107/G$184)*100</f>
        <v>2.4805495406343825</v>
      </c>
      <c r="J107" s="105">
        <v>63</v>
      </c>
      <c r="K107" s="105">
        <v>58</v>
      </c>
      <c r="L107" s="109">
        <f t="shared" si="114"/>
        <v>-7.9365079365079358</v>
      </c>
      <c r="M107" s="105">
        <v>385</v>
      </c>
      <c r="N107" s="105">
        <v>326</v>
      </c>
      <c r="O107" s="109">
        <f t="shared" si="115"/>
        <v>-15.324675324675324</v>
      </c>
      <c r="P107" s="110">
        <f>(N107/N$184)*100</f>
        <v>3.6965642363079714</v>
      </c>
      <c r="Q107" s="118">
        <v>446330</v>
      </c>
      <c r="R107" s="118">
        <v>-4902</v>
      </c>
      <c r="S107" s="109">
        <f t="shared" si="116"/>
        <v>-101.09829050254295</v>
      </c>
      <c r="T107" s="105">
        <v>2126339</v>
      </c>
      <c r="U107" s="105">
        <v>1170279</v>
      </c>
      <c r="V107" s="109">
        <f t="shared" si="117"/>
        <v>-44.962727015776885</v>
      </c>
      <c r="W107" s="110">
        <f>(U107/U$184)*100</f>
        <v>4.5471244293602249</v>
      </c>
      <c r="X107" s="16">
        <v>8167.3188568000032</v>
      </c>
      <c r="Y107" s="16">
        <v>9511.6953433232047</v>
      </c>
      <c r="Z107" s="109">
        <f t="shared" si="118"/>
        <v>16.460438365325864</v>
      </c>
      <c r="AA107" s="16">
        <v>34821.963137637256</v>
      </c>
      <c r="AB107" s="16">
        <v>51818.739810757244</v>
      </c>
      <c r="AC107" s="109">
        <f t="shared" si="119"/>
        <v>48.810506765338147</v>
      </c>
      <c r="AD107" s="110">
        <f>(AB107/AB$184)*100</f>
        <v>7.7368956929931576</v>
      </c>
    </row>
    <row r="108" spans="1:30" s="31" customFormat="1" x14ac:dyDescent="0.2">
      <c r="A108" s="5"/>
      <c r="B108" s="26"/>
      <c r="C108" s="16"/>
      <c r="D108" s="16"/>
      <c r="E108" s="109"/>
      <c r="F108" s="16"/>
      <c r="G108" s="16"/>
      <c r="H108" s="109"/>
      <c r="I108" s="110"/>
      <c r="J108" s="105"/>
      <c r="K108" s="105"/>
      <c r="L108" s="109"/>
      <c r="M108" s="105"/>
      <c r="N108" s="105"/>
      <c r="O108" s="109"/>
      <c r="P108" s="110"/>
      <c r="Q108" s="118"/>
      <c r="R108" s="118"/>
      <c r="S108" s="109"/>
      <c r="T108" s="105"/>
      <c r="U108" s="105"/>
      <c r="V108" s="109"/>
      <c r="W108" s="110"/>
      <c r="X108" s="16"/>
      <c r="Y108" s="16"/>
      <c r="Z108" s="109"/>
      <c r="AA108" s="16"/>
      <c r="AB108" s="16"/>
      <c r="AC108" s="109"/>
      <c r="AD108" s="110"/>
    </row>
    <row r="109" spans="1:30" s="32" customFormat="1" ht="15" x14ac:dyDescent="0.2">
      <c r="A109" s="17">
        <v>16</v>
      </c>
      <c r="B109" s="6" t="s">
        <v>21</v>
      </c>
      <c r="C109" s="12">
        <f>C110+C111+C112+C113+C114</f>
        <v>156.97008942899998</v>
      </c>
      <c r="D109" s="12">
        <f>D110+D111+D112+D113+D114</f>
        <v>123.82114632700001</v>
      </c>
      <c r="E109" s="107">
        <f t="shared" ref="E109:E114" si="120">((D109-C109)/C109)*100</f>
        <v>-21.117999755611887</v>
      </c>
      <c r="F109" s="12">
        <f>F110+F111+F112+F113+F114</f>
        <v>616.48118101600005</v>
      </c>
      <c r="G109" s="12">
        <f>G110+G111+G112+G113+G114</f>
        <v>494.22257021599995</v>
      </c>
      <c r="H109" s="107">
        <f t="shared" ref="H109:H114" si="121">((G109-F109)/F109)*100</f>
        <v>-19.83168579428656</v>
      </c>
      <c r="I109" s="108">
        <f>(G109/G$179)*100</f>
        <v>0.4973993779073197</v>
      </c>
      <c r="J109" s="23">
        <f>J110+J111+J112+J113+J114</f>
        <v>17152</v>
      </c>
      <c r="K109" s="23">
        <f>K110+K111+K112+K113+K114</f>
        <v>17691</v>
      </c>
      <c r="L109" s="107">
        <f t="shared" ref="L109:L113" si="122">((K109-J109)/J109)*100</f>
        <v>3.1424906716417915</v>
      </c>
      <c r="M109" s="23">
        <f>M110+M111+M112+M113+M114</f>
        <v>73420</v>
      </c>
      <c r="N109" s="23">
        <f>N110+N111+N112+N113+N114</f>
        <v>78874</v>
      </c>
      <c r="O109" s="107">
        <f t="shared" ref="O109:O113" si="123">((N109-M109)/M109)*100</f>
        <v>7.4284935984745299</v>
      </c>
      <c r="P109" s="108">
        <f>(N109/N$179)*100</f>
        <v>1.1607871347686902</v>
      </c>
      <c r="Q109" s="23">
        <f>Q110+Q111+Q112+Q113+Q114</f>
        <v>337788</v>
      </c>
      <c r="R109" s="23">
        <f>R110+R111+R112+R113+R114</f>
        <v>102444</v>
      </c>
      <c r="S109" s="107">
        <f t="shared" ref="S109:S114" si="124">((R109-Q109)/Q109)*100</f>
        <v>-69.672102028491238</v>
      </c>
      <c r="T109" s="23">
        <f>T110+T111+T112+T113+T114</f>
        <v>1370808</v>
      </c>
      <c r="U109" s="23">
        <f>U110+U111+U112+U113+U114</f>
        <v>384413</v>
      </c>
      <c r="V109" s="107">
        <f t="shared" ref="V109:V114" si="125">((U109-T109)/T109)*100</f>
        <v>-71.957196047878341</v>
      </c>
      <c r="W109" s="108">
        <f>(U109/U$179)*100</f>
        <v>0.9147101379459498</v>
      </c>
      <c r="X109" s="12">
        <f>X110+X111+X112+X113+X114</f>
        <v>17557.750914799999</v>
      </c>
      <c r="Y109" s="12">
        <f>Y110+Y111+Y112+Y113+Y114</f>
        <v>10266.191054389999</v>
      </c>
      <c r="Z109" s="107">
        <f t="shared" ref="Z109:Z114" si="126">((Y109-X109)/X109)*100</f>
        <v>-41.529008446427532</v>
      </c>
      <c r="AA109" s="12">
        <f>AA110+AA111+AA112+AA113+AA114</f>
        <v>71840.121271400014</v>
      </c>
      <c r="AB109" s="12">
        <f>AB110+AB111+AB112+AB113+AB114</f>
        <v>60517.691529689997</v>
      </c>
      <c r="AC109" s="107">
        <f t="shared" ref="AC109:AC114" si="127">((AB109-AA109)/AA109)*100</f>
        <v>-15.760593859433733</v>
      </c>
      <c r="AD109" s="108">
        <f>(AB109/AB$179)*100</f>
        <v>3.6899439734330999</v>
      </c>
    </row>
    <row r="110" spans="1:30" s="31" customFormat="1" x14ac:dyDescent="0.2">
      <c r="A110" s="5"/>
      <c r="B110" s="8" t="s">
        <v>3</v>
      </c>
      <c r="C110" s="16">
        <v>1.0565298999999999</v>
      </c>
      <c r="D110" s="16">
        <v>4.2207248000000002</v>
      </c>
      <c r="E110" s="109">
        <f t="shared" si="120"/>
        <v>299.48938501409191</v>
      </c>
      <c r="F110" s="16">
        <v>6.2937036719999995</v>
      </c>
      <c r="G110" s="16">
        <v>31.950092600000009</v>
      </c>
      <c r="H110" s="109">
        <f t="shared" si="121"/>
        <v>407.65168277849631</v>
      </c>
      <c r="I110" s="110">
        <f>(G110/G$180)*100</f>
        <v>0.19223794816642284</v>
      </c>
      <c r="J110" s="105">
        <v>45</v>
      </c>
      <c r="K110" s="105">
        <v>75</v>
      </c>
      <c r="L110" s="109">
        <f t="shared" si="122"/>
        <v>66.666666666666657</v>
      </c>
      <c r="M110" s="105">
        <v>213</v>
      </c>
      <c r="N110" s="105">
        <v>433</v>
      </c>
      <c r="O110" s="109">
        <f t="shared" si="123"/>
        <v>103.28638497652582</v>
      </c>
      <c r="P110" s="110">
        <f>(N110/N$180)*100</f>
        <v>0.11024712670017366</v>
      </c>
      <c r="Q110" s="118">
        <v>0</v>
      </c>
      <c r="R110" s="118">
        <v>0</v>
      </c>
      <c r="S110" s="115" t="s">
        <v>59</v>
      </c>
      <c r="T110" s="105">
        <v>0</v>
      </c>
      <c r="U110" s="105">
        <v>0</v>
      </c>
      <c r="V110" s="115" t="s">
        <v>59</v>
      </c>
      <c r="W110" s="115" t="s">
        <v>59</v>
      </c>
      <c r="X110" s="16">
        <v>2.0639886000000001</v>
      </c>
      <c r="Y110" s="16">
        <v>2.9120213000000001</v>
      </c>
      <c r="Z110" s="109">
        <f t="shared" si="126"/>
        <v>41.08708255462264</v>
      </c>
      <c r="AA110" s="16">
        <v>7.4860043000000012</v>
      </c>
      <c r="AB110" s="16">
        <v>4.4482498000000001</v>
      </c>
      <c r="AC110" s="109">
        <f t="shared" si="127"/>
        <v>-40.579117754447466</v>
      </c>
      <c r="AD110" s="110">
        <f>(AB110/AB$180)*100</f>
        <v>3.6585897671859394E-2</v>
      </c>
    </row>
    <row r="111" spans="1:30" s="31" customFormat="1" x14ac:dyDescent="0.2">
      <c r="A111" s="5"/>
      <c r="B111" s="8" t="s">
        <v>4</v>
      </c>
      <c r="C111" s="16">
        <v>120.59365253600001</v>
      </c>
      <c r="D111" s="16">
        <v>96.932203954000002</v>
      </c>
      <c r="E111" s="109">
        <f t="shared" si="120"/>
        <v>-19.620807633251271</v>
      </c>
      <c r="F111" s="16">
        <v>457.85720034899998</v>
      </c>
      <c r="G111" s="16">
        <v>379.96836825999992</v>
      </c>
      <c r="H111" s="109">
        <f t="shared" si="121"/>
        <v>-17.011599256193762</v>
      </c>
      <c r="I111" s="110">
        <f>(G111/G$181)*100</f>
        <v>1.8374126966542705</v>
      </c>
      <c r="J111" s="105">
        <v>17099</v>
      </c>
      <c r="K111" s="105">
        <v>17611</v>
      </c>
      <c r="L111" s="109">
        <f t="shared" si="122"/>
        <v>2.9943271536347154</v>
      </c>
      <c r="M111" s="105">
        <v>73120</v>
      </c>
      <c r="N111" s="105">
        <v>78396</v>
      </c>
      <c r="O111" s="109">
        <f t="shared" si="123"/>
        <v>7.2155361050328226</v>
      </c>
      <c r="P111" s="110">
        <f>(N111/N$181)*100</f>
        <v>1.2266862946488089</v>
      </c>
      <c r="Q111" s="118">
        <v>0</v>
      </c>
      <c r="R111" s="118">
        <v>0</v>
      </c>
      <c r="S111" s="115" t="s">
        <v>59</v>
      </c>
      <c r="T111" s="105">
        <v>0</v>
      </c>
      <c r="U111" s="105">
        <v>0</v>
      </c>
      <c r="V111" s="115" t="s">
        <v>59</v>
      </c>
      <c r="W111" s="115" t="s">
        <v>59</v>
      </c>
      <c r="X111" s="16">
        <v>3172.1238595000004</v>
      </c>
      <c r="Y111" s="16">
        <v>4682.5051245899995</v>
      </c>
      <c r="Z111" s="109">
        <f t="shared" si="126"/>
        <v>47.614195787678668</v>
      </c>
      <c r="AA111" s="16">
        <v>12875.1489372</v>
      </c>
      <c r="AB111" s="16">
        <v>28658.626193889999</v>
      </c>
      <c r="AC111" s="109">
        <f t="shared" si="127"/>
        <v>122.58869651664381</v>
      </c>
      <c r="AD111" s="110">
        <f>(AB111/AB$181)*100</f>
        <v>4.2244811253711223</v>
      </c>
    </row>
    <row r="112" spans="1:30" s="34" customFormat="1" x14ac:dyDescent="0.2">
      <c r="A112" s="33"/>
      <c r="B112" s="8" t="s">
        <v>5</v>
      </c>
      <c r="C112" s="16">
        <v>29.979169983999999</v>
      </c>
      <c r="D112" s="16">
        <v>19.721810194</v>
      </c>
      <c r="E112" s="109">
        <f t="shared" si="120"/>
        <v>-34.214955902629704</v>
      </c>
      <c r="F112" s="16">
        <v>126.195603597</v>
      </c>
      <c r="G112" s="16">
        <v>66.614999994000001</v>
      </c>
      <c r="H112" s="109">
        <f t="shared" si="121"/>
        <v>-47.212899581880826</v>
      </c>
      <c r="I112" s="110">
        <f>(G112/G$182)*100</f>
        <v>0.1173180651978476</v>
      </c>
      <c r="J112" s="105">
        <v>1</v>
      </c>
      <c r="K112" s="105">
        <v>0</v>
      </c>
      <c r="L112" s="109">
        <f t="shared" si="122"/>
        <v>-100</v>
      </c>
      <c r="M112" s="105">
        <v>4</v>
      </c>
      <c r="N112" s="105">
        <v>0</v>
      </c>
      <c r="O112" s="109">
        <f t="shared" si="123"/>
        <v>-100</v>
      </c>
      <c r="P112" s="110">
        <f>(N112/N$182)*100</f>
        <v>0</v>
      </c>
      <c r="Q112" s="14">
        <v>278528</v>
      </c>
      <c r="R112" s="14">
        <v>85096</v>
      </c>
      <c r="S112" s="109">
        <f t="shared" si="124"/>
        <v>-69.44795496323529</v>
      </c>
      <c r="T112" s="105">
        <v>777022</v>
      </c>
      <c r="U112" s="105">
        <v>192436</v>
      </c>
      <c r="V112" s="109">
        <f t="shared" si="125"/>
        <v>-75.234163254064882</v>
      </c>
      <c r="W112" s="110">
        <f>(U112/U$182)*100</f>
        <v>1.2701615271930708</v>
      </c>
      <c r="X112" s="16">
        <v>3325.2956678999999</v>
      </c>
      <c r="Y112" s="16">
        <v>1300.6115147</v>
      </c>
      <c r="Z112" s="109">
        <f t="shared" si="126"/>
        <v>-60.887342221771036</v>
      </c>
      <c r="AA112" s="16">
        <v>10564.131030500001</v>
      </c>
      <c r="AB112" s="16">
        <v>4323.3318515000001</v>
      </c>
      <c r="AC112" s="109">
        <f t="shared" si="127"/>
        <v>-59.07536702244618</v>
      </c>
      <c r="AD112" s="110">
        <f>(AB112/AB$182)*100</f>
        <v>2.0961935752465322</v>
      </c>
    </row>
    <row r="113" spans="1:30" s="31" customFormat="1" x14ac:dyDescent="0.2">
      <c r="A113" s="5"/>
      <c r="B113" s="8" t="s">
        <v>6</v>
      </c>
      <c r="C113" s="16">
        <v>2.7976245000000004E-2</v>
      </c>
      <c r="D113" s="16">
        <v>5.1187051999999997E-2</v>
      </c>
      <c r="E113" s="109">
        <f t="shared" si="120"/>
        <v>82.966127155377677</v>
      </c>
      <c r="F113" s="16">
        <v>0.17891767400000003</v>
      </c>
      <c r="G113" s="16">
        <v>0.22556613400000003</v>
      </c>
      <c r="H113" s="109">
        <f t="shared" si="121"/>
        <v>26.072583527997352</v>
      </c>
      <c r="I113" s="110">
        <f>(G113/G$183)*100</f>
        <v>6.5021649629413911E-3</v>
      </c>
      <c r="J113" s="105">
        <v>7</v>
      </c>
      <c r="K113" s="105">
        <v>5</v>
      </c>
      <c r="L113" s="109">
        <f t="shared" si="122"/>
        <v>-28.571428571428569</v>
      </c>
      <c r="M113" s="105">
        <v>83</v>
      </c>
      <c r="N113" s="105">
        <v>45</v>
      </c>
      <c r="O113" s="109">
        <f t="shared" si="123"/>
        <v>-45.783132530120483</v>
      </c>
      <c r="P113" s="110">
        <f>(N113/N$183)*100</f>
        <v>2.2167487684729066</v>
      </c>
      <c r="Q113" s="118">
        <v>50512</v>
      </c>
      <c r="R113" s="118">
        <v>13290</v>
      </c>
      <c r="S113" s="109">
        <f t="shared" si="124"/>
        <v>-73.689420335761795</v>
      </c>
      <c r="T113" s="105">
        <v>572776</v>
      </c>
      <c r="U113" s="105">
        <v>172642</v>
      </c>
      <c r="V113" s="109">
        <f t="shared" si="125"/>
        <v>-69.858723130857442</v>
      </c>
      <c r="W113" s="110">
        <f>(U113/U$183)*100</f>
        <v>15.164440571786949</v>
      </c>
      <c r="X113" s="16">
        <v>7200.1691157999994</v>
      </c>
      <c r="Y113" s="16">
        <v>3144.1676176999999</v>
      </c>
      <c r="Z113" s="109">
        <f t="shared" si="126"/>
        <v>-56.332030996321173</v>
      </c>
      <c r="AA113" s="16">
        <v>42696.771848000011</v>
      </c>
      <c r="AB113" s="16">
        <v>22445.226223799997</v>
      </c>
      <c r="AC113" s="109">
        <f t="shared" si="127"/>
        <v>-47.431093142814802</v>
      </c>
      <c r="AD113" s="110">
        <f>(AB113/AB$183)*100</f>
        <v>30.533482831628845</v>
      </c>
    </row>
    <row r="114" spans="1:30" s="31" customFormat="1" x14ac:dyDescent="0.2">
      <c r="A114" s="5"/>
      <c r="B114" s="26" t="s">
        <v>25</v>
      </c>
      <c r="C114" s="16">
        <v>5.3127607640000001</v>
      </c>
      <c r="D114" s="16">
        <v>2.8952203269999996</v>
      </c>
      <c r="E114" s="109">
        <f t="shared" si="120"/>
        <v>-45.504409936573616</v>
      </c>
      <c r="F114" s="16">
        <v>25.95575572400001</v>
      </c>
      <c r="G114" s="16">
        <v>15.463543227999999</v>
      </c>
      <c r="H114" s="109">
        <f t="shared" si="121"/>
        <v>-40.423452152843225</v>
      </c>
      <c r="I114" s="110">
        <f>(G114/G$184)*100</f>
        <v>0.85383071981085124</v>
      </c>
      <c r="J114" s="105">
        <v>0</v>
      </c>
      <c r="K114" s="105">
        <v>0</v>
      </c>
      <c r="L114" s="115" t="s">
        <v>59</v>
      </c>
      <c r="M114" s="105">
        <v>0</v>
      </c>
      <c r="N114" s="105">
        <v>0</v>
      </c>
      <c r="O114" s="115" t="s">
        <v>59</v>
      </c>
      <c r="P114" s="110">
        <f>(N114/N$184)*100</f>
        <v>0</v>
      </c>
      <c r="Q114" s="118">
        <v>8748</v>
      </c>
      <c r="R114" s="118">
        <v>4058</v>
      </c>
      <c r="S114" s="109">
        <f t="shared" si="124"/>
        <v>-53.612254229538181</v>
      </c>
      <c r="T114" s="105">
        <v>21010</v>
      </c>
      <c r="U114" s="105">
        <v>19335</v>
      </c>
      <c r="V114" s="109">
        <f t="shared" si="125"/>
        <v>-7.9723940980485475</v>
      </c>
      <c r="W114" s="110">
        <f>(U114/U$184)*100</f>
        <v>7.5126231301834823E-2</v>
      </c>
      <c r="X114" s="16">
        <v>3858.0982829999998</v>
      </c>
      <c r="Y114" s="16">
        <v>1135.9947761000001</v>
      </c>
      <c r="Z114" s="109">
        <f t="shared" si="126"/>
        <v>-70.555577054489476</v>
      </c>
      <c r="AA114" s="16">
        <v>5696.5834514000007</v>
      </c>
      <c r="AB114" s="16">
        <v>5086.0590106999998</v>
      </c>
      <c r="AC114" s="109">
        <f t="shared" si="127"/>
        <v>-10.717379037955768</v>
      </c>
      <c r="AD114" s="110">
        <f>(AB114/AB$184)*100</f>
        <v>0.75938373256280911</v>
      </c>
    </row>
    <row r="115" spans="1:30" s="31" customFormat="1" x14ac:dyDescent="0.2">
      <c r="A115" s="5"/>
      <c r="B115" s="26"/>
      <c r="C115" s="16"/>
      <c r="D115" s="16"/>
      <c r="E115" s="109"/>
      <c r="F115" s="16"/>
      <c r="G115" s="16"/>
      <c r="H115" s="109"/>
      <c r="I115" s="110"/>
      <c r="J115" s="105"/>
      <c r="K115" s="105"/>
      <c r="L115" s="109"/>
      <c r="M115" s="105"/>
      <c r="N115" s="105"/>
      <c r="O115" s="109"/>
      <c r="P115" s="110"/>
      <c r="Q115" s="118"/>
      <c r="R115" s="118"/>
      <c r="S115" s="109"/>
      <c r="T115" s="105"/>
      <c r="U115" s="105"/>
      <c r="V115" s="109"/>
      <c r="W115" s="110"/>
      <c r="X115" s="16"/>
      <c r="Y115" s="16"/>
      <c r="Z115" s="109"/>
      <c r="AA115" s="16"/>
      <c r="AB115" s="16"/>
      <c r="AC115" s="109"/>
      <c r="AD115" s="110"/>
    </row>
    <row r="116" spans="1:30" s="32" customFormat="1" ht="15" x14ac:dyDescent="0.2">
      <c r="A116" s="17">
        <v>17</v>
      </c>
      <c r="B116" s="6" t="s">
        <v>66</v>
      </c>
      <c r="C116" s="12">
        <f>C117+C118+C119+C120+C121</f>
        <v>51.689892005000011</v>
      </c>
      <c r="D116" s="12">
        <f>D117+D118+D119+D120+D121</f>
        <v>21.790038883982874</v>
      </c>
      <c r="E116" s="107">
        <f t="shared" ref="E116:E121" si="128">((D116-C116)/C116)*100</f>
        <v>-57.84468096417168</v>
      </c>
      <c r="F116" s="12">
        <f>F117+F118+F119+F120+F121</f>
        <v>252.41734895299996</v>
      </c>
      <c r="G116" s="12">
        <f>G117+G118+G119+G120+G121</f>
        <v>72.878387576318516</v>
      </c>
      <c r="H116" s="107">
        <f t="shared" ref="H116:H121" si="129">((G116-F116)/F116)*100</f>
        <v>-71.127821491426701</v>
      </c>
      <c r="I116" s="108">
        <f>(G116/G$179)*100</f>
        <v>7.3346841742793031E-2</v>
      </c>
      <c r="J116" s="23">
        <f>J117+J118+J119+J120+J121</f>
        <v>3435</v>
      </c>
      <c r="K116" s="23">
        <f>K117+K118+K119+K120+K121</f>
        <v>3499</v>
      </c>
      <c r="L116" s="107">
        <f t="shared" ref="L116:L121" si="130">((K116-J116)/J116)*100</f>
        <v>1.8631732168850075</v>
      </c>
      <c r="M116" s="23">
        <f>M117+M118+M119+M120+M121</f>
        <v>17495</v>
      </c>
      <c r="N116" s="23">
        <f>N117+N118+N119+N120+N121</f>
        <v>10143</v>
      </c>
      <c r="O116" s="107">
        <f t="shared" ref="O116:O121" si="131">((N116-M116)/M116)*100</f>
        <v>-42.023435267219206</v>
      </c>
      <c r="P116" s="108">
        <f>(N116/N$179)*100</f>
        <v>0.14927433511624649</v>
      </c>
      <c r="Q116" s="23">
        <f>Q117+Q118+Q119+Q120+Q121</f>
        <v>1030969</v>
      </c>
      <c r="R116" s="23">
        <f>R117+R118+R119+R120+R121</f>
        <v>308491</v>
      </c>
      <c r="S116" s="107">
        <f t="shared" ref="S116:S121" si="132">((R116-Q116)/Q116)*100</f>
        <v>-70.077567802717638</v>
      </c>
      <c r="T116" s="23">
        <f>T117+T118+T119+T120+T121</f>
        <v>4945496</v>
      </c>
      <c r="U116" s="23">
        <f>U117+U118+U119+U120+U121</f>
        <v>1567136</v>
      </c>
      <c r="V116" s="107">
        <f t="shared" ref="V116:V121" si="133">((U116-T116)/T116)*100</f>
        <v>-68.31185385651915</v>
      </c>
      <c r="W116" s="108">
        <f>(U116/U$179)*100</f>
        <v>3.728997684105543</v>
      </c>
      <c r="X116" s="12">
        <f>X117+X118+X119+X120+X121</f>
        <v>4918.6328521999985</v>
      </c>
      <c r="Y116" s="12">
        <f>Y117+Y118+Y119+Y120+Y121</f>
        <v>4961.6935005999994</v>
      </c>
      <c r="Z116" s="107">
        <f t="shared" ref="Z116:Z121" si="134">((Y116-X116)/X116)*100</f>
        <v>0.87545969975662652</v>
      </c>
      <c r="AA116" s="12">
        <f>AA117+AA118+AA119+AA120+AA121</f>
        <v>24195.303677</v>
      </c>
      <c r="AB116" s="12">
        <f>AB117+AB118+AB119+AB120+AB121</f>
        <v>13971.766329599999</v>
      </c>
      <c r="AC116" s="107">
        <f t="shared" ref="AC116:AC121" si="135">((AB116-AA116)/AA116)*100</f>
        <v>-42.254222074999092</v>
      </c>
      <c r="AD116" s="108">
        <f>(AB116/AB$179)*100</f>
        <v>0.85190022393418796</v>
      </c>
    </row>
    <row r="117" spans="1:30" s="31" customFormat="1" x14ac:dyDescent="0.2">
      <c r="A117" s="5"/>
      <c r="B117" s="8" t="s">
        <v>3</v>
      </c>
      <c r="C117" s="16">
        <v>0.48188910000000007</v>
      </c>
      <c r="D117" s="16">
        <v>0.22683430000000002</v>
      </c>
      <c r="E117" s="109">
        <f t="shared" si="128"/>
        <v>-52.928111467970531</v>
      </c>
      <c r="F117" s="16">
        <v>6.2060312</v>
      </c>
      <c r="G117" s="16">
        <v>0.65880450000000002</v>
      </c>
      <c r="H117" s="109">
        <f t="shared" si="129"/>
        <v>-89.384447503261015</v>
      </c>
      <c r="I117" s="110">
        <f>(G117/G$180)*100</f>
        <v>3.9639079269149311E-3</v>
      </c>
      <c r="J117" s="105">
        <v>34</v>
      </c>
      <c r="K117" s="105">
        <v>1092</v>
      </c>
      <c r="L117" s="109">
        <f t="shared" si="130"/>
        <v>3111.7647058823527</v>
      </c>
      <c r="M117" s="105">
        <v>231</v>
      </c>
      <c r="N117" s="105">
        <v>1119</v>
      </c>
      <c r="O117" s="109">
        <f t="shared" si="131"/>
        <v>384.41558441558442</v>
      </c>
      <c r="P117" s="110">
        <f>(N117/N$180)*100</f>
        <v>0.28491116576788522</v>
      </c>
      <c r="Q117" s="121">
        <v>0</v>
      </c>
      <c r="R117" s="121">
        <v>0</v>
      </c>
      <c r="S117" s="115" t="s">
        <v>59</v>
      </c>
      <c r="T117" s="105">
        <v>0</v>
      </c>
      <c r="U117" s="105">
        <v>0</v>
      </c>
      <c r="V117" s="115" t="s">
        <v>59</v>
      </c>
      <c r="W117" s="115" t="s">
        <v>59</v>
      </c>
      <c r="X117" s="16">
        <v>0.90590689999999996</v>
      </c>
      <c r="Y117" s="16">
        <v>20.6</v>
      </c>
      <c r="Z117" s="109">
        <f t="shared" si="134"/>
        <v>2173.9643554983409</v>
      </c>
      <c r="AA117" s="16">
        <v>24.999050899999997</v>
      </c>
      <c r="AB117" s="16">
        <v>21.4354999</v>
      </c>
      <c r="AC117" s="109">
        <f t="shared" si="135"/>
        <v>-14.254745167145513</v>
      </c>
      <c r="AD117" s="110">
        <f>(AB117/AB$180)*100</f>
        <v>0.17630237534918838</v>
      </c>
    </row>
    <row r="118" spans="1:30" s="31" customFormat="1" x14ac:dyDescent="0.2">
      <c r="A118" s="5"/>
      <c r="B118" s="8" t="s">
        <v>4</v>
      </c>
      <c r="C118" s="16">
        <v>13.952892600000002</v>
      </c>
      <c r="D118" s="16">
        <v>9.0518567000000001</v>
      </c>
      <c r="E118" s="109">
        <f t="shared" si="128"/>
        <v>-35.125590373998875</v>
      </c>
      <c r="F118" s="16">
        <v>67.988175024</v>
      </c>
      <c r="G118" s="16">
        <v>47.08348620000001</v>
      </c>
      <c r="H118" s="109">
        <f t="shared" si="129"/>
        <v>-30.747536342342741</v>
      </c>
      <c r="I118" s="110">
        <f>(G118/G$181)*100</f>
        <v>0.22768157187081678</v>
      </c>
      <c r="J118" s="105">
        <v>3343</v>
      </c>
      <c r="K118" s="105">
        <v>2388</v>
      </c>
      <c r="L118" s="109">
        <f t="shared" si="130"/>
        <v>-28.567155249775649</v>
      </c>
      <c r="M118" s="105">
        <v>16963</v>
      </c>
      <c r="N118" s="105">
        <v>8900</v>
      </c>
      <c r="O118" s="109">
        <f t="shared" si="131"/>
        <v>-47.532865648764961</v>
      </c>
      <c r="P118" s="110">
        <f>(N118/N$181)*100</f>
        <v>0.1392610340116128</v>
      </c>
      <c r="Q118" s="121">
        <v>0</v>
      </c>
      <c r="R118" s="121">
        <v>0</v>
      </c>
      <c r="S118" s="115" t="s">
        <v>59</v>
      </c>
      <c r="T118" s="105">
        <v>0</v>
      </c>
      <c r="U118" s="105">
        <v>0</v>
      </c>
      <c r="V118" s="115" t="s">
        <v>59</v>
      </c>
      <c r="W118" s="115" t="s">
        <v>59</v>
      </c>
      <c r="X118" s="16">
        <v>117.81200989999999</v>
      </c>
      <c r="Y118" s="16">
        <v>83.538929100000004</v>
      </c>
      <c r="Z118" s="109">
        <f t="shared" si="134"/>
        <v>-29.091330187042324</v>
      </c>
      <c r="AA118" s="16">
        <v>627.06763639999997</v>
      </c>
      <c r="AB118" s="16">
        <v>316.4106506</v>
      </c>
      <c r="AC118" s="109">
        <f t="shared" si="135"/>
        <v>-49.541224545327211</v>
      </c>
      <c r="AD118" s="110">
        <f>(AB118/AB$181)*100</f>
        <v>4.6641133886978658E-2</v>
      </c>
    </row>
    <row r="119" spans="1:30" s="31" customFormat="1" x14ac:dyDescent="0.2">
      <c r="A119" s="5"/>
      <c r="B119" s="8" t="s">
        <v>5</v>
      </c>
      <c r="C119" s="16">
        <v>27.301139459000009</v>
      </c>
      <c r="D119" s="16">
        <v>3.4682252100000017</v>
      </c>
      <c r="E119" s="109">
        <f t="shared" si="128"/>
        <v>-87.296408579544917</v>
      </c>
      <c r="F119" s="16">
        <v>129.21291662099998</v>
      </c>
      <c r="G119" s="16">
        <v>7.013972798000002</v>
      </c>
      <c r="H119" s="109">
        <f t="shared" si="129"/>
        <v>-94.571771165437752</v>
      </c>
      <c r="I119" s="110">
        <f>(G119/G$182)*100</f>
        <v>1.2352559004515635E-2</v>
      </c>
      <c r="J119" s="105">
        <v>1</v>
      </c>
      <c r="K119" s="105">
        <v>1</v>
      </c>
      <c r="L119" s="109">
        <f t="shared" si="130"/>
        <v>0</v>
      </c>
      <c r="M119" s="105">
        <v>11</v>
      </c>
      <c r="N119" s="105">
        <v>6</v>
      </c>
      <c r="O119" s="109">
        <f t="shared" si="131"/>
        <v>-45.454545454545453</v>
      </c>
      <c r="P119" s="110">
        <f>(N119/N$182)*100</f>
        <v>1.5267175572519083</v>
      </c>
      <c r="Q119" s="121">
        <v>278307</v>
      </c>
      <c r="R119" s="121">
        <v>-90193</v>
      </c>
      <c r="S119" s="109">
        <f t="shared" si="132"/>
        <v>-132.40773677988696</v>
      </c>
      <c r="T119" s="105">
        <v>1378546</v>
      </c>
      <c r="U119" s="105">
        <v>241435</v>
      </c>
      <c r="V119" s="109">
        <f t="shared" si="133"/>
        <v>-82.486257259460331</v>
      </c>
      <c r="W119" s="110">
        <f>(U119/U$182)*100</f>
        <v>1.5935762971474101</v>
      </c>
      <c r="X119" s="16">
        <v>1992.6210772999998</v>
      </c>
      <c r="Y119" s="16">
        <v>-96.75949150000001</v>
      </c>
      <c r="Z119" s="109">
        <f t="shared" si="134"/>
        <v>-104.8558901941913</v>
      </c>
      <c r="AA119" s="16">
        <v>10144.1370978</v>
      </c>
      <c r="AB119" s="16">
        <v>879.81457499999999</v>
      </c>
      <c r="AC119" s="109">
        <f t="shared" si="135"/>
        <v>-91.326866282290197</v>
      </c>
      <c r="AD119" s="110">
        <f>(AB119/AB$182)*100</f>
        <v>0.42658341364274022</v>
      </c>
    </row>
    <row r="120" spans="1:30" s="31" customFormat="1" x14ac:dyDescent="0.2">
      <c r="A120" s="5"/>
      <c r="B120" s="8" t="s">
        <v>6</v>
      </c>
      <c r="C120" s="16">
        <v>0</v>
      </c>
      <c r="D120" s="16">
        <v>0</v>
      </c>
      <c r="E120" s="115" t="s">
        <v>59</v>
      </c>
      <c r="F120" s="16">
        <v>0</v>
      </c>
      <c r="G120" s="16">
        <v>0</v>
      </c>
      <c r="H120" s="115" t="s">
        <v>59</v>
      </c>
      <c r="I120" s="110">
        <f>(G120/G$183)*100</f>
        <v>0</v>
      </c>
      <c r="J120" s="105">
        <v>0</v>
      </c>
      <c r="K120" s="105">
        <v>0</v>
      </c>
      <c r="L120" s="115" t="s">
        <v>59</v>
      </c>
      <c r="M120" s="105">
        <v>0</v>
      </c>
      <c r="N120" s="105">
        <v>0</v>
      </c>
      <c r="O120" s="115" t="s">
        <v>59</v>
      </c>
      <c r="P120" s="110">
        <f>(N120/N$183)*100</f>
        <v>0</v>
      </c>
      <c r="Q120" s="119">
        <v>0</v>
      </c>
      <c r="R120" s="119">
        <v>0</v>
      </c>
      <c r="S120" s="115" t="s">
        <v>59</v>
      </c>
      <c r="T120" s="105">
        <v>0</v>
      </c>
      <c r="U120" s="105">
        <v>0</v>
      </c>
      <c r="V120" s="115" t="s">
        <v>59</v>
      </c>
      <c r="W120" s="110">
        <f>(U120/U$183)*100</f>
        <v>0</v>
      </c>
      <c r="X120" s="16">
        <v>0</v>
      </c>
      <c r="Y120" s="16">
        <v>0</v>
      </c>
      <c r="Z120" s="115" t="s">
        <v>59</v>
      </c>
      <c r="AA120" s="16">
        <v>0</v>
      </c>
      <c r="AB120" s="16">
        <v>0</v>
      </c>
      <c r="AC120" s="115" t="s">
        <v>59</v>
      </c>
      <c r="AD120" s="110">
        <f>(AB120/AB$183)*100</f>
        <v>0</v>
      </c>
    </row>
    <row r="121" spans="1:30" s="31" customFormat="1" x14ac:dyDescent="0.2">
      <c r="A121" s="5"/>
      <c r="B121" s="26" t="s">
        <v>25</v>
      </c>
      <c r="C121" s="16">
        <v>9.9539708459999989</v>
      </c>
      <c r="D121" s="16">
        <v>9.0431226739828734</v>
      </c>
      <c r="E121" s="109">
        <f t="shared" si="128"/>
        <v>-9.1506011631845361</v>
      </c>
      <c r="F121" s="16">
        <v>49.010226107999991</v>
      </c>
      <c r="G121" s="16">
        <v>18.122124078318496</v>
      </c>
      <c r="H121" s="109">
        <f t="shared" si="129"/>
        <v>-63.023790099673903</v>
      </c>
      <c r="I121" s="110">
        <f>(G121/G$184)*100</f>
        <v>1.0006261836727501</v>
      </c>
      <c r="J121" s="105">
        <v>57</v>
      </c>
      <c r="K121" s="105">
        <v>18</v>
      </c>
      <c r="L121" s="109">
        <f t="shared" si="130"/>
        <v>-68.421052631578945</v>
      </c>
      <c r="M121" s="105">
        <v>290</v>
      </c>
      <c r="N121" s="105">
        <v>118</v>
      </c>
      <c r="O121" s="109">
        <f t="shared" si="131"/>
        <v>-59.310344827586206</v>
      </c>
      <c r="P121" s="110">
        <f>(N121/N$184)*100</f>
        <v>1.3380201836942964</v>
      </c>
      <c r="Q121" s="118">
        <v>752662</v>
      </c>
      <c r="R121" s="118">
        <v>398684</v>
      </c>
      <c r="S121" s="109">
        <f t="shared" si="132"/>
        <v>-47.030141019474875</v>
      </c>
      <c r="T121" s="105">
        <v>3566950</v>
      </c>
      <c r="U121" s="105">
        <v>1325701</v>
      </c>
      <c r="V121" s="109">
        <f t="shared" si="133"/>
        <v>-62.833765541989649</v>
      </c>
      <c r="W121" s="110">
        <f>(U121/U$184)*100</f>
        <v>5.1510173241827628</v>
      </c>
      <c r="X121" s="16">
        <v>2807.2938580999994</v>
      </c>
      <c r="Y121" s="16">
        <v>4954.3140629999998</v>
      </c>
      <c r="Z121" s="109">
        <f t="shared" si="134"/>
        <v>76.480066335240096</v>
      </c>
      <c r="AA121" s="16">
        <v>13399.099891900001</v>
      </c>
      <c r="AB121" s="16">
        <v>12754.105604099999</v>
      </c>
      <c r="AC121" s="109">
        <f t="shared" si="135"/>
        <v>-4.813713555415112</v>
      </c>
      <c r="AD121" s="110">
        <f>(AB121/AB$184)*100</f>
        <v>1.9042760413840942</v>
      </c>
    </row>
    <row r="122" spans="1:30" s="31" customFormat="1" x14ac:dyDescent="0.2">
      <c r="A122" s="5"/>
      <c r="B122" s="26"/>
      <c r="C122" s="16"/>
      <c r="D122" s="16"/>
      <c r="E122" s="109"/>
      <c r="F122" s="16"/>
      <c r="G122" s="16"/>
      <c r="H122" s="109"/>
      <c r="I122" s="110"/>
      <c r="J122" s="105"/>
      <c r="K122" s="105"/>
      <c r="L122" s="109"/>
      <c r="M122" s="105"/>
      <c r="N122" s="105"/>
      <c r="O122" s="109"/>
      <c r="P122" s="110"/>
      <c r="Q122" s="118"/>
      <c r="R122" s="118"/>
      <c r="S122" s="109"/>
      <c r="T122" s="105"/>
      <c r="U122" s="105"/>
      <c r="V122" s="109"/>
      <c r="W122" s="110"/>
      <c r="X122" s="16"/>
      <c r="Y122" s="16"/>
      <c r="Z122" s="109"/>
      <c r="AA122" s="16"/>
      <c r="AB122" s="16"/>
      <c r="AC122" s="109"/>
      <c r="AD122" s="110"/>
    </row>
    <row r="123" spans="1:30" s="32" customFormat="1" ht="15" x14ac:dyDescent="0.2">
      <c r="A123" s="17">
        <v>18</v>
      </c>
      <c r="B123" s="6" t="s">
        <v>40</v>
      </c>
      <c r="C123" s="12">
        <f>C124+C125+C126+C127+C128</f>
        <v>79.927423794000063</v>
      </c>
      <c r="D123" s="12">
        <f>D124+D125+D126+D127+D128</f>
        <v>70.559856218000021</v>
      </c>
      <c r="E123" s="107">
        <f t="shared" ref="E123:E128" si="136">((D123-C123)/C123)*100</f>
        <v>-11.720091967612298</v>
      </c>
      <c r="F123" s="12">
        <f>F124+F125+F126+F127+F128</f>
        <v>378.95554613100001</v>
      </c>
      <c r="G123" s="12">
        <f>G124+G125+G126+G127+G128</f>
        <v>299.57410970399991</v>
      </c>
      <c r="H123" s="107">
        <f t="shared" ref="H123:H128" si="137">((G123-F123)/F123)*100</f>
        <v>-20.947427010227464</v>
      </c>
      <c r="I123" s="108">
        <f>(G123/G$179)*100</f>
        <v>0.30149973874884906</v>
      </c>
      <c r="J123" s="23">
        <f>J124+J125+J126+J127+J128</f>
        <v>16311</v>
      </c>
      <c r="K123" s="23">
        <f>K124+K125+K126+K127+K128</f>
        <v>14733</v>
      </c>
      <c r="L123" s="107">
        <f t="shared" ref="L123:L128" si="138">((K123-J123)/J123)*100</f>
        <v>-9.6744528232481137</v>
      </c>
      <c r="M123" s="23">
        <f>M124+M125+M126+M127+M128</f>
        <v>85605</v>
      </c>
      <c r="N123" s="23">
        <f>N124+N125+N126+N127+N128</f>
        <v>66553</v>
      </c>
      <c r="O123" s="107">
        <f t="shared" ref="O123:O128" si="139">((N123-M123)/M123)*100</f>
        <v>-22.255709362770869</v>
      </c>
      <c r="P123" s="108">
        <f>(N123/N$179)*100</f>
        <v>0.97945921571443872</v>
      </c>
      <c r="Q123" s="23">
        <f>Q124+Q125+Q126+Q127+Q128</f>
        <v>602305</v>
      </c>
      <c r="R123" s="23">
        <f>R124+R125+R126+R127+R128</f>
        <v>3778</v>
      </c>
      <c r="S123" s="107">
        <f t="shared" ref="S123:S128" si="140">((R123-Q123)/Q123)*100</f>
        <v>-99.37274304546699</v>
      </c>
      <c r="T123" s="23">
        <f>T124+T125+T126+T127+T128</f>
        <v>720803</v>
      </c>
      <c r="U123" s="23">
        <f>U124+U125+U126+U127+U128</f>
        <v>-50350</v>
      </c>
      <c r="V123" s="107">
        <f t="shared" ref="V123:V128" si="141">((U123-T123)/T123)*100</f>
        <v>-106.98526504467934</v>
      </c>
      <c r="W123" s="108">
        <f>(U123/U$179)*100</f>
        <v>-0.11980774699497304</v>
      </c>
      <c r="X123" s="12">
        <f>X124+X125+X126+X127+X128</f>
        <v>3950.3799915999998</v>
      </c>
      <c r="Y123" s="12">
        <f>Y124+Y125+Y126+Y127+Y128</f>
        <v>1353.7713585999995</v>
      </c>
      <c r="Z123" s="107">
        <f t="shared" ref="Z123:Z128" si="142">((Y123-X123)/X123)*100</f>
        <v>-65.730604106981389</v>
      </c>
      <c r="AA123" s="12">
        <f>AA124+AA125+AA126+AA127+AA128</f>
        <v>10993.226675558999</v>
      </c>
      <c r="AB123" s="12">
        <f>AB124+AB125+AB126+AB127+AB128</f>
        <v>6758.4452625000013</v>
      </c>
      <c r="AC123" s="107">
        <f t="shared" ref="AC123:AC128" si="143">((AB123-AA123)/AA123)*100</f>
        <v>-38.521732863692286</v>
      </c>
      <c r="AD123" s="108">
        <f>(AB123/AB$179)*100</f>
        <v>0.41208254538104178</v>
      </c>
    </row>
    <row r="124" spans="1:30" s="35" customFormat="1" ht="14.25" customHeight="1" x14ac:dyDescent="0.2">
      <c r="A124" s="5"/>
      <c r="B124" s="8" t="s">
        <v>3</v>
      </c>
      <c r="C124" s="16">
        <v>3.9070729000000002</v>
      </c>
      <c r="D124" s="16">
        <v>3.2592031129999999</v>
      </c>
      <c r="E124" s="109">
        <f t="shared" si="136"/>
        <v>-16.581973348897591</v>
      </c>
      <c r="F124" s="16">
        <v>16.876560300000001</v>
      </c>
      <c r="G124" s="16">
        <v>14.023018016000002</v>
      </c>
      <c r="H124" s="109">
        <f t="shared" si="137"/>
        <v>-16.908316820934179</v>
      </c>
      <c r="I124" s="110">
        <f>(G124/G$180)*100</f>
        <v>8.4373971751700694E-2</v>
      </c>
      <c r="J124" s="105">
        <v>103</v>
      </c>
      <c r="K124" s="105">
        <v>132</v>
      </c>
      <c r="L124" s="109">
        <f t="shared" si="138"/>
        <v>28.155339805825243</v>
      </c>
      <c r="M124" s="105">
        <v>589</v>
      </c>
      <c r="N124" s="105">
        <v>528</v>
      </c>
      <c r="O124" s="109">
        <f t="shared" si="139"/>
        <v>-10.356536502546691</v>
      </c>
      <c r="P124" s="110">
        <f>(N124/N$180)*100</f>
        <v>0.13443529537573137</v>
      </c>
      <c r="Q124" s="118">
        <v>0</v>
      </c>
      <c r="R124" s="118">
        <v>0</v>
      </c>
      <c r="S124" s="115" t="s">
        <v>59</v>
      </c>
      <c r="T124" s="105">
        <v>0</v>
      </c>
      <c r="U124" s="105">
        <v>0</v>
      </c>
      <c r="V124" s="115" t="s">
        <v>59</v>
      </c>
      <c r="W124" s="115" t="s">
        <v>59</v>
      </c>
      <c r="X124" s="16">
        <v>1.9283807000000002</v>
      </c>
      <c r="Y124" s="16">
        <v>2.1715565999999988</v>
      </c>
      <c r="Z124" s="109">
        <f t="shared" si="142"/>
        <v>12.610367859416902</v>
      </c>
      <c r="AA124" s="16">
        <v>10.743123099999998</v>
      </c>
      <c r="AB124" s="16">
        <v>11.123244399999999</v>
      </c>
      <c r="AC124" s="109">
        <f t="shared" si="143"/>
        <v>3.5382755690475229</v>
      </c>
      <c r="AD124" s="110">
        <f>(AB124/AB$180)*100</f>
        <v>9.148629229354048E-2</v>
      </c>
    </row>
    <row r="125" spans="1:30" s="31" customFormat="1" x14ac:dyDescent="0.2">
      <c r="A125" s="5"/>
      <c r="B125" s="8" t="s">
        <v>4</v>
      </c>
      <c r="C125" s="16">
        <v>64.829948315000053</v>
      </c>
      <c r="D125" s="16">
        <v>65.291170258000022</v>
      </c>
      <c r="E125" s="109">
        <f t="shared" si="136"/>
        <v>0.71143345781945411</v>
      </c>
      <c r="F125" s="16">
        <v>332.38515561399998</v>
      </c>
      <c r="G125" s="16">
        <v>274.77178273099997</v>
      </c>
      <c r="H125" s="109">
        <f t="shared" si="137"/>
        <v>-17.333317060015343</v>
      </c>
      <c r="I125" s="110">
        <f>(G125/G$181)*100</f>
        <v>1.3287136626246807</v>
      </c>
      <c r="J125" s="105">
        <v>16202</v>
      </c>
      <c r="K125" s="105">
        <v>14596</v>
      </c>
      <c r="L125" s="109">
        <f t="shared" si="138"/>
        <v>-9.9123564991976298</v>
      </c>
      <c r="M125" s="105">
        <v>84993</v>
      </c>
      <c r="N125" s="105">
        <v>66008</v>
      </c>
      <c r="O125" s="109">
        <f t="shared" si="139"/>
        <v>-22.337133646300284</v>
      </c>
      <c r="P125" s="110">
        <f>(N125/N$181)*100</f>
        <v>1.0328474531503975</v>
      </c>
      <c r="Q125" s="119">
        <v>0</v>
      </c>
      <c r="R125" s="119">
        <v>0</v>
      </c>
      <c r="S125" s="115" t="s">
        <v>59</v>
      </c>
      <c r="T125" s="105">
        <v>0</v>
      </c>
      <c r="U125" s="105">
        <v>0</v>
      </c>
      <c r="V125" s="115" t="s">
        <v>59</v>
      </c>
      <c r="W125" s="115" t="s">
        <v>59</v>
      </c>
      <c r="X125" s="16">
        <v>957.56293649999998</v>
      </c>
      <c r="Y125" s="16">
        <v>1188.5122146999997</v>
      </c>
      <c r="Z125" s="109">
        <f t="shared" si="142"/>
        <v>24.118443748892922</v>
      </c>
      <c r="AA125" s="16">
        <v>4915.5661378999994</v>
      </c>
      <c r="AB125" s="16">
        <v>4823.9359775000012</v>
      </c>
      <c r="AC125" s="109">
        <f t="shared" si="143"/>
        <v>-1.8640815285448264</v>
      </c>
      <c r="AD125" s="110">
        <f>(AB125/AB$181)*100</f>
        <v>0.71108176466924156</v>
      </c>
    </row>
    <row r="126" spans="1:30" s="31" customFormat="1" x14ac:dyDescent="0.2">
      <c r="A126" s="5"/>
      <c r="B126" s="8" t="s">
        <v>5</v>
      </c>
      <c r="C126" s="16">
        <v>0</v>
      </c>
      <c r="D126" s="16">
        <v>0</v>
      </c>
      <c r="E126" s="115" t="s">
        <v>59</v>
      </c>
      <c r="F126" s="16">
        <v>0.71469776799999996</v>
      </c>
      <c r="G126" s="16">
        <v>0</v>
      </c>
      <c r="H126" s="109">
        <f t="shared" si="137"/>
        <v>-100</v>
      </c>
      <c r="I126" s="110">
        <f>(G126/G$182)*100</f>
        <v>0</v>
      </c>
      <c r="J126" s="105">
        <v>0</v>
      </c>
      <c r="K126" s="105">
        <v>0</v>
      </c>
      <c r="L126" s="115" t="s">
        <v>59</v>
      </c>
      <c r="M126" s="105">
        <v>0</v>
      </c>
      <c r="N126" s="105">
        <v>0</v>
      </c>
      <c r="O126" s="115" t="s">
        <v>59</v>
      </c>
      <c r="P126" s="110">
        <f>(N126/N$182)*100</f>
        <v>0</v>
      </c>
      <c r="Q126" s="118">
        <v>-512</v>
      </c>
      <c r="R126" s="118">
        <v>-786</v>
      </c>
      <c r="S126" s="109">
        <f t="shared" si="140"/>
        <v>53.515625</v>
      </c>
      <c r="T126" s="105">
        <v>63</v>
      </c>
      <c r="U126" s="105">
        <v>-2555</v>
      </c>
      <c r="V126" s="109">
        <f t="shared" si="141"/>
        <v>-4155.5555555555557</v>
      </c>
      <c r="W126" s="110">
        <f>(U126/U$182)*100</f>
        <v>-1.6864114313217358E-2</v>
      </c>
      <c r="X126" s="16">
        <v>-98.590679299999991</v>
      </c>
      <c r="Y126" s="16">
        <v>-64.053752599999996</v>
      </c>
      <c r="Z126" s="109">
        <f t="shared" si="142"/>
        <v>-35.030620485845461</v>
      </c>
      <c r="AA126" s="16">
        <v>-103.893677341</v>
      </c>
      <c r="AB126" s="16">
        <v>-217.33480729999999</v>
      </c>
      <c r="AC126" s="109">
        <f t="shared" si="143"/>
        <v>109.18963777426352</v>
      </c>
      <c r="AD126" s="110">
        <f>(AB126/AB$182)*100</f>
        <v>-0.10537609473157583</v>
      </c>
    </row>
    <row r="127" spans="1:30" s="31" customFormat="1" x14ac:dyDescent="0.2">
      <c r="A127" s="5"/>
      <c r="B127" s="8" t="s">
        <v>6</v>
      </c>
      <c r="C127" s="16">
        <v>2.636135291</v>
      </c>
      <c r="D127" s="16">
        <v>1.6039056970000001</v>
      </c>
      <c r="E127" s="109">
        <f t="shared" si="136"/>
        <v>-39.156927852835302</v>
      </c>
      <c r="F127" s="16">
        <v>17.246356860000002</v>
      </c>
      <c r="G127" s="16">
        <v>8.3434105020000011</v>
      </c>
      <c r="H127" s="109">
        <f t="shared" si="137"/>
        <v>-51.622185660838745</v>
      </c>
      <c r="I127" s="110">
        <f>(G127/G$183)*100</f>
        <v>0.24050698779782984</v>
      </c>
      <c r="J127" s="105">
        <v>1</v>
      </c>
      <c r="K127" s="105">
        <v>1</v>
      </c>
      <c r="L127" s="109">
        <f t="shared" si="138"/>
        <v>0</v>
      </c>
      <c r="M127" s="105">
        <v>7</v>
      </c>
      <c r="N127" s="105">
        <v>5</v>
      </c>
      <c r="O127" s="109">
        <f t="shared" si="139"/>
        <v>-28.571428571428569</v>
      </c>
      <c r="P127" s="110">
        <f>(N127/N$183)*100</f>
        <v>0.24630541871921183</v>
      </c>
      <c r="Q127" s="118">
        <v>121</v>
      </c>
      <c r="R127" s="118">
        <v>-316</v>
      </c>
      <c r="S127" s="109">
        <f t="shared" si="140"/>
        <v>-361.15702479338847</v>
      </c>
      <c r="T127" s="105">
        <v>-4243</v>
      </c>
      <c r="U127" s="105">
        <v>-4637</v>
      </c>
      <c r="V127" s="109">
        <f t="shared" si="141"/>
        <v>9.2858826302144699</v>
      </c>
      <c r="W127" s="110">
        <f>(U127/U$183)*100</f>
        <v>-0.40730245786874625</v>
      </c>
      <c r="X127" s="16">
        <v>-8.8162269000000002</v>
      </c>
      <c r="Y127" s="16">
        <v>-7.4367801000000009</v>
      </c>
      <c r="Z127" s="109">
        <f t="shared" si="142"/>
        <v>-15.646679873903874</v>
      </c>
      <c r="AA127" s="16">
        <v>11.691815999999996</v>
      </c>
      <c r="AB127" s="16">
        <v>-106.38378980000002</v>
      </c>
      <c r="AC127" s="109">
        <f t="shared" si="143"/>
        <v>-1009.8996238052331</v>
      </c>
      <c r="AD127" s="110">
        <f>(AB127/AB$183)*100</f>
        <v>-0.14471975408194296</v>
      </c>
    </row>
    <row r="128" spans="1:30" s="31" customFormat="1" x14ac:dyDescent="0.2">
      <c r="A128" s="5"/>
      <c r="B128" s="26" t="s">
        <v>25</v>
      </c>
      <c r="C128" s="16">
        <v>8.5542672880000019</v>
      </c>
      <c r="D128" s="16">
        <v>0.40557715</v>
      </c>
      <c r="E128" s="109">
        <f t="shared" si="136"/>
        <v>-95.258773938839312</v>
      </c>
      <c r="F128" s="16">
        <v>11.732775589000003</v>
      </c>
      <c r="G128" s="16">
        <v>2.4358984549999998</v>
      </c>
      <c r="H128" s="109">
        <f t="shared" si="137"/>
        <v>-79.238514906193529</v>
      </c>
      <c r="I128" s="110">
        <f>(G128/G$184)*100</f>
        <v>0.13449989440019111</v>
      </c>
      <c r="J128" s="105">
        <v>5</v>
      </c>
      <c r="K128" s="105">
        <v>4</v>
      </c>
      <c r="L128" s="109">
        <f t="shared" si="138"/>
        <v>-20</v>
      </c>
      <c r="M128" s="105">
        <v>16</v>
      </c>
      <c r="N128" s="105">
        <v>12</v>
      </c>
      <c r="O128" s="109">
        <f t="shared" si="139"/>
        <v>-25</v>
      </c>
      <c r="P128" s="110">
        <f>(N128/N$184)*100</f>
        <v>0.1360698491892505</v>
      </c>
      <c r="Q128" s="14">
        <v>602696</v>
      </c>
      <c r="R128" s="14">
        <v>4880</v>
      </c>
      <c r="S128" s="109">
        <f t="shared" si="140"/>
        <v>-99.190304896664315</v>
      </c>
      <c r="T128" s="105">
        <v>724983</v>
      </c>
      <c r="U128" s="105">
        <v>-43158</v>
      </c>
      <c r="V128" s="109">
        <f t="shared" si="141"/>
        <v>-105.95296717302335</v>
      </c>
      <c r="W128" s="110">
        <f>(U128/U$184)*100</f>
        <v>-0.16769060721616688</v>
      </c>
      <c r="X128" s="16">
        <v>3098.2955806</v>
      </c>
      <c r="Y128" s="16">
        <v>234.57811999999998</v>
      </c>
      <c r="Z128" s="109">
        <f t="shared" si="142"/>
        <v>-92.428801129601297</v>
      </c>
      <c r="AA128" s="16">
        <v>6159.1192758999996</v>
      </c>
      <c r="AB128" s="16">
        <v>2247.1046377000002</v>
      </c>
      <c r="AC128" s="109">
        <f t="shared" si="143"/>
        <v>-63.515812293282103</v>
      </c>
      <c r="AD128" s="110">
        <f>(AB128/AB$184)*100</f>
        <v>0.33550824000387863</v>
      </c>
    </row>
    <row r="129" spans="1:30" s="31" customFormat="1" x14ac:dyDescent="0.2">
      <c r="A129" s="5"/>
      <c r="B129" s="26"/>
      <c r="C129" s="16"/>
      <c r="D129" s="16"/>
      <c r="E129" s="109"/>
      <c r="F129" s="16"/>
      <c r="G129" s="16"/>
      <c r="H129" s="109"/>
      <c r="I129" s="110"/>
      <c r="J129" s="105"/>
      <c r="K129" s="105"/>
      <c r="L129" s="109"/>
      <c r="M129" s="105"/>
      <c r="N129" s="105"/>
      <c r="O129" s="109"/>
      <c r="P129" s="110"/>
      <c r="Q129" s="14"/>
      <c r="R129" s="14"/>
      <c r="S129" s="109"/>
      <c r="T129" s="105"/>
      <c r="U129" s="105"/>
      <c r="V129" s="109"/>
      <c r="W129" s="110"/>
      <c r="X129" s="16"/>
      <c r="Y129" s="16"/>
      <c r="Z129" s="109"/>
      <c r="AA129" s="16"/>
      <c r="AB129" s="16"/>
      <c r="AC129" s="109"/>
      <c r="AD129" s="110"/>
    </row>
    <row r="130" spans="1:30" s="32" customFormat="1" ht="15" x14ac:dyDescent="0.2">
      <c r="A130" s="17">
        <v>19</v>
      </c>
      <c r="B130" s="6" t="s">
        <v>12</v>
      </c>
      <c r="C130" s="12">
        <f>C131+C132+C133+C134+C135</f>
        <v>3.9775000000000001E-3</v>
      </c>
      <c r="D130" s="12">
        <f>D131+D132+D133+D134+D135</f>
        <v>3.9775000000000001E-3</v>
      </c>
      <c r="E130" s="116" t="s">
        <v>59</v>
      </c>
      <c r="F130" s="12">
        <f>F131+F132+F133+F134+F135</f>
        <v>0</v>
      </c>
      <c r="G130" s="12">
        <f>G131+G132+G133+G134+G135</f>
        <v>0</v>
      </c>
      <c r="H130" s="116" t="s">
        <v>59</v>
      </c>
      <c r="I130" s="108">
        <f>(G130/G$179)*100</f>
        <v>0</v>
      </c>
      <c r="J130" s="23">
        <f>J131+J132+J133+J134+J135</f>
        <v>0</v>
      </c>
      <c r="K130" s="23">
        <f>K131+K132+K133+K134+K135</f>
        <v>0</v>
      </c>
      <c r="L130" s="116" t="s">
        <v>59</v>
      </c>
      <c r="M130" s="23">
        <f>M131+M132+M133+M134+M135</f>
        <v>0</v>
      </c>
      <c r="N130" s="23">
        <f>N131+N132+N133+N134+N135</f>
        <v>0</v>
      </c>
      <c r="O130" s="116" t="s">
        <v>59</v>
      </c>
      <c r="P130" s="108">
        <f>(N130/N$179)*100</f>
        <v>0</v>
      </c>
      <c r="Q130" s="23">
        <f>Q131+Q132+Q133+Q134+Q135</f>
        <v>0</v>
      </c>
      <c r="R130" s="23">
        <f>R131+R132+R133+R134+R135</f>
        <v>0</v>
      </c>
      <c r="S130" s="116" t="s">
        <v>59</v>
      </c>
      <c r="T130" s="23">
        <f>T131+T132+T133+T134+T135</f>
        <v>0</v>
      </c>
      <c r="U130" s="23">
        <f>U131+U132+U133+U134+U135</f>
        <v>0</v>
      </c>
      <c r="V130" s="116" t="s">
        <v>59</v>
      </c>
      <c r="W130" s="108">
        <f>(U130/U$179)*100</f>
        <v>0</v>
      </c>
      <c r="X130" s="12">
        <f>X131+X132+X133+X134+X135</f>
        <v>0</v>
      </c>
      <c r="Y130" s="12">
        <f>Y131+Y132+Y133+Y134+Y135</f>
        <v>0</v>
      </c>
      <c r="Z130" s="116" t="s">
        <v>59</v>
      </c>
      <c r="AA130" s="12">
        <f>AA131+AA132+AA133+AA134+AA135</f>
        <v>0</v>
      </c>
      <c r="AB130" s="12">
        <f>AB131+AB132+AB133+AB134+AB135</f>
        <v>0</v>
      </c>
      <c r="AC130" s="116" t="s">
        <v>59</v>
      </c>
      <c r="AD130" s="108">
        <f>(AB130/AB$179)*100</f>
        <v>0</v>
      </c>
    </row>
    <row r="131" spans="1:30" s="31" customFormat="1" x14ac:dyDescent="0.2">
      <c r="A131" s="5"/>
      <c r="B131" s="8" t="s">
        <v>3</v>
      </c>
      <c r="C131" s="16">
        <v>0</v>
      </c>
      <c r="D131" s="16">
        <v>0</v>
      </c>
      <c r="E131" s="115" t="s">
        <v>59</v>
      </c>
      <c r="F131" s="16">
        <v>0</v>
      </c>
      <c r="G131" s="16">
        <v>0</v>
      </c>
      <c r="H131" s="115" t="s">
        <v>59</v>
      </c>
      <c r="I131" s="110">
        <f>(G131/G$180)*100</f>
        <v>0</v>
      </c>
      <c r="J131" s="105">
        <v>0</v>
      </c>
      <c r="K131" s="105">
        <v>0</v>
      </c>
      <c r="L131" s="115" t="s">
        <v>59</v>
      </c>
      <c r="M131" s="105">
        <v>0</v>
      </c>
      <c r="N131" s="105">
        <v>0</v>
      </c>
      <c r="O131" s="115" t="s">
        <v>59</v>
      </c>
      <c r="P131" s="110">
        <f>(N131/N$180)*100</f>
        <v>0</v>
      </c>
      <c r="Q131" s="118">
        <v>0</v>
      </c>
      <c r="R131" s="118">
        <v>0</v>
      </c>
      <c r="S131" s="115" t="s">
        <v>59</v>
      </c>
      <c r="T131" s="105">
        <v>0</v>
      </c>
      <c r="U131" s="105">
        <v>0</v>
      </c>
      <c r="V131" s="115" t="s">
        <v>59</v>
      </c>
      <c r="W131" s="115" t="s">
        <v>59</v>
      </c>
      <c r="X131" s="16">
        <v>0</v>
      </c>
      <c r="Y131" s="16">
        <v>0</v>
      </c>
      <c r="Z131" s="115" t="s">
        <v>59</v>
      </c>
      <c r="AA131" s="16">
        <v>0</v>
      </c>
      <c r="AB131" s="16">
        <v>0</v>
      </c>
      <c r="AC131" s="115" t="s">
        <v>59</v>
      </c>
      <c r="AD131" s="110">
        <f>(AB131/AB$180)*100</f>
        <v>0</v>
      </c>
    </row>
    <row r="132" spans="1:30" s="31" customFormat="1" x14ac:dyDescent="0.2">
      <c r="A132" s="5"/>
      <c r="B132" s="8" t="s">
        <v>4</v>
      </c>
      <c r="C132" s="16">
        <v>3.9775000000000001E-3</v>
      </c>
      <c r="D132" s="16">
        <v>3.9775000000000001E-3</v>
      </c>
      <c r="E132" s="115" t="s">
        <v>59</v>
      </c>
      <c r="F132" s="16">
        <v>0</v>
      </c>
      <c r="G132" s="16">
        <v>0</v>
      </c>
      <c r="H132" s="115" t="s">
        <v>59</v>
      </c>
      <c r="I132" s="110">
        <f>(G132/G$181)*100</f>
        <v>0</v>
      </c>
      <c r="J132" s="105">
        <v>0</v>
      </c>
      <c r="K132" s="105">
        <v>0</v>
      </c>
      <c r="L132" s="115" t="s">
        <v>59</v>
      </c>
      <c r="M132" s="105">
        <v>0</v>
      </c>
      <c r="N132" s="105">
        <v>0</v>
      </c>
      <c r="O132" s="115" t="s">
        <v>59</v>
      </c>
      <c r="P132" s="110">
        <f>(N132/N$181)*100</f>
        <v>0</v>
      </c>
      <c r="Q132" s="118">
        <v>0</v>
      </c>
      <c r="R132" s="118">
        <v>0</v>
      </c>
      <c r="S132" s="115" t="s">
        <v>59</v>
      </c>
      <c r="T132" s="105">
        <v>0</v>
      </c>
      <c r="U132" s="105">
        <v>0</v>
      </c>
      <c r="V132" s="115" t="s">
        <v>59</v>
      </c>
      <c r="W132" s="115" t="s">
        <v>59</v>
      </c>
      <c r="X132" s="16">
        <v>0</v>
      </c>
      <c r="Y132" s="16">
        <v>0</v>
      </c>
      <c r="Z132" s="115" t="s">
        <v>59</v>
      </c>
      <c r="AA132" s="16">
        <v>0</v>
      </c>
      <c r="AB132" s="16">
        <v>0</v>
      </c>
      <c r="AC132" s="115" t="s">
        <v>59</v>
      </c>
      <c r="AD132" s="110">
        <f>(AB132/AB$181)*100</f>
        <v>0</v>
      </c>
    </row>
    <row r="133" spans="1:30" s="31" customFormat="1" x14ac:dyDescent="0.2">
      <c r="A133" s="5"/>
      <c r="B133" s="8" t="s">
        <v>5</v>
      </c>
      <c r="C133" s="16">
        <v>0</v>
      </c>
      <c r="D133" s="16">
        <v>0</v>
      </c>
      <c r="E133" s="115" t="s">
        <v>59</v>
      </c>
      <c r="F133" s="16">
        <v>0</v>
      </c>
      <c r="G133" s="16">
        <v>0</v>
      </c>
      <c r="H133" s="115" t="s">
        <v>59</v>
      </c>
      <c r="I133" s="110">
        <f>(G133/G$182)*100</f>
        <v>0</v>
      </c>
      <c r="J133" s="105">
        <v>0</v>
      </c>
      <c r="K133" s="105">
        <v>0</v>
      </c>
      <c r="L133" s="115" t="s">
        <v>59</v>
      </c>
      <c r="M133" s="105">
        <v>0</v>
      </c>
      <c r="N133" s="105">
        <v>0</v>
      </c>
      <c r="O133" s="115" t="s">
        <v>59</v>
      </c>
      <c r="P133" s="110">
        <f>(N133/N$182)*100</f>
        <v>0</v>
      </c>
      <c r="Q133" s="118">
        <v>0</v>
      </c>
      <c r="R133" s="118">
        <v>0</v>
      </c>
      <c r="S133" s="115" t="s">
        <v>59</v>
      </c>
      <c r="T133" s="105">
        <v>0</v>
      </c>
      <c r="U133" s="105">
        <v>0</v>
      </c>
      <c r="V133" s="115" t="s">
        <v>59</v>
      </c>
      <c r="W133" s="110">
        <f>(U133/U$182)*100</f>
        <v>0</v>
      </c>
      <c r="X133" s="16">
        <v>0</v>
      </c>
      <c r="Y133" s="16">
        <v>0</v>
      </c>
      <c r="Z133" s="115" t="s">
        <v>59</v>
      </c>
      <c r="AA133" s="16">
        <v>0</v>
      </c>
      <c r="AB133" s="16">
        <v>0</v>
      </c>
      <c r="AC133" s="115" t="s">
        <v>59</v>
      </c>
      <c r="AD133" s="110">
        <f>(AB133/AB$182)*100</f>
        <v>0</v>
      </c>
    </row>
    <row r="134" spans="1:30" s="31" customFormat="1" x14ac:dyDescent="0.2">
      <c r="A134" s="5"/>
      <c r="B134" s="8" t="s">
        <v>6</v>
      </c>
      <c r="C134" s="16">
        <v>0</v>
      </c>
      <c r="D134" s="16">
        <v>0</v>
      </c>
      <c r="E134" s="115" t="s">
        <v>59</v>
      </c>
      <c r="F134" s="16">
        <v>0</v>
      </c>
      <c r="G134" s="16">
        <v>0</v>
      </c>
      <c r="H134" s="115" t="s">
        <v>59</v>
      </c>
      <c r="I134" s="110">
        <f>(G134/G$183)*100</f>
        <v>0</v>
      </c>
      <c r="J134" s="105">
        <v>0</v>
      </c>
      <c r="K134" s="105">
        <v>0</v>
      </c>
      <c r="L134" s="115" t="s">
        <v>59</v>
      </c>
      <c r="M134" s="105">
        <v>0</v>
      </c>
      <c r="N134" s="105">
        <v>0</v>
      </c>
      <c r="O134" s="115" t="s">
        <v>59</v>
      </c>
      <c r="P134" s="110">
        <f>(N134/N$183)*100</f>
        <v>0</v>
      </c>
      <c r="Q134" s="119">
        <v>0</v>
      </c>
      <c r="R134" s="119">
        <v>0</v>
      </c>
      <c r="S134" s="115" t="s">
        <v>59</v>
      </c>
      <c r="T134" s="105">
        <v>0</v>
      </c>
      <c r="U134" s="105">
        <v>0</v>
      </c>
      <c r="V134" s="115" t="s">
        <v>59</v>
      </c>
      <c r="W134" s="110">
        <f>(U134/U$183)*100</f>
        <v>0</v>
      </c>
      <c r="X134" s="16">
        <v>0</v>
      </c>
      <c r="Y134" s="16">
        <v>0</v>
      </c>
      <c r="Z134" s="115" t="s">
        <v>59</v>
      </c>
      <c r="AA134" s="16">
        <v>0</v>
      </c>
      <c r="AB134" s="16">
        <v>0</v>
      </c>
      <c r="AC134" s="115" t="s">
        <v>59</v>
      </c>
      <c r="AD134" s="110">
        <f>(AB134/AB$183)*100</f>
        <v>0</v>
      </c>
    </row>
    <row r="135" spans="1:30" s="31" customFormat="1" x14ac:dyDescent="0.2">
      <c r="A135" s="5"/>
      <c r="B135" s="26" t="s">
        <v>25</v>
      </c>
      <c r="C135" s="16">
        <v>0</v>
      </c>
      <c r="D135" s="16">
        <v>0</v>
      </c>
      <c r="E135" s="115" t="s">
        <v>59</v>
      </c>
      <c r="F135" s="16">
        <v>0</v>
      </c>
      <c r="G135" s="16">
        <v>0</v>
      </c>
      <c r="H135" s="115" t="s">
        <v>59</v>
      </c>
      <c r="I135" s="110">
        <f>(G135/G$184)*100</f>
        <v>0</v>
      </c>
      <c r="J135" s="105">
        <v>0</v>
      </c>
      <c r="K135" s="105">
        <v>0</v>
      </c>
      <c r="L135" s="115" t="s">
        <v>59</v>
      </c>
      <c r="M135" s="105">
        <v>0</v>
      </c>
      <c r="N135" s="105">
        <v>0</v>
      </c>
      <c r="O135" s="115" t="s">
        <v>59</v>
      </c>
      <c r="P135" s="110">
        <f>(N135/N$184)*100</f>
        <v>0</v>
      </c>
      <c r="Q135" s="118">
        <v>0</v>
      </c>
      <c r="R135" s="118">
        <v>0</v>
      </c>
      <c r="S135" s="115" t="s">
        <v>59</v>
      </c>
      <c r="T135" s="105">
        <v>0</v>
      </c>
      <c r="U135" s="105">
        <v>0</v>
      </c>
      <c r="V135" s="115" t="s">
        <v>59</v>
      </c>
      <c r="W135" s="110">
        <f>(U135/U$184)*100</f>
        <v>0</v>
      </c>
      <c r="X135" s="16">
        <v>0</v>
      </c>
      <c r="Y135" s="16">
        <v>0</v>
      </c>
      <c r="Z135" s="115" t="s">
        <v>59</v>
      </c>
      <c r="AA135" s="16">
        <v>0</v>
      </c>
      <c r="AB135" s="16">
        <v>0</v>
      </c>
      <c r="AC135" s="115" t="s">
        <v>59</v>
      </c>
      <c r="AD135" s="110">
        <f>(AB135/AB$184)*100</f>
        <v>0</v>
      </c>
    </row>
    <row r="136" spans="1:30" s="31" customFormat="1" x14ac:dyDescent="0.2">
      <c r="A136" s="5"/>
      <c r="B136" s="26"/>
      <c r="C136" s="16"/>
      <c r="D136" s="16"/>
      <c r="E136" s="109"/>
      <c r="F136" s="16"/>
      <c r="G136" s="16"/>
      <c r="H136" s="109"/>
      <c r="I136" s="110"/>
      <c r="J136" s="105"/>
      <c r="K136" s="105"/>
      <c r="L136" s="109"/>
      <c r="M136" s="105"/>
      <c r="N136" s="105"/>
      <c r="O136" s="109"/>
      <c r="P136" s="110"/>
      <c r="Q136" s="118"/>
      <c r="R136" s="118"/>
      <c r="S136" s="109"/>
      <c r="T136" s="105"/>
      <c r="U136" s="105"/>
      <c r="V136" s="109"/>
      <c r="W136" s="110"/>
      <c r="X136" s="16"/>
      <c r="Y136" s="16"/>
      <c r="Z136" s="109"/>
      <c r="AA136" s="16"/>
      <c r="AB136" s="16"/>
      <c r="AC136" s="109"/>
      <c r="AD136" s="110"/>
    </row>
    <row r="137" spans="1:30" s="32" customFormat="1" ht="15" x14ac:dyDescent="0.2">
      <c r="A137" s="20">
        <v>20</v>
      </c>
      <c r="B137" s="6" t="s">
        <v>7</v>
      </c>
      <c r="C137" s="12">
        <f>C138+C139+C140+C141+C142</f>
        <v>1432.4024097889999</v>
      </c>
      <c r="D137" s="12">
        <f>D138+D139+D140+D141+D142</f>
        <v>1805.7660912130007</v>
      </c>
      <c r="E137" s="107">
        <f t="shared" ref="E137:E142" si="144">((D137-C137)/C137)*100</f>
        <v>26.065558035398666</v>
      </c>
      <c r="F137" s="12">
        <f>F138+F139+F140+F141+F142</f>
        <v>5928.7648548460047</v>
      </c>
      <c r="G137" s="12">
        <f>G138+G139+G140+G141+G142</f>
        <v>6773.144430346998</v>
      </c>
      <c r="H137" s="107">
        <f t="shared" ref="H137:H142" si="145">((G137-F137)/F137)*100</f>
        <v>14.242082392773955</v>
      </c>
      <c r="I137" s="108">
        <f>(G137/G$179)*100</f>
        <v>6.8166814491264951</v>
      </c>
      <c r="J137" s="23">
        <f>J138+J139+J140+J141+J142</f>
        <v>130763</v>
      </c>
      <c r="K137" s="23">
        <f>K138+K139+K140+K141+K142</f>
        <v>126724</v>
      </c>
      <c r="L137" s="107">
        <f t="shared" ref="L137:L142" si="146">((K137-J137)/J137)*100</f>
        <v>-3.0887942307839373</v>
      </c>
      <c r="M137" s="23">
        <f>M138+M139+M140+M141+M142</f>
        <v>561158</v>
      </c>
      <c r="N137" s="23">
        <f>N138+N139+N140+N141+N142</f>
        <v>450308</v>
      </c>
      <c r="O137" s="107">
        <f t="shared" ref="O137:O142" si="147">((N137-M137)/M137)*100</f>
        <v>-19.753794831402207</v>
      </c>
      <c r="P137" s="108">
        <f>(N137/N$179)*100</f>
        <v>6.627174139557007</v>
      </c>
      <c r="Q137" s="23">
        <f>Q138+Q139+Q140+Q141+Q142</f>
        <v>373355</v>
      </c>
      <c r="R137" s="23">
        <f>R138+R139+R140+R141+R142</f>
        <v>1037136</v>
      </c>
      <c r="S137" s="107">
        <f t="shared" ref="S137:S142" si="148">((R137-Q137)/Q137)*100</f>
        <v>177.78816407976322</v>
      </c>
      <c r="T137" s="23">
        <f>T138+T139+T140+T141+T142</f>
        <v>1924471</v>
      </c>
      <c r="U137" s="23">
        <f>U138+U139+U140+U141+U142</f>
        <v>3203107</v>
      </c>
      <c r="V137" s="107">
        <f t="shared" ref="V137:V142" si="149">((U137-T137)/T137)*100</f>
        <v>66.440907657221132</v>
      </c>
      <c r="W137" s="108">
        <f>(U137/U$179)*100</f>
        <v>7.6217881440680664</v>
      </c>
      <c r="X137" s="12">
        <f>X138+X139+X140+X141+X142</f>
        <v>32515.198814800002</v>
      </c>
      <c r="Y137" s="12">
        <f>Y138+Y139+Y140+Y141+Y142</f>
        <v>47136.046532</v>
      </c>
      <c r="Z137" s="107">
        <f t="shared" ref="Z137:Z142" si="150">((Y137-X137)/X137)*100</f>
        <v>44.966195041517018</v>
      </c>
      <c r="AA137" s="12">
        <f>AA138+AA139+AA140+AA141+AA142</f>
        <v>173226.75206100001</v>
      </c>
      <c r="AB137" s="12">
        <f>AB138+AB139+AB140+AB141+AB142</f>
        <v>176231.66548899998</v>
      </c>
      <c r="AC137" s="107">
        <f t="shared" ref="AC137:AC142" si="151">((AB137-AA137)/AA137)*100</f>
        <v>1.7346705357275425</v>
      </c>
      <c r="AD137" s="108">
        <f>(AB137/AB$179)*100</f>
        <v>10.745369751590466</v>
      </c>
    </row>
    <row r="138" spans="1:30" s="31" customFormat="1" x14ac:dyDescent="0.2">
      <c r="A138" s="9"/>
      <c r="B138" s="8" t="s">
        <v>3</v>
      </c>
      <c r="C138" s="16">
        <v>145.00069880500007</v>
      </c>
      <c r="D138" s="16">
        <v>202.20306919300003</v>
      </c>
      <c r="E138" s="109">
        <f t="shared" si="144"/>
        <v>39.449720490607355</v>
      </c>
      <c r="F138" s="16">
        <v>591.28261949399996</v>
      </c>
      <c r="G138" s="16">
        <v>756.61286692800013</v>
      </c>
      <c r="H138" s="109">
        <f t="shared" si="145"/>
        <v>27.961289911664295</v>
      </c>
      <c r="I138" s="110">
        <f>(G138/G$180)*100</f>
        <v>4.5524032407515911</v>
      </c>
      <c r="J138" s="105">
        <v>2784</v>
      </c>
      <c r="K138" s="105">
        <v>3814</v>
      </c>
      <c r="L138" s="109">
        <f t="shared" si="146"/>
        <v>36.997126436781606</v>
      </c>
      <c r="M138" s="105">
        <v>11858</v>
      </c>
      <c r="N138" s="105">
        <v>14397</v>
      </c>
      <c r="O138" s="109">
        <f t="shared" si="147"/>
        <v>21.411705177938945</v>
      </c>
      <c r="P138" s="110">
        <f>(N138/N$180)*100</f>
        <v>3.6656533097053119</v>
      </c>
      <c r="Q138" s="14">
        <v>0</v>
      </c>
      <c r="R138" s="14">
        <v>0</v>
      </c>
      <c r="S138" s="115" t="s">
        <v>59</v>
      </c>
      <c r="T138" s="105">
        <v>0</v>
      </c>
      <c r="U138" s="105">
        <v>0</v>
      </c>
      <c r="V138" s="115" t="s">
        <v>59</v>
      </c>
      <c r="W138" s="115" t="s">
        <v>59</v>
      </c>
      <c r="X138" s="16">
        <v>140.64218</v>
      </c>
      <c r="Y138" s="16">
        <v>191.33160000000001</v>
      </c>
      <c r="Z138" s="109">
        <f t="shared" si="150"/>
        <v>36.041406639174689</v>
      </c>
      <c r="AA138" s="16">
        <v>554.85310200000004</v>
      </c>
      <c r="AB138" s="16">
        <v>661.75481300000001</v>
      </c>
      <c r="AC138" s="109">
        <f t="shared" si="151"/>
        <v>19.266669072348446</v>
      </c>
      <c r="AD138" s="110">
        <f>(AB138/AB$180)*100</f>
        <v>5.4427909764146891</v>
      </c>
    </row>
    <row r="139" spans="1:30" s="31" customFormat="1" x14ac:dyDescent="0.2">
      <c r="A139" s="9"/>
      <c r="B139" s="8" t="s">
        <v>4</v>
      </c>
      <c r="C139" s="16">
        <v>824.38193473899946</v>
      </c>
      <c r="D139" s="16">
        <v>700.01376836500128</v>
      </c>
      <c r="E139" s="109">
        <f t="shared" si="144"/>
        <v>-15.086231409640643</v>
      </c>
      <c r="F139" s="16">
        <v>3240.3750752460051</v>
      </c>
      <c r="G139" s="16">
        <v>2409.9112973629999</v>
      </c>
      <c r="H139" s="109">
        <f t="shared" si="145"/>
        <v>-25.628631210847018</v>
      </c>
      <c r="I139" s="110">
        <f>(G139/G$181)*100</f>
        <v>11.65360589320268</v>
      </c>
      <c r="J139" s="105">
        <v>127900</v>
      </c>
      <c r="K139" s="105">
        <v>122868</v>
      </c>
      <c r="L139" s="109">
        <f t="shared" si="146"/>
        <v>-3.9343236903831116</v>
      </c>
      <c r="M139" s="105">
        <v>548936</v>
      </c>
      <c r="N139" s="105">
        <v>435723</v>
      </c>
      <c r="O139" s="109">
        <f t="shared" si="147"/>
        <v>-20.624080038474428</v>
      </c>
      <c r="P139" s="110">
        <f>(N139/N$181)*100</f>
        <v>6.8178916317575249</v>
      </c>
      <c r="Q139" s="118">
        <v>0</v>
      </c>
      <c r="R139" s="118">
        <v>0</v>
      </c>
      <c r="S139" s="115" t="s">
        <v>59</v>
      </c>
      <c r="T139" s="105">
        <v>0</v>
      </c>
      <c r="U139" s="105">
        <v>0</v>
      </c>
      <c r="V139" s="115" t="s">
        <v>59</v>
      </c>
      <c r="W139" s="115" t="s">
        <v>59</v>
      </c>
      <c r="X139" s="16">
        <v>11251.032209999999</v>
      </c>
      <c r="Y139" s="16">
        <v>11668.37616</v>
      </c>
      <c r="Z139" s="109">
        <f t="shared" si="150"/>
        <v>3.7093836566307408</v>
      </c>
      <c r="AA139" s="16">
        <v>48362.512490000001</v>
      </c>
      <c r="AB139" s="16">
        <v>36696.555657000004</v>
      </c>
      <c r="AC139" s="109">
        <f t="shared" si="151"/>
        <v>-24.12189986079029</v>
      </c>
      <c r="AD139" s="110">
        <f>(AB139/AB$181)*100</f>
        <v>5.4093279171971753</v>
      </c>
    </row>
    <row r="140" spans="1:30" s="31" customFormat="1" x14ac:dyDescent="0.2">
      <c r="A140" s="9"/>
      <c r="B140" s="8" t="s">
        <v>5</v>
      </c>
      <c r="C140" s="16">
        <v>451.07986034200007</v>
      </c>
      <c r="D140" s="16">
        <v>870.98517044199934</v>
      </c>
      <c r="E140" s="109">
        <f t="shared" si="144"/>
        <v>93.088906647624469</v>
      </c>
      <c r="F140" s="16">
        <v>2021.8458442449999</v>
      </c>
      <c r="G140" s="16">
        <v>3453.8530858259987</v>
      </c>
      <c r="H140" s="109">
        <f t="shared" si="145"/>
        <v>70.826727253073088</v>
      </c>
      <c r="I140" s="110">
        <f>(G140/G$182)*100</f>
        <v>6.0827045191506102</v>
      </c>
      <c r="J140" s="105">
        <v>11</v>
      </c>
      <c r="K140" s="105">
        <v>7</v>
      </c>
      <c r="L140" s="109">
        <f t="shared" si="146"/>
        <v>-36.363636363636367</v>
      </c>
      <c r="M140" s="105">
        <v>25</v>
      </c>
      <c r="N140" s="105">
        <v>31</v>
      </c>
      <c r="O140" s="109">
        <f t="shared" si="147"/>
        <v>24</v>
      </c>
      <c r="P140" s="110">
        <f>(N140/N$182)*100</f>
        <v>7.888040712468193</v>
      </c>
      <c r="Q140" s="118">
        <v>26180</v>
      </c>
      <c r="R140" s="118">
        <v>33245</v>
      </c>
      <c r="S140" s="109">
        <f t="shared" si="148"/>
        <v>26.986249045072576</v>
      </c>
      <c r="T140" s="105">
        <v>141224</v>
      </c>
      <c r="U140" s="105">
        <v>102533</v>
      </c>
      <c r="V140" s="109">
        <f t="shared" si="149"/>
        <v>-27.396901376536565</v>
      </c>
      <c r="W140" s="110">
        <f>(U140/U$182)*100</f>
        <v>0.67676251776012353</v>
      </c>
      <c r="X140" s="16">
        <v>4340.4155679999994</v>
      </c>
      <c r="Y140" s="16">
        <v>4326.2349690000001</v>
      </c>
      <c r="Z140" s="109">
        <f t="shared" si="150"/>
        <v>-0.32671062892103581</v>
      </c>
      <c r="AA140" s="16">
        <v>18467.347394999997</v>
      </c>
      <c r="AB140" s="16">
        <v>14124.515043000001</v>
      </c>
      <c r="AC140" s="109">
        <f t="shared" si="151"/>
        <v>-23.516275830581986</v>
      </c>
      <c r="AD140" s="110">
        <f>(AB140/AB$182)*100</f>
        <v>6.8483564768078278</v>
      </c>
    </row>
    <row r="141" spans="1:30" s="31" customFormat="1" x14ac:dyDescent="0.2">
      <c r="A141" s="9"/>
      <c r="B141" s="8" t="s">
        <v>6</v>
      </c>
      <c r="C141" s="16">
        <v>1.633254923</v>
      </c>
      <c r="D141" s="16">
        <v>-1.7953999999997449E-3</v>
      </c>
      <c r="E141" s="109">
        <f t="shared" si="144"/>
        <v>-100.10992772620591</v>
      </c>
      <c r="F141" s="16">
        <v>2.6208006720000001</v>
      </c>
      <c r="G141" s="16">
        <v>9.2445839169999982</v>
      </c>
      <c r="H141" s="109">
        <f t="shared" si="145"/>
        <v>252.73891737616276</v>
      </c>
      <c r="I141" s="110">
        <f>(G141/G$183)*100</f>
        <v>0.26648419501700937</v>
      </c>
      <c r="J141" s="105">
        <v>0</v>
      </c>
      <c r="K141" s="105">
        <v>0</v>
      </c>
      <c r="L141" s="115" t="s">
        <v>59</v>
      </c>
      <c r="M141" s="105">
        <v>0</v>
      </c>
      <c r="N141" s="105">
        <v>1</v>
      </c>
      <c r="O141" s="115" t="s">
        <v>59</v>
      </c>
      <c r="P141" s="110">
        <f>(N141/N$183)*100</f>
        <v>4.926108374384236E-2</v>
      </c>
      <c r="Q141" s="118">
        <v>1594</v>
      </c>
      <c r="R141" s="118">
        <v>-3</v>
      </c>
      <c r="S141" s="109">
        <f t="shared" si="148"/>
        <v>-100.18820577164367</v>
      </c>
      <c r="T141" s="105">
        <v>3840</v>
      </c>
      <c r="U141" s="105">
        <v>17038</v>
      </c>
      <c r="V141" s="109">
        <f t="shared" si="149"/>
        <v>343.69791666666669</v>
      </c>
      <c r="W141" s="110">
        <f>(U141/U$183)*100</f>
        <v>1.496575216124153</v>
      </c>
      <c r="X141" s="16">
        <v>-1.5563820000000002</v>
      </c>
      <c r="Y141" s="16">
        <v>-0.77199700000000004</v>
      </c>
      <c r="Z141" s="109">
        <f t="shared" si="150"/>
        <v>-50.397974276238102</v>
      </c>
      <c r="AA141" s="16">
        <v>-11.522226</v>
      </c>
      <c r="AB141" s="16">
        <v>-2.689724</v>
      </c>
      <c r="AC141" s="109">
        <f t="shared" si="151"/>
        <v>-76.656212089573657</v>
      </c>
      <c r="AD141" s="110">
        <f>(AB141/AB$183)*100</f>
        <v>-3.6589803442807962E-3</v>
      </c>
    </row>
    <row r="142" spans="1:30" s="31" customFormat="1" x14ac:dyDescent="0.2">
      <c r="A142" s="9"/>
      <c r="B142" s="26" t="s">
        <v>25</v>
      </c>
      <c r="C142" s="16">
        <v>10.306660980000014</v>
      </c>
      <c r="D142" s="16">
        <v>32.565878613000002</v>
      </c>
      <c r="E142" s="109">
        <f t="shared" si="144"/>
        <v>215.96924237824263</v>
      </c>
      <c r="F142" s="16">
        <v>72.640515189000013</v>
      </c>
      <c r="G142" s="16">
        <v>143.52259631300001</v>
      </c>
      <c r="H142" s="109">
        <f t="shared" si="145"/>
        <v>97.579265427255251</v>
      </c>
      <c r="I142" s="110">
        <f>(G142/G$184)*100</f>
        <v>7.9247039253694016</v>
      </c>
      <c r="J142" s="105">
        <v>68</v>
      </c>
      <c r="K142" s="105">
        <v>35</v>
      </c>
      <c r="L142" s="109">
        <f t="shared" si="146"/>
        <v>-48.529411764705884</v>
      </c>
      <c r="M142" s="105">
        <v>339</v>
      </c>
      <c r="N142" s="105">
        <v>156</v>
      </c>
      <c r="O142" s="109">
        <f t="shared" si="147"/>
        <v>-53.982300884955748</v>
      </c>
      <c r="P142" s="110">
        <f>(N142/N$184)*100</f>
        <v>1.7689080394602561</v>
      </c>
      <c r="Q142" s="118">
        <v>345581</v>
      </c>
      <c r="R142" s="118">
        <v>1003894</v>
      </c>
      <c r="S142" s="109">
        <f t="shared" si="148"/>
        <v>190.49455843926603</v>
      </c>
      <c r="T142" s="105">
        <v>1779407</v>
      </c>
      <c r="U142" s="105">
        <v>3083536</v>
      </c>
      <c r="V142" s="109">
        <f t="shared" si="149"/>
        <v>73.290090462721565</v>
      </c>
      <c r="W142" s="110">
        <f>(U142/U$184)*100</f>
        <v>11.981093290071607</v>
      </c>
      <c r="X142" s="16">
        <v>16784.6652388</v>
      </c>
      <c r="Y142" s="16">
        <v>30950.875800000002</v>
      </c>
      <c r="Z142" s="109">
        <f t="shared" si="150"/>
        <v>84.399720576213284</v>
      </c>
      <c r="AA142" s="16">
        <v>105853.5613</v>
      </c>
      <c r="AB142" s="16">
        <v>124751.52969999998</v>
      </c>
      <c r="AC142" s="109">
        <f t="shared" si="151"/>
        <v>17.852935855829333</v>
      </c>
      <c r="AD142" s="110">
        <f>(AB142/AB$184)*100</f>
        <v>18.626264867789601</v>
      </c>
    </row>
    <row r="143" spans="1:30" s="31" customFormat="1" x14ac:dyDescent="0.2">
      <c r="A143" s="9"/>
      <c r="B143" s="26"/>
      <c r="C143" s="16"/>
      <c r="D143" s="16"/>
      <c r="E143" s="109"/>
      <c r="F143" s="16"/>
      <c r="G143" s="16"/>
      <c r="H143" s="109"/>
      <c r="I143" s="110"/>
      <c r="J143" s="105"/>
      <c r="K143" s="105"/>
      <c r="L143" s="109"/>
      <c r="M143" s="105"/>
      <c r="N143" s="105"/>
      <c r="O143" s="109"/>
      <c r="P143" s="110"/>
      <c r="Q143" s="118"/>
      <c r="R143" s="118"/>
      <c r="S143" s="109"/>
      <c r="T143" s="105"/>
      <c r="U143" s="105"/>
      <c r="V143" s="109"/>
      <c r="W143" s="110"/>
      <c r="X143" s="16"/>
      <c r="Y143" s="16"/>
      <c r="Z143" s="109"/>
      <c r="AA143" s="16"/>
      <c r="AB143" s="16"/>
      <c r="AC143" s="109"/>
      <c r="AD143" s="110"/>
    </row>
    <row r="144" spans="1:30" s="32" customFormat="1" ht="15" x14ac:dyDescent="0.2">
      <c r="A144" s="20">
        <v>21</v>
      </c>
      <c r="B144" s="6" t="s">
        <v>13</v>
      </c>
      <c r="C144" s="12">
        <f>C145+C146+C147+C148+C149</f>
        <v>58.660245988554216</v>
      </c>
      <c r="D144" s="12">
        <f>D145+D146+D147+D148+D149</f>
        <v>52.289075373999999</v>
      </c>
      <c r="E144" s="107">
        <f t="shared" ref="E144:E149" si="152">((D144-C144)/C144)*100</f>
        <v>-10.861138590856505</v>
      </c>
      <c r="F144" s="12">
        <f>F145+F146+F147+F148+F149</f>
        <v>253.30044164256762</v>
      </c>
      <c r="G144" s="12">
        <f>G145+G146+G147+G148+G149</f>
        <v>174.33139987978845</v>
      </c>
      <c r="H144" s="107">
        <f t="shared" ref="H144:H149" si="153">((G144-F144)/F144)*100</f>
        <v>-31.176037929776857</v>
      </c>
      <c r="I144" s="108">
        <f>(G144/G$179)*100</f>
        <v>0.17545198272110749</v>
      </c>
      <c r="J144" s="23">
        <f>J145+J146+J147+J148+J149</f>
        <v>21227</v>
      </c>
      <c r="K144" s="23">
        <f>K145+K146+K147+K148+K149</f>
        <v>20452</v>
      </c>
      <c r="L144" s="107">
        <f t="shared" ref="L144:L149" si="154">((K144-J144)/J144)*100</f>
        <v>-3.6510105054882933</v>
      </c>
      <c r="M144" s="23">
        <f>M145+M146+M147+M148+M149</f>
        <v>90587</v>
      </c>
      <c r="N144" s="23">
        <f>N145+N146+N147+N148+N149</f>
        <v>71761</v>
      </c>
      <c r="O144" s="107">
        <f t="shared" ref="O144:O149" si="155">((N144-M144)/M144)*100</f>
        <v>-20.782231446013224</v>
      </c>
      <c r="P144" s="108">
        <f>(N144/N$179)*100</f>
        <v>1.0561052511364453</v>
      </c>
      <c r="Q144" s="23">
        <f>Q145+Q146+Q147+Q148+Q149</f>
        <v>220410</v>
      </c>
      <c r="R144" s="23">
        <f>R145+R146+R147+R148+R149</f>
        <v>166847</v>
      </c>
      <c r="S144" s="107">
        <f t="shared" ref="S144:S149" si="156">((R144-Q144)/Q144)*100</f>
        <v>-24.301528968740076</v>
      </c>
      <c r="T144" s="23">
        <f>T145+T146+T147+T148+T149</f>
        <v>1158322</v>
      </c>
      <c r="U144" s="23">
        <f>U145+U146+U147+U148+U149</f>
        <v>380279</v>
      </c>
      <c r="V144" s="107">
        <f t="shared" ref="V144:V149" si="157">((U144-T144)/T144)*100</f>
        <v>-67.169837057398553</v>
      </c>
      <c r="W144" s="108">
        <f>(U144/U$179)*100</f>
        <v>0.90487329135057315</v>
      </c>
      <c r="X144" s="12">
        <f>X145+X146+X147+X148+X149</f>
        <v>3956.2473756999998</v>
      </c>
      <c r="Y144" s="12">
        <f>Y145+Y146+Y147+Y148+Y149</f>
        <v>2343.3853645000054</v>
      </c>
      <c r="Z144" s="107">
        <f t="shared" ref="Z144:Z149" si="158">((Y144-X144)/X144)*100</f>
        <v>-40.767471243241509</v>
      </c>
      <c r="AA144" s="12">
        <f>AA145+AA146+AA147+AA148+AA149</f>
        <v>18241.576734602</v>
      </c>
      <c r="AB144" s="12">
        <f>AB145+AB146+AB147+AB148+AB149</f>
        <v>6780.2599619999992</v>
      </c>
      <c r="AC144" s="107">
        <f t="shared" ref="AC144:AC149" si="159">((AB144-AA144)/AA144)*100</f>
        <v>-62.83073519001956</v>
      </c>
      <c r="AD144" s="108">
        <f>(AB144/AB$179)*100</f>
        <v>0.4134126526094839</v>
      </c>
    </row>
    <row r="145" spans="1:30" s="31" customFormat="1" x14ac:dyDescent="0.2">
      <c r="A145" s="9"/>
      <c r="B145" s="8" t="s">
        <v>3</v>
      </c>
      <c r="C145" s="16">
        <v>3.5286621999999999</v>
      </c>
      <c r="D145" s="16">
        <v>3.9232999999999998</v>
      </c>
      <c r="E145" s="109">
        <f t="shared" si="152"/>
        <v>11.183779507145793</v>
      </c>
      <c r="F145" s="16">
        <v>14.763328400000001</v>
      </c>
      <c r="G145" s="16">
        <v>15.2475</v>
      </c>
      <c r="H145" s="109">
        <f t="shared" si="153"/>
        <v>3.2795558486662117</v>
      </c>
      <c r="I145" s="110">
        <f>(G145/G$180)*100</f>
        <v>9.1741459136413628E-2</v>
      </c>
      <c r="J145" s="105">
        <v>204</v>
      </c>
      <c r="K145" s="105">
        <v>134</v>
      </c>
      <c r="L145" s="109">
        <f t="shared" si="154"/>
        <v>-34.313725490196077</v>
      </c>
      <c r="M145" s="105">
        <v>823</v>
      </c>
      <c r="N145" s="105">
        <v>546</v>
      </c>
      <c r="O145" s="109">
        <f t="shared" si="155"/>
        <v>-33.657351154313488</v>
      </c>
      <c r="P145" s="110">
        <f>(N145/N$180)*100</f>
        <v>0.13901831680899493</v>
      </c>
      <c r="Q145" s="118">
        <v>0</v>
      </c>
      <c r="R145" s="118">
        <v>0</v>
      </c>
      <c r="S145" s="115" t="s">
        <v>59</v>
      </c>
      <c r="T145" s="105">
        <v>0</v>
      </c>
      <c r="U145" s="105">
        <v>0</v>
      </c>
      <c r="V145" s="115" t="s">
        <v>59</v>
      </c>
      <c r="W145" s="115" t="s">
        <v>59</v>
      </c>
      <c r="X145" s="16">
        <v>8.2165010000000009</v>
      </c>
      <c r="Y145" s="16">
        <v>5.3118000000000007</v>
      </c>
      <c r="Z145" s="109">
        <f t="shared" si="158"/>
        <v>-35.352043406311275</v>
      </c>
      <c r="AA145" s="16">
        <v>25.528014000000002</v>
      </c>
      <c r="AB145" s="16">
        <v>18.844401999999999</v>
      </c>
      <c r="AC145" s="109">
        <f t="shared" si="159"/>
        <v>-26.181480470827079</v>
      </c>
      <c r="AD145" s="110">
        <f>(AB145/AB$180)*100</f>
        <v>0.15499115253360599</v>
      </c>
    </row>
    <row r="146" spans="1:30" s="31" customFormat="1" x14ac:dyDescent="0.2">
      <c r="A146" s="9"/>
      <c r="B146" s="8" t="s">
        <v>4</v>
      </c>
      <c r="C146" s="16">
        <v>35.406762805554223</v>
      </c>
      <c r="D146" s="16">
        <v>35.756300000000003</v>
      </c>
      <c r="E146" s="109">
        <f t="shared" si="152"/>
        <v>0.98720460937182486</v>
      </c>
      <c r="F146" s="16">
        <v>148.57376627968625</v>
      </c>
      <c r="G146" s="16">
        <v>135.07224779778844</v>
      </c>
      <c r="H146" s="109">
        <f t="shared" si="153"/>
        <v>-9.0874175300110256</v>
      </c>
      <c r="I146" s="110">
        <f>(G146/G$181)*100</f>
        <v>0.6531687471928308</v>
      </c>
      <c r="J146" s="105">
        <v>21020</v>
      </c>
      <c r="K146" s="105">
        <v>20318</v>
      </c>
      <c r="L146" s="109">
        <f t="shared" si="154"/>
        <v>-3.3396764985727878</v>
      </c>
      <c r="M146" s="105">
        <v>89752</v>
      </c>
      <c r="N146" s="105">
        <v>71213</v>
      </c>
      <c r="O146" s="109">
        <f t="shared" si="155"/>
        <v>-20.655807112933417</v>
      </c>
      <c r="P146" s="110">
        <f>(N146/N$181)*100</f>
        <v>1.1142916870864026</v>
      </c>
      <c r="Q146" s="118">
        <v>0</v>
      </c>
      <c r="R146" s="118">
        <v>0</v>
      </c>
      <c r="S146" s="115" t="s">
        <v>59</v>
      </c>
      <c r="T146" s="105">
        <v>0</v>
      </c>
      <c r="U146" s="105">
        <v>0</v>
      </c>
      <c r="V146" s="115" t="s">
        <v>59</v>
      </c>
      <c r="W146" s="115" t="s">
        <v>59</v>
      </c>
      <c r="X146" s="16">
        <v>979.74447399999974</v>
      </c>
      <c r="Y146" s="16">
        <v>806.84097600000564</v>
      </c>
      <c r="Z146" s="109">
        <f t="shared" si="158"/>
        <v>-17.647815587474714</v>
      </c>
      <c r="AA146" s="16">
        <v>4243.8441939999993</v>
      </c>
      <c r="AB146" s="16">
        <v>2953.9105778999988</v>
      </c>
      <c r="AC146" s="109">
        <f t="shared" si="159"/>
        <v>-30.395404664566268</v>
      </c>
      <c r="AD146" s="110">
        <f>(AB146/AB$181)*100</f>
        <v>0.43542699492807885</v>
      </c>
    </row>
    <row r="147" spans="1:30" s="31" customFormat="1" ht="14.25" customHeight="1" x14ac:dyDescent="0.2">
      <c r="A147" s="9"/>
      <c r="B147" s="8" t="s">
        <v>5</v>
      </c>
      <c r="C147" s="16">
        <v>17.459788595999999</v>
      </c>
      <c r="D147" s="16">
        <v>11.240217200999998</v>
      </c>
      <c r="E147" s="109">
        <f t="shared" si="152"/>
        <v>-35.622260606436505</v>
      </c>
      <c r="F147" s="16">
        <v>83.654329681999982</v>
      </c>
      <c r="G147" s="16">
        <v>21.423748981999996</v>
      </c>
      <c r="H147" s="109">
        <f t="shared" si="153"/>
        <v>-74.390149244588628</v>
      </c>
      <c r="I147" s="110">
        <f>(G147/G$182)*100</f>
        <v>3.7730132553913942E-2</v>
      </c>
      <c r="J147" s="105">
        <v>0</v>
      </c>
      <c r="K147" s="105">
        <v>0</v>
      </c>
      <c r="L147" s="115" t="s">
        <v>59</v>
      </c>
      <c r="M147" s="105">
        <v>4</v>
      </c>
      <c r="N147" s="105">
        <v>0</v>
      </c>
      <c r="O147" s="109">
        <f t="shared" si="155"/>
        <v>-100</v>
      </c>
      <c r="P147" s="110">
        <f>(N147/N$182)*100</f>
        <v>0</v>
      </c>
      <c r="Q147" s="14">
        <v>159606</v>
      </c>
      <c r="R147" s="14">
        <v>154948</v>
      </c>
      <c r="S147" s="109">
        <f t="shared" si="156"/>
        <v>-2.9184366502512438</v>
      </c>
      <c r="T147" s="105">
        <v>892425</v>
      </c>
      <c r="U147" s="105">
        <v>331112</v>
      </c>
      <c r="V147" s="109">
        <f t="shared" si="157"/>
        <v>-62.897498389220388</v>
      </c>
      <c r="W147" s="110">
        <f>(U147/U$182)*100</f>
        <v>2.185483608014883</v>
      </c>
      <c r="X147" s="16">
        <v>1619.2970022</v>
      </c>
      <c r="Y147" s="16">
        <v>878.72987770000009</v>
      </c>
      <c r="Z147" s="109">
        <f t="shared" si="158"/>
        <v>-45.733866208228314</v>
      </c>
      <c r="AA147" s="16">
        <v>9736.6446856999992</v>
      </c>
      <c r="AB147" s="16">
        <v>2025.3684697000001</v>
      </c>
      <c r="AC147" s="109">
        <f t="shared" si="159"/>
        <v>-79.198496657944034</v>
      </c>
      <c r="AD147" s="110">
        <f>(AB147/AB$182)*100</f>
        <v>0.98201214237556689</v>
      </c>
    </row>
    <row r="148" spans="1:30" s="28" customFormat="1" x14ac:dyDescent="0.2">
      <c r="A148" s="9"/>
      <c r="B148" s="8" t="s">
        <v>6</v>
      </c>
      <c r="C148" s="16">
        <v>0</v>
      </c>
      <c r="D148" s="16">
        <v>0</v>
      </c>
      <c r="E148" s="115" t="s">
        <v>59</v>
      </c>
      <c r="F148" s="16">
        <v>0</v>
      </c>
      <c r="G148" s="16">
        <v>0</v>
      </c>
      <c r="H148" s="115" t="s">
        <v>59</v>
      </c>
      <c r="I148" s="110">
        <f>(G148/G$183)*100</f>
        <v>0</v>
      </c>
      <c r="J148" s="105">
        <v>0</v>
      </c>
      <c r="K148" s="105">
        <v>0</v>
      </c>
      <c r="L148" s="115" t="s">
        <v>59</v>
      </c>
      <c r="M148" s="105">
        <v>0</v>
      </c>
      <c r="N148" s="105">
        <v>0</v>
      </c>
      <c r="O148" s="115" t="s">
        <v>59</v>
      </c>
      <c r="P148" s="110">
        <f>(N148/N$183)*100</f>
        <v>0</v>
      </c>
      <c r="Q148" s="118">
        <v>0</v>
      </c>
      <c r="R148" s="118">
        <v>0</v>
      </c>
      <c r="S148" s="109" t="e">
        <f t="shared" si="156"/>
        <v>#DIV/0!</v>
      </c>
      <c r="T148" s="105">
        <v>0</v>
      </c>
      <c r="U148" s="105">
        <v>0</v>
      </c>
      <c r="V148" s="109" t="e">
        <f t="shared" si="157"/>
        <v>#DIV/0!</v>
      </c>
      <c r="W148" s="110">
        <f>(U148/U$183)*100</f>
        <v>0</v>
      </c>
      <c r="X148" s="16">
        <v>0</v>
      </c>
      <c r="Y148" s="16">
        <v>0</v>
      </c>
      <c r="Z148" s="115" t="s">
        <v>59</v>
      </c>
      <c r="AA148" s="16">
        <v>0</v>
      </c>
      <c r="AB148" s="16">
        <v>0</v>
      </c>
      <c r="AC148" s="115" t="s">
        <v>59</v>
      </c>
      <c r="AD148" s="110">
        <f>(AB148/AB$183)*100</f>
        <v>0</v>
      </c>
    </row>
    <row r="149" spans="1:30" s="28" customFormat="1" x14ac:dyDescent="0.2">
      <c r="A149" s="9"/>
      <c r="B149" s="26" t="s">
        <v>25</v>
      </c>
      <c r="C149" s="16">
        <v>2.2650323870000011</v>
      </c>
      <c r="D149" s="16">
        <v>1.369258173</v>
      </c>
      <c r="E149" s="109">
        <f t="shared" si="152"/>
        <v>-39.547964927178796</v>
      </c>
      <c r="F149" s="16">
        <v>6.309017280881358</v>
      </c>
      <c r="G149" s="16">
        <v>2.5879031000000001</v>
      </c>
      <c r="H149" s="109">
        <f t="shared" si="153"/>
        <v>-58.980884267946166</v>
      </c>
      <c r="I149" s="110">
        <f>(G149/G$184)*100</f>
        <v>0.14289294077651823</v>
      </c>
      <c r="J149" s="105">
        <v>3</v>
      </c>
      <c r="K149" s="105">
        <v>0</v>
      </c>
      <c r="L149" s="109">
        <f t="shared" si="154"/>
        <v>-100</v>
      </c>
      <c r="M149" s="105">
        <v>8</v>
      </c>
      <c r="N149" s="105">
        <v>2</v>
      </c>
      <c r="O149" s="109">
        <f t="shared" si="155"/>
        <v>-75</v>
      </c>
      <c r="P149" s="110">
        <f>(N149/N$184)*100</f>
        <v>2.2678308198208413E-2</v>
      </c>
      <c r="Q149" s="118">
        <v>60804</v>
      </c>
      <c r="R149" s="118">
        <v>11899</v>
      </c>
      <c r="S149" s="109">
        <f t="shared" si="156"/>
        <v>-80.430563778698769</v>
      </c>
      <c r="T149" s="105">
        <v>265897</v>
      </c>
      <c r="U149" s="105">
        <v>49167</v>
      </c>
      <c r="V149" s="109">
        <f t="shared" si="157"/>
        <v>-81.509005366739757</v>
      </c>
      <c r="W149" s="110">
        <f>(U149/U$184)*100</f>
        <v>0.19103860431431666</v>
      </c>
      <c r="X149" s="16">
        <v>1348.9893984999997</v>
      </c>
      <c r="Y149" s="16">
        <v>652.50271079999993</v>
      </c>
      <c r="Z149" s="109">
        <f t="shared" si="158"/>
        <v>-51.630256581293651</v>
      </c>
      <c r="AA149" s="16">
        <v>4235.5598409020004</v>
      </c>
      <c r="AB149" s="16">
        <v>1782.1365124000001</v>
      </c>
      <c r="AC149" s="109">
        <f t="shared" si="159"/>
        <v>-57.924416621617638</v>
      </c>
      <c r="AD149" s="110">
        <f>(AB149/AB$184)*100</f>
        <v>0.2660852880148788</v>
      </c>
    </row>
    <row r="150" spans="1:30" s="28" customFormat="1" x14ac:dyDescent="0.2">
      <c r="A150" s="9"/>
      <c r="B150" s="26"/>
      <c r="C150" s="16"/>
      <c r="D150" s="16"/>
      <c r="E150" s="109"/>
      <c r="F150" s="16"/>
      <c r="G150" s="16"/>
      <c r="H150" s="109"/>
      <c r="I150" s="110"/>
      <c r="J150" s="105"/>
      <c r="K150" s="105"/>
      <c r="L150" s="109"/>
      <c r="M150" s="105"/>
      <c r="N150" s="105"/>
      <c r="O150" s="109"/>
      <c r="P150" s="110"/>
      <c r="Q150" s="118"/>
      <c r="R150" s="118"/>
      <c r="S150" s="109"/>
      <c r="T150" s="105"/>
      <c r="U150" s="105"/>
      <c r="V150" s="109"/>
      <c r="W150" s="110"/>
      <c r="X150" s="16"/>
      <c r="Y150" s="16"/>
      <c r="Z150" s="109"/>
      <c r="AA150" s="16"/>
      <c r="AB150" s="16"/>
      <c r="AC150" s="109"/>
      <c r="AD150" s="110"/>
    </row>
    <row r="151" spans="1:30" s="27" customFormat="1" ht="15" x14ac:dyDescent="0.2">
      <c r="A151" s="20">
        <v>22</v>
      </c>
      <c r="B151" s="6" t="s">
        <v>57</v>
      </c>
      <c r="C151" s="12">
        <f>C152+C153+C154+C155+C156</f>
        <v>50.784759839999992</v>
      </c>
      <c r="D151" s="12">
        <f>D152+D153+D154+D155+D156</f>
        <v>66.254139520999999</v>
      </c>
      <c r="E151" s="107">
        <f t="shared" ref="E151:E156" si="160">((D151-C151)/C151)*100</f>
        <v>30.460673102988149</v>
      </c>
      <c r="F151" s="12">
        <f>F152+F153+F154+F155+F156</f>
        <v>208.07607572199998</v>
      </c>
      <c r="G151" s="12">
        <f>G152+G153+G154+G155+G156</f>
        <v>257.01126318399997</v>
      </c>
      <c r="H151" s="107">
        <f t="shared" ref="H151:H156" si="161">((G151-F151)/F151)*100</f>
        <v>23.517930781902979</v>
      </c>
      <c r="I151" s="108">
        <f>(G151/G$179)*100</f>
        <v>0.25866330298720419</v>
      </c>
      <c r="J151" s="23">
        <f>J152+J153+J154+J155+J156</f>
        <v>5740</v>
      </c>
      <c r="K151" s="23">
        <f>K152+K153+K154+K155+K156</f>
        <v>6355</v>
      </c>
      <c r="L151" s="107">
        <f t="shared" ref="L151:L156" si="162">((K151-J151)/J151)*100</f>
        <v>10.714285714285714</v>
      </c>
      <c r="M151" s="23">
        <f>M152+M153+M154+M155+M156</f>
        <v>23893</v>
      </c>
      <c r="N151" s="23">
        <f>N152+N153+N154+N155+N156</f>
        <v>20821</v>
      </c>
      <c r="O151" s="107">
        <f t="shared" ref="O151:O156" si="163">((N151-M151)/M151)*100</f>
        <v>-12.857322228267693</v>
      </c>
      <c r="P151" s="108">
        <f>(N151/N$179)*100</f>
        <v>0.30642225490046021</v>
      </c>
      <c r="Q151" s="23">
        <f>Q152+Q153+Q154+Q155+Q156</f>
        <v>91251</v>
      </c>
      <c r="R151" s="23">
        <f>R152+R153+R154+R155+R156</f>
        <v>98283</v>
      </c>
      <c r="S151" s="107">
        <f t="shared" ref="S151:S156" si="164">((R151-Q151)/Q151)*100</f>
        <v>7.7062169181707594</v>
      </c>
      <c r="T151" s="23">
        <f>T152+T153+T154+T155+T156</f>
        <v>559192</v>
      </c>
      <c r="U151" s="23">
        <f>U152+U153+U154+U155+U156</f>
        <v>1771460</v>
      </c>
      <c r="V151" s="107">
        <f t="shared" ref="V151:V156" si="165">((U151-T151)/T151)*100</f>
        <v>216.78922445242424</v>
      </c>
      <c r="W151" s="108">
        <f>(U151/U$179)*100</f>
        <v>4.2151863255554112</v>
      </c>
      <c r="X151" s="12">
        <f>X152+X153+X154+X155+X156</f>
        <v>2512.0614458</v>
      </c>
      <c r="Y151" s="12">
        <f>Y152+Y153+Y154+Y155+Y156</f>
        <v>3145.9025701999999</v>
      </c>
      <c r="Z151" s="107">
        <f t="shared" ref="Z151:Z156" si="166">((Y151-X151)/X151)*100</f>
        <v>25.231911642119272</v>
      </c>
      <c r="AA151" s="12">
        <f>AA152+AA153+AA154+AA155+AA156</f>
        <v>14234.461410400001</v>
      </c>
      <c r="AB151" s="12">
        <f>AB152+AB153+AB154+AB155+AB156</f>
        <v>39494.946632899999</v>
      </c>
      <c r="AC151" s="107">
        <f t="shared" ref="AC151:AC156" si="167">((AB151-AA151)/AA151)*100</f>
        <v>177.46007027736329</v>
      </c>
      <c r="AD151" s="108">
        <f>(AB151/AB$179)*100</f>
        <v>2.4081245768873063</v>
      </c>
    </row>
    <row r="152" spans="1:30" s="28" customFormat="1" x14ac:dyDescent="0.2">
      <c r="A152" s="9"/>
      <c r="B152" s="8" t="s">
        <v>3</v>
      </c>
      <c r="C152" s="16">
        <v>4.2774307999999994</v>
      </c>
      <c r="D152" s="16">
        <v>13.007633799999999</v>
      </c>
      <c r="E152" s="109">
        <f t="shared" si="160"/>
        <v>204.0992223649767</v>
      </c>
      <c r="F152" s="16">
        <v>22.570480699999997</v>
      </c>
      <c r="G152" s="16">
        <v>41.51543246</v>
      </c>
      <c r="H152" s="109">
        <f t="shared" si="161"/>
        <v>83.936855452086149</v>
      </c>
      <c r="I152" s="110">
        <f>(G152/G$180)*100</f>
        <v>0.2497908739504594</v>
      </c>
      <c r="J152" s="105">
        <v>108</v>
      </c>
      <c r="K152" s="105">
        <v>295</v>
      </c>
      <c r="L152" s="109">
        <f t="shared" si="162"/>
        <v>173.14814814814815</v>
      </c>
      <c r="M152" s="105">
        <v>568</v>
      </c>
      <c r="N152" s="105">
        <v>902</v>
      </c>
      <c r="O152" s="109">
        <f t="shared" si="163"/>
        <v>58.802816901408448</v>
      </c>
      <c r="P152" s="110">
        <f>(N152/N$180)*100</f>
        <v>0.22966029626687443</v>
      </c>
      <c r="Q152" s="118">
        <v>0</v>
      </c>
      <c r="R152" s="118">
        <v>0</v>
      </c>
      <c r="S152" s="115" t="s">
        <v>59</v>
      </c>
      <c r="T152" s="105">
        <v>0</v>
      </c>
      <c r="U152" s="105">
        <v>0</v>
      </c>
      <c r="V152" s="115" t="s">
        <v>59</v>
      </c>
      <c r="W152" s="115" t="s">
        <v>59</v>
      </c>
      <c r="X152" s="16">
        <v>3.3306144999999998</v>
      </c>
      <c r="Y152" s="16">
        <v>61.886169200000005</v>
      </c>
      <c r="Z152" s="109">
        <f t="shared" si="166"/>
        <v>1758.1006357835772</v>
      </c>
      <c r="AA152" s="16">
        <v>21.514820799999999</v>
      </c>
      <c r="AB152" s="16">
        <v>109.32758949999999</v>
      </c>
      <c r="AC152" s="109">
        <f t="shared" si="167"/>
        <v>408.15012830597215</v>
      </c>
      <c r="AD152" s="110">
        <f>(AB152/AB$180)*100</f>
        <v>0.89919590445618602</v>
      </c>
    </row>
    <row r="153" spans="1:30" s="28" customFormat="1" x14ac:dyDescent="0.2">
      <c r="A153" s="9"/>
      <c r="B153" s="8" t="s">
        <v>4</v>
      </c>
      <c r="C153" s="16">
        <v>37.011397219999992</v>
      </c>
      <c r="D153" s="16">
        <v>40.651343780000005</v>
      </c>
      <c r="E153" s="109">
        <f t="shared" si="160"/>
        <v>9.8346640046139111</v>
      </c>
      <c r="F153" s="16">
        <v>149.34426588999997</v>
      </c>
      <c r="G153" s="16">
        <v>131.45300483999998</v>
      </c>
      <c r="H153" s="109">
        <f t="shared" si="161"/>
        <v>-11.979878131496434</v>
      </c>
      <c r="I153" s="110">
        <f>(G153/G$181)*100</f>
        <v>0.6356671772769722</v>
      </c>
      <c r="J153" s="105">
        <v>5631</v>
      </c>
      <c r="K153" s="105">
        <v>6058</v>
      </c>
      <c r="L153" s="109">
        <f t="shared" si="162"/>
        <v>7.5830225537204754</v>
      </c>
      <c r="M153" s="105">
        <v>23317</v>
      </c>
      <c r="N153" s="105">
        <v>19915</v>
      </c>
      <c r="O153" s="109">
        <f t="shared" si="163"/>
        <v>-14.590213149204443</v>
      </c>
      <c r="P153" s="110">
        <f>(N153/N$181)*100</f>
        <v>0.31161612273497402</v>
      </c>
      <c r="Q153" s="119">
        <v>0</v>
      </c>
      <c r="R153" s="119">
        <v>0</v>
      </c>
      <c r="S153" s="115" t="s">
        <v>59</v>
      </c>
      <c r="T153" s="105">
        <v>0</v>
      </c>
      <c r="U153" s="105">
        <v>0</v>
      </c>
      <c r="V153" s="115" t="s">
        <v>59</v>
      </c>
      <c r="W153" s="115" t="s">
        <v>59</v>
      </c>
      <c r="X153" s="16">
        <v>431.75008529999997</v>
      </c>
      <c r="Y153" s="16">
        <v>520.22132269999997</v>
      </c>
      <c r="Z153" s="109">
        <f t="shared" si="166"/>
        <v>20.491307451283095</v>
      </c>
      <c r="AA153" s="16">
        <v>1892.8680459000002</v>
      </c>
      <c r="AB153" s="16">
        <v>1899.1764401000003</v>
      </c>
      <c r="AC153" s="109">
        <f t="shared" si="167"/>
        <v>0.33327173617116135</v>
      </c>
      <c r="AD153" s="110">
        <f>(AB153/AB$181)*100</f>
        <v>0.27995183616521285</v>
      </c>
    </row>
    <row r="154" spans="1:30" x14ac:dyDescent="0.2">
      <c r="A154" s="9"/>
      <c r="B154" s="8" t="s">
        <v>5</v>
      </c>
      <c r="C154" s="16">
        <v>4.9739127999999999</v>
      </c>
      <c r="D154" s="16">
        <v>9.2229945519999994</v>
      </c>
      <c r="E154" s="109">
        <f t="shared" si="160"/>
        <v>85.427347097842159</v>
      </c>
      <c r="F154" s="16">
        <v>18.350812099999999</v>
      </c>
      <c r="G154" s="16">
        <v>26.007700352000001</v>
      </c>
      <c r="H154" s="109">
        <f t="shared" si="161"/>
        <v>41.725064865112984</v>
      </c>
      <c r="I154" s="110">
        <f>(G154/G$182)*100</f>
        <v>4.580309368485834E-2</v>
      </c>
      <c r="J154" s="105">
        <v>0</v>
      </c>
      <c r="K154" s="105">
        <v>0</v>
      </c>
      <c r="L154" s="115" t="s">
        <v>59</v>
      </c>
      <c r="M154" s="105">
        <v>0</v>
      </c>
      <c r="N154" s="105">
        <v>0</v>
      </c>
      <c r="O154" s="115" t="s">
        <v>59</v>
      </c>
      <c r="P154" s="110">
        <f>(N154/N$182)*100</f>
        <v>0</v>
      </c>
      <c r="Q154" s="118">
        <v>2401</v>
      </c>
      <c r="R154" s="118">
        <v>5351</v>
      </c>
      <c r="S154" s="109">
        <f t="shared" si="164"/>
        <v>122.86547271970012</v>
      </c>
      <c r="T154" s="105">
        <v>9065</v>
      </c>
      <c r="U154" s="105">
        <v>18080</v>
      </c>
      <c r="V154" s="109">
        <f t="shared" si="165"/>
        <v>99.448428019856593</v>
      </c>
      <c r="W154" s="110">
        <f>(U154/U$182)*100</f>
        <v>0.11933588523795298</v>
      </c>
      <c r="X154" s="16">
        <v>264.47320000000002</v>
      </c>
      <c r="Y154" s="16">
        <v>519.21989999999994</v>
      </c>
      <c r="Z154" s="109">
        <f t="shared" si="166"/>
        <v>96.322311674680037</v>
      </c>
      <c r="AA154" s="16">
        <v>958.68130000000008</v>
      </c>
      <c r="AB154" s="16">
        <v>1484.8203000000001</v>
      </c>
      <c r="AC154" s="109">
        <f t="shared" si="167"/>
        <v>54.881533623321957</v>
      </c>
      <c r="AD154" s="110">
        <f>(AB154/AB$182)*100</f>
        <v>0.71992409561984994</v>
      </c>
    </row>
    <row r="155" spans="1:30" x14ac:dyDescent="0.2">
      <c r="A155" s="9"/>
      <c r="B155" s="8" t="s">
        <v>6</v>
      </c>
      <c r="C155" s="16">
        <v>0.13033324199999999</v>
      </c>
      <c r="D155" s="16">
        <v>0.18261663900000003</v>
      </c>
      <c r="E155" s="109">
        <f t="shared" si="160"/>
        <v>40.11516647456682</v>
      </c>
      <c r="F155" s="16">
        <v>0.50895497099999998</v>
      </c>
      <c r="G155" s="16">
        <v>0.61198483699999995</v>
      </c>
      <c r="H155" s="109">
        <f t="shared" si="161"/>
        <v>20.24341481478525</v>
      </c>
      <c r="I155" s="110">
        <f>(G155/G$183)*100</f>
        <v>1.7641062930984122E-2</v>
      </c>
      <c r="J155" s="105">
        <v>0</v>
      </c>
      <c r="K155" s="105">
        <v>0</v>
      </c>
      <c r="L155" s="115" t="s">
        <v>59</v>
      </c>
      <c r="M155" s="105">
        <v>0</v>
      </c>
      <c r="N155" s="105">
        <v>0</v>
      </c>
      <c r="O155" s="115" t="s">
        <v>59</v>
      </c>
      <c r="P155" s="110">
        <f>(N155/N$183)*100</f>
        <v>0</v>
      </c>
      <c r="Q155" s="118">
        <v>44</v>
      </c>
      <c r="R155" s="118">
        <v>95</v>
      </c>
      <c r="S155" s="109">
        <f t="shared" si="164"/>
        <v>115.90909090909092</v>
      </c>
      <c r="T155" s="105">
        <v>250</v>
      </c>
      <c r="U155" s="105">
        <v>389</v>
      </c>
      <c r="V155" s="109">
        <f t="shared" si="165"/>
        <v>55.600000000000009</v>
      </c>
      <c r="W155" s="110">
        <f>(U155/U$183)*100</f>
        <v>3.4168785014220888E-2</v>
      </c>
      <c r="X155" s="16">
        <v>19.932200000000002</v>
      </c>
      <c r="Y155" s="16">
        <v>27.501300000000001</v>
      </c>
      <c r="Z155" s="109">
        <f t="shared" si="166"/>
        <v>37.974232648679013</v>
      </c>
      <c r="AA155" s="16">
        <v>73.537800000000004</v>
      </c>
      <c r="AB155" s="16">
        <v>102.22670000000002</v>
      </c>
      <c r="AC155" s="109">
        <f t="shared" si="167"/>
        <v>39.012453459309384</v>
      </c>
      <c r="AD155" s="110">
        <f>(AB155/AB$183)*100</f>
        <v>0.13906463486985646</v>
      </c>
    </row>
    <row r="156" spans="1:30" x14ac:dyDescent="0.2">
      <c r="A156" s="9"/>
      <c r="B156" s="26" t="s">
        <v>25</v>
      </c>
      <c r="C156" s="16">
        <v>4.3916857780000003</v>
      </c>
      <c r="D156" s="16">
        <v>3.1895507500000013</v>
      </c>
      <c r="E156" s="109">
        <f t="shared" si="160"/>
        <v>-27.372974496992779</v>
      </c>
      <c r="F156" s="16">
        <v>17.301562061000006</v>
      </c>
      <c r="G156" s="16">
        <v>57.423140695000001</v>
      </c>
      <c r="H156" s="109">
        <f t="shared" si="161"/>
        <v>231.89570105024973</v>
      </c>
      <c r="I156" s="110">
        <f>(G156/G$184)*100</f>
        <v>3.1706602316494421</v>
      </c>
      <c r="J156" s="105">
        <v>1</v>
      </c>
      <c r="K156" s="105">
        <v>2</v>
      </c>
      <c r="L156" s="109">
        <f t="shared" si="162"/>
        <v>100</v>
      </c>
      <c r="M156" s="105">
        <v>8</v>
      </c>
      <c r="N156" s="105">
        <v>4</v>
      </c>
      <c r="O156" s="109">
        <f t="shared" si="163"/>
        <v>-50</v>
      </c>
      <c r="P156" s="110">
        <f>(N156/N$184)*100</f>
        <v>4.5356616396416825E-2</v>
      </c>
      <c r="Q156" s="14">
        <v>88806</v>
      </c>
      <c r="R156" s="14">
        <v>92837</v>
      </c>
      <c r="S156" s="109">
        <f t="shared" si="164"/>
        <v>4.5391077179469859</v>
      </c>
      <c r="T156" s="105">
        <v>549877</v>
      </c>
      <c r="U156" s="105">
        <v>1752991</v>
      </c>
      <c r="V156" s="109">
        <f t="shared" si="165"/>
        <v>218.79693095001244</v>
      </c>
      <c r="W156" s="110">
        <f>(U156/U$184)*100</f>
        <v>6.8112545816413101</v>
      </c>
      <c r="X156" s="16">
        <v>1792.5753460000001</v>
      </c>
      <c r="Y156" s="16">
        <v>2017.0738783000002</v>
      </c>
      <c r="Z156" s="109">
        <f t="shared" si="166"/>
        <v>12.523798946635745</v>
      </c>
      <c r="AA156" s="16">
        <v>11287.859443700001</v>
      </c>
      <c r="AB156" s="16">
        <v>35899.395603299999</v>
      </c>
      <c r="AC156" s="109">
        <f t="shared" si="167"/>
        <v>218.03545909083968</v>
      </c>
      <c r="AD156" s="110">
        <f>(AB156/AB$184)*100</f>
        <v>5.3600276702709424</v>
      </c>
    </row>
    <row r="157" spans="1:30" x14ac:dyDescent="0.2">
      <c r="A157" s="9"/>
      <c r="B157" s="26"/>
      <c r="C157" s="16"/>
      <c r="D157" s="16"/>
      <c r="E157" s="109"/>
      <c r="F157" s="16"/>
      <c r="G157" s="16"/>
      <c r="H157" s="109"/>
      <c r="I157" s="110"/>
      <c r="J157" s="105"/>
      <c r="K157" s="105"/>
      <c r="L157" s="109"/>
      <c r="M157" s="105"/>
      <c r="N157" s="105"/>
      <c r="O157" s="109"/>
      <c r="P157" s="110"/>
      <c r="Q157" s="14"/>
      <c r="R157" s="14"/>
      <c r="S157" s="109"/>
      <c r="T157" s="105"/>
      <c r="U157" s="105"/>
      <c r="V157" s="109"/>
      <c r="W157" s="110"/>
      <c r="X157" s="16"/>
      <c r="Y157" s="16"/>
      <c r="Z157" s="109"/>
      <c r="AA157" s="16"/>
      <c r="AB157" s="16"/>
      <c r="AC157" s="109"/>
      <c r="AD157" s="110"/>
    </row>
    <row r="158" spans="1:30" s="25" customFormat="1" ht="15" x14ac:dyDescent="0.2">
      <c r="A158" s="20">
        <v>23</v>
      </c>
      <c r="B158" s="6" t="s">
        <v>42</v>
      </c>
      <c r="C158" s="12">
        <f>C159+C160+C161+C162+C163</f>
        <v>223.87100408700005</v>
      </c>
      <c r="D158" s="12">
        <f>D159+D160+D161+D162+D163</f>
        <v>289.05529593899996</v>
      </c>
      <c r="E158" s="107">
        <f t="shared" ref="E158:E163" si="168">((D158-C158)/C158)*100</f>
        <v>29.116897973383011</v>
      </c>
      <c r="F158" s="12">
        <f>F159+F160+F161+F162+F163</f>
        <v>1042.6323376510002</v>
      </c>
      <c r="G158" s="12">
        <f>G159+G160+G161+G162+G163</f>
        <v>1269.0588344940004</v>
      </c>
      <c r="H158" s="107">
        <f t="shared" ref="H158:H163" si="169">((G158-F158)/F158)*100</f>
        <v>21.716811254207602</v>
      </c>
      <c r="I158" s="108">
        <f>(G158/G$179)*100</f>
        <v>1.2772162034793864</v>
      </c>
      <c r="J158" s="23">
        <f>J159+J160+J161+J162+J163</f>
        <v>35488</v>
      </c>
      <c r="K158" s="23">
        <f>K159+K160+K161+K162+K163</f>
        <v>33909</v>
      </c>
      <c r="L158" s="107">
        <f t="shared" ref="L158:L163" si="170">((K158-J158)/J158)*100</f>
        <v>-4.4493913435527501</v>
      </c>
      <c r="M158" s="23">
        <f>M159+M160+M161+M162+M163</f>
        <v>149032</v>
      </c>
      <c r="N158" s="23">
        <f>N159+N160+N161+N162+N163</f>
        <v>163615</v>
      </c>
      <c r="O158" s="107">
        <f t="shared" ref="O158:O163" si="171">((N158-M158)/M158)*100</f>
        <v>9.785146814107037</v>
      </c>
      <c r="P158" s="108">
        <f>(N158/N$179)*100</f>
        <v>2.4079187952326402</v>
      </c>
      <c r="Q158" s="23">
        <f>Q159+Q160+Q161+Q162+Q163</f>
        <v>34821</v>
      </c>
      <c r="R158" s="23">
        <f>R159+R160+R161+R162+R163</f>
        <v>18239</v>
      </c>
      <c r="S158" s="107">
        <f t="shared" ref="S158:S163" si="172">((R158-Q158)/Q158)*100</f>
        <v>-47.620688664886131</v>
      </c>
      <c r="T158" s="23">
        <f>T159+T160+T161+T162+T163</f>
        <v>224470</v>
      </c>
      <c r="U158" s="23">
        <f>U159+U160+U161+U162+U163</f>
        <v>228677</v>
      </c>
      <c r="V158" s="107">
        <f t="shared" ref="V158:V163" si="173">((U158-T158)/T158)*100</f>
        <v>1.8741925424332875</v>
      </c>
      <c r="W158" s="108">
        <f>(U158/U$179)*100</f>
        <v>0.54413656722084314</v>
      </c>
      <c r="X158" s="12">
        <f>X159+X160+X161+X162+X163</f>
        <v>19923.734136657004</v>
      </c>
      <c r="Y158" s="12">
        <f>Y159+Y160+Y161+Y162+Y163</f>
        <v>16365.594009263994</v>
      </c>
      <c r="Z158" s="107">
        <f t="shared" ref="Z158:Z163" si="174">((Y158-X158)/X158)*100</f>
        <v>-17.858801482632256</v>
      </c>
      <c r="AA158" s="12">
        <f>AA159+AA160+AA161+AA162+AA163</f>
        <v>95349.645293529989</v>
      </c>
      <c r="AB158" s="12">
        <f>AB159+AB160+AB161+AB162+AB163</f>
        <v>106953.16097903899</v>
      </c>
      <c r="AC158" s="107">
        <f t="shared" ref="AC158:AC163" si="175">((AB158-AA158)/AA158)*100</f>
        <v>12.169437704553649</v>
      </c>
      <c r="AD158" s="108">
        <f>(AB158/AB$179)*100</f>
        <v>6.5212529066910818</v>
      </c>
    </row>
    <row r="159" spans="1:30" ht="15" customHeight="1" x14ac:dyDescent="0.2">
      <c r="A159" s="9"/>
      <c r="B159" s="8" t="s">
        <v>3</v>
      </c>
      <c r="C159" s="16">
        <v>36.8592218</v>
      </c>
      <c r="D159" s="16">
        <v>45.800936711000006</v>
      </c>
      <c r="E159" s="109">
        <f t="shared" si="168"/>
        <v>24.259098467998598</v>
      </c>
      <c r="F159" s="16">
        <v>191.57778020000001</v>
      </c>
      <c r="G159" s="16">
        <v>256.36506163299998</v>
      </c>
      <c r="H159" s="109">
        <f t="shared" si="169"/>
        <v>33.817743041684942</v>
      </c>
      <c r="I159" s="110">
        <f>(G159/G$180)*100</f>
        <v>1.5425023660146273</v>
      </c>
      <c r="J159" s="105">
        <v>143</v>
      </c>
      <c r="K159" s="105">
        <v>372</v>
      </c>
      <c r="L159" s="109">
        <f t="shared" si="170"/>
        <v>160.13986013986013</v>
      </c>
      <c r="M159" s="105">
        <v>1187</v>
      </c>
      <c r="N159" s="105">
        <v>1566</v>
      </c>
      <c r="O159" s="109">
        <f t="shared" si="171"/>
        <v>31.929233361415331</v>
      </c>
      <c r="P159" s="110">
        <f>(N159/N$180)*100</f>
        <v>0.39872286469393059</v>
      </c>
      <c r="Q159" s="118">
        <v>0</v>
      </c>
      <c r="R159" s="118">
        <v>0</v>
      </c>
      <c r="S159" s="115" t="s">
        <v>59</v>
      </c>
      <c r="T159" s="105">
        <v>0</v>
      </c>
      <c r="U159" s="105">
        <v>0</v>
      </c>
      <c r="V159" s="115" t="s">
        <v>59</v>
      </c>
      <c r="W159" s="115" t="s">
        <v>59</v>
      </c>
      <c r="X159" s="16">
        <v>37.058860999999979</v>
      </c>
      <c r="Y159" s="16">
        <v>302.33714299999997</v>
      </c>
      <c r="Z159" s="109">
        <f t="shared" si="174"/>
        <v>715.82956097868237</v>
      </c>
      <c r="AA159" s="16">
        <v>197.060284</v>
      </c>
      <c r="AB159" s="16">
        <v>1816.7597250000001</v>
      </c>
      <c r="AC159" s="109">
        <f t="shared" si="175"/>
        <v>821.93093814885606</v>
      </c>
      <c r="AD159" s="110">
        <f>(AB159/AB$180)*100</f>
        <v>14.942457906299556</v>
      </c>
    </row>
    <row r="160" spans="1:30" s="28" customFormat="1" x14ac:dyDescent="0.2">
      <c r="A160" s="9"/>
      <c r="B160" s="8" t="s">
        <v>4</v>
      </c>
      <c r="C160" s="16">
        <v>177.31620029700002</v>
      </c>
      <c r="D160" s="16">
        <v>237.81405362399997</v>
      </c>
      <c r="E160" s="109">
        <f t="shared" si="168"/>
        <v>34.118627190108754</v>
      </c>
      <c r="F160" s="16">
        <v>809.39006546900009</v>
      </c>
      <c r="G160" s="16">
        <v>977.59595554799989</v>
      </c>
      <c r="H160" s="109">
        <f t="shared" si="169"/>
        <v>20.781808086751486</v>
      </c>
      <c r="I160" s="110">
        <f>(G160/G$181)*100</f>
        <v>4.7273598830012231</v>
      </c>
      <c r="J160" s="105">
        <v>35322</v>
      </c>
      <c r="K160" s="105">
        <v>33521</v>
      </c>
      <c r="L160" s="109">
        <f t="shared" si="170"/>
        <v>-5.0988052771643737</v>
      </c>
      <c r="M160" s="105">
        <v>147750</v>
      </c>
      <c r="N160" s="105">
        <v>161921</v>
      </c>
      <c r="O160" s="109">
        <f t="shared" si="171"/>
        <v>9.5912013536379011</v>
      </c>
      <c r="P160" s="110">
        <f>(N160/N$181)*100</f>
        <v>2.5336276278870065</v>
      </c>
      <c r="Q160" s="118">
        <v>0</v>
      </c>
      <c r="R160" s="118">
        <v>0</v>
      </c>
      <c r="S160" s="115" t="s">
        <v>59</v>
      </c>
      <c r="T160" s="105">
        <v>0</v>
      </c>
      <c r="U160" s="105">
        <v>0</v>
      </c>
      <c r="V160" s="115" t="s">
        <v>59</v>
      </c>
      <c r="W160" s="115" t="s">
        <v>59</v>
      </c>
      <c r="X160" s="16">
        <v>14915.804552000001</v>
      </c>
      <c r="Y160" s="16">
        <v>14213.464082999993</v>
      </c>
      <c r="Z160" s="109">
        <f t="shared" si="174"/>
        <v>-4.7086998663161879</v>
      </c>
      <c r="AA160" s="16">
        <v>60465.85947299999</v>
      </c>
      <c r="AB160" s="16">
        <v>83205.914218999998</v>
      </c>
      <c r="AC160" s="109">
        <f t="shared" si="175"/>
        <v>37.608089828201642</v>
      </c>
      <c r="AD160" s="110">
        <f>(AB160/AB$181)*100</f>
        <v>12.265131334605082</v>
      </c>
    </row>
    <row r="161" spans="1:33" s="28" customFormat="1" x14ac:dyDescent="0.2">
      <c r="A161" s="9"/>
      <c r="B161" s="8" t="s">
        <v>5</v>
      </c>
      <c r="C161" s="16">
        <v>4.5309828730000001</v>
      </c>
      <c r="D161" s="16">
        <v>1.926077909</v>
      </c>
      <c r="E161" s="109">
        <f t="shared" si="168"/>
        <v>-57.490947042032658</v>
      </c>
      <c r="F161" s="16">
        <v>18.865261263000001</v>
      </c>
      <c r="G161" s="16">
        <v>4.0470388220000002</v>
      </c>
      <c r="H161" s="109">
        <f t="shared" si="169"/>
        <v>-78.547666180815824</v>
      </c>
      <c r="I161" s="110">
        <f>(G161/G$182)*100</f>
        <v>7.127385189827827E-3</v>
      </c>
      <c r="J161" s="105">
        <v>0</v>
      </c>
      <c r="K161" s="105">
        <v>0</v>
      </c>
      <c r="L161" s="115" t="s">
        <v>59</v>
      </c>
      <c r="M161" s="105">
        <v>0</v>
      </c>
      <c r="N161" s="105">
        <v>1</v>
      </c>
      <c r="O161" s="115" t="s">
        <v>59</v>
      </c>
      <c r="P161" s="110">
        <f>(N161/N$182)*100</f>
        <v>0.2544529262086514</v>
      </c>
      <c r="Q161" s="118">
        <v>4089</v>
      </c>
      <c r="R161" s="118">
        <v>1848</v>
      </c>
      <c r="S161" s="109">
        <f t="shared" si="172"/>
        <v>-54.805575935436536</v>
      </c>
      <c r="T161" s="105">
        <v>20656</v>
      </c>
      <c r="U161" s="105">
        <v>5449</v>
      </c>
      <c r="V161" s="109">
        <f t="shared" si="173"/>
        <v>-73.620255615801696</v>
      </c>
      <c r="W161" s="110">
        <f>(U161/U$182)*100</f>
        <v>3.5965776474646341E-2</v>
      </c>
      <c r="X161" s="16">
        <v>320.70858240999996</v>
      </c>
      <c r="Y161" s="16">
        <v>137.74746680000001</v>
      </c>
      <c r="Z161" s="109">
        <f t="shared" si="174"/>
        <v>-57.049023831890779</v>
      </c>
      <c r="AA161" s="16">
        <v>1512.4066381100001</v>
      </c>
      <c r="AB161" s="16">
        <v>335.9345697</v>
      </c>
      <c r="AC161" s="109">
        <f t="shared" si="175"/>
        <v>-77.788078864834588</v>
      </c>
      <c r="AD161" s="110">
        <f>(AB161/AB$182)*100</f>
        <v>0.16287990626119264</v>
      </c>
    </row>
    <row r="162" spans="1:33" s="28" customFormat="1" x14ac:dyDescent="0.2">
      <c r="A162" s="9"/>
      <c r="B162" s="8" t="s">
        <v>6</v>
      </c>
      <c r="C162" s="16">
        <v>2.367247157</v>
      </c>
      <c r="D162" s="16">
        <v>2.249556052</v>
      </c>
      <c r="E162" s="109">
        <f t="shared" si="168"/>
        <v>-4.9716441585740183</v>
      </c>
      <c r="F162" s="16">
        <v>9.4008758730000004</v>
      </c>
      <c r="G162" s="16">
        <v>12.321501382999999</v>
      </c>
      <c r="H162" s="109">
        <f t="shared" si="169"/>
        <v>31.067589333758228</v>
      </c>
      <c r="I162" s="110">
        <f>(G162/G$183)*100</f>
        <v>0.35517935765737102</v>
      </c>
      <c r="J162" s="105">
        <v>6</v>
      </c>
      <c r="K162" s="105">
        <v>3</v>
      </c>
      <c r="L162" s="109">
        <f t="shared" si="170"/>
        <v>-50</v>
      </c>
      <c r="M162" s="105">
        <v>39</v>
      </c>
      <c r="N162" s="105">
        <v>28</v>
      </c>
      <c r="O162" s="109">
        <f t="shared" si="171"/>
        <v>-28.205128205128204</v>
      </c>
      <c r="P162" s="110">
        <f>(N162/N$183)*100</f>
        <v>1.3793103448275863</v>
      </c>
      <c r="Q162" s="119">
        <v>2449</v>
      </c>
      <c r="R162" s="119">
        <v>4378</v>
      </c>
      <c r="S162" s="109">
        <f t="shared" si="172"/>
        <v>78.766843609636581</v>
      </c>
      <c r="T162" s="105">
        <v>33276</v>
      </c>
      <c r="U162" s="105">
        <v>16581</v>
      </c>
      <c r="V162" s="109">
        <f t="shared" si="173"/>
        <v>-50.171294626758026</v>
      </c>
      <c r="W162" s="110">
        <f>(U162/U$183)*100</f>
        <v>1.4564334815444642</v>
      </c>
      <c r="X162" s="16">
        <v>0.39340000000000003</v>
      </c>
      <c r="Y162" s="16">
        <v>4.3573000000000004</v>
      </c>
      <c r="Z162" s="109">
        <f t="shared" si="174"/>
        <v>1007.600406710727</v>
      </c>
      <c r="AA162" s="16">
        <v>8.0108999999999995</v>
      </c>
      <c r="AB162" s="16">
        <v>5.6025</v>
      </c>
      <c r="AC162" s="109">
        <f t="shared" si="175"/>
        <v>-30.064037748567575</v>
      </c>
      <c r="AD162" s="110">
        <f>(AB162/AB$183)*100</f>
        <v>7.6213906626974217E-3</v>
      </c>
    </row>
    <row r="163" spans="1:33" s="28" customFormat="1" x14ac:dyDescent="0.2">
      <c r="A163" s="9"/>
      <c r="B163" s="26" t="s">
        <v>25</v>
      </c>
      <c r="C163" s="16">
        <v>2.7973519600000016</v>
      </c>
      <c r="D163" s="16">
        <v>1.264671643</v>
      </c>
      <c r="E163" s="109">
        <f t="shared" si="168"/>
        <v>-54.790399596338268</v>
      </c>
      <c r="F163" s="16">
        <v>13.398354846000018</v>
      </c>
      <c r="G163" s="16">
        <v>18.729277108000279</v>
      </c>
      <c r="H163" s="109">
        <f t="shared" si="169"/>
        <v>39.787886820983616</v>
      </c>
      <c r="I163" s="110">
        <f>(G163/G$184)*100</f>
        <v>1.0341505771914266</v>
      </c>
      <c r="J163" s="105">
        <v>17</v>
      </c>
      <c r="K163" s="105">
        <v>13</v>
      </c>
      <c r="L163" s="109">
        <f t="shared" si="170"/>
        <v>-23.52941176470588</v>
      </c>
      <c r="M163" s="105">
        <v>56</v>
      </c>
      <c r="N163" s="105">
        <v>99</v>
      </c>
      <c r="O163" s="109">
        <f t="shared" si="171"/>
        <v>76.785714285714292</v>
      </c>
      <c r="P163" s="110">
        <f>(N163/N$184)*100</f>
        <v>1.1225762558113166</v>
      </c>
      <c r="Q163" s="118">
        <v>28283</v>
      </c>
      <c r="R163" s="118">
        <v>12013</v>
      </c>
      <c r="S163" s="109">
        <f t="shared" si="172"/>
        <v>-57.525722165258287</v>
      </c>
      <c r="T163" s="105">
        <v>170538</v>
      </c>
      <c r="U163" s="105">
        <v>206647</v>
      </c>
      <c r="V163" s="109">
        <f t="shared" si="173"/>
        <v>21.173580081858589</v>
      </c>
      <c r="W163" s="110">
        <f>(U163/U$184)*100</f>
        <v>0.80292786758884194</v>
      </c>
      <c r="X163" s="16">
        <v>4649.7687412470004</v>
      </c>
      <c r="Y163" s="16">
        <v>1707.6880164640002</v>
      </c>
      <c r="Z163" s="109">
        <f t="shared" si="174"/>
        <v>-63.273700016185686</v>
      </c>
      <c r="AA163" s="16">
        <v>33166.307998420001</v>
      </c>
      <c r="AB163" s="16">
        <v>21588.949965339005</v>
      </c>
      <c r="AC163" s="109">
        <f t="shared" si="175"/>
        <v>-34.906984623167965</v>
      </c>
      <c r="AD163" s="110">
        <f>(AB163/AB$184)*100</f>
        <v>3.223379314376948</v>
      </c>
    </row>
    <row r="164" spans="1:33" s="28" customFormat="1" x14ac:dyDescent="0.2">
      <c r="A164" s="9"/>
      <c r="B164" s="26"/>
      <c r="C164" s="16"/>
      <c r="D164" s="16"/>
      <c r="E164" s="109"/>
      <c r="F164" s="16"/>
      <c r="G164" s="16"/>
      <c r="H164" s="109"/>
      <c r="I164" s="110"/>
      <c r="J164" s="105"/>
      <c r="K164" s="105"/>
      <c r="L164" s="109"/>
      <c r="M164" s="105"/>
      <c r="N164" s="105"/>
      <c r="O164" s="109"/>
      <c r="P164" s="110"/>
      <c r="Q164" s="118"/>
      <c r="R164" s="118"/>
      <c r="S164" s="109"/>
      <c r="T164" s="105"/>
      <c r="U164" s="105"/>
      <c r="V164" s="109"/>
      <c r="W164" s="110"/>
      <c r="X164" s="16"/>
      <c r="Y164" s="16"/>
      <c r="Z164" s="109"/>
      <c r="AA164" s="16"/>
      <c r="AB164" s="16"/>
      <c r="AC164" s="109"/>
      <c r="AD164" s="110"/>
    </row>
    <row r="165" spans="1:33" s="27" customFormat="1" ht="15" x14ac:dyDescent="0.2">
      <c r="A165" s="22"/>
      <c r="B165" s="6" t="s">
        <v>10</v>
      </c>
      <c r="C165" s="12">
        <f>C166+C167+C168+C169+C170</f>
        <v>6440.6225719544855</v>
      </c>
      <c r="D165" s="12">
        <f>D166+D167+D168+D169+D170</f>
        <v>7325.5864988623389</v>
      </c>
      <c r="E165" s="107">
        <f t="shared" ref="E165:E170" si="176">((D165-C165)/C165)*100</f>
        <v>13.740347567662242</v>
      </c>
      <c r="F165" s="12">
        <f>F166+F167+F168+F169+F170</f>
        <v>28480.426731434894</v>
      </c>
      <c r="G165" s="12">
        <f>G166+G167+G168+G169+G170</f>
        <v>27946.138229856817</v>
      </c>
      <c r="H165" s="107">
        <f t="shared" ref="H165:H170" si="177">((G165-F165)/F165)*100</f>
        <v>-1.8759848882052166</v>
      </c>
      <c r="I165" s="108">
        <f>(G165/G$179)*100</f>
        <v>28.125772896951222</v>
      </c>
      <c r="J165" s="23">
        <f>J166+J167+J168+J169+J170</f>
        <v>563637</v>
      </c>
      <c r="K165" s="23">
        <f>K166+K167+K168+K169+K170</f>
        <v>540542</v>
      </c>
      <c r="L165" s="107">
        <f t="shared" ref="L165:L170" si="178">((K165-J165)/J165)*100</f>
        <v>-4.097495373795546</v>
      </c>
      <c r="M165" s="23">
        <f>M166+M167+M168+M169+M170</f>
        <v>2533587</v>
      </c>
      <c r="N165" s="23">
        <f>N166+N167+N168+N169+N170</f>
        <v>2299817</v>
      </c>
      <c r="O165" s="107">
        <f t="shared" ref="O165:O170" si="179">((N165-M165)/M165)*100</f>
        <v>-9.2268392599109497</v>
      </c>
      <c r="P165" s="108">
        <f>(N165/N$179)*100</f>
        <v>33.846362374449441</v>
      </c>
      <c r="Q165" s="23">
        <f>Q166+Q167+Q168+Q169+Q170</f>
        <v>16111945</v>
      </c>
      <c r="R165" s="23">
        <f>R166+R167+R168+R169+R170</f>
        <v>7898600</v>
      </c>
      <c r="S165" s="107">
        <f t="shared" ref="S165:S170" si="180">((R165-Q165)/Q165)*100</f>
        <v>-50.976744272649889</v>
      </c>
      <c r="T165" s="23">
        <f>T166+T167+T168+T169+T170</f>
        <v>72635682</v>
      </c>
      <c r="U165" s="23">
        <f>U166+U167+U168+U169+U170</f>
        <v>33855967</v>
      </c>
      <c r="V165" s="107">
        <f t="shared" ref="V165:V170" si="181">((U165-T165)/T165)*100</f>
        <v>-53.389345198135544</v>
      </c>
      <c r="W165" s="108">
        <f>(U165/U$179)*100</f>
        <v>80.560221024948504</v>
      </c>
      <c r="X165" s="12">
        <f>X166+X167+X168+X169+X170</f>
        <v>346029.90591924882</v>
      </c>
      <c r="Y165" s="12">
        <f>Y166+Y167+Y168+Y169+Y170</f>
        <v>327579.22025634669</v>
      </c>
      <c r="Z165" s="107">
        <f t="shared" ref="Z165:Z170" si="182">((Y165-X165)/X165)*100</f>
        <v>-5.3321072390800452</v>
      </c>
      <c r="AA165" s="12">
        <f>AA166+AA167+AA168+AA169+AA170</f>
        <v>1565301.6281677473</v>
      </c>
      <c r="AB165" s="12">
        <f>AB166+AB167+AB168+AB169+AB170</f>
        <v>1413562.7028335193</v>
      </c>
      <c r="AC165" s="107">
        <f t="shared" ref="AC165:AC170" si="183">((AB165-AA165)/AA165)*100</f>
        <v>-9.6939096340074009</v>
      </c>
      <c r="AD165" s="108">
        <f>(AB165/AB$179)*100</f>
        <v>86.189129898178507</v>
      </c>
    </row>
    <row r="166" spans="1:33" x14ac:dyDescent="0.2">
      <c r="A166" s="8"/>
      <c r="B166" s="8" t="s">
        <v>3</v>
      </c>
      <c r="C166" s="13">
        <f t="shared" ref="C166:D170" si="184">C5+C12+C19+C26+C33+C40+C47+C54+C61+C68+C75+C82+C89+C96+C103+C110+C117+C124+C131+C138+C145+C152+C159</f>
        <v>688.17606872899637</v>
      </c>
      <c r="D166" s="13">
        <f t="shared" si="184"/>
        <v>1097.7894099093758</v>
      </c>
      <c r="E166" s="109">
        <f t="shared" si="176"/>
        <v>59.52159044659907</v>
      </c>
      <c r="F166" s="13">
        <f t="shared" ref="F166:G170" si="185">F5+F12+F19+F26+F33+F40+F47+F54+F61+F68+F75+F82+F89+F96+F103+F110+F117+F124+F131+F138+F145+F152+F159</f>
        <v>3313.1963987150993</v>
      </c>
      <c r="G166" s="13">
        <f t="shared" si="185"/>
        <v>4229.3138327362558</v>
      </c>
      <c r="H166" s="109">
        <f t="shared" si="177"/>
        <v>27.650562290132836</v>
      </c>
      <c r="I166" s="110">
        <f>(G166/G$180)*100</f>
        <v>25.447018997281006</v>
      </c>
      <c r="J166" s="14">
        <f t="shared" ref="J166:K170" si="186">J5+J12+J19+J26+J33+J40+J47+J54+J61+J68+J75+J82+J89+J96+J103+J110+J117+J124+J131+J138+J145+J152+J159</f>
        <v>10871</v>
      </c>
      <c r="K166" s="14">
        <f t="shared" si="186"/>
        <v>18450</v>
      </c>
      <c r="L166" s="109">
        <f t="shared" si="178"/>
        <v>69.717597277159413</v>
      </c>
      <c r="M166" s="14">
        <f t="shared" ref="M166:N170" si="187">M5+M12+M19+M26+M33+M40+M47+M54+M61+M68+M75+M82+M89+M96+M103+M110+M117+M124+M131+M138+M145+M152+M159</f>
        <v>78353</v>
      </c>
      <c r="N166" s="14">
        <f t="shared" si="187"/>
        <v>64999</v>
      </c>
      <c r="O166" s="109">
        <f t="shared" si="179"/>
        <v>-17.043380598062612</v>
      </c>
      <c r="P166" s="110">
        <f>(N166/N$180)*100</f>
        <v>16.549545007816597</v>
      </c>
      <c r="Q166" s="14">
        <f t="shared" ref="Q166:R170" si="188">Q5+Q12+Q19+Q26+Q33+Q40+Q47+Q54+Q61+Q68+Q75+Q82+Q89+Q96+Q103+Q110+Q117+Q124+Q131+Q138+Q145+Q152+Q159</f>
        <v>0</v>
      </c>
      <c r="R166" s="14">
        <f t="shared" si="188"/>
        <v>0</v>
      </c>
      <c r="S166" s="115" t="s">
        <v>59</v>
      </c>
      <c r="T166" s="14">
        <f t="shared" ref="T166:U170" si="189">T5+T12+T19+T26+T33+T40+T47+T54+T61+T68+T75+T82+T89+T96+T103+T110+T117+T124+T131+T138+T145+T152+T159</f>
        <v>0</v>
      </c>
      <c r="U166" s="14">
        <f t="shared" si="189"/>
        <v>0</v>
      </c>
      <c r="V166" s="115" t="s">
        <v>59</v>
      </c>
      <c r="W166" s="115" t="s">
        <v>59</v>
      </c>
      <c r="X166" s="13">
        <f t="shared" ref="X166:Y170" si="190">X5+X12+X19+X26+X33+X40+X47+X54+X61+X68+X75+X82+X89+X96+X103+X110+X117+X124+X131+X138+X145+X152+X159</f>
        <v>1138.0628234749977</v>
      </c>
      <c r="Y166" s="13">
        <f t="shared" si="190"/>
        <v>2235.397871023999</v>
      </c>
      <c r="Z166" s="109">
        <f t="shared" si="182"/>
        <v>96.421306883425217</v>
      </c>
      <c r="AA166" s="13">
        <f t="shared" ref="AA166:AB170" si="191">AA5+AA12+AA19+AA26+AA33+AA40+AA47+AA54+AA61+AA68+AA75+AA82+AA89+AA96+AA103+AA110+AA117+AA124+AA131+AA138+AA145+AA152+AA159</f>
        <v>5228.443143649999</v>
      </c>
      <c r="AB166" s="13">
        <f t="shared" si="191"/>
        <v>8256.8724147999983</v>
      </c>
      <c r="AC166" s="109">
        <f t="shared" si="183"/>
        <v>57.922199552424317</v>
      </c>
      <c r="AD166" s="110">
        <f>(AB166/AB$180)*100</f>
        <v>67.910999345736229</v>
      </c>
    </row>
    <row r="167" spans="1:33" x14ac:dyDescent="0.2">
      <c r="A167" s="8"/>
      <c r="B167" s="8" t="s">
        <v>4</v>
      </c>
      <c r="C167" s="13">
        <f t="shared" si="184"/>
        <v>3359.9421673692505</v>
      </c>
      <c r="D167" s="13">
        <f t="shared" si="184"/>
        <v>3120.847327032855</v>
      </c>
      <c r="E167" s="109">
        <f t="shared" si="176"/>
        <v>-7.1160403490992428</v>
      </c>
      <c r="F167" s="13">
        <f t="shared" si="185"/>
        <v>14092.4656646206</v>
      </c>
      <c r="G167" s="13">
        <f t="shared" si="185"/>
        <v>11813.714838600536</v>
      </c>
      <c r="H167" s="109">
        <f t="shared" si="177"/>
        <v>-16.169993812657722</v>
      </c>
      <c r="I167" s="110">
        <f>(G167/G$181)*100</f>
        <v>57.127570219856871</v>
      </c>
      <c r="J167" s="14">
        <f t="shared" si="186"/>
        <v>552155</v>
      </c>
      <c r="K167" s="14">
        <f t="shared" si="186"/>
        <v>521482</v>
      </c>
      <c r="L167" s="109">
        <f t="shared" si="178"/>
        <v>-5.555143030489627</v>
      </c>
      <c r="M167" s="14">
        <f t="shared" si="187"/>
        <v>2452174</v>
      </c>
      <c r="N167" s="14">
        <f t="shared" si="187"/>
        <v>2231790</v>
      </c>
      <c r="O167" s="109">
        <f t="shared" si="179"/>
        <v>-8.9872904614436013</v>
      </c>
      <c r="P167" s="110">
        <f>(N167/N$181)*100</f>
        <v>34.921503718739025</v>
      </c>
      <c r="Q167" s="14">
        <f t="shared" si="188"/>
        <v>0</v>
      </c>
      <c r="R167" s="14">
        <f t="shared" si="188"/>
        <v>0</v>
      </c>
      <c r="S167" s="115" t="s">
        <v>59</v>
      </c>
      <c r="T167" s="14">
        <f t="shared" si="189"/>
        <v>0</v>
      </c>
      <c r="U167" s="14">
        <f t="shared" si="189"/>
        <v>0</v>
      </c>
      <c r="V167" s="115" t="s">
        <v>59</v>
      </c>
      <c r="W167" s="115" t="s">
        <v>59</v>
      </c>
      <c r="X167" s="13">
        <f t="shared" si="190"/>
        <v>104760.69922101202</v>
      </c>
      <c r="Y167" s="13">
        <f t="shared" si="190"/>
        <v>116732.91013922499</v>
      </c>
      <c r="Z167" s="109">
        <f t="shared" si="182"/>
        <v>11.428151021553775</v>
      </c>
      <c r="AA167" s="13">
        <f t="shared" si="191"/>
        <v>460671.40767918096</v>
      </c>
      <c r="AB167" s="13">
        <f t="shared" si="191"/>
        <v>552284.93589358567</v>
      </c>
      <c r="AC167" s="109">
        <f t="shared" si="183"/>
        <v>19.886957750632931</v>
      </c>
      <c r="AD167" s="110">
        <f>(AB167/AB$181)*100</f>
        <v>81.410646544064704</v>
      </c>
    </row>
    <row r="168" spans="1:33" x14ac:dyDescent="0.2">
      <c r="A168" s="8"/>
      <c r="B168" s="8" t="s">
        <v>5</v>
      </c>
      <c r="C168" s="13">
        <f t="shared" si="184"/>
        <v>1909.4044380335727</v>
      </c>
      <c r="D168" s="13">
        <f t="shared" si="184"/>
        <v>2859.61342871948</v>
      </c>
      <c r="E168" s="109">
        <f t="shared" si="176"/>
        <v>49.764679067389913</v>
      </c>
      <c r="F168" s="13">
        <f t="shared" si="185"/>
        <v>9095.6070098634664</v>
      </c>
      <c r="G168" s="13">
        <f t="shared" si="185"/>
        <v>10178.588579785317</v>
      </c>
      <c r="H168" s="109">
        <f t="shared" si="177"/>
        <v>11.906644259667802</v>
      </c>
      <c r="I168" s="110">
        <f>(G168/G$182)*100</f>
        <v>17.925877335928487</v>
      </c>
      <c r="J168" s="14">
        <f t="shared" si="186"/>
        <v>119</v>
      </c>
      <c r="K168" s="14">
        <f t="shared" si="186"/>
        <v>65</v>
      </c>
      <c r="L168" s="109">
        <f t="shared" si="178"/>
        <v>-45.378151260504204</v>
      </c>
      <c r="M168" s="14">
        <f t="shared" si="187"/>
        <v>468</v>
      </c>
      <c r="N168" s="14">
        <f t="shared" si="187"/>
        <v>326</v>
      </c>
      <c r="O168" s="109">
        <f t="shared" si="179"/>
        <v>-30.341880341880341</v>
      </c>
      <c r="P168" s="110">
        <f>(N168/N$182)*100</f>
        <v>82.95165394402035</v>
      </c>
      <c r="Q168" s="14">
        <f t="shared" si="188"/>
        <v>10541046</v>
      </c>
      <c r="R168" s="14">
        <f t="shared" si="188"/>
        <v>4523556</v>
      </c>
      <c r="S168" s="109">
        <f t="shared" si="180"/>
        <v>-57.086270186089692</v>
      </c>
      <c r="T168" s="14">
        <f t="shared" si="189"/>
        <v>46017827</v>
      </c>
      <c r="U168" s="14">
        <f t="shared" si="189"/>
        <v>15129282</v>
      </c>
      <c r="V168" s="109">
        <f t="shared" si="181"/>
        <v>-67.122997789530572</v>
      </c>
      <c r="W168" s="110">
        <f>(U168/U$182)*100</f>
        <v>99.859859540078972</v>
      </c>
      <c r="X168" s="13">
        <f t="shared" si="190"/>
        <v>90624.099487676402</v>
      </c>
      <c r="Y168" s="13">
        <f t="shared" si="190"/>
        <v>71454.529560433308</v>
      </c>
      <c r="Z168" s="109">
        <f t="shared" si="182"/>
        <v>-21.152839074389792</v>
      </c>
      <c r="AA168" s="13">
        <f t="shared" si="191"/>
        <v>403426.06993636407</v>
      </c>
      <c r="AB168" s="13">
        <f t="shared" si="191"/>
        <v>206037.15057973875</v>
      </c>
      <c r="AC168" s="109">
        <f t="shared" si="183"/>
        <v>-48.928151665498767</v>
      </c>
      <c r="AD168" s="110">
        <f>(AB168/AB$182)*100</f>
        <v>99.898357596006235</v>
      </c>
    </row>
    <row r="169" spans="1:33" x14ac:dyDescent="0.2">
      <c r="A169" s="8"/>
      <c r="B169" s="8" t="s">
        <v>6</v>
      </c>
      <c r="C169" s="13">
        <f t="shared" si="184"/>
        <v>10.513275023028303</v>
      </c>
      <c r="D169" s="13">
        <f t="shared" si="184"/>
        <v>7.5432973934721268</v>
      </c>
      <c r="E169" s="109">
        <f t="shared" si="176"/>
        <v>-28.24978537183447</v>
      </c>
      <c r="F169" s="13">
        <f t="shared" si="185"/>
        <v>45.353958523559797</v>
      </c>
      <c r="G169" s="13">
        <f t="shared" si="185"/>
        <v>48.36899376053001</v>
      </c>
      <c r="H169" s="109">
        <f t="shared" si="177"/>
        <v>6.6477884954716977</v>
      </c>
      <c r="I169" s="110">
        <f>(G169/G$183)*100</f>
        <v>1.3942836672567565</v>
      </c>
      <c r="J169" s="14">
        <f t="shared" si="186"/>
        <v>20</v>
      </c>
      <c r="K169" s="14">
        <f t="shared" si="186"/>
        <v>10</v>
      </c>
      <c r="L169" s="109">
        <f t="shared" si="178"/>
        <v>-50</v>
      </c>
      <c r="M169" s="14">
        <f t="shared" si="187"/>
        <v>155</v>
      </c>
      <c r="N169" s="14">
        <f t="shared" si="187"/>
        <v>102</v>
      </c>
      <c r="O169" s="109">
        <f t="shared" si="179"/>
        <v>-34.193548387096776</v>
      </c>
      <c r="P169" s="110">
        <f>(N169/N$183)*100</f>
        <v>5.0246305418719208</v>
      </c>
      <c r="Q169" s="14">
        <f t="shared" si="188"/>
        <v>90486</v>
      </c>
      <c r="R169" s="14">
        <f t="shared" si="188"/>
        <v>20947</v>
      </c>
      <c r="S169" s="109">
        <f t="shared" si="180"/>
        <v>-76.850562517958579</v>
      </c>
      <c r="T169" s="14">
        <f t="shared" si="189"/>
        <v>873699</v>
      </c>
      <c r="U169" s="14">
        <f t="shared" si="189"/>
        <v>227436</v>
      </c>
      <c r="V169" s="109">
        <f t="shared" si="181"/>
        <v>-73.968609326552965</v>
      </c>
      <c r="W169" s="110">
        <f>(U169/U$183)*100</f>
        <v>19.977408196643552</v>
      </c>
      <c r="X169" s="13">
        <f t="shared" si="190"/>
        <v>7693.5437610999998</v>
      </c>
      <c r="Y169" s="13">
        <f t="shared" si="190"/>
        <v>4166.3233556999994</v>
      </c>
      <c r="Z169" s="109">
        <f t="shared" si="182"/>
        <v>-45.846498244856789</v>
      </c>
      <c r="AA169" s="13">
        <f t="shared" si="191"/>
        <v>45040.981301000007</v>
      </c>
      <c r="AB169" s="13">
        <f t="shared" si="191"/>
        <v>24152.926779899997</v>
      </c>
      <c r="AC169" s="109">
        <f t="shared" si="183"/>
        <v>-46.375664822907062</v>
      </c>
      <c r="AD169" s="110">
        <f>(AB169/AB$183)*100</f>
        <v>32.856562362720993</v>
      </c>
    </row>
    <row r="170" spans="1:33" x14ac:dyDescent="0.2">
      <c r="A170" s="8"/>
      <c r="B170" s="26" t="s">
        <v>25</v>
      </c>
      <c r="C170" s="13">
        <f t="shared" si="184"/>
        <v>472.58662279963772</v>
      </c>
      <c r="D170" s="13">
        <f t="shared" si="184"/>
        <v>239.79303580715663</v>
      </c>
      <c r="E170" s="109">
        <f t="shared" si="176"/>
        <v>-49.259453349185989</v>
      </c>
      <c r="F170" s="13">
        <f t="shared" si="185"/>
        <v>1933.8036997121678</v>
      </c>
      <c r="G170" s="13">
        <f t="shared" si="185"/>
        <v>1676.151984974179</v>
      </c>
      <c r="H170" s="109">
        <f t="shared" si="177"/>
        <v>-13.323571300248229</v>
      </c>
      <c r="I170" s="110">
        <f>(G170/G$184)*100</f>
        <v>92.549943744554739</v>
      </c>
      <c r="J170" s="14">
        <f t="shared" si="186"/>
        <v>472</v>
      </c>
      <c r="K170" s="14">
        <f t="shared" si="186"/>
        <v>535</v>
      </c>
      <c r="L170" s="109">
        <f t="shared" si="178"/>
        <v>13.347457627118645</v>
      </c>
      <c r="M170" s="14">
        <f t="shared" si="187"/>
        <v>2437</v>
      </c>
      <c r="N170" s="14">
        <f t="shared" si="187"/>
        <v>2600</v>
      </c>
      <c r="O170" s="109">
        <f t="shared" si="179"/>
        <v>6.6885514977431271</v>
      </c>
      <c r="P170" s="110">
        <f>(N170/N$184)*100</f>
        <v>29.481800657670938</v>
      </c>
      <c r="Q170" s="14">
        <f t="shared" si="188"/>
        <v>5480413</v>
      </c>
      <c r="R170" s="14">
        <f t="shared" si="188"/>
        <v>3354097</v>
      </c>
      <c r="S170" s="109">
        <f t="shared" si="180"/>
        <v>-38.798462816579701</v>
      </c>
      <c r="T170" s="14">
        <f t="shared" si="189"/>
        <v>25744156</v>
      </c>
      <c r="U170" s="14">
        <f t="shared" si="189"/>
        <v>18499249</v>
      </c>
      <c r="V170" s="109">
        <f t="shared" si="181"/>
        <v>-28.141948021135359</v>
      </c>
      <c r="W170" s="110">
        <f>(U170/U$184)*100</f>
        <v>71.878916952895594</v>
      </c>
      <c r="X170" s="13">
        <f t="shared" si="190"/>
        <v>141813.50062598541</v>
      </c>
      <c r="Y170" s="13">
        <f t="shared" si="190"/>
        <v>132990.0593299644</v>
      </c>
      <c r="Z170" s="109">
        <f t="shared" si="182"/>
        <v>-6.2218626978905851</v>
      </c>
      <c r="AA170" s="13">
        <f t="shared" si="191"/>
        <v>650934.7261075523</v>
      </c>
      <c r="AB170" s="13">
        <f t="shared" si="191"/>
        <v>622830.8171654949</v>
      </c>
      <c r="AC170" s="109">
        <f t="shared" si="183"/>
        <v>-4.317469604074228</v>
      </c>
      <c r="AD170" s="110">
        <f>(AB170/AB$184)*100</f>
        <v>92.992942020384262</v>
      </c>
    </row>
    <row r="171" spans="1:33" x14ac:dyDescent="0.2">
      <c r="A171" s="8"/>
      <c r="B171" s="26"/>
      <c r="C171" s="13"/>
      <c r="D171" s="13"/>
      <c r="E171" s="109"/>
      <c r="F171" s="13"/>
      <c r="G171" s="13"/>
      <c r="H171" s="109"/>
      <c r="I171" s="110"/>
      <c r="J171" s="14"/>
      <c r="K171" s="14"/>
      <c r="L171" s="109"/>
      <c r="M171" s="14"/>
      <c r="N171" s="14"/>
      <c r="O171" s="109"/>
      <c r="P171" s="110"/>
      <c r="Q171" s="14"/>
      <c r="R171" s="14"/>
      <c r="S171" s="109"/>
      <c r="T171" s="14"/>
      <c r="U171" s="14"/>
      <c r="V171" s="109"/>
      <c r="W171" s="110"/>
      <c r="X171" s="13"/>
      <c r="Y171" s="13"/>
      <c r="Z171" s="109"/>
      <c r="AA171" s="13"/>
      <c r="AB171" s="13"/>
      <c r="AC171" s="109"/>
      <c r="AD171" s="110"/>
    </row>
    <row r="172" spans="1:33" s="25" customFormat="1" ht="15" x14ac:dyDescent="0.2">
      <c r="A172" s="17">
        <v>24</v>
      </c>
      <c r="B172" s="6" t="s">
        <v>52</v>
      </c>
      <c r="C172" s="12">
        <f>C173+C174+C175+C176+C177</f>
        <v>17114.318029105001</v>
      </c>
      <c r="D172" s="12">
        <f>D173+D174+D175+D176+D177</f>
        <v>19714.207181275004</v>
      </c>
      <c r="E172" s="107">
        <f t="shared" ref="E172:E177" si="192">((D172-C172)/C172)*100</f>
        <v>15.191310268680128</v>
      </c>
      <c r="F172" s="12">
        <f>F173+F174+F175+F176+F177</f>
        <v>77220.973587756002</v>
      </c>
      <c r="G172" s="12">
        <f>G173+G174+G175+G176+G177</f>
        <v>71415.178283105997</v>
      </c>
      <c r="H172" s="107">
        <f t="shared" ref="H172:H177" si="193">((G172-F172)/F172)*100</f>
        <v>-7.5184176460196293</v>
      </c>
      <c r="I172" s="108">
        <f>(G172/G$179)*100</f>
        <v>71.874227103048767</v>
      </c>
      <c r="J172" s="23">
        <f>J173+J174+J175+J176+J177</f>
        <v>1766062</v>
      </c>
      <c r="K172" s="23">
        <f>K173+K174+K175+K176+K177</f>
        <v>1340738</v>
      </c>
      <c r="L172" s="107">
        <f t="shared" ref="L172:L177" si="194">((K172-J172)/J172)*100</f>
        <v>-24.08318620750574</v>
      </c>
      <c r="M172" s="23">
        <f>M173+M174+M175+M176+M177</f>
        <v>6796389</v>
      </c>
      <c r="N172" s="23">
        <f>N173+N174+N175+N176+N177</f>
        <v>4495055</v>
      </c>
      <c r="O172" s="107">
        <f t="shared" ref="O172:O177" si="195">((N172-M172)/M172)*100</f>
        <v>-33.861128313873735</v>
      </c>
      <c r="P172" s="108">
        <f>(N172/N$179)*100</f>
        <v>66.153637625550559</v>
      </c>
      <c r="Q172" s="23">
        <f>Q173+Q174+Q175+Q176+Q177</f>
        <v>1906329</v>
      </c>
      <c r="R172" s="23">
        <f>R173+R174+R175+R176+R177</f>
        <v>3565375</v>
      </c>
      <c r="S172" s="107">
        <f t="shared" ref="S172:S177" si="196">((R172-Q172)/Q172)*100</f>
        <v>87.028314629846165</v>
      </c>
      <c r="T172" s="23">
        <f>T173+T174+T175+T176+T177</f>
        <v>9612429</v>
      </c>
      <c r="U172" s="23">
        <f>U173+U174+U175+U176+U177</f>
        <v>8169696</v>
      </c>
      <c r="V172" s="107">
        <f t="shared" ref="V172:V177" si="197">((U172-T172)/T172)*100</f>
        <v>-15.009036737748596</v>
      </c>
      <c r="W172" s="108">
        <f>(U172/U$179)*100</f>
        <v>19.439778975051507</v>
      </c>
      <c r="X172" s="12">
        <f>X173+X174+X175+X176+X177</f>
        <v>58986.387893000006</v>
      </c>
      <c r="Y172" s="12">
        <f>Y173+Y174+Y175+Y176+Y177</f>
        <v>57129.991838599984</v>
      </c>
      <c r="Z172" s="107">
        <f t="shared" ref="Z172:Z177" si="198">((Y172-X172)/X172)*100</f>
        <v>-3.1471600833864981</v>
      </c>
      <c r="AA172" s="12">
        <f>AA173+AA174+AA175+AA176+AA177</f>
        <v>222827.82610100001</v>
      </c>
      <c r="AB172" s="12">
        <f>AB173+AB174+AB175+AB176+AB177</f>
        <v>226508.03984999997</v>
      </c>
      <c r="AC172" s="107">
        <f t="shared" ref="AC172:AC177" si="199">((AB172-AA172)/AA172)*100</f>
        <v>1.6515952308989663</v>
      </c>
      <c r="AD172" s="108">
        <f>(AB172/AB$179)*100</f>
        <v>13.810870101821502</v>
      </c>
      <c r="AF172" s="114"/>
      <c r="AG172" s="114"/>
    </row>
    <row r="173" spans="1:33" x14ac:dyDescent="0.2">
      <c r="A173" s="8"/>
      <c r="B173" s="8" t="s">
        <v>3</v>
      </c>
      <c r="C173" s="16">
        <v>6543.3513495000007</v>
      </c>
      <c r="D173" s="16">
        <v>5429.5711212000006</v>
      </c>
      <c r="E173" s="109">
        <f t="shared" si="192"/>
        <v>-17.021556214998416</v>
      </c>
      <c r="F173" s="16">
        <v>12678.313807299999</v>
      </c>
      <c r="G173" s="16">
        <v>12390.7619144</v>
      </c>
      <c r="H173" s="109">
        <f t="shared" si="193"/>
        <v>-2.268061015609431</v>
      </c>
      <c r="I173" s="110">
        <f>(G173/G$180)*100</f>
        <v>74.552981002718994</v>
      </c>
      <c r="J173" s="105">
        <v>149089</v>
      </c>
      <c r="K173" s="105">
        <v>121379</v>
      </c>
      <c r="L173" s="109">
        <f t="shared" si="194"/>
        <v>-18.586213603954686</v>
      </c>
      <c r="M173" s="105">
        <v>404009</v>
      </c>
      <c r="N173" s="105">
        <v>327755</v>
      </c>
      <c r="O173" s="109">
        <f t="shared" si="195"/>
        <v>-18.87433200745528</v>
      </c>
      <c r="P173" s="110">
        <f>(N173/N$180)*100</f>
        <v>83.450454992183396</v>
      </c>
      <c r="Q173" s="118">
        <v>0</v>
      </c>
      <c r="R173" s="118">
        <v>0</v>
      </c>
      <c r="S173" s="115" t="s">
        <v>59</v>
      </c>
      <c r="T173" s="105">
        <v>0</v>
      </c>
      <c r="U173" s="105">
        <v>0</v>
      </c>
      <c r="V173" s="115" t="s">
        <v>59</v>
      </c>
      <c r="W173" s="115" t="s">
        <v>59</v>
      </c>
      <c r="X173" s="16">
        <v>1205.6545474999998</v>
      </c>
      <c r="Y173" s="16">
        <v>1181.2507999999996</v>
      </c>
      <c r="Z173" s="109">
        <f t="shared" si="198"/>
        <v>-2.0241077803424647</v>
      </c>
      <c r="AA173" s="16">
        <v>4642.2400010000001</v>
      </c>
      <c r="AB173" s="16">
        <v>3901.5002999999997</v>
      </c>
      <c r="AC173" s="109">
        <f t="shared" si="199"/>
        <v>-15.956514545573587</v>
      </c>
      <c r="AD173" s="110">
        <f>(AB173/AB$180)*100</f>
        <v>32.089000654263778</v>
      </c>
      <c r="AF173" s="114"/>
      <c r="AG173" s="114"/>
    </row>
    <row r="174" spans="1:33" x14ac:dyDescent="0.2">
      <c r="A174" s="8"/>
      <c r="B174" s="8" t="s">
        <v>4</v>
      </c>
      <c r="C174" s="16">
        <v>2002.0365465000007</v>
      </c>
      <c r="D174" s="16">
        <v>2169.9119624000009</v>
      </c>
      <c r="E174" s="109">
        <f t="shared" si="192"/>
        <v>8.3852323372159869</v>
      </c>
      <c r="F174" s="16">
        <v>9156.0119257000006</v>
      </c>
      <c r="G174" s="16">
        <v>8865.8183415000003</v>
      </c>
      <c r="H174" s="109">
        <f t="shared" si="193"/>
        <v>-3.1694321343712555</v>
      </c>
      <c r="I174" s="110">
        <f>(G174/G$181)*100</f>
        <v>42.872429780143115</v>
      </c>
      <c r="J174" s="105">
        <v>1614012</v>
      </c>
      <c r="K174" s="105">
        <v>1216604</v>
      </c>
      <c r="L174" s="109">
        <f t="shared" si="194"/>
        <v>-24.622369598243385</v>
      </c>
      <c r="M174" s="105">
        <v>6382201</v>
      </c>
      <c r="N174" s="105">
        <v>4159086</v>
      </c>
      <c r="O174" s="109">
        <f t="shared" si="195"/>
        <v>-34.833045841082097</v>
      </c>
      <c r="P174" s="110">
        <f>(N174/N$181)*100</f>
        <v>65.078496281260982</v>
      </c>
      <c r="Q174" s="118">
        <v>0</v>
      </c>
      <c r="R174" s="118">
        <v>0</v>
      </c>
      <c r="S174" s="115" t="s">
        <v>59</v>
      </c>
      <c r="T174" s="105">
        <v>0</v>
      </c>
      <c r="U174" s="105">
        <v>0</v>
      </c>
      <c r="V174" s="115" t="s">
        <v>59</v>
      </c>
      <c r="W174" s="115" t="s">
        <v>59</v>
      </c>
      <c r="X174" s="16">
        <v>40632.924175500011</v>
      </c>
      <c r="Y174" s="16">
        <v>37516.701599999993</v>
      </c>
      <c r="Z174" s="109">
        <f t="shared" si="198"/>
        <v>-7.6692057948883052</v>
      </c>
      <c r="AA174" s="16">
        <v>173394.93</v>
      </c>
      <c r="AB174" s="16">
        <v>126109.05719999998</v>
      </c>
      <c r="AC174" s="109">
        <f t="shared" si="199"/>
        <v>-27.270620196334466</v>
      </c>
      <c r="AD174" s="110">
        <f>(AB174/AB$181)*100</f>
        <v>18.589353455935306</v>
      </c>
      <c r="AF174" s="114"/>
      <c r="AG174" s="114"/>
    </row>
    <row r="175" spans="1:33" x14ac:dyDescent="0.2">
      <c r="A175" s="8"/>
      <c r="B175" s="8" t="s">
        <v>5</v>
      </c>
      <c r="C175" s="16">
        <v>8044.8598462999962</v>
      </c>
      <c r="D175" s="16">
        <v>11730.484372594001</v>
      </c>
      <c r="E175" s="109">
        <f t="shared" si="192"/>
        <v>45.813408769191952</v>
      </c>
      <c r="F175" s="16">
        <v>35911.997138736995</v>
      </c>
      <c r="G175" s="16">
        <v>46602.947905374996</v>
      </c>
      <c r="H175" s="109">
        <f t="shared" si="193"/>
        <v>29.769858594430698</v>
      </c>
      <c r="I175" s="110">
        <f>(G175/G$182)*100</f>
        <v>82.07412266407151</v>
      </c>
      <c r="J175" s="105">
        <v>99</v>
      </c>
      <c r="K175" s="105">
        <v>20</v>
      </c>
      <c r="L175" s="109">
        <f t="shared" si="194"/>
        <v>-79.797979797979806</v>
      </c>
      <c r="M175" s="105">
        <v>496</v>
      </c>
      <c r="N175" s="105">
        <v>67</v>
      </c>
      <c r="O175" s="109">
        <f t="shared" si="195"/>
        <v>-86.491935483870961</v>
      </c>
      <c r="P175" s="110">
        <f>(N175/N$182)*100</f>
        <v>17.048346055979643</v>
      </c>
      <c r="Q175" s="14">
        <v>16113</v>
      </c>
      <c r="R175" s="14">
        <v>9895</v>
      </c>
      <c r="S175" s="109">
        <f t="shared" si="196"/>
        <v>-38.589958418668161</v>
      </c>
      <c r="T175" s="105">
        <v>72806</v>
      </c>
      <c r="U175" s="105">
        <v>21232</v>
      </c>
      <c r="V175" s="109">
        <f t="shared" si="197"/>
        <v>-70.837568332280313</v>
      </c>
      <c r="W175" s="110">
        <f>(U175/U$182)*100</f>
        <v>0.14014045992102975</v>
      </c>
      <c r="X175" s="16">
        <v>106.17775000000002</v>
      </c>
      <c r="Y175" s="16">
        <v>63.322070500000024</v>
      </c>
      <c r="Z175" s="109">
        <f t="shared" si="198"/>
        <v>-40.362203474833464</v>
      </c>
      <c r="AA175" s="16">
        <v>756.18531000000007</v>
      </c>
      <c r="AB175" s="16">
        <v>209.63419020000001</v>
      </c>
      <c r="AC175" s="109">
        <f t="shared" si="199"/>
        <v>-72.277405097964674</v>
      </c>
      <c r="AD175" s="110">
        <f>(AB175/AB$182)*100</f>
        <v>0.10164240399375911</v>
      </c>
      <c r="AF175" s="114"/>
      <c r="AG175" s="114"/>
    </row>
    <row r="176" spans="1:33" x14ac:dyDescent="0.2">
      <c r="A176" s="8"/>
      <c r="B176" s="8" t="s">
        <v>6</v>
      </c>
      <c r="C176" s="16">
        <v>469.14668451000261</v>
      </c>
      <c r="D176" s="16">
        <v>318.17993673499979</v>
      </c>
      <c r="E176" s="109">
        <f t="shared" si="192"/>
        <v>-32.179007709002384</v>
      </c>
      <c r="F176" s="16">
        <v>19325.245385647002</v>
      </c>
      <c r="G176" s="16">
        <v>3420.7237666599999</v>
      </c>
      <c r="H176" s="109">
        <f t="shared" si="193"/>
        <v>-82.29919621511975</v>
      </c>
      <c r="I176" s="110">
        <f>(G176/G$183)*100</f>
        <v>98.605716332743242</v>
      </c>
      <c r="J176" s="105">
        <v>235</v>
      </c>
      <c r="K176" s="105">
        <v>606</v>
      </c>
      <c r="L176" s="109">
        <f t="shared" si="194"/>
        <v>157.87234042553192</v>
      </c>
      <c r="M176" s="105">
        <v>960</v>
      </c>
      <c r="N176" s="105">
        <v>1928</v>
      </c>
      <c r="O176" s="109">
        <f t="shared" si="195"/>
        <v>100.83333333333333</v>
      </c>
      <c r="P176" s="110">
        <f>(N176/N$183)*100</f>
        <v>94.975369458128085</v>
      </c>
      <c r="Q176" s="118">
        <v>536705</v>
      </c>
      <c r="R176" s="118">
        <v>229777</v>
      </c>
      <c r="S176" s="109">
        <f t="shared" si="196"/>
        <v>-57.187467975889916</v>
      </c>
      <c r="T176" s="105">
        <v>2670112</v>
      </c>
      <c r="U176" s="105">
        <v>911030</v>
      </c>
      <c r="V176" s="109">
        <f t="shared" si="197"/>
        <v>-65.880457448975932</v>
      </c>
      <c r="W176" s="110">
        <f>(U176/U$183)*100</f>
        <v>80.022591803356448</v>
      </c>
      <c r="X176" s="16">
        <v>1207.97882</v>
      </c>
      <c r="Y176" s="16">
        <v>2722.1209814999997</v>
      </c>
      <c r="Z176" s="109">
        <f t="shared" si="198"/>
        <v>125.34509185351442</v>
      </c>
      <c r="AA176" s="16">
        <v>5088.6582700000008</v>
      </c>
      <c r="AB176" s="16">
        <v>49357.279532199995</v>
      </c>
      <c r="AC176" s="109">
        <f t="shared" si="199"/>
        <v>869.94682907248921</v>
      </c>
      <c r="AD176" s="110">
        <f>(AB176/AB$183)*100</f>
        <v>67.143437637279007</v>
      </c>
      <c r="AF176" s="114"/>
      <c r="AG176" s="114"/>
    </row>
    <row r="177" spans="1:33" x14ac:dyDescent="0.2">
      <c r="A177" s="8"/>
      <c r="B177" s="26" t="s">
        <v>25</v>
      </c>
      <c r="C177" s="16">
        <v>54.923602295000016</v>
      </c>
      <c r="D177" s="16">
        <v>66.059788345999991</v>
      </c>
      <c r="E177" s="109">
        <f t="shared" si="192"/>
        <v>20.275775050562846</v>
      </c>
      <c r="F177" s="16">
        <v>149.40533037200001</v>
      </c>
      <c r="G177" s="16">
        <v>134.92635517099998</v>
      </c>
      <c r="H177" s="109">
        <f t="shared" si="193"/>
        <v>-9.6910700340806084</v>
      </c>
      <c r="I177" s="110">
        <f>(G177/G$184)*100</f>
        <v>7.4500562554452543</v>
      </c>
      <c r="J177" s="105">
        <v>2627</v>
      </c>
      <c r="K177" s="105">
        <v>2129</v>
      </c>
      <c r="L177" s="109">
        <f t="shared" si="194"/>
        <v>-18.956985154168251</v>
      </c>
      <c r="M177" s="105">
        <v>8723</v>
      </c>
      <c r="N177" s="105">
        <v>6219</v>
      </c>
      <c r="O177" s="109">
        <f t="shared" si="195"/>
        <v>-28.7057205089992</v>
      </c>
      <c r="P177" s="110">
        <f>(N177/N$184)*100</f>
        <v>70.518199342329055</v>
      </c>
      <c r="Q177" s="118">
        <v>1353511</v>
      </c>
      <c r="R177" s="118">
        <v>3325703</v>
      </c>
      <c r="S177" s="109">
        <f t="shared" si="196"/>
        <v>145.70934406886977</v>
      </c>
      <c r="T177" s="105">
        <v>6869511</v>
      </c>
      <c r="U177" s="105">
        <v>7237434</v>
      </c>
      <c r="V177" s="109">
        <f t="shared" si="197"/>
        <v>5.3558834100418498</v>
      </c>
      <c r="W177" s="110">
        <f>(U177/U$184)*100</f>
        <v>28.121083047104399</v>
      </c>
      <c r="X177" s="16">
        <v>15833.652599999998</v>
      </c>
      <c r="Y177" s="16">
        <v>15646.596386599997</v>
      </c>
      <c r="Z177" s="109">
        <f t="shared" si="198"/>
        <v>-1.1813838419064537</v>
      </c>
      <c r="AA177" s="16">
        <v>38945.812519999999</v>
      </c>
      <c r="AB177" s="16">
        <v>46930.568627599998</v>
      </c>
      <c r="AC177" s="109">
        <f t="shared" si="199"/>
        <v>20.50221985611304</v>
      </c>
      <c r="AD177" s="110">
        <f>(AB177/AB$184)*100</f>
        <v>7.0070579796157366</v>
      </c>
      <c r="AF177" s="114"/>
      <c r="AG177" s="114"/>
    </row>
    <row r="178" spans="1:33" x14ac:dyDescent="0.2">
      <c r="A178" s="8"/>
      <c r="B178" s="26"/>
      <c r="C178" s="16"/>
      <c r="D178" s="16"/>
      <c r="E178" s="109"/>
      <c r="F178" s="16"/>
      <c r="G178" s="16"/>
      <c r="H178" s="109"/>
      <c r="I178" s="110"/>
      <c r="J178" s="105"/>
      <c r="K178" s="105"/>
      <c r="L178" s="109"/>
      <c r="M178" s="105"/>
      <c r="N178" s="105"/>
      <c r="O178" s="109"/>
      <c r="P178" s="110"/>
      <c r="Q178" s="118"/>
      <c r="R178" s="118"/>
      <c r="S178" s="109"/>
      <c r="T178" s="105"/>
      <c r="U178" s="105"/>
      <c r="V178" s="109"/>
      <c r="W178" s="110"/>
      <c r="X178" s="16"/>
      <c r="Y178" s="16"/>
      <c r="Z178" s="109"/>
      <c r="AA178" s="16"/>
      <c r="AB178" s="16"/>
      <c r="AC178" s="109"/>
      <c r="AD178" s="110"/>
    </row>
    <row r="179" spans="1:33" s="25" customFormat="1" ht="15" x14ac:dyDescent="0.2">
      <c r="A179" s="22"/>
      <c r="B179" s="6" t="s">
        <v>11</v>
      </c>
      <c r="C179" s="12">
        <f>C180+C181+C182+C183+C184</f>
        <v>23554.940601059483</v>
      </c>
      <c r="D179" s="12">
        <f>D180+D181+D182+D183+D184</f>
        <v>27039.793680137343</v>
      </c>
      <c r="E179" s="107">
        <f t="shared" ref="E179:E184" si="200">((D179-C179)/C179)*100</f>
        <v>14.794573835270528</v>
      </c>
      <c r="F179" s="12">
        <f>F180+F181+F182+F183+F184</f>
        <v>105701.4003191909</v>
      </c>
      <c r="G179" s="12">
        <f>G180+G181+G182+G183+G184</f>
        <v>99361.316512962818</v>
      </c>
      <c r="H179" s="107">
        <f t="shared" ref="H179:H184" si="201">((G179-F179)/F179)*100</f>
        <v>-5.998107676040874</v>
      </c>
      <c r="I179" s="108">
        <f>(G179/G$179)*100</f>
        <v>100</v>
      </c>
      <c r="J179" s="23">
        <f>J180+J181+J182+J183+J184</f>
        <v>2329699</v>
      </c>
      <c r="K179" s="23">
        <f>K180+K181+K182+K183+K184</f>
        <v>1881280</v>
      </c>
      <c r="L179" s="107">
        <f t="shared" ref="L179:L184" si="202">((K179-J179)/J179)*100</f>
        <v>-19.247937179867442</v>
      </c>
      <c r="M179" s="23">
        <f>M180+M181+M182+M183+M184</f>
        <v>9329976</v>
      </c>
      <c r="N179" s="23">
        <f>N180+N181+N182+N183+N184</f>
        <v>6794872</v>
      </c>
      <c r="O179" s="107">
        <f t="shared" ref="O179:O184" si="203">((N179-M179)/M179)*100</f>
        <v>-27.171602585044162</v>
      </c>
      <c r="P179" s="108">
        <f>(N179/N$179)*100</f>
        <v>100</v>
      </c>
      <c r="Q179" s="23">
        <f>Q180+Q181+Q182+Q183+Q184</f>
        <v>18018274</v>
      </c>
      <c r="R179" s="23">
        <f>R180+R181+R182+R183+R184</f>
        <v>11463975</v>
      </c>
      <c r="S179" s="107">
        <f t="shared" ref="S179:S184" si="204">((R179-Q179)/Q179)*100</f>
        <v>-36.37584265840335</v>
      </c>
      <c r="T179" s="23">
        <f>T180+T181+T182+T183+T184</f>
        <v>82248111</v>
      </c>
      <c r="U179" s="23">
        <f>U180+U181+U182+U183+U184</f>
        <v>42025663</v>
      </c>
      <c r="V179" s="107">
        <f t="shared" ref="V179:V184" si="205">((U179-T179)/T179)*100</f>
        <v>-48.903795492640555</v>
      </c>
      <c r="W179" s="108">
        <f>(U179/U$179)*100</f>
        <v>100</v>
      </c>
      <c r="X179" s="12">
        <f>X180+X181+X182+X183+X184</f>
        <v>405016.29381224886</v>
      </c>
      <c r="Y179" s="12">
        <f>Y180+Y181+Y182+Y183+Y184</f>
        <v>384709.21209494665</v>
      </c>
      <c r="Z179" s="107">
        <f t="shared" ref="Z179:Z184" si="206">((Y179-X179)/X179)*100</f>
        <v>-5.0138925340904557</v>
      </c>
      <c r="AA179" s="12">
        <f>AA180+AA181+AA182+AA183+AA184</f>
        <v>1788129.4542687475</v>
      </c>
      <c r="AB179" s="12">
        <f>AB180+AB181+AB182+AB183+AB184</f>
        <v>1640070.7426835191</v>
      </c>
      <c r="AC179" s="107">
        <f t="shared" ref="AC179:AC184" si="207">((AB179-AA179)/AA179)*100</f>
        <v>-8.280089074746364</v>
      </c>
      <c r="AD179" s="108">
        <f>(AB179/AB$179)*100</f>
        <v>100</v>
      </c>
    </row>
    <row r="180" spans="1:33" x14ac:dyDescent="0.2">
      <c r="A180" s="8"/>
      <c r="B180" s="8" t="s">
        <v>3</v>
      </c>
      <c r="C180" s="11">
        <f>C166+C173</f>
        <v>7231.5274182289968</v>
      </c>
      <c r="D180" s="11">
        <f>D166+D173</f>
        <v>6527.3605311093761</v>
      </c>
      <c r="E180" s="109">
        <f t="shared" si="200"/>
        <v>-9.737457198109766</v>
      </c>
      <c r="F180" s="11">
        <f>F166+F173</f>
        <v>15991.510206015098</v>
      </c>
      <c r="G180" s="11">
        <f>G166+G173</f>
        <v>16620.075747136256</v>
      </c>
      <c r="H180" s="109">
        <f t="shared" si="201"/>
        <v>3.9306202667758465</v>
      </c>
      <c r="I180" s="110">
        <f>(G180/G$180)*100</f>
        <v>100</v>
      </c>
      <c r="J180" s="15">
        <f>J166+J173</f>
        <v>159960</v>
      </c>
      <c r="K180" s="15">
        <f>K166+K173</f>
        <v>139829</v>
      </c>
      <c r="L180" s="109">
        <f t="shared" si="202"/>
        <v>-12.585021255313828</v>
      </c>
      <c r="M180" s="15">
        <f>M166+M173</f>
        <v>482362</v>
      </c>
      <c r="N180" s="15">
        <f>N166+N173</f>
        <v>392754</v>
      </c>
      <c r="O180" s="109">
        <f t="shared" si="203"/>
        <v>-18.576919409074513</v>
      </c>
      <c r="P180" s="110">
        <f>(N180/N$180)*100</f>
        <v>100</v>
      </c>
      <c r="Q180" s="15">
        <f>Q166+Q173</f>
        <v>0</v>
      </c>
      <c r="R180" s="15">
        <f>R166+R173</f>
        <v>0</v>
      </c>
      <c r="S180" s="115" t="s">
        <v>59</v>
      </c>
      <c r="T180" s="15">
        <f>T166+T173</f>
        <v>0</v>
      </c>
      <c r="U180" s="15">
        <f>U166+U173</f>
        <v>0</v>
      </c>
      <c r="V180" s="115" t="s">
        <v>59</v>
      </c>
      <c r="W180" s="115" t="s">
        <v>59</v>
      </c>
      <c r="X180" s="11">
        <f>X166+X173</f>
        <v>2343.7173709749977</v>
      </c>
      <c r="Y180" s="11">
        <f>Y166+Y173</f>
        <v>3416.6486710239988</v>
      </c>
      <c r="Z180" s="109">
        <f t="shared" si="206"/>
        <v>45.779039458271221</v>
      </c>
      <c r="AA180" s="11">
        <f>AA166+AA173</f>
        <v>9870.68314465</v>
      </c>
      <c r="AB180" s="11">
        <f>AB166+AB173</f>
        <v>12158.372714799998</v>
      </c>
      <c r="AC180" s="109">
        <f t="shared" si="207"/>
        <v>23.176608311958088</v>
      </c>
      <c r="AD180" s="110">
        <f>(AB180/AB$180)*100</f>
        <v>100</v>
      </c>
    </row>
    <row r="181" spans="1:33" x14ac:dyDescent="0.2">
      <c r="A181" s="8"/>
      <c r="B181" s="8" t="s">
        <v>4</v>
      </c>
      <c r="C181" s="11">
        <f t="shared" ref="C181:D184" si="208">C167+C174</f>
        <v>5361.9787138692509</v>
      </c>
      <c r="D181" s="11">
        <f t="shared" si="208"/>
        <v>5290.7592894328554</v>
      </c>
      <c r="E181" s="109">
        <f t="shared" si="200"/>
        <v>-1.3282302716379657</v>
      </c>
      <c r="F181" s="11">
        <f t="shared" ref="F181:G184" si="209">F167+F174</f>
        <v>23248.477590320603</v>
      </c>
      <c r="G181" s="11">
        <f t="shared" si="209"/>
        <v>20679.533180100538</v>
      </c>
      <c r="H181" s="109">
        <f t="shared" si="201"/>
        <v>-11.049946820129131</v>
      </c>
      <c r="I181" s="110">
        <f>(G181/G$181)*100</f>
        <v>100</v>
      </c>
      <c r="J181" s="15">
        <f t="shared" ref="J181:K184" si="210">J167+J174</f>
        <v>2166167</v>
      </c>
      <c r="K181" s="15">
        <f t="shared" si="210"/>
        <v>1738086</v>
      </c>
      <c r="L181" s="109">
        <f t="shared" si="202"/>
        <v>-19.762142069378768</v>
      </c>
      <c r="M181" s="15">
        <f t="shared" ref="M181:N184" si="211">M167+M174</f>
        <v>8834375</v>
      </c>
      <c r="N181" s="15">
        <f t="shared" si="211"/>
        <v>6390876</v>
      </c>
      <c r="O181" s="109">
        <f t="shared" si="203"/>
        <v>-27.658991156703216</v>
      </c>
      <c r="P181" s="110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115" t="s">
        <v>59</v>
      </c>
      <c r="T181" s="15">
        <f t="shared" ref="T181:U184" si="213">T167+T174</f>
        <v>0</v>
      </c>
      <c r="U181" s="15">
        <f t="shared" si="213"/>
        <v>0</v>
      </c>
      <c r="V181" s="115" t="s">
        <v>59</v>
      </c>
      <c r="W181" s="115" t="s">
        <v>59</v>
      </c>
      <c r="X181" s="11">
        <f t="shared" ref="X181:Y184" si="214">X167+X174</f>
        <v>145393.62339651203</v>
      </c>
      <c r="Y181" s="11">
        <f t="shared" si="214"/>
        <v>154249.61173922499</v>
      </c>
      <c r="Z181" s="109">
        <f t="shared" si="206"/>
        <v>6.0910431529457343</v>
      </c>
      <c r="AA181" s="11">
        <f t="shared" ref="AA181:AB184" si="215">AA167+AA174</f>
        <v>634066.33767918102</v>
      </c>
      <c r="AB181" s="11">
        <f t="shared" si="215"/>
        <v>678393.9930935856</v>
      </c>
      <c r="AC181" s="109">
        <f t="shared" si="207"/>
        <v>6.9910122616906811</v>
      </c>
      <c r="AD181" s="110">
        <f>(AB181/AB$181)*100</f>
        <v>100</v>
      </c>
    </row>
    <row r="182" spans="1:33" x14ac:dyDescent="0.2">
      <c r="A182" s="8"/>
      <c r="B182" s="8" t="s">
        <v>5</v>
      </c>
      <c r="C182" s="11">
        <f t="shared" si="208"/>
        <v>9954.2642843335689</v>
      </c>
      <c r="D182" s="11">
        <f t="shared" si="208"/>
        <v>14590.097801313481</v>
      </c>
      <c r="E182" s="109">
        <f t="shared" si="200"/>
        <v>46.571332491904776</v>
      </c>
      <c r="F182" s="11">
        <f t="shared" si="209"/>
        <v>45007.604148600461</v>
      </c>
      <c r="G182" s="11">
        <f t="shared" si="209"/>
        <v>56781.536485160315</v>
      </c>
      <c r="H182" s="109">
        <f t="shared" si="201"/>
        <v>26.159873557557432</v>
      </c>
      <c r="I182" s="110">
        <f>(G182/G$182)*100</f>
        <v>100</v>
      </c>
      <c r="J182" s="15">
        <f t="shared" si="210"/>
        <v>218</v>
      </c>
      <c r="K182" s="15">
        <f t="shared" si="210"/>
        <v>85</v>
      </c>
      <c r="L182" s="109">
        <f t="shared" si="202"/>
        <v>-61.009174311926607</v>
      </c>
      <c r="M182" s="15">
        <f t="shared" si="211"/>
        <v>964</v>
      </c>
      <c r="N182" s="15">
        <f t="shared" si="211"/>
        <v>393</v>
      </c>
      <c r="O182" s="109">
        <f t="shared" si="203"/>
        <v>-59.232365145228215</v>
      </c>
      <c r="P182" s="110">
        <f>(N182/N$182)*100</f>
        <v>100</v>
      </c>
      <c r="Q182" s="15">
        <f t="shared" si="212"/>
        <v>10557159</v>
      </c>
      <c r="R182" s="15">
        <f t="shared" si="212"/>
        <v>4533451</v>
      </c>
      <c r="S182" s="109">
        <f t="shared" si="204"/>
        <v>-57.058039951846894</v>
      </c>
      <c r="T182" s="15">
        <f t="shared" si="213"/>
        <v>46090633</v>
      </c>
      <c r="U182" s="15">
        <f t="shared" si="213"/>
        <v>15150514</v>
      </c>
      <c r="V182" s="109">
        <f t="shared" si="205"/>
        <v>-67.128865424781651</v>
      </c>
      <c r="W182" s="110">
        <f>(U182/U$182)*100</f>
        <v>100</v>
      </c>
      <c r="X182" s="11">
        <f t="shared" si="214"/>
        <v>90730.277237676404</v>
      </c>
      <c r="Y182" s="11">
        <f t="shared" si="214"/>
        <v>71517.851630933306</v>
      </c>
      <c r="Z182" s="109">
        <f t="shared" si="206"/>
        <v>-21.175318969228275</v>
      </c>
      <c r="AA182" s="11">
        <f t="shared" si="215"/>
        <v>404182.25524636405</v>
      </c>
      <c r="AB182" s="11">
        <f t="shared" si="215"/>
        <v>206246.78476993876</v>
      </c>
      <c r="AC182" s="109">
        <f t="shared" si="207"/>
        <v>-48.971835825839577</v>
      </c>
      <c r="AD182" s="110">
        <f>(AB182/AB$182)*100</f>
        <v>100</v>
      </c>
    </row>
    <row r="183" spans="1:33" x14ac:dyDescent="0.2">
      <c r="A183" s="8"/>
      <c r="B183" s="8" t="s">
        <v>6</v>
      </c>
      <c r="C183" s="11">
        <f t="shared" si="208"/>
        <v>479.65995953303093</v>
      </c>
      <c r="D183" s="11">
        <f t="shared" si="208"/>
        <v>325.72323412847192</v>
      </c>
      <c r="E183" s="109">
        <f t="shared" si="200"/>
        <v>-32.092886292702623</v>
      </c>
      <c r="F183" s="11">
        <f t="shared" si="209"/>
        <v>19370.599344170561</v>
      </c>
      <c r="G183" s="11">
        <f t="shared" si="209"/>
        <v>3469.0927604205299</v>
      </c>
      <c r="H183" s="109">
        <f t="shared" si="201"/>
        <v>-82.090937410955604</v>
      </c>
      <c r="I183" s="110">
        <f>(G183/G$183)*100</f>
        <v>100</v>
      </c>
      <c r="J183" s="15">
        <f t="shared" si="210"/>
        <v>255</v>
      </c>
      <c r="K183" s="15">
        <f t="shared" si="210"/>
        <v>616</v>
      </c>
      <c r="L183" s="109">
        <f t="shared" si="202"/>
        <v>141.56862745098039</v>
      </c>
      <c r="M183" s="15">
        <f t="shared" si="211"/>
        <v>1115</v>
      </c>
      <c r="N183" s="15">
        <f t="shared" si="211"/>
        <v>2030</v>
      </c>
      <c r="O183" s="109">
        <f t="shared" si="203"/>
        <v>82.062780269058294</v>
      </c>
      <c r="P183" s="110">
        <f>(N183/N$183)*100</f>
        <v>100</v>
      </c>
      <c r="Q183" s="15">
        <f t="shared" si="212"/>
        <v>627191</v>
      </c>
      <c r="R183" s="15">
        <f t="shared" si="212"/>
        <v>250724</v>
      </c>
      <c r="S183" s="109">
        <f t="shared" si="204"/>
        <v>-60.024298818063393</v>
      </c>
      <c r="T183" s="15">
        <f t="shared" si="213"/>
        <v>3543811</v>
      </c>
      <c r="U183" s="15">
        <f t="shared" si="213"/>
        <v>1138466</v>
      </c>
      <c r="V183" s="109">
        <f t="shared" si="205"/>
        <v>-67.874528297361223</v>
      </c>
      <c r="W183" s="110">
        <f>(U183/U$183)*100</f>
        <v>100</v>
      </c>
      <c r="X183" s="11">
        <f t="shared" si="214"/>
        <v>8901.5225811</v>
      </c>
      <c r="Y183" s="11">
        <f t="shared" si="214"/>
        <v>6888.4443371999987</v>
      </c>
      <c r="Z183" s="109">
        <f t="shared" si="206"/>
        <v>-22.61498777944162</v>
      </c>
      <c r="AA183" s="11">
        <f t="shared" si="215"/>
        <v>50129.639571000007</v>
      </c>
      <c r="AB183" s="11">
        <f t="shared" si="215"/>
        <v>73510.206312099996</v>
      </c>
      <c r="AC183" s="109">
        <f t="shared" si="207"/>
        <v>46.640205158438128</v>
      </c>
      <c r="AD183" s="110">
        <f>(AB183/AB$183)*100</f>
        <v>100</v>
      </c>
    </row>
    <row r="184" spans="1:33" x14ac:dyDescent="0.2">
      <c r="A184" s="8"/>
      <c r="B184" s="26" t="s">
        <v>25</v>
      </c>
      <c r="C184" s="11">
        <f t="shared" si="208"/>
        <v>527.51022509463769</v>
      </c>
      <c r="D184" s="11">
        <f t="shared" si="208"/>
        <v>305.85282415315663</v>
      </c>
      <c r="E184" s="109">
        <f t="shared" si="200"/>
        <v>-42.019545858417196</v>
      </c>
      <c r="F184" s="11">
        <f t="shared" si="209"/>
        <v>2083.2090300841678</v>
      </c>
      <c r="G184" s="11">
        <f t="shared" si="209"/>
        <v>1811.078340145179</v>
      </c>
      <c r="H184" s="109">
        <f t="shared" si="201"/>
        <v>-13.063052531410827</v>
      </c>
      <c r="I184" s="110">
        <f>(G184/G$184)*100</f>
        <v>100</v>
      </c>
      <c r="J184" s="15">
        <f t="shared" si="210"/>
        <v>3099</v>
      </c>
      <c r="K184" s="15">
        <f t="shared" si="210"/>
        <v>2664</v>
      </c>
      <c r="L184" s="109">
        <f t="shared" si="202"/>
        <v>-14.036786060019359</v>
      </c>
      <c r="M184" s="15">
        <f t="shared" si="211"/>
        <v>11160</v>
      </c>
      <c r="N184" s="15">
        <f t="shared" si="211"/>
        <v>8819</v>
      </c>
      <c r="O184" s="109">
        <f t="shared" si="203"/>
        <v>-20.976702508960575</v>
      </c>
      <c r="P184" s="110">
        <f>(N184/N$184)*100</f>
        <v>100</v>
      </c>
      <c r="Q184" s="15">
        <f t="shared" si="212"/>
        <v>6833924</v>
      </c>
      <c r="R184" s="15">
        <f t="shared" si="212"/>
        <v>6679800</v>
      </c>
      <c r="S184" s="109">
        <f t="shared" si="204"/>
        <v>-2.2552782266820643</v>
      </c>
      <c r="T184" s="15">
        <f t="shared" si="213"/>
        <v>32613667</v>
      </c>
      <c r="U184" s="15">
        <f t="shared" si="213"/>
        <v>25736683</v>
      </c>
      <c r="V184" s="109">
        <f t="shared" si="205"/>
        <v>-21.086202909964097</v>
      </c>
      <c r="W184" s="110">
        <f>(U184/U$184)*100</f>
        <v>100</v>
      </c>
      <c r="X184" s="11">
        <f t="shared" si="214"/>
        <v>157647.15322598541</v>
      </c>
      <c r="Y184" s="11">
        <f t="shared" si="214"/>
        <v>148636.65571656439</v>
      </c>
      <c r="Z184" s="109">
        <f t="shared" si="206"/>
        <v>-5.7156106691660824</v>
      </c>
      <c r="AA184" s="11">
        <f t="shared" si="215"/>
        <v>689880.53862755233</v>
      </c>
      <c r="AB184" s="11">
        <f t="shared" si="215"/>
        <v>669761.38579309487</v>
      </c>
      <c r="AC184" s="109">
        <f t="shared" si="207"/>
        <v>-2.9163241616414468</v>
      </c>
      <c r="AD184" s="110">
        <f>(AB184/AB$184)*100</f>
        <v>100</v>
      </c>
    </row>
    <row r="185" spans="1:33" x14ac:dyDescent="0.2">
      <c r="A185" s="36" t="s">
        <v>24</v>
      </c>
      <c r="N185" s="28"/>
      <c r="O185" s="28"/>
      <c r="P185" s="28"/>
      <c r="Q185" s="28"/>
    </row>
    <row r="186" spans="1:33" x14ac:dyDescent="0.2">
      <c r="A186" s="36" t="s">
        <v>16</v>
      </c>
    </row>
  </sheetData>
  <mergeCells count="10">
    <mergeCell ref="A1:I1"/>
    <mergeCell ref="A2:A3"/>
    <mergeCell ref="B2:B3"/>
    <mergeCell ref="C2:I2"/>
    <mergeCell ref="J2:P2"/>
    <mergeCell ref="Q2:W2"/>
    <mergeCell ref="X2:AD2"/>
    <mergeCell ref="Q1:W1"/>
    <mergeCell ref="X1:AD1"/>
    <mergeCell ref="J1:P1"/>
  </mergeCells>
  <pageMargins left="0.7" right="0.7" top="0.75" bottom="0.75" header="0.3" footer="0.3"/>
  <pageSetup paperSize="9" scale="68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FYP as at 31st March, 2018_TEMP</vt:lpstr>
      <vt:lpstr>Authority Vs Life Council</vt:lpstr>
      <vt:lpstr>NB Stmt as at 31st August' 2020</vt:lpstr>
      <vt:lpstr>'FYP as at 31st March, 2018_TEMP'!Print_Area</vt:lpstr>
      <vt:lpstr>'FYP as at 31st March, 2018_TEMP'!Print_Titles</vt:lpstr>
      <vt:lpstr>'NB Stmt as at 31st August'' 2020'!Print_Titles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SastryBHSN</cp:lastModifiedBy>
  <cp:lastPrinted>2020-09-08T07:31:38Z</cp:lastPrinted>
  <dcterms:created xsi:type="dcterms:W3CDTF">2002-04-18T04:47:59Z</dcterms:created>
  <dcterms:modified xsi:type="dcterms:W3CDTF">2020-09-08T07:31:47Z</dcterms:modified>
</cp:coreProperties>
</file>