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3.143\tv rao\D DRIVE\Life Department\Returns and Analysis\Life Statistics\Monthly NB Figures\NB DATA\Business Data 2020-21\October, 2020\For Website\"/>
    </mc:Choice>
  </mc:AlternateContent>
  <bookViews>
    <workbookView xWindow="0" yWindow="0" windowWidth="20490" windowHeight="6525" tabRatio="695"/>
  </bookViews>
  <sheets>
    <sheet name="NB Stmt as at 31st Oct' 2020" sheetId="41" r:id="rId1"/>
  </sheets>
  <definedNames>
    <definedName name="_xlnm.Print_Titles" localSheetId="0">'NB Stmt as at 31st Oct'' 2020'!$A:$B,'NB Stmt as at 31st Oct'' 2020'!$1:$3</definedName>
  </definedNames>
  <calcPr calcId="162913"/>
  <fileRecoveryPr autoRecover="0"/>
</workbook>
</file>

<file path=xl/calcChain.xml><?xml version="1.0" encoding="utf-8"?>
<calcChain xmlns="http://schemas.openxmlformats.org/spreadsheetml/2006/main">
  <c r="AC121" i="41" l="1"/>
  <c r="Z121" i="41"/>
  <c r="V121" i="41"/>
  <c r="S121" i="41"/>
  <c r="O121" i="41"/>
  <c r="L121" i="41"/>
  <c r="H121" i="41"/>
  <c r="E121" i="41"/>
  <c r="AC119" i="41"/>
  <c r="Z119" i="41"/>
  <c r="V119" i="41"/>
  <c r="S119" i="41"/>
  <c r="O119" i="41"/>
  <c r="L119" i="41"/>
  <c r="H119" i="41"/>
  <c r="E119" i="41"/>
  <c r="AC118" i="41"/>
  <c r="Z118" i="41"/>
  <c r="O118" i="41"/>
  <c r="L118" i="41"/>
  <c r="H118" i="41"/>
  <c r="E118" i="41"/>
  <c r="AC117" i="41"/>
  <c r="Z117" i="41"/>
  <c r="O117" i="41"/>
  <c r="L117" i="41"/>
  <c r="H117" i="41"/>
  <c r="E117" i="41"/>
  <c r="AC116" i="41"/>
  <c r="AB116" i="41"/>
  <c r="AA116" i="41"/>
  <c r="Y116" i="41"/>
  <c r="Z116" i="41" s="1"/>
  <c r="X116" i="41"/>
  <c r="U116" i="41"/>
  <c r="T116" i="41"/>
  <c r="R116" i="41"/>
  <c r="S116" i="41" s="1"/>
  <c r="Q116" i="41"/>
  <c r="N116" i="41"/>
  <c r="M116" i="41"/>
  <c r="K116" i="41"/>
  <c r="L116" i="41" s="1"/>
  <c r="J116" i="41"/>
  <c r="G116" i="41"/>
  <c r="H116" i="41" s="1"/>
  <c r="F116" i="41"/>
  <c r="E116" i="41"/>
  <c r="D116" i="41"/>
  <c r="C116" i="41"/>
  <c r="AC114" i="41"/>
  <c r="Z114" i="41"/>
  <c r="V114" i="41"/>
  <c r="S114" i="41"/>
  <c r="H114" i="41"/>
  <c r="E114" i="41"/>
  <c r="AC113" i="41"/>
  <c r="Z113" i="41"/>
  <c r="V113" i="41"/>
  <c r="S113" i="41"/>
  <c r="O113" i="41"/>
  <c r="L113" i="41"/>
  <c r="H113" i="41"/>
  <c r="E113" i="41"/>
  <c r="AC112" i="41"/>
  <c r="Z112" i="41"/>
  <c r="V112" i="41"/>
  <c r="S112" i="41"/>
  <c r="H112" i="41"/>
  <c r="E112" i="41"/>
  <c r="AC111" i="41"/>
  <c r="Z111" i="41"/>
  <c r="O111" i="41"/>
  <c r="L111" i="41"/>
  <c r="H111" i="41"/>
  <c r="E111" i="41"/>
  <c r="AC110" i="41"/>
  <c r="Z110" i="41"/>
  <c r="O110" i="41"/>
  <c r="L110" i="41"/>
  <c r="H110" i="41"/>
  <c r="E110" i="41"/>
  <c r="AC109" i="41"/>
  <c r="AB109" i="41"/>
  <c r="AA109" i="41"/>
  <c r="Y109" i="41"/>
  <c r="Z109" i="41" s="1"/>
  <c r="X109" i="41"/>
  <c r="U109" i="41"/>
  <c r="T109" i="41"/>
  <c r="R109" i="41"/>
  <c r="Q109" i="41"/>
  <c r="N109" i="41"/>
  <c r="M109" i="41"/>
  <c r="K109" i="41"/>
  <c r="L109" i="41" s="1"/>
  <c r="J109" i="41"/>
  <c r="G109" i="41"/>
  <c r="H109" i="41" s="1"/>
  <c r="F109" i="41"/>
  <c r="E109" i="41"/>
  <c r="D109" i="41"/>
  <c r="C109" i="41"/>
  <c r="AC107" i="41"/>
  <c r="Z107" i="41"/>
  <c r="V107" i="41"/>
  <c r="S107" i="41"/>
  <c r="O107" i="41"/>
  <c r="L107" i="41"/>
  <c r="H107" i="41"/>
  <c r="E107" i="41"/>
  <c r="AC105" i="41"/>
  <c r="Z105" i="41"/>
  <c r="V105" i="41"/>
  <c r="S105" i="41"/>
  <c r="O105" i="41"/>
  <c r="L105" i="41"/>
  <c r="H105" i="41"/>
  <c r="E105" i="41"/>
  <c r="AC104" i="41"/>
  <c r="Z104" i="41"/>
  <c r="O104" i="41"/>
  <c r="L104" i="41"/>
  <c r="H104" i="41"/>
  <c r="E104" i="41"/>
  <c r="AC103" i="41"/>
  <c r="Z103" i="41"/>
  <c r="O103" i="41"/>
  <c r="L103" i="41"/>
  <c r="H103" i="41"/>
  <c r="E103" i="41"/>
  <c r="AB102" i="41"/>
  <c r="AA102" i="41"/>
  <c r="Y102" i="41"/>
  <c r="Z102" i="41" s="1"/>
  <c r="X102" i="41"/>
  <c r="U102" i="41"/>
  <c r="V102" i="41" s="1"/>
  <c r="T102" i="41"/>
  <c r="S102" i="41"/>
  <c r="R102" i="41"/>
  <c r="Q102" i="41"/>
  <c r="O102" i="41"/>
  <c r="N102" i="41"/>
  <c r="M102" i="41"/>
  <c r="K102" i="41"/>
  <c r="L102" i="41" s="1"/>
  <c r="J102" i="41"/>
  <c r="G102" i="41"/>
  <c r="F102" i="41"/>
  <c r="D102" i="41"/>
  <c r="C102" i="41"/>
  <c r="AC100" i="41"/>
  <c r="Z100" i="41"/>
  <c r="V100" i="41"/>
  <c r="S100" i="41"/>
  <c r="O100" i="41"/>
  <c r="L100" i="41"/>
  <c r="H100" i="41"/>
  <c r="E100" i="41"/>
  <c r="AC99" i="41"/>
  <c r="Z99" i="41"/>
  <c r="V99" i="41"/>
  <c r="S99" i="41"/>
  <c r="O99" i="41"/>
  <c r="H99" i="41"/>
  <c r="E99" i="41"/>
  <c r="AC98" i="41"/>
  <c r="Z98" i="41"/>
  <c r="V98" i="41"/>
  <c r="S98" i="41"/>
  <c r="O98" i="41"/>
  <c r="L98" i="41"/>
  <c r="H98" i="41"/>
  <c r="E98" i="41"/>
  <c r="AC97" i="41"/>
  <c r="Z97" i="41"/>
  <c r="O97" i="41"/>
  <c r="L97" i="41"/>
  <c r="H97" i="41"/>
  <c r="E97" i="41"/>
  <c r="AC96" i="41"/>
  <c r="Z96" i="41"/>
  <c r="O96" i="41"/>
  <c r="L96" i="41"/>
  <c r="H96" i="41"/>
  <c r="E96" i="41"/>
  <c r="AB95" i="41"/>
  <c r="AA95" i="41"/>
  <c r="Y95" i="41"/>
  <c r="Z95" i="41" s="1"/>
  <c r="X95" i="41"/>
  <c r="U95" i="41"/>
  <c r="T95" i="41"/>
  <c r="R95" i="41"/>
  <c r="Q95" i="41"/>
  <c r="S95" i="41" s="1"/>
  <c r="N95" i="41"/>
  <c r="M95" i="41"/>
  <c r="O95" i="41" s="1"/>
  <c r="L95" i="41"/>
  <c r="K95" i="41"/>
  <c r="J95" i="41"/>
  <c r="H95" i="41"/>
  <c r="G95" i="41"/>
  <c r="F95" i="41"/>
  <c r="E95" i="41"/>
  <c r="D95" i="41"/>
  <c r="C95" i="41"/>
  <c r="AC92" i="41"/>
  <c r="Z92" i="41"/>
  <c r="V92" i="41"/>
  <c r="S92" i="41"/>
  <c r="O92" i="41"/>
  <c r="H92" i="41"/>
  <c r="E92" i="41"/>
  <c r="AC91" i="41"/>
  <c r="Z91" i="41"/>
  <c r="V91" i="41"/>
  <c r="S91" i="41"/>
  <c r="O91" i="41"/>
  <c r="L91" i="41"/>
  <c r="H91" i="41"/>
  <c r="E91" i="41"/>
  <c r="AC90" i="41"/>
  <c r="Z90" i="41"/>
  <c r="O90" i="41"/>
  <c r="L90" i="41"/>
  <c r="H90" i="41"/>
  <c r="E90" i="41"/>
  <c r="AC89" i="41"/>
  <c r="Z89" i="41"/>
  <c r="O89" i="41"/>
  <c r="L89" i="41"/>
  <c r="H89" i="41"/>
  <c r="E89" i="41"/>
  <c r="AC88" i="41"/>
  <c r="AB88" i="41"/>
  <c r="AA88" i="41"/>
  <c r="Y88" i="41"/>
  <c r="Z88" i="41" s="1"/>
  <c r="X88" i="41"/>
  <c r="U88" i="41"/>
  <c r="T88" i="41"/>
  <c r="R88" i="41"/>
  <c r="S88" i="41" s="1"/>
  <c r="Q88" i="41"/>
  <c r="N88" i="41"/>
  <c r="M88" i="41"/>
  <c r="K88" i="41"/>
  <c r="J88" i="41"/>
  <c r="L88" i="41" s="1"/>
  <c r="G88" i="41"/>
  <c r="F88" i="41"/>
  <c r="E88" i="41"/>
  <c r="D88" i="41"/>
  <c r="C88" i="41"/>
  <c r="AC85" i="41"/>
  <c r="Z85" i="41"/>
  <c r="V85" i="41"/>
  <c r="S85" i="41"/>
  <c r="H85" i="41"/>
  <c r="E85" i="41"/>
  <c r="AC84" i="41"/>
  <c r="Z84" i="41"/>
  <c r="V84" i="41"/>
  <c r="S84" i="41"/>
  <c r="O84" i="41"/>
  <c r="H84" i="41"/>
  <c r="E84" i="41"/>
  <c r="AC83" i="41"/>
  <c r="Z83" i="41"/>
  <c r="O83" i="41"/>
  <c r="L83" i="41"/>
  <c r="H83" i="41"/>
  <c r="E83" i="41"/>
  <c r="AC82" i="41"/>
  <c r="Z82" i="41"/>
  <c r="O82" i="41"/>
  <c r="L82" i="41"/>
  <c r="H82" i="41"/>
  <c r="E82" i="41"/>
  <c r="AB81" i="41"/>
  <c r="AA81" i="41"/>
  <c r="Y81" i="41"/>
  <c r="X81" i="41"/>
  <c r="U81" i="41"/>
  <c r="T81" i="41"/>
  <c r="R81" i="41"/>
  <c r="Q81" i="41"/>
  <c r="N81" i="41"/>
  <c r="O81" i="41" s="1"/>
  <c r="M81" i="41"/>
  <c r="L81" i="41"/>
  <c r="K81" i="41"/>
  <c r="J81" i="41"/>
  <c r="H81" i="41"/>
  <c r="G81" i="41"/>
  <c r="F81" i="41"/>
  <c r="D81" i="41"/>
  <c r="E81" i="41" s="1"/>
  <c r="C81" i="41"/>
  <c r="AC79" i="41"/>
  <c r="Z79" i="41"/>
  <c r="V79" i="41"/>
  <c r="S79" i="41"/>
  <c r="O79" i="41"/>
  <c r="L79" i="41"/>
  <c r="H79" i="41"/>
  <c r="E79" i="41"/>
  <c r="AC77" i="41"/>
  <c r="Z77" i="41"/>
  <c r="V77" i="41"/>
  <c r="S77" i="41"/>
  <c r="O77" i="41"/>
  <c r="L77" i="41"/>
  <c r="H77" i="41"/>
  <c r="E77" i="41"/>
  <c r="AC76" i="41"/>
  <c r="Z76" i="41"/>
  <c r="O76" i="41"/>
  <c r="L76" i="41"/>
  <c r="H76" i="41"/>
  <c r="E76" i="41"/>
  <c r="AC75" i="41"/>
  <c r="Z75" i="41"/>
  <c r="O75" i="41"/>
  <c r="L75" i="41"/>
  <c r="H75" i="41"/>
  <c r="E75" i="41"/>
  <c r="AB74" i="41"/>
  <c r="AA74" i="41"/>
  <c r="Z74" i="41"/>
  <c r="Y74" i="41"/>
  <c r="X74" i="41"/>
  <c r="V74" i="41"/>
  <c r="U74" i="41"/>
  <c r="T74" i="41"/>
  <c r="R74" i="41"/>
  <c r="S74" i="41" s="1"/>
  <c r="Q74" i="41"/>
  <c r="N74" i="41"/>
  <c r="M74" i="41"/>
  <c r="K74" i="41"/>
  <c r="L74" i="41" s="1"/>
  <c r="J74" i="41"/>
  <c r="G74" i="41"/>
  <c r="F74" i="41"/>
  <c r="D74" i="41"/>
  <c r="E74" i="41" s="1"/>
  <c r="C74" i="41"/>
  <c r="AC72" i="41"/>
  <c r="Z72" i="41"/>
  <c r="V72" i="41"/>
  <c r="S72" i="41"/>
  <c r="O72" i="41"/>
  <c r="L72" i="41"/>
  <c r="H72" i="41"/>
  <c r="E72" i="41"/>
  <c r="AC70" i="41"/>
  <c r="Z70" i="41"/>
  <c r="V70" i="41"/>
  <c r="S70" i="41"/>
  <c r="O70" i="41"/>
  <c r="L70" i="41"/>
  <c r="H70" i="41"/>
  <c r="E70" i="41"/>
  <c r="AC69" i="41"/>
  <c r="Z69" i="41"/>
  <c r="O69" i="41"/>
  <c r="L69" i="41"/>
  <c r="H69" i="41"/>
  <c r="E69" i="41"/>
  <c r="AC68" i="41"/>
  <c r="Z68" i="41"/>
  <c r="O68" i="41"/>
  <c r="L68" i="41"/>
  <c r="H68" i="41"/>
  <c r="E68" i="41"/>
  <c r="AC67" i="41"/>
  <c r="AB67" i="41"/>
  <c r="AA67" i="41"/>
  <c r="Y67" i="41"/>
  <c r="X67" i="41"/>
  <c r="U67" i="41"/>
  <c r="T67" i="41"/>
  <c r="R67" i="41"/>
  <c r="Q67" i="41"/>
  <c r="S67" i="41" s="1"/>
  <c r="N67" i="41"/>
  <c r="M67" i="41"/>
  <c r="O67" i="41" s="1"/>
  <c r="L67" i="41"/>
  <c r="K67" i="41"/>
  <c r="J67" i="41"/>
  <c r="H67" i="41"/>
  <c r="G67" i="41"/>
  <c r="F67" i="41"/>
  <c r="D67" i="41"/>
  <c r="E67" i="41" s="1"/>
  <c r="C67" i="41"/>
  <c r="AC65" i="41"/>
  <c r="Z65" i="41"/>
  <c r="V65" i="41"/>
  <c r="S65" i="41"/>
  <c r="O65" i="41"/>
  <c r="L65" i="41"/>
  <c r="H65" i="41"/>
  <c r="E65" i="41"/>
  <c r="AC63" i="41"/>
  <c r="Z63" i="41"/>
  <c r="V63" i="41"/>
  <c r="S63" i="41"/>
  <c r="O63" i="41"/>
  <c r="H63" i="41"/>
  <c r="E63" i="41"/>
  <c r="AC62" i="41"/>
  <c r="Z62" i="41"/>
  <c r="O62" i="41"/>
  <c r="L62" i="41"/>
  <c r="H62" i="41"/>
  <c r="E62" i="41"/>
  <c r="AC61" i="41"/>
  <c r="Z61" i="41"/>
  <c r="O61" i="41"/>
  <c r="L61" i="41"/>
  <c r="H61" i="41"/>
  <c r="E61" i="41"/>
  <c r="AC60" i="41"/>
  <c r="AB60" i="41"/>
  <c r="AA60" i="41"/>
  <c r="Y60" i="41"/>
  <c r="Z60" i="41" s="1"/>
  <c r="X60" i="41"/>
  <c r="V60" i="41"/>
  <c r="U60" i="41"/>
  <c r="T60" i="41"/>
  <c r="R60" i="41"/>
  <c r="Q60" i="41"/>
  <c r="N60" i="41"/>
  <c r="M60" i="41"/>
  <c r="K60" i="41"/>
  <c r="J60" i="41"/>
  <c r="G60" i="41"/>
  <c r="F60" i="41"/>
  <c r="E60" i="41"/>
  <c r="D60" i="41"/>
  <c r="C60" i="41"/>
  <c r="AC58" i="41"/>
  <c r="Z58" i="41"/>
  <c r="V58" i="41"/>
  <c r="S58" i="41"/>
  <c r="H58" i="41"/>
  <c r="E58" i="41"/>
  <c r="AC57" i="41"/>
  <c r="Z57" i="41"/>
  <c r="V57" i="41"/>
  <c r="S57" i="41"/>
  <c r="O57" i="41"/>
  <c r="L57" i="41"/>
  <c r="H57" i="41"/>
  <c r="E57" i="41"/>
  <c r="AC56" i="41"/>
  <c r="Z56" i="41"/>
  <c r="V56" i="41"/>
  <c r="S56" i="41"/>
  <c r="H56" i="41"/>
  <c r="E56" i="41"/>
  <c r="AC55" i="41"/>
  <c r="Z55" i="41"/>
  <c r="O55" i="41"/>
  <c r="L55" i="41"/>
  <c r="H55" i="41"/>
  <c r="E55" i="41"/>
  <c r="AC54" i="41"/>
  <c r="Z54" i="41"/>
  <c r="O54" i="41"/>
  <c r="L54" i="41"/>
  <c r="H54" i="41"/>
  <c r="E54" i="41"/>
  <c r="AB53" i="41"/>
  <c r="AA53" i="41"/>
  <c r="Y53" i="41"/>
  <c r="X53" i="41"/>
  <c r="U53" i="41"/>
  <c r="T53" i="41"/>
  <c r="S53" i="41"/>
  <c r="R53" i="41"/>
  <c r="Q53" i="41"/>
  <c r="O53" i="41"/>
  <c r="N53" i="41"/>
  <c r="M53" i="41"/>
  <c r="K53" i="41"/>
  <c r="L53" i="41" s="1"/>
  <c r="J53" i="41"/>
  <c r="G53" i="41"/>
  <c r="F53" i="41"/>
  <c r="D53" i="41"/>
  <c r="E53" i="41" s="1"/>
  <c r="C53" i="41"/>
  <c r="AC51" i="41"/>
  <c r="Z51" i="41"/>
  <c r="V51" i="41"/>
  <c r="S51" i="41"/>
  <c r="O51" i="41"/>
  <c r="L51" i="41"/>
  <c r="H51" i="41"/>
  <c r="E51" i="41"/>
  <c r="AC50" i="41"/>
  <c r="Z50" i="41"/>
  <c r="V50" i="41"/>
  <c r="S50" i="41"/>
  <c r="O50" i="41"/>
  <c r="L50" i="41"/>
  <c r="H50" i="41"/>
  <c r="E50" i="41"/>
  <c r="AC49" i="41"/>
  <c r="Z49" i="41"/>
  <c r="V49" i="41"/>
  <c r="S49" i="41"/>
  <c r="O49" i="41"/>
  <c r="H49" i="41"/>
  <c r="E49" i="41"/>
  <c r="AC48" i="41"/>
  <c r="Z48" i="41"/>
  <c r="O48" i="41"/>
  <c r="L48" i="41"/>
  <c r="H48" i="41"/>
  <c r="E48" i="41"/>
  <c r="AC47" i="41"/>
  <c r="Z47" i="41"/>
  <c r="O47" i="41"/>
  <c r="L47" i="41"/>
  <c r="H47" i="41"/>
  <c r="E47" i="41"/>
  <c r="AB46" i="41"/>
  <c r="AA46" i="41"/>
  <c r="Y46" i="41"/>
  <c r="X46" i="41"/>
  <c r="U46" i="41"/>
  <c r="T46" i="41"/>
  <c r="R46" i="41"/>
  <c r="Q46" i="41"/>
  <c r="S46" i="41" s="1"/>
  <c r="N46" i="41"/>
  <c r="M46" i="41"/>
  <c r="O46" i="41" s="1"/>
  <c r="L46" i="41"/>
  <c r="K46" i="41"/>
  <c r="J46" i="41"/>
  <c r="H46" i="41"/>
  <c r="G46" i="41"/>
  <c r="F46" i="41"/>
  <c r="D46" i="41"/>
  <c r="E46" i="41" s="1"/>
  <c r="C46" i="41"/>
  <c r="Z36" i="41"/>
  <c r="S36" i="41"/>
  <c r="L36" i="41"/>
  <c r="E36" i="41"/>
  <c r="AC35" i="41"/>
  <c r="Z35" i="41"/>
  <c r="V35" i="41"/>
  <c r="S35" i="41"/>
  <c r="O35" i="41"/>
  <c r="L35" i="41"/>
  <c r="H35" i="41"/>
  <c r="E35" i="41"/>
  <c r="AC34" i="41"/>
  <c r="Z34" i="41"/>
  <c r="O34" i="41"/>
  <c r="L34" i="41"/>
  <c r="H34" i="41"/>
  <c r="E34" i="41"/>
  <c r="AC33" i="41"/>
  <c r="Z33" i="41"/>
  <c r="O33" i="41"/>
  <c r="L33" i="41"/>
  <c r="H33" i="41"/>
  <c r="E33" i="41"/>
  <c r="V116" i="41" l="1"/>
  <c r="O116" i="41"/>
  <c r="AC53" i="41"/>
  <c r="AC46" i="41"/>
  <c r="L60" i="41"/>
  <c r="Z67" i="41"/>
  <c r="H88" i="41"/>
  <c r="V109" i="41"/>
  <c r="Z46" i="41"/>
  <c r="Z53" i="41"/>
  <c r="H60" i="41"/>
  <c r="H74" i="41"/>
  <c r="AC81" i="41"/>
  <c r="O88" i="41"/>
  <c r="V95" i="41"/>
  <c r="E102" i="41"/>
  <c r="V46" i="41"/>
  <c r="H102" i="41"/>
  <c r="S60" i="41"/>
  <c r="V81" i="41"/>
  <c r="H53" i="41"/>
  <c r="V53" i="41"/>
  <c r="O60" i="41"/>
  <c r="V67" i="41"/>
  <c r="O74" i="41"/>
  <c r="AC74" i="41"/>
  <c r="S81" i="41"/>
  <c r="Z81" i="41"/>
  <c r="V88" i="41"/>
  <c r="AC95" i="41"/>
  <c r="S109" i="41"/>
  <c r="AC102" i="41"/>
  <c r="O109" i="41"/>
  <c r="AC177" i="41" l="1"/>
  <c r="Z177" i="41"/>
  <c r="V177" i="41"/>
  <c r="S177" i="41"/>
  <c r="O177" i="41"/>
  <c r="L177" i="41"/>
  <c r="H177" i="41"/>
  <c r="E177" i="41"/>
  <c r="AC176" i="41"/>
  <c r="Z176" i="41"/>
  <c r="V176" i="41"/>
  <c r="S176" i="41"/>
  <c r="O176" i="41"/>
  <c r="L176" i="41"/>
  <c r="H176" i="41"/>
  <c r="E176" i="41"/>
  <c r="AC175" i="41"/>
  <c r="Z175" i="41"/>
  <c r="V175" i="41"/>
  <c r="S175" i="41"/>
  <c r="O175" i="41"/>
  <c r="L175" i="41"/>
  <c r="H175" i="41"/>
  <c r="E175" i="41"/>
  <c r="AC174" i="41"/>
  <c r="Z174" i="41"/>
  <c r="O174" i="41"/>
  <c r="L174" i="41"/>
  <c r="H174" i="41"/>
  <c r="E174" i="41"/>
  <c r="AC173" i="41"/>
  <c r="Z173" i="41"/>
  <c r="O173" i="41"/>
  <c r="L173" i="41"/>
  <c r="H173" i="41"/>
  <c r="E173" i="41"/>
  <c r="AC172" i="41"/>
  <c r="AA172" i="41"/>
  <c r="Z172" i="41"/>
  <c r="X172" i="41"/>
  <c r="T172" i="41"/>
  <c r="V172" i="41" s="1"/>
  <c r="Q172" i="41"/>
  <c r="S172" i="41" s="1"/>
  <c r="O172" i="41"/>
  <c r="M172" i="41"/>
  <c r="L172" i="41"/>
  <c r="J172" i="41"/>
  <c r="F172" i="41"/>
  <c r="H172" i="41" s="1"/>
  <c r="C172" i="41"/>
  <c r="E172" i="41" s="1"/>
  <c r="AB170" i="41"/>
  <c r="AB184" i="41" s="1"/>
  <c r="AD121" i="41" s="1"/>
  <c r="AA170" i="41"/>
  <c r="Y170" i="41"/>
  <c r="X170" i="41"/>
  <c r="X184" i="41" s="1"/>
  <c r="U170" i="41"/>
  <c r="T170" i="41"/>
  <c r="T184" i="41" s="1"/>
  <c r="R170" i="41"/>
  <c r="R184" i="41" s="1"/>
  <c r="Q170" i="41"/>
  <c r="S170" i="41" s="1"/>
  <c r="N170" i="41"/>
  <c r="N184" i="41" s="1"/>
  <c r="P121" i="41" s="1"/>
  <c r="M170" i="41"/>
  <c r="M184" i="41" s="1"/>
  <c r="K170" i="41"/>
  <c r="J170" i="41"/>
  <c r="J184" i="41" s="1"/>
  <c r="G170" i="41"/>
  <c r="F170" i="41"/>
  <c r="F184" i="41" s="1"/>
  <c r="D170" i="41"/>
  <c r="C170" i="41"/>
  <c r="C184" i="41" s="1"/>
  <c r="AB169" i="41"/>
  <c r="AB183" i="41" s="1"/>
  <c r="AD120" i="41" s="1"/>
  <c r="AA169" i="41"/>
  <c r="AA183" i="41" s="1"/>
  <c r="Y169" i="41"/>
  <c r="X169" i="41"/>
  <c r="X183" i="41" s="1"/>
  <c r="U169" i="41"/>
  <c r="T169" i="41"/>
  <c r="T183" i="41" s="1"/>
  <c r="R169" i="41"/>
  <c r="R183" i="41" s="1"/>
  <c r="Q169" i="41"/>
  <c r="Q183" i="41" s="1"/>
  <c r="N169" i="41"/>
  <c r="N183" i="41" s="1"/>
  <c r="P120" i="41" s="1"/>
  <c r="M169" i="41"/>
  <c r="M183" i="41" s="1"/>
  <c r="K169" i="41"/>
  <c r="K183" i="41" s="1"/>
  <c r="J169" i="41"/>
  <c r="J183" i="41" s="1"/>
  <c r="G169" i="41"/>
  <c r="F169" i="41"/>
  <c r="F183" i="41" s="1"/>
  <c r="D169" i="41"/>
  <c r="D183" i="41" s="1"/>
  <c r="C169" i="41"/>
  <c r="AB168" i="41"/>
  <c r="AB182" i="41" s="1"/>
  <c r="AA168" i="41"/>
  <c r="Y168" i="41"/>
  <c r="X168" i="41"/>
  <c r="U168" i="41"/>
  <c r="T168" i="41"/>
  <c r="T182" i="41" s="1"/>
  <c r="R168" i="41"/>
  <c r="R182" i="41" s="1"/>
  <c r="Q168" i="41"/>
  <c r="N168" i="41"/>
  <c r="N182" i="41" s="1"/>
  <c r="P119" i="41" s="1"/>
  <c r="M168" i="41"/>
  <c r="M182" i="41" s="1"/>
  <c r="K168" i="41"/>
  <c r="J168" i="41"/>
  <c r="J182" i="41" s="1"/>
  <c r="G168" i="41"/>
  <c r="G182" i="41" s="1"/>
  <c r="F168" i="41"/>
  <c r="F182" i="41" s="1"/>
  <c r="D168" i="41"/>
  <c r="D182" i="41" s="1"/>
  <c r="C168" i="41"/>
  <c r="C182" i="41" s="1"/>
  <c r="AB167" i="41"/>
  <c r="AA167" i="41"/>
  <c r="AA181" i="41" s="1"/>
  <c r="Y167" i="41"/>
  <c r="X167" i="41"/>
  <c r="X181" i="41" s="1"/>
  <c r="U167" i="41"/>
  <c r="U181" i="41" s="1"/>
  <c r="T167" i="41"/>
  <c r="T181" i="41" s="1"/>
  <c r="R167" i="41"/>
  <c r="R181" i="41" s="1"/>
  <c r="Q167" i="41"/>
  <c r="Q181" i="41" s="1"/>
  <c r="N167" i="41"/>
  <c r="N181" i="41" s="1"/>
  <c r="P118" i="41" s="1"/>
  <c r="M167" i="41"/>
  <c r="K167" i="41"/>
  <c r="K181" i="41" s="1"/>
  <c r="J167" i="41"/>
  <c r="J181" i="41" s="1"/>
  <c r="G167" i="41"/>
  <c r="F167" i="41"/>
  <c r="F181" i="41" s="1"/>
  <c r="D167" i="41"/>
  <c r="D181" i="41" s="1"/>
  <c r="C167" i="41"/>
  <c r="AB166" i="41"/>
  <c r="AA166" i="41"/>
  <c r="Y166" i="41"/>
  <c r="X166" i="41"/>
  <c r="X180" i="41" s="1"/>
  <c r="U166" i="41"/>
  <c r="T166" i="41"/>
  <c r="T180" i="41" s="1"/>
  <c r="R166" i="41"/>
  <c r="R180" i="41" s="1"/>
  <c r="Q166" i="41"/>
  <c r="Q180" i="41" s="1"/>
  <c r="N166" i="41"/>
  <c r="M166" i="41"/>
  <c r="M180" i="41" s="1"/>
  <c r="K166" i="41"/>
  <c r="J166" i="41"/>
  <c r="G166" i="41"/>
  <c r="F166" i="41"/>
  <c r="F180" i="41" s="1"/>
  <c r="D166" i="41"/>
  <c r="C166" i="41"/>
  <c r="C180" i="41" s="1"/>
  <c r="AC163" i="41"/>
  <c r="Z163" i="41"/>
  <c r="V163" i="41"/>
  <c r="S163" i="41"/>
  <c r="O163" i="41"/>
  <c r="L163" i="41"/>
  <c r="H163" i="41"/>
  <c r="E163" i="41"/>
  <c r="AC162" i="41"/>
  <c r="Z162" i="41"/>
  <c r="V162" i="41"/>
  <c r="S162" i="41"/>
  <c r="O162" i="41"/>
  <c r="L162" i="41"/>
  <c r="H162" i="41"/>
  <c r="E162" i="41"/>
  <c r="AC161" i="41"/>
  <c r="Z161" i="41"/>
  <c r="V161" i="41"/>
  <c r="S161" i="41"/>
  <c r="H161" i="41"/>
  <c r="E161" i="41"/>
  <c r="AC160" i="41"/>
  <c r="Z160" i="41"/>
  <c r="O160" i="41"/>
  <c r="L160" i="41"/>
  <c r="H160" i="41"/>
  <c r="E160" i="41"/>
  <c r="AC159" i="41"/>
  <c r="Z159" i="41"/>
  <c r="O159" i="41"/>
  <c r="L159" i="41"/>
  <c r="H159" i="41"/>
  <c r="E159" i="41"/>
  <c r="AC158" i="41"/>
  <c r="AB158" i="41"/>
  <c r="AA158" i="41"/>
  <c r="Y158" i="41"/>
  <c r="Z158" i="41" s="1"/>
  <c r="X158" i="41"/>
  <c r="U158" i="41"/>
  <c r="V158" i="41" s="1"/>
  <c r="T158" i="41"/>
  <c r="S158" i="41"/>
  <c r="R158" i="41"/>
  <c r="Q158" i="41"/>
  <c r="N158" i="41"/>
  <c r="M158" i="41"/>
  <c r="O158" i="41" s="1"/>
  <c r="K158" i="41"/>
  <c r="L158" i="41" s="1"/>
  <c r="J158" i="41"/>
  <c r="G158" i="41"/>
  <c r="H158" i="41" s="1"/>
  <c r="F158" i="41"/>
  <c r="D158" i="41"/>
  <c r="C158" i="41"/>
  <c r="E158" i="41" s="1"/>
  <c r="AC156" i="41"/>
  <c r="Z156" i="41"/>
  <c r="V156" i="41"/>
  <c r="S156" i="41"/>
  <c r="O156" i="41"/>
  <c r="L156" i="41"/>
  <c r="H156" i="41"/>
  <c r="E156" i="41"/>
  <c r="AC155" i="41"/>
  <c r="Z155" i="41"/>
  <c r="V155" i="41"/>
  <c r="S155" i="41"/>
  <c r="H155" i="41"/>
  <c r="E155" i="41"/>
  <c r="AC154" i="41"/>
  <c r="Z154" i="41"/>
  <c r="V154" i="41"/>
  <c r="S154" i="41"/>
  <c r="H154" i="41"/>
  <c r="E154" i="41"/>
  <c r="AC153" i="41"/>
  <c r="Z153" i="41"/>
  <c r="O153" i="41"/>
  <c r="L153" i="41"/>
  <c r="H153" i="41"/>
  <c r="E153" i="41"/>
  <c r="AC152" i="41"/>
  <c r="Z152" i="41"/>
  <c r="O152" i="41"/>
  <c r="L152" i="41"/>
  <c r="H152" i="41"/>
  <c r="E152" i="41"/>
  <c r="AC151" i="41"/>
  <c r="AB151" i="41"/>
  <c r="AA151" i="41"/>
  <c r="Y151" i="41"/>
  <c r="Z151" i="41" s="1"/>
  <c r="X151" i="41"/>
  <c r="U151" i="41"/>
  <c r="V151" i="41" s="1"/>
  <c r="T151" i="41"/>
  <c r="S151" i="41"/>
  <c r="R151" i="41"/>
  <c r="Q151" i="41"/>
  <c r="N151" i="41"/>
  <c r="M151" i="41"/>
  <c r="K151" i="41"/>
  <c r="J151" i="41"/>
  <c r="G151" i="41"/>
  <c r="F151" i="41"/>
  <c r="D151" i="41"/>
  <c r="C151" i="41"/>
  <c r="E151" i="41" s="1"/>
  <c r="AC149" i="41"/>
  <c r="Z149" i="41"/>
  <c r="V149" i="41"/>
  <c r="S149" i="41"/>
  <c r="O149" i="41"/>
  <c r="L149" i="41"/>
  <c r="H149" i="41"/>
  <c r="E149" i="41"/>
  <c r="V148" i="41"/>
  <c r="AC147" i="41"/>
  <c r="Z147" i="41"/>
  <c r="V147" i="41"/>
  <c r="S147" i="41"/>
  <c r="O147" i="41"/>
  <c r="H147" i="41"/>
  <c r="E147" i="41"/>
  <c r="AC146" i="41"/>
  <c r="Z146" i="41"/>
  <c r="O146" i="41"/>
  <c r="L146" i="41"/>
  <c r="H146" i="41"/>
  <c r="E146" i="41"/>
  <c r="AC145" i="41"/>
  <c r="Z145" i="41"/>
  <c r="O145" i="41"/>
  <c r="L145" i="41"/>
  <c r="H145" i="41"/>
  <c r="E145" i="41"/>
  <c r="AB144" i="41"/>
  <c r="AC144" i="41" s="1"/>
  <c r="AA144" i="41"/>
  <c r="Z144" i="41"/>
  <c r="Y144" i="41"/>
  <c r="X144" i="41"/>
  <c r="V144" i="41"/>
  <c r="U144" i="41"/>
  <c r="T144" i="41"/>
  <c r="S144" i="41"/>
  <c r="R144" i="41"/>
  <c r="Q144" i="41"/>
  <c r="O144" i="41"/>
  <c r="N144" i="41"/>
  <c r="M144" i="41"/>
  <c r="K144" i="41"/>
  <c r="J144" i="41"/>
  <c r="G144" i="41"/>
  <c r="F144" i="41"/>
  <c r="D144" i="41"/>
  <c r="C144" i="41"/>
  <c r="AC142" i="41"/>
  <c r="Z142" i="41"/>
  <c r="V142" i="41"/>
  <c r="S142" i="41"/>
  <c r="P142" i="41"/>
  <c r="O142" i="41"/>
  <c r="L142" i="41"/>
  <c r="H142" i="41"/>
  <c r="E142" i="41"/>
  <c r="AC141" i="41"/>
  <c r="Z141" i="41"/>
  <c r="V141" i="41"/>
  <c r="S141" i="41"/>
  <c r="H141" i="41"/>
  <c r="E141" i="41"/>
  <c r="AC140" i="41"/>
  <c r="Z140" i="41"/>
  <c r="V140" i="41"/>
  <c r="S140" i="41"/>
  <c r="O140" i="41"/>
  <c r="L140" i="41"/>
  <c r="H140" i="41"/>
  <c r="E140" i="41"/>
  <c r="AC139" i="41"/>
  <c r="Z139" i="41"/>
  <c r="O139" i="41"/>
  <c r="L139" i="41"/>
  <c r="H139" i="41"/>
  <c r="E139" i="41"/>
  <c r="AC138" i="41"/>
  <c r="Z138" i="41"/>
  <c r="O138" i="41"/>
  <c r="L138" i="41"/>
  <c r="H138" i="41"/>
  <c r="E138" i="41"/>
  <c r="AB137" i="41"/>
  <c r="AA137" i="41"/>
  <c r="Z137" i="41"/>
  <c r="Y137" i="41"/>
  <c r="X137" i="41"/>
  <c r="V137" i="41"/>
  <c r="U137" i="41"/>
  <c r="T137" i="41"/>
  <c r="S137" i="41"/>
  <c r="R137" i="41"/>
  <c r="Q137" i="41"/>
  <c r="N137" i="41"/>
  <c r="O137" i="41" s="1"/>
  <c r="M137" i="41"/>
  <c r="K137" i="41"/>
  <c r="J137" i="41"/>
  <c r="G137" i="41"/>
  <c r="F137" i="41"/>
  <c r="D137" i="41"/>
  <c r="C137" i="41"/>
  <c r="AB130" i="41"/>
  <c r="AA130" i="41"/>
  <c r="Y130" i="41"/>
  <c r="X130" i="41"/>
  <c r="U130" i="41"/>
  <c r="T130" i="41"/>
  <c r="R130" i="41"/>
  <c r="Q130" i="41"/>
  <c r="N130" i="41"/>
  <c r="M130" i="41"/>
  <c r="K130" i="41"/>
  <c r="J130" i="41"/>
  <c r="G130" i="41"/>
  <c r="F130" i="41"/>
  <c r="D130" i="41"/>
  <c r="C130" i="41"/>
  <c r="AC128" i="41"/>
  <c r="Z128" i="41"/>
  <c r="V128" i="41"/>
  <c r="S128" i="41"/>
  <c r="O128" i="41"/>
  <c r="L128" i="41"/>
  <c r="H128" i="41"/>
  <c r="E128" i="41"/>
  <c r="AC127" i="41"/>
  <c r="Z127" i="41"/>
  <c r="V127" i="41"/>
  <c r="S127" i="41"/>
  <c r="O127" i="41"/>
  <c r="L127" i="41"/>
  <c r="H127" i="41"/>
  <c r="E127" i="41"/>
  <c r="AD126" i="41"/>
  <c r="AC126" i="41"/>
  <c r="Z126" i="41"/>
  <c r="V126" i="41"/>
  <c r="S126" i="41"/>
  <c r="H126" i="41"/>
  <c r="AC125" i="41"/>
  <c r="Z125" i="41"/>
  <c r="O125" i="41"/>
  <c r="L125" i="41"/>
  <c r="H125" i="41"/>
  <c r="E125" i="41"/>
  <c r="AC124" i="41"/>
  <c r="Z124" i="41"/>
  <c r="O124" i="41"/>
  <c r="L124" i="41"/>
  <c r="H124" i="41"/>
  <c r="E124" i="41"/>
  <c r="AB123" i="41"/>
  <c r="AC123" i="41" s="1"/>
  <c r="AA123" i="41"/>
  <c r="Z123" i="41"/>
  <c r="Y123" i="41"/>
  <c r="X123" i="41"/>
  <c r="V123" i="41"/>
  <c r="U123" i="41"/>
  <c r="T123" i="41"/>
  <c r="R123" i="41"/>
  <c r="S123" i="41" s="1"/>
  <c r="Q123" i="41"/>
  <c r="O123" i="41"/>
  <c r="N123" i="41"/>
  <c r="M123" i="41"/>
  <c r="K123" i="41"/>
  <c r="L123" i="41" s="1"/>
  <c r="J123" i="41"/>
  <c r="G123" i="41"/>
  <c r="F123" i="41"/>
  <c r="D123" i="41"/>
  <c r="E123" i="41" s="1"/>
  <c r="C123" i="41"/>
  <c r="AC44" i="41"/>
  <c r="Z44" i="41"/>
  <c r="V44" i="41"/>
  <c r="S44" i="41"/>
  <c r="O44" i="41"/>
  <c r="H44" i="41"/>
  <c r="E44" i="41"/>
  <c r="AC43" i="41"/>
  <c r="Z43" i="41"/>
  <c r="V43" i="41"/>
  <c r="S43" i="41"/>
  <c r="H43" i="41"/>
  <c r="E43" i="41"/>
  <c r="AC42" i="41"/>
  <c r="Z42" i="41"/>
  <c r="V42" i="41"/>
  <c r="S42" i="41"/>
  <c r="O42" i="41"/>
  <c r="H42" i="41"/>
  <c r="E42" i="41"/>
  <c r="AC41" i="41"/>
  <c r="Z41" i="41"/>
  <c r="O41" i="41"/>
  <c r="L41" i="41"/>
  <c r="H41" i="41"/>
  <c r="E41" i="41"/>
  <c r="AC40" i="41"/>
  <c r="Z40" i="41"/>
  <c r="O40" i="41"/>
  <c r="L40" i="41"/>
  <c r="H40" i="41"/>
  <c r="E40" i="41"/>
  <c r="AC39" i="41"/>
  <c r="AB39" i="41"/>
  <c r="AA39" i="41"/>
  <c r="Y39" i="41"/>
  <c r="Z39" i="41" s="1"/>
  <c r="X39" i="41"/>
  <c r="U39" i="41"/>
  <c r="T39" i="41"/>
  <c r="R39" i="41"/>
  <c r="Q39" i="41"/>
  <c r="S39" i="41" s="1"/>
  <c r="O39" i="41"/>
  <c r="N39" i="41"/>
  <c r="M39" i="41"/>
  <c r="K39" i="41"/>
  <c r="J39" i="41"/>
  <c r="G39" i="41"/>
  <c r="F39" i="41"/>
  <c r="E39" i="41"/>
  <c r="D39" i="41"/>
  <c r="C39" i="41"/>
  <c r="AB32" i="41"/>
  <c r="AA32" i="41"/>
  <c r="Y32" i="41"/>
  <c r="X32" i="41"/>
  <c r="U32" i="41"/>
  <c r="T32" i="41"/>
  <c r="R32" i="41"/>
  <c r="Q32" i="41"/>
  <c r="S32" i="41" s="1"/>
  <c r="N32" i="41"/>
  <c r="M32" i="41"/>
  <c r="K32" i="41"/>
  <c r="L32" i="41" s="1"/>
  <c r="J32" i="41"/>
  <c r="G32" i="41"/>
  <c r="F32" i="41"/>
  <c r="D32" i="41"/>
  <c r="E32" i="41" s="1"/>
  <c r="C32" i="41"/>
  <c r="AC30" i="41"/>
  <c r="Z30" i="41"/>
  <c r="V30" i="41"/>
  <c r="S30" i="41"/>
  <c r="P30" i="41"/>
  <c r="O30" i="41"/>
  <c r="L30" i="41"/>
  <c r="H30" i="41"/>
  <c r="E30" i="41"/>
  <c r="H29" i="41"/>
  <c r="AC28" i="41"/>
  <c r="Z28" i="41"/>
  <c r="V28" i="41"/>
  <c r="S28" i="41"/>
  <c r="O28" i="41"/>
  <c r="L28" i="41"/>
  <c r="H28" i="41"/>
  <c r="E28" i="41"/>
  <c r="AC27" i="41"/>
  <c r="Z27" i="41"/>
  <c r="O27" i="41"/>
  <c r="L27" i="41"/>
  <c r="H27" i="41"/>
  <c r="E27" i="41"/>
  <c r="AC26" i="41"/>
  <c r="Z26" i="41"/>
  <c r="O26" i="41"/>
  <c r="L26" i="41"/>
  <c r="H26" i="41"/>
  <c r="E26" i="41"/>
  <c r="AB25" i="41"/>
  <c r="AA25" i="41"/>
  <c r="Y25" i="41"/>
  <c r="Z25" i="41" s="1"/>
  <c r="X25" i="41"/>
  <c r="U25" i="41"/>
  <c r="T25" i="41"/>
  <c r="R25" i="41"/>
  <c r="Q25" i="41"/>
  <c r="S25" i="41" s="1"/>
  <c r="N25" i="41"/>
  <c r="M25" i="41"/>
  <c r="O25" i="41" s="1"/>
  <c r="L25" i="41"/>
  <c r="K25" i="41"/>
  <c r="J25" i="41"/>
  <c r="H25" i="41"/>
  <c r="G25" i="41"/>
  <c r="F25" i="41"/>
  <c r="D25" i="41"/>
  <c r="E25" i="41" s="1"/>
  <c r="C25" i="41"/>
  <c r="AC23" i="41"/>
  <c r="Z23" i="41"/>
  <c r="V23" i="41"/>
  <c r="S23" i="41"/>
  <c r="O23" i="41"/>
  <c r="L23" i="41"/>
  <c r="H23" i="41"/>
  <c r="E23" i="41"/>
  <c r="AC22" i="41"/>
  <c r="Z22" i="41"/>
  <c r="H22" i="41"/>
  <c r="E22" i="41"/>
  <c r="AC21" i="41"/>
  <c r="Z21" i="41"/>
  <c r="V21" i="41"/>
  <c r="S21" i="41"/>
  <c r="H21" i="41"/>
  <c r="E21" i="41"/>
  <c r="AC20" i="41"/>
  <c r="Z20" i="41"/>
  <c r="O20" i="41"/>
  <c r="L20" i="41"/>
  <c r="H20" i="41"/>
  <c r="E20" i="41"/>
  <c r="AC19" i="41"/>
  <c r="Z19" i="41"/>
  <c r="O19" i="41"/>
  <c r="L19" i="41"/>
  <c r="H19" i="41"/>
  <c r="E19" i="41"/>
  <c r="AB18" i="41"/>
  <c r="AC18" i="41" s="1"/>
  <c r="AA18" i="41"/>
  <c r="Y18" i="41"/>
  <c r="Z18" i="41" s="1"/>
  <c r="X18" i="41"/>
  <c r="U18" i="41"/>
  <c r="T18" i="41"/>
  <c r="R18" i="41"/>
  <c r="Q18" i="41"/>
  <c r="S18" i="41" s="1"/>
  <c r="N18" i="41"/>
  <c r="M18" i="41"/>
  <c r="O18" i="41" s="1"/>
  <c r="L18" i="41"/>
  <c r="K18" i="41"/>
  <c r="J18" i="41"/>
  <c r="H18" i="41"/>
  <c r="G18" i="41"/>
  <c r="F18" i="41"/>
  <c r="D18" i="41"/>
  <c r="E18" i="41" s="1"/>
  <c r="C18" i="41"/>
  <c r="AD16" i="41"/>
  <c r="AC16" i="41"/>
  <c r="Z16" i="41"/>
  <c r="V16" i="41"/>
  <c r="S16" i="41"/>
  <c r="O16" i="41"/>
  <c r="L16" i="41"/>
  <c r="H16" i="41"/>
  <c r="E16" i="41"/>
  <c r="H14" i="41"/>
  <c r="AC13" i="41"/>
  <c r="Z13" i="41"/>
  <c r="O13" i="41"/>
  <c r="L13" i="41"/>
  <c r="H13" i="41"/>
  <c r="E13" i="41"/>
  <c r="AC12" i="41"/>
  <c r="Z12" i="41"/>
  <c r="O12" i="41"/>
  <c r="L12" i="41"/>
  <c r="H12" i="41"/>
  <c r="E12" i="41"/>
  <c r="AB11" i="41"/>
  <c r="AC11" i="41" s="1"/>
  <c r="AA11" i="41"/>
  <c r="Y11" i="41"/>
  <c r="Z11" i="41" s="1"/>
  <c r="X11" i="41"/>
  <c r="U11" i="41"/>
  <c r="T11" i="41"/>
  <c r="R11" i="41"/>
  <c r="Q11" i="41"/>
  <c r="S11" i="41" s="1"/>
  <c r="N11" i="41"/>
  <c r="M11" i="41"/>
  <c r="O11" i="41" s="1"/>
  <c r="L11" i="41"/>
  <c r="K11" i="41"/>
  <c r="J11" i="41"/>
  <c r="H11" i="41"/>
  <c r="G11" i="41"/>
  <c r="F11" i="41"/>
  <c r="D11" i="41"/>
  <c r="E11" i="41" s="1"/>
  <c r="C11" i="41"/>
  <c r="AC9" i="41"/>
  <c r="Z9" i="41"/>
  <c r="V9" i="41"/>
  <c r="S9" i="41"/>
  <c r="O9" i="41"/>
  <c r="L9" i="41"/>
  <c r="H9" i="41"/>
  <c r="E9" i="41"/>
  <c r="V8" i="41"/>
  <c r="S8" i="41"/>
  <c r="O8" i="41"/>
  <c r="L8" i="41"/>
  <c r="H8" i="41"/>
  <c r="E8" i="41"/>
  <c r="AC7" i="41"/>
  <c r="Z7" i="41"/>
  <c r="V7" i="41"/>
  <c r="S7" i="41"/>
  <c r="O7" i="41"/>
  <c r="L7" i="41"/>
  <c r="H7" i="41"/>
  <c r="E7" i="41"/>
  <c r="AC6" i="41"/>
  <c r="Z6" i="41"/>
  <c r="O6" i="41"/>
  <c r="L6" i="41"/>
  <c r="H6" i="41"/>
  <c r="E6" i="41"/>
  <c r="AC5" i="41"/>
  <c r="Z5" i="41"/>
  <c r="O5" i="41"/>
  <c r="L5" i="41"/>
  <c r="H5" i="41"/>
  <c r="E5" i="41"/>
  <c r="AB4" i="41"/>
  <c r="AA4" i="41"/>
  <c r="Y4" i="41"/>
  <c r="Z4" i="41" s="1"/>
  <c r="X4" i="41"/>
  <c r="U4" i="41"/>
  <c r="T4" i="41"/>
  <c r="R4" i="41"/>
  <c r="Q4" i="41"/>
  <c r="S4" i="41" s="1"/>
  <c r="N4" i="41"/>
  <c r="M4" i="41"/>
  <c r="O4" i="41" s="1"/>
  <c r="L4" i="41"/>
  <c r="K4" i="41"/>
  <c r="J4" i="41"/>
  <c r="H4" i="41"/>
  <c r="G4" i="41"/>
  <c r="F4" i="41"/>
  <c r="D4" i="41"/>
  <c r="E4" i="41" s="1"/>
  <c r="C4" i="41"/>
  <c r="I42" i="41" l="1"/>
  <c r="I119" i="41"/>
  <c r="I14" i="41"/>
  <c r="I175" i="41"/>
  <c r="P13" i="41"/>
  <c r="P21" i="41"/>
  <c r="P133" i="41"/>
  <c r="P140" i="41"/>
  <c r="P147" i="41"/>
  <c r="O168" i="41"/>
  <c r="AD7" i="41"/>
  <c r="AD119" i="41"/>
  <c r="H170" i="41"/>
  <c r="P7" i="41"/>
  <c r="P14" i="41"/>
  <c r="AD21" i="41"/>
  <c r="P28" i="41"/>
  <c r="AD43" i="41"/>
  <c r="P44" i="41"/>
  <c r="AD140" i="41"/>
  <c r="L181" i="41"/>
  <c r="E182" i="41"/>
  <c r="P16" i="41"/>
  <c r="P27" i="41"/>
  <c r="P42" i="41"/>
  <c r="P126" i="41"/>
  <c r="O182" i="41"/>
  <c r="P113" i="41"/>
  <c r="P106" i="41"/>
  <c r="P85" i="41"/>
  <c r="P71" i="41"/>
  <c r="P92" i="41"/>
  <c r="P64" i="41"/>
  <c r="P50" i="41"/>
  <c r="P99" i="41"/>
  <c r="P78" i="41"/>
  <c r="P57" i="41"/>
  <c r="AD99" i="41"/>
  <c r="AD57" i="41"/>
  <c r="AD50" i="41"/>
  <c r="AD113" i="41"/>
  <c r="AD106" i="41"/>
  <c r="AD92" i="41"/>
  <c r="AD78" i="41"/>
  <c r="AD64" i="41"/>
  <c r="AD85" i="41"/>
  <c r="AD71" i="41"/>
  <c r="P107" i="41"/>
  <c r="P86" i="41"/>
  <c r="P58" i="41"/>
  <c r="P114" i="41"/>
  <c r="P72" i="41"/>
  <c r="P100" i="41"/>
  <c r="P65" i="41"/>
  <c r="P51" i="41"/>
  <c r="P93" i="41"/>
  <c r="P79" i="41"/>
  <c r="AD147" i="41"/>
  <c r="R165" i="41"/>
  <c r="E168" i="41"/>
  <c r="AD114" i="41"/>
  <c r="AD100" i="41"/>
  <c r="AD51" i="41"/>
  <c r="AD93" i="41"/>
  <c r="AD79" i="41"/>
  <c r="AD65" i="41"/>
  <c r="AD107" i="41"/>
  <c r="AD58" i="41"/>
  <c r="AD86" i="41"/>
  <c r="AD72" i="41"/>
  <c r="I7" i="41"/>
  <c r="AD8" i="41"/>
  <c r="P15" i="41"/>
  <c r="I21" i="41"/>
  <c r="AD134" i="41"/>
  <c r="T165" i="41"/>
  <c r="H166" i="41"/>
  <c r="P76" i="41"/>
  <c r="P104" i="41"/>
  <c r="P55" i="41"/>
  <c r="P90" i="41"/>
  <c r="P83" i="41"/>
  <c r="P62" i="41"/>
  <c r="P111" i="41"/>
  <c r="P48" i="41"/>
  <c r="P69" i="41"/>
  <c r="P97" i="41"/>
  <c r="Z169" i="41"/>
  <c r="AD91" i="41"/>
  <c r="AD84" i="41"/>
  <c r="AD56" i="41"/>
  <c r="AD49" i="41"/>
  <c r="AD77" i="41"/>
  <c r="AD63" i="41"/>
  <c r="AD112" i="41"/>
  <c r="AD105" i="41"/>
  <c r="AD98" i="41"/>
  <c r="AD70" i="41"/>
  <c r="P23" i="41"/>
  <c r="AD42" i="41"/>
  <c r="T179" i="41"/>
  <c r="O170" i="41"/>
  <c r="I98" i="41"/>
  <c r="I84" i="41"/>
  <c r="I70" i="41"/>
  <c r="I49" i="41"/>
  <c r="I112" i="41"/>
  <c r="I91" i="41"/>
  <c r="I63" i="41"/>
  <c r="I105" i="41"/>
  <c r="I77" i="41"/>
  <c r="I56" i="41"/>
  <c r="P8" i="41"/>
  <c r="P9" i="41"/>
  <c r="AD15" i="41"/>
  <c r="P29" i="41"/>
  <c r="P135" i="41"/>
  <c r="AD141" i="41"/>
  <c r="E167" i="41"/>
  <c r="P35" i="41"/>
  <c r="P112" i="41"/>
  <c r="P105" i="41"/>
  <c r="P98" i="41"/>
  <c r="P70" i="41"/>
  <c r="P56" i="41"/>
  <c r="P49" i="41"/>
  <c r="P77" i="41"/>
  <c r="P91" i="41"/>
  <c r="P84" i="41"/>
  <c r="P63" i="41"/>
  <c r="AC183" i="41"/>
  <c r="C181" i="41"/>
  <c r="E181" i="41" s="1"/>
  <c r="N180" i="41"/>
  <c r="P117" i="41" s="1"/>
  <c r="N165" i="41"/>
  <c r="O167" i="41"/>
  <c r="M181" i="41"/>
  <c r="O181" i="41" s="1"/>
  <c r="X182" i="41"/>
  <c r="X165" i="41"/>
  <c r="AD37" i="41"/>
  <c r="AD128" i="41"/>
  <c r="AD44" i="41"/>
  <c r="AD142" i="41"/>
  <c r="AD135" i="41"/>
  <c r="L183" i="41"/>
  <c r="Z32" i="41"/>
  <c r="F165" i="41"/>
  <c r="H165" i="41" s="1"/>
  <c r="J180" i="41"/>
  <c r="J179" i="41" s="1"/>
  <c r="J165" i="41"/>
  <c r="O166" i="41"/>
  <c r="AB165" i="41"/>
  <c r="P34" i="41"/>
  <c r="P6" i="41"/>
  <c r="AB181" i="41"/>
  <c r="AD118" i="41" s="1"/>
  <c r="AC167" i="41"/>
  <c r="D184" i="41"/>
  <c r="E184" i="41" s="1"/>
  <c r="E170" i="41"/>
  <c r="AD9" i="41"/>
  <c r="AD23" i="41"/>
  <c r="AD30" i="41"/>
  <c r="H32" i="41"/>
  <c r="G165" i="41"/>
  <c r="D180" i="41"/>
  <c r="D165" i="41"/>
  <c r="E166" i="41"/>
  <c r="P20" i="41"/>
  <c r="P41" i="41"/>
  <c r="AD149" i="41"/>
  <c r="AD35" i="41"/>
  <c r="AD133" i="41"/>
  <c r="AD28" i="41"/>
  <c r="AD14" i="41"/>
  <c r="P36" i="41"/>
  <c r="P22" i="41"/>
  <c r="V169" i="41"/>
  <c r="U183" i="41"/>
  <c r="W120" i="41" s="1"/>
  <c r="W169" i="41"/>
  <c r="P37" i="41"/>
  <c r="P128" i="41"/>
  <c r="G180" i="41"/>
  <c r="I117" i="41" s="1"/>
  <c r="I161" i="41"/>
  <c r="I35" i="41"/>
  <c r="I28" i="41"/>
  <c r="I182" i="41"/>
  <c r="G184" i="41"/>
  <c r="I121" i="41" s="1"/>
  <c r="Z168" i="41"/>
  <c r="L169" i="41"/>
  <c r="S183" i="41"/>
  <c r="AD127" i="41"/>
  <c r="AD36" i="41"/>
  <c r="AD22" i="41"/>
  <c r="AD29" i="41"/>
  <c r="O32" i="41"/>
  <c r="AD148" i="41"/>
  <c r="O180" i="41"/>
  <c r="L167" i="41"/>
  <c r="Z167" i="41"/>
  <c r="H168" i="41"/>
  <c r="O169" i="41"/>
  <c r="S169" i="41"/>
  <c r="AC169" i="41"/>
  <c r="O184" i="41"/>
  <c r="Y182" i="41"/>
  <c r="Z182" i="41" s="1"/>
  <c r="Q184" i="41"/>
  <c r="S184" i="41" s="1"/>
  <c r="H137" i="41"/>
  <c r="H151" i="41"/>
  <c r="AC4" i="41"/>
  <c r="AC25" i="41"/>
  <c r="AC32" i="41"/>
  <c r="AC137" i="41"/>
  <c r="E144" i="41"/>
  <c r="L144" i="41"/>
  <c r="V168" i="41"/>
  <c r="U182" i="41"/>
  <c r="W119" i="41" s="1"/>
  <c r="H169" i="41"/>
  <c r="G183" i="41"/>
  <c r="I120" i="41" s="1"/>
  <c r="Z170" i="41"/>
  <c r="Y184" i="41"/>
  <c r="Z184" i="41" s="1"/>
  <c r="V4" i="41"/>
  <c r="V11" i="41"/>
  <c r="V18" i="41"/>
  <c r="V25" i="41"/>
  <c r="V32" i="41"/>
  <c r="H39" i="41"/>
  <c r="V39" i="41"/>
  <c r="F179" i="41"/>
  <c r="Z166" i="41"/>
  <c r="Y165" i="41"/>
  <c r="Z165" i="41" s="1"/>
  <c r="Y180" i="41"/>
  <c r="AD153" i="41"/>
  <c r="AD146" i="41"/>
  <c r="L168" i="41"/>
  <c r="K182" i="41"/>
  <c r="L182" i="41" s="1"/>
  <c r="S168" i="41"/>
  <c r="Q182" i="41"/>
  <c r="E169" i="41"/>
  <c r="C183" i="41"/>
  <c r="E183" i="41" s="1"/>
  <c r="P183" i="41"/>
  <c r="P176" i="41"/>
  <c r="P162" i="41"/>
  <c r="P155" i="41"/>
  <c r="O183" i="41"/>
  <c r="P148" i="41"/>
  <c r="P141" i="41"/>
  <c r="P134" i="41"/>
  <c r="P127" i="41"/>
  <c r="P43" i="41"/>
  <c r="AC170" i="41"/>
  <c r="AA184" i="41"/>
  <c r="AC184" i="41" s="1"/>
  <c r="L39" i="41"/>
  <c r="M165" i="41"/>
  <c r="O165" i="41" s="1"/>
  <c r="AC166" i="41"/>
  <c r="AA165" i="41"/>
  <c r="AA180" i="41"/>
  <c r="H182" i="41"/>
  <c r="I147" i="41"/>
  <c r="I140" i="41"/>
  <c r="I133" i="41"/>
  <c r="I126" i="41"/>
  <c r="I154" i="41"/>
  <c r="H123" i="41"/>
  <c r="E137" i="41"/>
  <c r="L137" i="41"/>
  <c r="O151" i="41"/>
  <c r="C165" i="41"/>
  <c r="E165" i="41" s="1"/>
  <c r="U180" i="41"/>
  <c r="U165" i="41"/>
  <c r="H167" i="41"/>
  <c r="G181" i="41"/>
  <c r="I118" i="41" s="1"/>
  <c r="V170" i="41"/>
  <c r="U184" i="41"/>
  <c r="W121" i="41" s="1"/>
  <c r="W170" i="41"/>
  <c r="H144" i="41"/>
  <c r="L166" i="41"/>
  <c r="K165" i="41"/>
  <c r="K180" i="41"/>
  <c r="Q165" i="41"/>
  <c r="S165" i="41" s="1"/>
  <c r="P181" i="41"/>
  <c r="P174" i="41"/>
  <c r="P160" i="41"/>
  <c r="P153" i="41"/>
  <c r="P146" i="41"/>
  <c r="P139" i="41"/>
  <c r="P132" i="41"/>
  <c r="P125" i="41"/>
  <c r="AC168" i="41"/>
  <c r="AA182" i="41"/>
  <c r="AC182" i="41" s="1"/>
  <c r="AD183" i="41"/>
  <c r="AD176" i="41"/>
  <c r="AD169" i="41"/>
  <c r="AD162" i="41"/>
  <c r="AD155" i="41"/>
  <c r="L170" i="41"/>
  <c r="K184" i="41"/>
  <c r="L184" i="41" s="1"/>
  <c r="W155" i="41"/>
  <c r="R179" i="41"/>
  <c r="AD182" i="41"/>
  <c r="AD175" i="41"/>
  <c r="AD168" i="41"/>
  <c r="AD161" i="41"/>
  <c r="AD154" i="41"/>
  <c r="AD184" i="41"/>
  <c r="AD177" i="41"/>
  <c r="AD170" i="41"/>
  <c r="AD163" i="41"/>
  <c r="AD156" i="41"/>
  <c r="L151" i="41"/>
  <c r="N179" i="41"/>
  <c r="P180" i="41"/>
  <c r="P173" i="41"/>
  <c r="P159" i="41"/>
  <c r="P152" i="41"/>
  <c r="X179" i="41"/>
  <c r="I168" i="41"/>
  <c r="P182" i="41"/>
  <c r="P175" i="41"/>
  <c r="P161" i="41"/>
  <c r="P154" i="41"/>
  <c r="P184" i="41"/>
  <c r="P177" i="41"/>
  <c r="P163" i="41"/>
  <c r="P156" i="41"/>
  <c r="P149" i="41"/>
  <c r="E180" i="41"/>
  <c r="Y181" i="41"/>
  <c r="Z181" i="41" s="1"/>
  <c r="Y183" i="41"/>
  <c r="Z183" i="41" s="1"/>
  <c r="P166" i="41"/>
  <c r="P167" i="41"/>
  <c r="P168" i="41"/>
  <c r="P169" i="41"/>
  <c r="P170" i="41"/>
  <c r="AB180" i="41"/>
  <c r="AD117" i="41" s="1"/>
  <c r="P158" i="41" l="1"/>
  <c r="P116" i="41"/>
  <c r="I128" i="41"/>
  <c r="W162" i="41"/>
  <c r="L165" i="41"/>
  <c r="H184" i="41"/>
  <c r="D179" i="41"/>
  <c r="P165" i="41"/>
  <c r="H180" i="41"/>
  <c r="I93" i="41"/>
  <c r="I72" i="41"/>
  <c r="I100" i="41"/>
  <c r="I86" i="41"/>
  <c r="I58" i="41"/>
  <c r="I51" i="41"/>
  <c r="I65" i="41"/>
  <c r="I79" i="41"/>
  <c r="I114" i="41"/>
  <c r="I107" i="41"/>
  <c r="I135" i="41"/>
  <c r="I34" i="41"/>
  <c r="I104" i="41"/>
  <c r="I55" i="41"/>
  <c r="I111" i="41"/>
  <c r="I97" i="41"/>
  <c r="I83" i="41"/>
  <c r="I69" i="41"/>
  <c r="I48" i="41"/>
  <c r="I62" i="41"/>
  <c r="I76" i="41"/>
  <c r="I90" i="41"/>
  <c r="I75" i="41"/>
  <c r="I103" i="41"/>
  <c r="I54" i="41"/>
  <c r="I68" i="41"/>
  <c r="I82" i="41"/>
  <c r="I96" i="41"/>
  <c r="I61" i="41"/>
  <c r="I110" i="41"/>
  <c r="I89" i="41"/>
  <c r="I47" i="41"/>
  <c r="AD111" i="41"/>
  <c r="AD90" i="41"/>
  <c r="AD62" i="41"/>
  <c r="AD104" i="41"/>
  <c r="AD76" i="41"/>
  <c r="AD97" i="41"/>
  <c r="AD55" i="41"/>
  <c r="AD83" i="41"/>
  <c r="AD48" i="41"/>
  <c r="AD69" i="41"/>
  <c r="AD33" i="41"/>
  <c r="AD96" i="41"/>
  <c r="AD82" i="41"/>
  <c r="AD68" i="41"/>
  <c r="AD47" i="41"/>
  <c r="AD110" i="41"/>
  <c r="AD89" i="41"/>
  <c r="AD61" i="41"/>
  <c r="AD75" i="41"/>
  <c r="AD103" i="41"/>
  <c r="AD54" i="41"/>
  <c r="I170" i="41"/>
  <c r="I166" i="41"/>
  <c r="I142" i="41"/>
  <c r="I124" i="41"/>
  <c r="W37" i="41"/>
  <c r="W79" i="41"/>
  <c r="W65" i="41"/>
  <c r="W107" i="41"/>
  <c r="W58" i="41"/>
  <c r="W86" i="41"/>
  <c r="W72" i="41"/>
  <c r="W114" i="41"/>
  <c r="W93" i="41"/>
  <c r="W51" i="41"/>
  <c r="W100" i="41"/>
  <c r="AC165" i="41"/>
  <c r="AD160" i="41"/>
  <c r="W92" i="41"/>
  <c r="W71" i="41"/>
  <c r="W113" i="41"/>
  <c r="W85" i="41"/>
  <c r="W99" i="41"/>
  <c r="W57" i="41"/>
  <c r="W106" i="41"/>
  <c r="W78" i="41"/>
  <c r="W50" i="41"/>
  <c r="W64" i="41"/>
  <c r="P110" i="41"/>
  <c r="P89" i="41"/>
  <c r="P61" i="41"/>
  <c r="P75" i="41"/>
  <c r="P103" i="41"/>
  <c r="P47" i="41"/>
  <c r="P82" i="41"/>
  <c r="P68" i="41"/>
  <c r="P96" i="41"/>
  <c r="P54" i="41"/>
  <c r="P102" i="41"/>
  <c r="P67" i="41"/>
  <c r="P46" i="41"/>
  <c r="P95" i="41"/>
  <c r="P53" i="41"/>
  <c r="P81" i="41"/>
  <c r="P109" i="41"/>
  <c r="P88" i="41"/>
  <c r="P74" i="41"/>
  <c r="P60" i="41"/>
  <c r="P39" i="41"/>
  <c r="I36" i="41"/>
  <c r="I99" i="41"/>
  <c r="I78" i="41"/>
  <c r="I64" i="41"/>
  <c r="I106" i="41"/>
  <c r="I92" i="41"/>
  <c r="I85" i="41"/>
  <c r="I57" i="41"/>
  <c r="I50" i="41"/>
  <c r="I71" i="41"/>
  <c r="I113" i="41"/>
  <c r="I149" i="41"/>
  <c r="I145" i="41"/>
  <c r="Q179" i="41"/>
  <c r="AD181" i="41"/>
  <c r="W35" i="41"/>
  <c r="W77" i="41"/>
  <c r="W63" i="41"/>
  <c r="W112" i="41"/>
  <c r="W105" i="41"/>
  <c r="W70" i="41"/>
  <c r="W98" i="41"/>
  <c r="W56" i="41"/>
  <c r="W91" i="41"/>
  <c r="W84" i="41"/>
  <c r="W49" i="41"/>
  <c r="AD166" i="41"/>
  <c r="I33" i="41"/>
  <c r="I26" i="41"/>
  <c r="I180" i="41"/>
  <c r="I173" i="41"/>
  <c r="I159" i="41"/>
  <c r="I12" i="41"/>
  <c r="I5" i="41"/>
  <c r="I40" i="41"/>
  <c r="I19" i="41"/>
  <c r="I152" i="41"/>
  <c r="W134" i="41"/>
  <c r="W36" i="41"/>
  <c r="W127" i="41"/>
  <c r="W148" i="41"/>
  <c r="W29" i="41"/>
  <c r="W8" i="41"/>
  <c r="W22" i="41"/>
  <c r="W141" i="41"/>
  <c r="W43" i="41"/>
  <c r="W15" i="41"/>
  <c r="M179" i="41"/>
  <c r="O179" i="41" s="1"/>
  <c r="AD34" i="41"/>
  <c r="AD41" i="41"/>
  <c r="AD20" i="41"/>
  <c r="AD13" i="41"/>
  <c r="AD132" i="41"/>
  <c r="AD27" i="41"/>
  <c r="AD6" i="41"/>
  <c r="AD125" i="41"/>
  <c r="W176" i="41"/>
  <c r="I131" i="41"/>
  <c r="S182" i="41"/>
  <c r="AD139" i="41"/>
  <c r="AD167" i="41"/>
  <c r="W183" i="41"/>
  <c r="V183" i="41"/>
  <c r="P144" i="41"/>
  <c r="G179" i="41"/>
  <c r="I116" i="41" s="1"/>
  <c r="I138" i="41"/>
  <c r="AC181" i="41"/>
  <c r="AD174" i="41"/>
  <c r="I37" i="41"/>
  <c r="I184" i="41"/>
  <c r="I177" i="41"/>
  <c r="I156" i="41"/>
  <c r="I163" i="41"/>
  <c r="I44" i="41"/>
  <c r="I30" i="41"/>
  <c r="I23" i="41"/>
  <c r="I9" i="41"/>
  <c r="I16" i="41"/>
  <c r="P33" i="41"/>
  <c r="P145" i="41"/>
  <c r="P138" i="41"/>
  <c r="P131" i="41"/>
  <c r="P12" i="41"/>
  <c r="P5" i="41"/>
  <c r="P124" i="41"/>
  <c r="P26" i="41"/>
  <c r="P40" i="41"/>
  <c r="P19" i="41"/>
  <c r="V165" i="41"/>
  <c r="L180" i="41"/>
  <c r="K179" i="41"/>
  <c r="L179" i="41" s="1"/>
  <c r="H179" i="41"/>
  <c r="I179" i="41"/>
  <c r="I11" i="41"/>
  <c r="I158" i="41"/>
  <c r="V184" i="41"/>
  <c r="W177" i="41"/>
  <c r="W163" i="41"/>
  <c r="W184" i="41"/>
  <c r="W149" i="41"/>
  <c r="W128" i="41"/>
  <c r="W30" i="41"/>
  <c r="W23" i="41"/>
  <c r="W16" i="41"/>
  <c r="W9" i="41"/>
  <c r="W142" i="41"/>
  <c r="W44" i="41"/>
  <c r="W156" i="41"/>
  <c r="W135" i="41"/>
  <c r="U179" i="41"/>
  <c r="W116" i="41" s="1"/>
  <c r="P179" i="41"/>
  <c r="P172" i="41"/>
  <c r="P32" i="41"/>
  <c r="P25" i="41"/>
  <c r="P18" i="41"/>
  <c r="P4" i="41"/>
  <c r="P11" i="41"/>
  <c r="S179" i="41"/>
  <c r="P151" i="41"/>
  <c r="P123" i="41"/>
  <c r="AA179" i="41"/>
  <c r="P137" i="41"/>
  <c r="I151" i="41"/>
  <c r="Z180" i="41"/>
  <c r="Y179" i="41"/>
  <c r="Z179" i="41" s="1"/>
  <c r="V182" i="41"/>
  <c r="W154" i="41"/>
  <c r="W140" i="41"/>
  <c r="W147" i="41"/>
  <c r="W161" i="41"/>
  <c r="W42" i="41"/>
  <c r="W28" i="41"/>
  <c r="W21" i="41"/>
  <c r="W14" i="41"/>
  <c r="W7" i="41"/>
  <c r="W175" i="41"/>
  <c r="W126" i="41"/>
  <c r="W182" i="41"/>
  <c r="W133" i="41"/>
  <c r="H181" i="41"/>
  <c r="I181" i="41"/>
  <c r="I146" i="41"/>
  <c r="I139" i="41"/>
  <c r="I132" i="41"/>
  <c r="I125" i="41"/>
  <c r="I174" i="41"/>
  <c r="I160" i="41"/>
  <c r="I153" i="41"/>
  <c r="I167" i="41"/>
  <c r="I41" i="41"/>
  <c r="I20" i="41"/>
  <c r="I27" i="41"/>
  <c r="I13" i="41"/>
  <c r="I6" i="41"/>
  <c r="C179" i="41"/>
  <c r="E179" i="41" s="1"/>
  <c r="I130" i="41"/>
  <c r="H183" i="41"/>
  <c r="I183" i="41"/>
  <c r="I148" i="41"/>
  <c r="I141" i="41"/>
  <c r="I134" i="41"/>
  <c r="I127" i="41"/>
  <c r="I176" i="41"/>
  <c r="I162" i="41"/>
  <c r="I155" i="41"/>
  <c r="I29" i="41"/>
  <c r="I43" i="41"/>
  <c r="I22" i="41"/>
  <c r="I15" i="41"/>
  <c r="I8" i="41"/>
  <c r="AD180" i="41"/>
  <c r="AD173" i="41"/>
  <c r="AD159" i="41"/>
  <c r="AD152" i="41"/>
  <c r="AB179" i="41"/>
  <c r="AD116" i="41" s="1"/>
  <c r="AC180" i="41"/>
  <c r="AD124" i="41"/>
  <c r="AD131" i="41"/>
  <c r="AD145" i="41"/>
  <c r="AD138" i="41"/>
  <c r="AD40" i="41"/>
  <c r="AD26" i="41"/>
  <c r="AD19" i="41"/>
  <c r="AD12" i="41"/>
  <c r="AD5" i="41"/>
  <c r="I169" i="41"/>
  <c r="P130" i="41"/>
  <c r="W168" i="41"/>
  <c r="W165" i="41" l="1"/>
  <c r="I165" i="41"/>
  <c r="I25" i="41"/>
  <c r="I144" i="41"/>
  <c r="I18" i="41"/>
  <c r="I32" i="41"/>
  <c r="AD109" i="41"/>
  <c r="AD60" i="41"/>
  <c r="AD88" i="41"/>
  <c r="AD74" i="41"/>
  <c r="AD46" i="41"/>
  <c r="AD95" i="41"/>
  <c r="AD67" i="41"/>
  <c r="AD81" i="41"/>
  <c r="AD53" i="41"/>
  <c r="AD102" i="41"/>
  <c r="I81" i="41"/>
  <c r="I60" i="41"/>
  <c r="I109" i="41"/>
  <c r="I88" i="41"/>
  <c r="I46" i="41"/>
  <c r="I67" i="41"/>
  <c r="I95" i="41"/>
  <c r="I53" i="41"/>
  <c r="I102" i="41"/>
  <c r="I74" i="41"/>
  <c r="W102" i="41"/>
  <c r="W53" i="41"/>
  <c r="W74" i="41"/>
  <c r="W46" i="41"/>
  <c r="W81" i="41"/>
  <c r="W88" i="41"/>
  <c r="W60" i="41"/>
  <c r="W109" i="41"/>
  <c r="W95" i="41"/>
  <c r="W67" i="41"/>
  <c r="I123" i="41"/>
  <c r="I137" i="41"/>
  <c r="I4" i="41"/>
  <c r="I39" i="41"/>
  <c r="I172" i="41"/>
  <c r="V179" i="41"/>
  <c r="W179" i="41"/>
  <c r="W172" i="41"/>
  <c r="W144" i="41"/>
  <c r="W158" i="41"/>
  <c r="W123" i="41"/>
  <c r="W137" i="41"/>
  <c r="W151" i="41"/>
  <c r="W130" i="41"/>
  <c r="W32" i="41"/>
  <c r="W25" i="41"/>
  <c r="W4" i="41"/>
  <c r="W39" i="41"/>
  <c r="W11" i="41"/>
  <c r="W18" i="41"/>
  <c r="AD179" i="41"/>
  <c r="AD172" i="41"/>
  <c r="AD165" i="41"/>
  <c r="AD158" i="41"/>
  <c r="AD151" i="41"/>
  <c r="AD130" i="41"/>
  <c r="AD137" i="41"/>
  <c r="AC179" i="41"/>
  <c r="AD39" i="41"/>
  <c r="AD123" i="41"/>
  <c r="AD144" i="41"/>
  <c r="AD32" i="41"/>
  <c r="AD25" i="41"/>
  <c r="AD4" i="41"/>
  <c r="AD18" i="41"/>
  <c r="AD11" i="41"/>
</calcChain>
</file>

<file path=xl/sharedStrings.xml><?xml version="1.0" encoding="utf-8"?>
<sst xmlns="http://schemas.openxmlformats.org/spreadsheetml/2006/main" count="532" uniqueCount="48">
  <si>
    <t>Insurer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</si>
  <si>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</si>
  <si>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</si>
  <si>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</si>
  <si>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</si>
  <si>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</si>
  <si>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</si>
  <si>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</si>
  <si>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</si>
  <si>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</si>
  <si>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</si>
  <si>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</si>
  <si>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</si>
  <si>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</si>
  <si>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</si>
  <si>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</si>
  <si>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</si>
  <si>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</si>
  <si>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</si>
  <si>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</si>
  <si>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</si>
  <si>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</si>
  <si>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</si>
  <si>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</si>
  <si>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Aviva Life</t>
  </si>
  <si>
    <t>Bajaj Allianz Life</t>
  </si>
  <si>
    <t>ICICI Prudential Life</t>
  </si>
  <si>
    <t>IDBI Federal Life</t>
  </si>
  <si>
    <t>India First Life</t>
  </si>
  <si>
    <t>Reliance Nippon Life</t>
  </si>
  <si>
    <t>Tata AIA Life</t>
  </si>
  <si>
    <t>Aditya Birla Sun Life</t>
  </si>
  <si>
    <t>Kotak Mahindra Life</t>
  </si>
  <si>
    <t>LIC of India</t>
  </si>
  <si>
    <t>Market Share</t>
  </si>
  <si>
    <t>Sum Assured</t>
  </si>
  <si>
    <t>(Premium &amp; Sum Assured in Rs.Crore)</t>
  </si>
  <si>
    <t>NA</t>
  </si>
  <si>
    <t xml:space="preserve">First Year Premium  </t>
  </si>
  <si>
    <t>For October, 2019</t>
  </si>
  <si>
    <t>Up to 31st Octoberber, 2019</t>
  </si>
  <si>
    <t>Edelweiss Tokio Life</t>
  </si>
  <si>
    <t xml:space="preserve">Star Union Dai-ichi Life </t>
  </si>
  <si>
    <t>HDFC Life</t>
  </si>
  <si>
    <t xml:space="preserve">New Business Statement of Life Insurers for the Period ended ended 31st October, 2020 </t>
  </si>
  <si>
    <t>For October, 2020</t>
  </si>
  <si>
    <t>Up to 31st Octoberber, 2020</t>
  </si>
  <si>
    <t>Pramerica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</si>
</sst>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  <font>
      <b/>
      <sz val="10.5"/>
      <name val="Arial"/>
      <family val="2"/>
    </font>
    <font>
      <b/>
      <i/>
      <sz val="10.5"/>
      <name val="Arial"/>
      <family val="2"/>
    </font>
    <font>
      <sz val="10.5"/>
      <name val="Arial"/>
      <family val="2"/>
    </font>
    <font>
      <i/>
      <sz val="10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5" fillId="0" borderId="1" xfId="8" applyFont="1" applyFill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/>
    <xf numFmtId="0" fontId="5" fillId="0" borderId="0" xfId="8" applyFont="1"/>
    <xf numFmtId="2" fontId="5" fillId="0" borderId="0" xfId="0" applyNumberFormat="1" applyFont="1"/>
    <xf numFmtId="0" fontId="1" fillId="0" borderId="0" xfId="0" applyFont="1"/>
    <xf numFmtId="0" fontId="7" fillId="0" borderId="0" xfId="0" applyFont="1"/>
    <xf numFmtId="0" fontId="8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2" fontId="10" fillId="0" borderId="1" xfId="0" applyNumberFormat="1" applyFont="1" applyFill="1" applyBorder="1"/>
    <xf numFmtId="2" fontId="11" fillId="2" borderId="1" xfId="0" applyNumberFormat="1" applyFont="1" applyFill="1" applyBorder="1"/>
    <xf numFmtId="2" fontId="11" fillId="0" borderId="1" xfId="0" applyNumberFormat="1" applyFont="1" applyBorder="1"/>
    <xf numFmtId="1" fontId="10" fillId="0" borderId="1" xfId="0" applyNumberFormat="1" applyFont="1" applyFill="1" applyBorder="1"/>
    <xf numFmtId="0" fontId="12" fillId="0" borderId="1" xfId="0" applyFont="1" applyFill="1" applyBorder="1"/>
    <xf numFmtId="2" fontId="12" fillId="0" borderId="1" xfId="1" applyNumberFormat="1" applyFont="1" applyFill="1" applyBorder="1"/>
    <xf numFmtId="2" fontId="13" fillId="2" borderId="1" xfId="0" applyNumberFormat="1" applyFont="1" applyFill="1" applyBorder="1"/>
    <xf numFmtId="2" fontId="13" fillId="0" borderId="1" xfId="0" applyNumberFormat="1" applyFont="1" applyBorder="1"/>
    <xf numFmtId="1" fontId="12" fillId="0" borderId="1" xfId="1" applyNumberFormat="1" applyFont="1" applyFill="1" applyBorder="1"/>
    <xf numFmtId="1" fontId="12" fillId="2" borderId="1" xfId="0" applyNumberFormat="1" applyFont="1" applyFill="1" applyBorder="1"/>
    <xf numFmtId="2" fontId="13" fillId="2" borderId="1" xfId="0" applyNumberFormat="1" applyFont="1" applyFill="1" applyBorder="1" applyAlignment="1">
      <alignment horizontal="right"/>
    </xf>
    <xf numFmtId="2" fontId="12" fillId="0" borderId="1" xfId="0" applyNumberFormat="1" applyFont="1" applyFill="1" applyBorder="1"/>
    <xf numFmtId="1" fontId="12" fillId="0" borderId="1" xfId="0" applyNumberFormat="1" applyFont="1" applyFill="1" applyBorder="1"/>
    <xf numFmtId="0" fontId="12" fillId="0" borderId="1" xfId="0" applyFont="1" applyBorder="1"/>
    <xf numFmtId="1" fontId="12" fillId="2" borderId="1" xfId="0" applyNumberFormat="1" applyFont="1" applyFill="1" applyBorder="1" applyAlignment="1">
      <alignment horizontal="right" vertical="center"/>
    </xf>
    <xf numFmtId="1" fontId="12" fillId="2" borderId="1" xfId="1" applyNumberFormat="1" applyFont="1" applyFill="1" applyBorder="1"/>
    <xf numFmtId="2" fontId="12" fillId="0" borderId="1" xfId="0" applyNumberFormat="1" applyFont="1" applyBorder="1"/>
    <xf numFmtId="2" fontId="12" fillId="2" borderId="1" xfId="0" applyNumberFormat="1" applyFont="1" applyFill="1" applyBorder="1"/>
    <xf numFmtId="1" fontId="12" fillId="2" borderId="1" xfId="0" applyNumberFormat="1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right"/>
    </xf>
    <xf numFmtId="0" fontId="12" fillId="0" borderId="1" xfId="8" applyFont="1" applyFill="1" applyBorder="1"/>
    <xf numFmtId="0" fontId="6" fillId="0" borderId="3" xfId="0" quotePrefix="1" applyFont="1" applyBorder="1" applyAlignment="1">
      <alignment horizontal="left"/>
    </xf>
    <xf numFmtId="0" fontId="6" fillId="0" borderId="2" xfId="0" quotePrefix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6"/>
  <sheetViews>
    <sheetView tabSelected="1" topLeftCell="Q9" zoomScaleNormal="100" zoomScaleSheetLayoutView="80" workbookViewId="0">
      <selection activeCell="AF9" sqref="AF9"/>
    </sheetView>
  </sheetViews>
  <sheetFormatPr defaultRowHeight="14.25" x14ac:dyDescent="0.2"/>
  <cols>
    <col min="1" max="1" width="6.42578125" style="1" customWidth="1"/>
    <col min="2" max="2" width="31.7109375" style="1" customWidth="1"/>
    <col min="3" max="4" width="12.28515625" style="1" customWidth="1"/>
    <col min="5" max="5" width="10.7109375" style="1" customWidth="1"/>
    <col min="6" max="7" width="12.28515625" style="1" customWidth="1"/>
    <col min="8" max="9" width="10.7109375" style="1" customWidth="1"/>
    <col min="10" max="11" width="12.28515625" style="1" customWidth="1"/>
    <col min="12" max="12" width="10.7109375" style="1" customWidth="1"/>
    <col min="13" max="14" width="12.28515625" style="1" customWidth="1"/>
    <col min="15" max="16" width="10.7109375" style="1" customWidth="1"/>
    <col min="17" max="18" width="12.28515625" style="1" customWidth="1"/>
    <col min="19" max="19" width="10.7109375" style="1" customWidth="1"/>
    <col min="20" max="21" width="12.28515625" style="1" customWidth="1"/>
    <col min="22" max="23" width="10.7109375" style="1" customWidth="1"/>
    <col min="24" max="25" width="12.28515625" style="1" customWidth="1"/>
    <col min="26" max="26" width="10.7109375" style="1" customWidth="1"/>
    <col min="27" max="28" width="12.28515625" style="1" customWidth="1"/>
    <col min="29" max="30" width="10.7109375" style="1" customWidth="1"/>
    <col min="31" max="31" width="9.140625" style="1"/>
    <col min="32" max="32" width="10.7109375" style="1" customWidth="1"/>
    <col min="33" max="16384" width="9.140625" style="1"/>
  </cols>
  <sheetData>
    <row r="1" spans="1:30" ht="15" x14ac:dyDescent="0.25">
      <c r="A1" s="40" t="s">
        <v>44</v>
      </c>
      <c r="B1" s="41"/>
      <c r="C1" s="41"/>
      <c r="D1" s="41"/>
      <c r="E1" s="41"/>
      <c r="F1" s="41"/>
      <c r="G1" s="41"/>
      <c r="H1" s="41"/>
      <c r="I1" s="41"/>
      <c r="J1" s="44" t="s">
        <v>36</v>
      </c>
      <c r="K1" s="44"/>
      <c r="L1" s="44"/>
      <c r="M1" s="44"/>
      <c r="N1" s="44"/>
      <c r="O1" s="44"/>
      <c r="P1" s="44"/>
      <c r="Q1" s="44" t="s">
        <v>36</v>
      </c>
      <c r="R1" s="44"/>
      <c r="S1" s="44"/>
      <c r="T1" s="44"/>
      <c r="U1" s="44"/>
      <c r="V1" s="44"/>
      <c r="W1" s="44"/>
      <c r="X1" s="44" t="s">
        <v>36</v>
      </c>
      <c r="Y1" s="44"/>
      <c r="Z1" s="44"/>
      <c r="AA1" s="44"/>
      <c r="AB1" s="44"/>
      <c r="AC1" s="44"/>
      <c r="AD1" s="44"/>
    </row>
    <row r="2" spans="1:30" s="13" customFormat="1" ht="41.25" customHeight="1" x14ac:dyDescent="0.2">
      <c r="A2" s="42" t="s">
        <v>1</v>
      </c>
      <c r="B2" s="42" t="s">
        <v>0</v>
      </c>
      <c r="C2" s="42" t="s">
        <v>38</v>
      </c>
      <c r="D2" s="42"/>
      <c r="E2" s="42"/>
      <c r="F2" s="42"/>
      <c r="G2" s="42"/>
      <c r="H2" s="42"/>
      <c r="I2" s="42"/>
      <c r="J2" s="42" t="s">
        <v>7</v>
      </c>
      <c r="K2" s="42"/>
      <c r="L2" s="42"/>
      <c r="M2" s="42"/>
      <c r="N2" s="42"/>
      <c r="O2" s="42"/>
      <c r="P2" s="42"/>
      <c r="Q2" s="43" t="s">
        <v>8</v>
      </c>
      <c r="R2" s="43"/>
      <c r="S2" s="43"/>
      <c r="T2" s="43"/>
      <c r="U2" s="43"/>
      <c r="V2" s="43"/>
      <c r="W2" s="43"/>
      <c r="X2" s="42" t="s">
        <v>35</v>
      </c>
      <c r="Y2" s="42"/>
      <c r="Z2" s="42"/>
      <c r="AA2" s="42"/>
      <c r="AB2" s="42"/>
      <c r="AC2" s="42"/>
      <c r="AD2" s="42"/>
    </row>
    <row r="3" spans="1:30" s="14" customFormat="1" ht="39.75" customHeight="1" x14ac:dyDescent="0.2">
      <c r="A3" s="42"/>
      <c r="B3" s="42"/>
      <c r="C3" s="15" t="s">
        <v>39</v>
      </c>
      <c r="D3" s="15" t="s">
        <v>45</v>
      </c>
      <c r="E3" s="16" t="s">
        <v>21</v>
      </c>
      <c r="F3" s="17" t="s">
        <v>40</v>
      </c>
      <c r="G3" s="17" t="s">
        <v>46</v>
      </c>
      <c r="H3" s="16" t="s">
        <v>21</v>
      </c>
      <c r="I3" s="16" t="s">
        <v>34</v>
      </c>
      <c r="J3" s="15" t="s">
        <v>39</v>
      </c>
      <c r="K3" s="15" t="s">
        <v>45</v>
      </c>
      <c r="L3" s="16" t="s">
        <v>21</v>
      </c>
      <c r="M3" s="17" t="s">
        <v>40</v>
      </c>
      <c r="N3" s="17" t="s">
        <v>46</v>
      </c>
      <c r="O3" s="16" t="s">
        <v>21</v>
      </c>
      <c r="P3" s="16" t="s">
        <v>34</v>
      </c>
      <c r="Q3" s="15" t="s">
        <v>39</v>
      </c>
      <c r="R3" s="15" t="s">
        <v>45</v>
      </c>
      <c r="S3" s="16" t="s">
        <v>21</v>
      </c>
      <c r="T3" s="17" t="s">
        <v>40</v>
      </c>
      <c r="U3" s="17" t="s">
        <v>46</v>
      </c>
      <c r="V3" s="16" t="s">
        <v>21</v>
      </c>
      <c r="W3" s="16" t="s">
        <v>34</v>
      </c>
      <c r="X3" s="15" t="s">
        <v>39</v>
      </c>
      <c r="Y3" s="15" t="s">
        <v>45</v>
      </c>
      <c r="Z3" s="16" t="s">
        <v>21</v>
      </c>
      <c r="AA3" s="17" t="s">
        <v>40</v>
      </c>
      <c r="AB3" s="17" t="s">
        <v>46</v>
      </c>
      <c r="AC3" s="16" t="s">
        <v>21</v>
      </c>
      <c r="AD3" s="16" t="s">
        <v>34</v>
      </c>
    </row>
    <row r="4" spans="1:30" s="2" customFormat="1" ht="15" x14ac:dyDescent="0.25">
      <c r="A4" s="3">
        <v>1</v>
      </c>
      <c r="B4" s="18" t="s">
        <v>31</v>
      </c>
      <c r="C4" s="19">
        <f>C5+C6+C7+C8+C9</f>
        <v>352.82702718541043</v>
      </c>
      <c r="D4" s="19">
        <f>D5+D6+D7+D8+D9</f>
        <v>302.06450792836517</v>
      </c>
      <c r="E4" s="20">
        <f t="shared" ref="E4:E9" si="0">((D4-C4)/C4)*100</f>
        <v>-14.3873669945272</v>
      </c>
      <c r="F4" s="19">
        <f>F5+F6+F7+F8+F9</f>
        <v>1776.0494717143304</v>
      </c>
      <c r="G4" s="19">
        <f>G5+G6+G7+G8+G9</f>
        <v>2302.5078712539407</v>
      </c>
      <c r="H4" s="20">
        <f t="shared" ref="H4:H9" si="1">((G4-F4)/F4)*100</f>
        <v>29.642102200646853</v>
      </c>
      <c r="I4" s="21">
        <f>(G4/G$179)*100</f>
        <v>1.5609834748604949</v>
      </c>
      <c r="J4" s="22">
        <f>J5+J6+J7+J8+J9</f>
        <v>19327</v>
      </c>
      <c r="K4" s="22">
        <f>K5+K6+K7+K8+K9</f>
        <v>20590</v>
      </c>
      <c r="L4" s="20">
        <f t="shared" ref="L4:L9" si="2">((K4-J4)/J4)*100</f>
        <v>6.5348993635846231</v>
      </c>
      <c r="M4" s="22">
        <f>M5+M6+M7+M8+M9</f>
        <v>138258</v>
      </c>
      <c r="N4" s="22">
        <f>N5+N6+N7+N8+N9</f>
        <v>135014</v>
      </c>
      <c r="O4" s="20">
        <f t="shared" ref="O4:O9" si="3">((N4-M4)/M4)*100</f>
        <v>-2.3463380057573522</v>
      </c>
      <c r="P4" s="21">
        <f>(N4/N$179)*100</f>
        <v>1.2084386094945321</v>
      </c>
      <c r="Q4" s="22">
        <f>Q5+Q6+Q7+Q8+Q9</f>
        <v>192403</v>
      </c>
      <c r="R4" s="22">
        <f>R5+R6+R7+R8+R9</f>
        <v>148565</v>
      </c>
      <c r="S4" s="20">
        <f t="shared" ref="S4:S9" si="4">((R4-Q4)/Q4)*100</f>
        <v>-22.784468017650454</v>
      </c>
      <c r="T4" s="22">
        <f>T5+T6+T7+T8+T9</f>
        <v>1699417</v>
      </c>
      <c r="U4" s="22">
        <f>U5+U6+U7+U8+U9</f>
        <v>787730</v>
      </c>
      <c r="V4" s="20">
        <f t="shared" ref="V4:V9" si="5">((U4-T4)/T4)*100</f>
        <v>-53.64704483949496</v>
      </c>
      <c r="W4" s="21">
        <f>(U4/U$179)*100</f>
        <v>1.1558226401434768</v>
      </c>
      <c r="X4" s="19">
        <f>X5+X6+X7+X8+X9</f>
        <v>15988.384645645001</v>
      </c>
      <c r="Y4" s="19">
        <f>Y5+Y6+Y7+Y8+Y9</f>
        <v>12891.580221831002</v>
      </c>
      <c r="Z4" s="20">
        <f t="shared" ref="Z4:Z9" si="6">((Y4-X4)/X4)*100</f>
        <v>-19.369088825727761</v>
      </c>
      <c r="AA4" s="19">
        <f>AA5+AA6+AA7+AA8+AA9</f>
        <v>115930.817285254</v>
      </c>
      <c r="AB4" s="19">
        <f>AB5+AB6+AB7+AB8+AB9</f>
        <v>121978.53463382999</v>
      </c>
      <c r="AC4" s="20">
        <f t="shared" ref="AC4:AC9" si="7">((AB4-AA4)/AA4)*100</f>
        <v>5.2166606690050772</v>
      </c>
      <c r="AD4" s="21">
        <f>(AB4/AB$179)*100</f>
        <v>5.1722446220336549</v>
      </c>
    </row>
    <row r="5" spans="1:30" x14ac:dyDescent="0.2">
      <c r="A5" s="3"/>
      <c r="B5" s="23" t="s">
        <v>2</v>
      </c>
      <c r="C5" s="24">
        <v>6.6449613918418997</v>
      </c>
      <c r="D5" s="24">
        <v>11.150723488000001</v>
      </c>
      <c r="E5" s="25">
        <f t="shared" si="0"/>
        <v>67.807197520964976</v>
      </c>
      <c r="F5" s="24">
        <v>63.778811594841926</v>
      </c>
      <c r="G5" s="24">
        <v>64.260760078000018</v>
      </c>
      <c r="H5" s="25">
        <f t="shared" si="1"/>
        <v>0.75565610444373588</v>
      </c>
      <c r="I5" s="26">
        <f>(G5/G$180)*100</f>
        <v>0.24510880906081525</v>
      </c>
      <c r="J5" s="27">
        <v>215</v>
      </c>
      <c r="K5" s="27">
        <v>139</v>
      </c>
      <c r="L5" s="25">
        <f t="shared" si="2"/>
        <v>-35.348837209302324</v>
      </c>
      <c r="M5" s="27">
        <v>1855</v>
      </c>
      <c r="N5" s="27">
        <v>1053</v>
      </c>
      <c r="O5" s="25">
        <f t="shared" si="3"/>
        <v>-43.234501347708893</v>
      </c>
      <c r="P5" s="26">
        <f>(N5/N$180)*100</f>
        <v>0.16653487268701567</v>
      </c>
      <c r="Q5" s="28">
        <v>0</v>
      </c>
      <c r="R5" s="28">
        <v>0</v>
      </c>
      <c r="S5" s="29" t="s">
        <v>37</v>
      </c>
      <c r="T5" s="27">
        <v>0</v>
      </c>
      <c r="U5" s="27">
        <v>0</v>
      </c>
      <c r="V5" s="29" t="s">
        <v>37</v>
      </c>
      <c r="W5" s="29" t="s">
        <v>37</v>
      </c>
      <c r="X5" s="24">
        <v>11.39295983799996</v>
      </c>
      <c r="Y5" s="24">
        <v>15.44322606599999</v>
      </c>
      <c r="Z5" s="25">
        <f t="shared" si="6"/>
        <v>35.550605686248574</v>
      </c>
      <c r="AA5" s="24">
        <v>150.80807177199986</v>
      </c>
      <c r="AB5" s="24">
        <v>96.744778979000117</v>
      </c>
      <c r="AC5" s="25">
        <f t="shared" si="7"/>
        <v>-35.849071046233973</v>
      </c>
      <c r="AD5" s="26">
        <f>(AB5/AB$180)*100</f>
        <v>0.50852057670942374</v>
      </c>
    </row>
    <row r="6" spans="1:30" x14ac:dyDescent="0.2">
      <c r="A6" s="3"/>
      <c r="B6" s="23" t="s">
        <v>3</v>
      </c>
      <c r="C6" s="24">
        <v>112.0241562605686</v>
      </c>
      <c r="D6" s="24">
        <v>135.7020865233653</v>
      </c>
      <c r="E6" s="25">
        <f t="shared" si="0"/>
        <v>21.136450434602459</v>
      </c>
      <c r="F6" s="24">
        <v>799.14150099648759</v>
      </c>
      <c r="G6" s="24">
        <v>874.32224605594092</v>
      </c>
      <c r="H6" s="25">
        <f t="shared" si="1"/>
        <v>9.4076887466996624</v>
      </c>
      <c r="I6" s="26">
        <f>(G6/G$181)*100</f>
        <v>2.7727307477797241</v>
      </c>
      <c r="J6" s="27">
        <v>19062</v>
      </c>
      <c r="K6" s="27">
        <v>20411</v>
      </c>
      <c r="L6" s="25">
        <f t="shared" si="2"/>
        <v>7.0769069352638754</v>
      </c>
      <c r="M6" s="27">
        <v>136028</v>
      </c>
      <c r="N6" s="27">
        <v>133612</v>
      </c>
      <c r="O6" s="25">
        <f t="shared" si="3"/>
        <v>-1.7761049195753817</v>
      </c>
      <c r="P6" s="26">
        <f>(N6/N$181)*100</f>
        <v>1.269812306094219</v>
      </c>
      <c r="Q6" s="28">
        <v>0</v>
      </c>
      <c r="R6" s="28">
        <v>0</v>
      </c>
      <c r="S6" s="29" t="s">
        <v>37</v>
      </c>
      <c r="T6" s="27">
        <v>0</v>
      </c>
      <c r="U6" s="27">
        <v>0</v>
      </c>
      <c r="V6" s="29" t="s">
        <v>37</v>
      </c>
      <c r="W6" s="29" t="s">
        <v>37</v>
      </c>
      <c r="X6" s="24">
        <v>3144.9362502070003</v>
      </c>
      <c r="Y6" s="24">
        <v>3657.1780024499999</v>
      </c>
      <c r="Z6" s="25">
        <f t="shared" si="6"/>
        <v>16.28782625432499</v>
      </c>
      <c r="AA6" s="24">
        <v>25619.350559963998</v>
      </c>
      <c r="AB6" s="24">
        <v>23664.225429275</v>
      </c>
      <c r="AC6" s="25">
        <f t="shared" si="7"/>
        <v>-7.6314390800534984</v>
      </c>
      <c r="AD6" s="26">
        <f>(AB6/AB$181)*100</f>
        <v>2.4311815475413439</v>
      </c>
    </row>
    <row r="7" spans="1:30" x14ac:dyDescent="0.2">
      <c r="A7" s="3"/>
      <c r="B7" s="23" t="s">
        <v>4</v>
      </c>
      <c r="C7" s="24">
        <v>227.86087448099997</v>
      </c>
      <c r="D7" s="24">
        <v>149.20003914199989</v>
      </c>
      <c r="E7" s="25">
        <f t="shared" si="0"/>
        <v>-34.521431341895052</v>
      </c>
      <c r="F7" s="24">
        <v>867.83004656200035</v>
      </c>
      <c r="G7" s="24">
        <v>1303.2470758439997</v>
      </c>
      <c r="H7" s="25">
        <f t="shared" si="1"/>
        <v>50.173076054113309</v>
      </c>
      <c r="I7" s="26">
        <f>(G7/G$182)*100</f>
        <v>1.5846403012052854</v>
      </c>
      <c r="J7" s="27">
        <v>6</v>
      </c>
      <c r="K7" s="27">
        <v>4</v>
      </c>
      <c r="L7" s="25">
        <f t="shared" si="2"/>
        <v>-33.333333333333329</v>
      </c>
      <c r="M7" s="27">
        <v>37</v>
      </c>
      <c r="N7" s="27">
        <v>31</v>
      </c>
      <c r="O7" s="25">
        <f t="shared" si="3"/>
        <v>-16.216216216216218</v>
      </c>
      <c r="P7" s="26">
        <f>(N7/N$182)*100</f>
        <v>4.6616541353383463</v>
      </c>
      <c r="Q7" s="28">
        <v>96449</v>
      </c>
      <c r="R7" s="28">
        <v>70462</v>
      </c>
      <c r="S7" s="25">
        <f t="shared" si="4"/>
        <v>-26.943773393192256</v>
      </c>
      <c r="T7" s="27">
        <v>799568</v>
      </c>
      <c r="U7" s="27">
        <v>294847</v>
      </c>
      <c r="V7" s="25">
        <f t="shared" si="5"/>
        <v>-63.124212074520237</v>
      </c>
      <c r="W7" s="26">
        <f>(U7/U$182)*100</f>
        <v>0.99438826776509481</v>
      </c>
      <c r="X7" s="24">
        <v>889.96928489999993</v>
      </c>
      <c r="Y7" s="24">
        <v>1165.8604258999999</v>
      </c>
      <c r="Z7" s="25">
        <f t="shared" si="6"/>
        <v>31.000074461109072</v>
      </c>
      <c r="AA7" s="24">
        <v>5283.2658185</v>
      </c>
      <c r="AB7" s="24">
        <v>3868.3885587799996</v>
      </c>
      <c r="AC7" s="25">
        <f t="shared" si="7"/>
        <v>-26.780353446643456</v>
      </c>
      <c r="AD7" s="26">
        <f>(AB7/AB$182)*100</f>
        <v>1.0917646184234837</v>
      </c>
    </row>
    <row r="8" spans="1:30" x14ac:dyDescent="0.2">
      <c r="A8" s="3"/>
      <c r="B8" s="23" t="s">
        <v>5</v>
      </c>
      <c r="C8" s="24">
        <v>0.48836252299999999</v>
      </c>
      <c r="D8" s="24">
        <v>1.9219804059999999</v>
      </c>
      <c r="E8" s="25">
        <f t="shared" si="0"/>
        <v>293.55608087887612</v>
      </c>
      <c r="F8" s="24">
        <v>3.012811337</v>
      </c>
      <c r="G8" s="24">
        <v>11.554096532999997</v>
      </c>
      <c r="H8" s="25">
        <f t="shared" si="1"/>
        <v>283.49884013995251</v>
      </c>
      <c r="I8" s="26">
        <f>(G8/G$183)*100</f>
        <v>0.26070009904785335</v>
      </c>
      <c r="J8" s="27">
        <v>1</v>
      </c>
      <c r="K8" s="27">
        <v>0</v>
      </c>
      <c r="L8" s="25">
        <f t="shared" si="2"/>
        <v>-100</v>
      </c>
      <c r="M8" s="27">
        <v>1</v>
      </c>
      <c r="N8" s="27">
        <v>1</v>
      </c>
      <c r="O8" s="25">
        <f t="shared" si="3"/>
        <v>0</v>
      </c>
      <c r="P8" s="26">
        <f>(N8/N$183)*100</f>
        <v>2.8026905829596414E-2</v>
      </c>
      <c r="Q8" s="28">
        <v>24</v>
      </c>
      <c r="R8" s="28">
        <v>0</v>
      </c>
      <c r="S8" s="25">
        <f t="shared" si="4"/>
        <v>-100</v>
      </c>
      <c r="T8" s="27">
        <v>24</v>
      </c>
      <c r="U8" s="27">
        <v>108</v>
      </c>
      <c r="V8" s="25">
        <f t="shared" si="5"/>
        <v>350</v>
      </c>
      <c r="W8" s="26">
        <f>(U8/U$183)*100</f>
        <v>6.6587953129479656E-3</v>
      </c>
      <c r="X8" s="24">
        <v>0</v>
      </c>
      <c r="Y8" s="24">
        <v>0</v>
      </c>
      <c r="Z8" s="29" t="s">
        <v>37</v>
      </c>
      <c r="AA8" s="24">
        <v>0</v>
      </c>
      <c r="AB8" s="24">
        <v>0</v>
      </c>
      <c r="AC8" s="29" t="s">
        <v>37</v>
      </c>
      <c r="AD8" s="26">
        <f>(AB8/AB$183)*100</f>
        <v>0</v>
      </c>
    </row>
    <row r="9" spans="1:30" x14ac:dyDescent="0.2">
      <c r="A9" s="3"/>
      <c r="B9" s="23" t="s">
        <v>23</v>
      </c>
      <c r="C9" s="24">
        <v>5.8086725289999981</v>
      </c>
      <c r="D9" s="24">
        <v>4.0896783690000005</v>
      </c>
      <c r="E9" s="25">
        <f t="shared" si="0"/>
        <v>-29.593580141036696</v>
      </c>
      <c r="F9" s="24">
        <v>42.286301224000361</v>
      </c>
      <c r="G9" s="24">
        <v>49.123692742999999</v>
      </c>
      <c r="H9" s="25">
        <f t="shared" si="1"/>
        <v>16.169282536158427</v>
      </c>
      <c r="I9" s="26">
        <f>(G9/G$184)*100</f>
        <v>1.5953749504743833</v>
      </c>
      <c r="J9" s="27">
        <v>43</v>
      </c>
      <c r="K9" s="27">
        <v>36</v>
      </c>
      <c r="L9" s="25">
        <f t="shared" si="2"/>
        <v>-16.279069767441861</v>
      </c>
      <c r="M9" s="27">
        <v>337</v>
      </c>
      <c r="N9" s="27">
        <v>317</v>
      </c>
      <c r="O9" s="25">
        <f t="shared" si="3"/>
        <v>-5.9347181008902083</v>
      </c>
      <c r="P9" s="26">
        <f>(N9/N$184)*100</f>
        <v>2.2836971399755059</v>
      </c>
      <c r="Q9" s="28">
        <v>95930</v>
      </c>
      <c r="R9" s="28">
        <v>78103</v>
      </c>
      <c r="S9" s="25">
        <f t="shared" si="4"/>
        <v>-18.583342020223078</v>
      </c>
      <c r="T9" s="27">
        <v>899825</v>
      </c>
      <c r="U9" s="27">
        <v>492775</v>
      </c>
      <c r="V9" s="25">
        <f t="shared" si="5"/>
        <v>-45.236573778234657</v>
      </c>
      <c r="W9" s="26">
        <f>(U9/U$184)*100</f>
        <v>1.3361512515353435</v>
      </c>
      <c r="X9" s="24">
        <v>11942.086150700001</v>
      </c>
      <c r="Y9" s="24">
        <v>8053.0985674150006</v>
      </c>
      <c r="Z9" s="25">
        <f t="shared" si="6"/>
        <v>-32.56539547788342</v>
      </c>
      <c r="AA9" s="24">
        <v>84877.392835018007</v>
      </c>
      <c r="AB9" s="24">
        <v>94349.175866795995</v>
      </c>
      <c r="AC9" s="25">
        <f t="shared" si="7"/>
        <v>11.159370847062821</v>
      </c>
      <c r="AD9" s="26">
        <f>(AB9/AB$184)*100</f>
        <v>9.9056466611935541</v>
      </c>
    </row>
    <row r="10" spans="1:30" x14ac:dyDescent="0.2">
      <c r="A10" s="3"/>
      <c r="B10" s="23"/>
      <c r="C10" s="24"/>
      <c r="D10" s="24"/>
      <c r="E10" s="25"/>
      <c r="F10" s="24"/>
      <c r="G10" s="24"/>
      <c r="H10" s="25"/>
      <c r="I10" s="26"/>
      <c r="J10" s="27"/>
      <c r="K10" s="27"/>
      <c r="L10" s="25"/>
      <c r="M10" s="27"/>
      <c r="N10" s="27"/>
      <c r="O10" s="25"/>
      <c r="P10" s="26"/>
      <c r="Q10" s="28"/>
      <c r="R10" s="28"/>
      <c r="S10" s="25"/>
      <c r="T10" s="27"/>
      <c r="U10" s="27"/>
      <c r="V10" s="25"/>
      <c r="W10" s="26"/>
      <c r="X10" s="24"/>
      <c r="Y10" s="24"/>
      <c r="Z10" s="25"/>
      <c r="AA10" s="24"/>
      <c r="AB10" s="24"/>
      <c r="AC10" s="25"/>
      <c r="AD10" s="26"/>
    </row>
    <row r="11" spans="1:30" x14ac:dyDescent="0.2">
      <c r="A11" s="3">
        <v>2</v>
      </c>
      <c r="B11" s="18" t="s">
        <v>20</v>
      </c>
      <c r="C11" s="19">
        <f>C12+C13+C14+C15+C16</f>
        <v>6.8822197549999977</v>
      </c>
      <c r="D11" s="19">
        <f>D12+D13+D14+D15+D16</f>
        <v>11.187772346000001</v>
      </c>
      <c r="E11" s="20">
        <f t="shared" ref="E11:E16" si="8">((D11-C11)/C11)*100</f>
        <v>62.560521812340831</v>
      </c>
      <c r="F11" s="19">
        <f>F12+F13+F14+F15+F16</f>
        <v>52.108219712</v>
      </c>
      <c r="G11" s="19">
        <f>G12+G13+G14+G15+G16</f>
        <v>40.790253566999993</v>
      </c>
      <c r="H11" s="20">
        <f t="shared" ref="H11:H16" si="9">((G11-F11)/F11)*100</f>
        <v>-21.720116725449348</v>
      </c>
      <c r="I11" s="21">
        <f>(G11/G$179)*100</f>
        <v>2.7653721643427092E-2</v>
      </c>
      <c r="J11" s="22">
        <f>J12+J13+J14+J15+J16</f>
        <v>1624</v>
      </c>
      <c r="K11" s="22">
        <f>K12+K13+K14+K15+K16</f>
        <v>1739</v>
      </c>
      <c r="L11" s="20">
        <f t="shared" ref="L11:L16" si="10">((K11-J11)/J11)*100</f>
        <v>7.0812807881773399</v>
      </c>
      <c r="M11" s="22">
        <f>M12+M13+M14+M15+M16</f>
        <v>15131</v>
      </c>
      <c r="N11" s="22">
        <f>N12+N13+N14+N15+N16</f>
        <v>10492</v>
      </c>
      <c r="O11" s="20">
        <f t="shared" ref="O11:O16" si="11">((N11-M11)/M11)*100</f>
        <v>-30.65891216707422</v>
      </c>
      <c r="P11" s="21">
        <f>(N11/N$179)*100</f>
        <v>9.3908319809920676E-2</v>
      </c>
      <c r="Q11" s="22">
        <f>Q12+Q13+Q14+Q15+Q16</f>
        <v>29978</v>
      </c>
      <c r="R11" s="22">
        <f>R12+R13+R14+R15+R16</f>
        <v>6830</v>
      </c>
      <c r="S11" s="20">
        <f t="shared" ref="S11:S16" si="12">((R11-Q11)/Q11)*100</f>
        <v>-77.216625525385282</v>
      </c>
      <c r="T11" s="22">
        <f>T12+T13+T14+T15+T16</f>
        <v>102649</v>
      </c>
      <c r="U11" s="22">
        <f>U12+U13+U14+U15+U16</f>
        <v>67409</v>
      </c>
      <c r="V11" s="20">
        <f t="shared" ref="V11:V16" si="13">((U11-T11)/T11)*100</f>
        <v>-34.330582860037609</v>
      </c>
      <c r="W11" s="21">
        <f>(U11/U$179)*100</f>
        <v>9.8908062850763118E-2</v>
      </c>
      <c r="X11" s="19">
        <f>X12+X13+X14+X15+X16</f>
        <v>5654.2229720119994</v>
      </c>
      <c r="Y11" s="19">
        <f>Y12+Y13+Y14+Y15+Y16</f>
        <v>2438.7784544000001</v>
      </c>
      <c r="Z11" s="20">
        <f t="shared" ref="Z11:Z16" si="14">((Y11-X11)/X11)*100</f>
        <v>-56.868017648547294</v>
      </c>
      <c r="AA11" s="19">
        <f>AA12+AA13+AA14+AA15+AA16</f>
        <v>21966.015228300002</v>
      </c>
      <c r="AB11" s="19">
        <f>AB12+AB13+AB14+AB15+AB16</f>
        <v>19003.004708799999</v>
      </c>
      <c r="AC11" s="20">
        <f t="shared" ref="AC11:AC16" si="15">((AB11-AA11)/AA11)*100</f>
        <v>-13.489067036986285</v>
      </c>
      <c r="AD11" s="21">
        <f>(AB11/AB$179)*100</f>
        <v>0.80578266661937237</v>
      </c>
    </row>
    <row r="12" spans="1:30" x14ac:dyDescent="0.2">
      <c r="A12" s="3"/>
      <c r="B12" s="23" t="s">
        <v>2</v>
      </c>
      <c r="C12" s="30">
        <v>0.11823569899999993</v>
      </c>
      <c r="D12" s="30">
        <v>8.6652799999999988E-2</v>
      </c>
      <c r="E12" s="25">
        <f t="shared" si="8"/>
        <v>-26.711813155517405</v>
      </c>
      <c r="F12" s="30">
        <v>1.5688594739999999</v>
      </c>
      <c r="G12" s="30">
        <v>0.40072562600000006</v>
      </c>
      <c r="H12" s="25">
        <f t="shared" si="9"/>
        <v>-74.457519450209205</v>
      </c>
      <c r="I12" s="26">
        <f>(G12/G$180)*100</f>
        <v>1.5284814687810742E-3</v>
      </c>
      <c r="J12" s="31">
        <v>4</v>
      </c>
      <c r="K12" s="31">
        <v>1</v>
      </c>
      <c r="L12" s="25">
        <f t="shared" si="10"/>
        <v>-75</v>
      </c>
      <c r="M12" s="31">
        <v>1033</v>
      </c>
      <c r="N12" s="31">
        <v>16</v>
      </c>
      <c r="O12" s="25">
        <f t="shared" si="11"/>
        <v>-98.451113262342687</v>
      </c>
      <c r="P12" s="26">
        <f>(N12/N$180)*100</f>
        <v>2.5304444092993832E-3</v>
      </c>
      <c r="Q12" s="28">
        <v>0</v>
      </c>
      <c r="R12" s="28">
        <v>0</v>
      </c>
      <c r="S12" s="29" t="s">
        <v>37</v>
      </c>
      <c r="T12" s="31">
        <v>0</v>
      </c>
      <c r="U12" s="31">
        <v>0</v>
      </c>
      <c r="V12" s="29" t="s">
        <v>37</v>
      </c>
      <c r="W12" s="29" t="s">
        <v>37</v>
      </c>
      <c r="X12" s="30">
        <v>2.2133150000000001</v>
      </c>
      <c r="Y12" s="30">
        <v>2</v>
      </c>
      <c r="Z12" s="25">
        <f t="shared" si="14"/>
        <v>-9.6378057348366646</v>
      </c>
      <c r="AA12" s="30">
        <v>20.528839999999999</v>
      </c>
      <c r="AB12" s="30">
        <v>13.1</v>
      </c>
      <c r="AC12" s="25">
        <f t="shared" si="15"/>
        <v>-36.187334501121349</v>
      </c>
      <c r="AD12" s="26">
        <f>(AB12/AB$180)*100</f>
        <v>6.8857664725653606E-2</v>
      </c>
    </row>
    <row r="13" spans="1:30" s="2" customFormat="1" ht="15" x14ac:dyDescent="0.25">
      <c r="A13" s="3"/>
      <c r="B13" s="23" t="s">
        <v>3</v>
      </c>
      <c r="C13" s="30">
        <v>5.2215590919999988</v>
      </c>
      <c r="D13" s="30">
        <v>4.6138591230000001</v>
      </c>
      <c r="E13" s="25">
        <f t="shared" si="8"/>
        <v>-11.638285774282659</v>
      </c>
      <c r="F13" s="30">
        <v>40.839153343</v>
      </c>
      <c r="G13" s="30">
        <v>26.071685582999997</v>
      </c>
      <c r="H13" s="25">
        <f t="shared" si="9"/>
        <v>-36.160073241408682</v>
      </c>
      <c r="I13" s="26">
        <f>(G13/G$181)*100</f>
        <v>8.2680916090752413E-2</v>
      </c>
      <c r="J13" s="31">
        <v>1616</v>
      </c>
      <c r="K13" s="31">
        <v>1735</v>
      </c>
      <c r="L13" s="25">
        <f t="shared" si="10"/>
        <v>7.3638613861386135</v>
      </c>
      <c r="M13" s="31">
        <v>14038</v>
      </c>
      <c r="N13" s="31">
        <v>10431</v>
      </c>
      <c r="O13" s="25">
        <f t="shared" si="11"/>
        <v>-25.694543382248185</v>
      </c>
      <c r="P13" s="26">
        <f>(N13/N$181)*100</f>
        <v>9.9133402425446798E-2</v>
      </c>
      <c r="Q13" s="28">
        <v>0</v>
      </c>
      <c r="R13" s="28">
        <v>0</v>
      </c>
      <c r="S13" s="29" t="s">
        <v>37</v>
      </c>
      <c r="T13" s="31">
        <v>0</v>
      </c>
      <c r="U13" s="31">
        <v>0</v>
      </c>
      <c r="V13" s="29" t="s">
        <v>37</v>
      </c>
      <c r="W13" s="29" t="s">
        <v>37</v>
      </c>
      <c r="X13" s="30">
        <v>1049.3591763000002</v>
      </c>
      <c r="Y13" s="30">
        <v>1086.9250544000001</v>
      </c>
      <c r="Z13" s="25">
        <f t="shared" si="14"/>
        <v>3.5798875112004831</v>
      </c>
      <c r="AA13" s="30">
        <v>9071.4883800000007</v>
      </c>
      <c r="AB13" s="30">
        <v>6958.3279431999999</v>
      </c>
      <c r="AC13" s="25">
        <f t="shared" si="15"/>
        <v>-23.294528397995926</v>
      </c>
      <c r="AD13" s="26">
        <f>(AB13/AB$181)*100</f>
        <v>0.71487480322602026</v>
      </c>
    </row>
    <row r="14" spans="1:30" s="2" customFormat="1" ht="15" x14ac:dyDescent="0.25">
      <c r="A14" s="3"/>
      <c r="B14" s="23" t="s">
        <v>4</v>
      </c>
      <c r="C14" s="30">
        <v>0</v>
      </c>
      <c r="D14" s="30">
        <v>5.2349755000000009</v>
      </c>
      <c r="E14" s="29" t="s">
        <v>37</v>
      </c>
      <c r="F14" s="30">
        <v>1.0822620999999999</v>
      </c>
      <c r="G14" s="30">
        <v>5.2349755000000009</v>
      </c>
      <c r="H14" s="25">
        <f t="shared" si="9"/>
        <v>383.70681187117259</v>
      </c>
      <c r="I14" s="26">
        <f>(G14/G$182)*100</f>
        <v>6.3652958114254607E-3</v>
      </c>
      <c r="J14" s="31">
        <v>0</v>
      </c>
      <c r="K14" s="31">
        <v>0</v>
      </c>
      <c r="L14" s="29" t="s">
        <v>37</v>
      </c>
      <c r="M14" s="31">
        <v>0</v>
      </c>
      <c r="N14" s="31">
        <v>0</v>
      </c>
      <c r="O14" s="29" t="s">
        <v>37</v>
      </c>
      <c r="P14" s="26">
        <f>(N14/N$182)*100</f>
        <v>0</v>
      </c>
      <c r="Q14" s="28">
        <v>0</v>
      </c>
      <c r="R14" s="28">
        <v>0</v>
      </c>
      <c r="S14" s="29" t="s">
        <v>37</v>
      </c>
      <c r="T14" s="31">
        <v>0</v>
      </c>
      <c r="U14" s="31">
        <v>0</v>
      </c>
      <c r="V14" s="29" t="s">
        <v>37</v>
      </c>
      <c r="W14" s="26">
        <f>(U14/U$182)*100</f>
        <v>0</v>
      </c>
      <c r="X14" s="30">
        <v>0</v>
      </c>
      <c r="Y14" s="30">
        <v>0</v>
      </c>
      <c r="Z14" s="29" t="s">
        <v>37</v>
      </c>
      <c r="AA14" s="30">
        <v>0</v>
      </c>
      <c r="AB14" s="30">
        <v>0</v>
      </c>
      <c r="AC14" s="29" t="s">
        <v>37</v>
      </c>
      <c r="AD14" s="26">
        <f>(AB14/AB$182)*100</f>
        <v>0</v>
      </c>
    </row>
    <row r="15" spans="1:30" x14ac:dyDescent="0.2">
      <c r="A15" s="3"/>
      <c r="B15" s="23" t="s">
        <v>5</v>
      </c>
      <c r="C15" s="30">
        <v>0</v>
      </c>
      <c r="D15" s="30">
        <v>0</v>
      </c>
      <c r="E15" s="29" t="s">
        <v>37</v>
      </c>
      <c r="F15" s="30">
        <v>0</v>
      </c>
      <c r="G15" s="30">
        <v>0</v>
      </c>
      <c r="H15" s="29" t="s">
        <v>37</v>
      </c>
      <c r="I15" s="26">
        <f>(G15/G$183)*100</f>
        <v>0</v>
      </c>
      <c r="J15" s="31">
        <v>0</v>
      </c>
      <c r="K15" s="31">
        <v>0</v>
      </c>
      <c r="L15" s="29" t="s">
        <v>37</v>
      </c>
      <c r="M15" s="31">
        <v>0</v>
      </c>
      <c r="N15" s="31">
        <v>0</v>
      </c>
      <c r="O15" s="29" t="s">
        <v>37</v>
      </c>
      <c r="P15" s="26">
        <f>(N15/N$183)*100</f>
        <v>0</v>
      </c>
      <c r="Q15" s="28">
        <v>0</v>
      </c>
      <c r="R15" s="28">
        <v>0</v>
      </c>
      <c r="S15" s="29" t="s">
        <v>37</v>
      </c>
      <c r="T15" s="31">
        <v>0</v>
      </c>
      <c r="U15" s="31">
        <v>0</v>
      </c>
      <c r="V15" s="29" t="s">
        <v>37</v>
      </c>
      <c r="W15" s="26">
        <f>(U15/U$183)*100</f>
        <v>0</v>
      </c>
      <c r="X15" s="30">
        <v>0</v>
      </c>
      <c r="Y15" s="30">
        <v>0</v>
      </c>
      <c r="Z15" s="29" t="s">
        <v>37</v>
      </c>
      <c r="AA15" s="30">
        <v>0</v>
      </c>
      <c r="AB15" s="30">
        <v>0</v>
      </c>
      <c r="AC15" s="29" t="s">
        <v>37</v>
      </c>
      <c r="AD15" s="26">
        <f>(AB15/AB$183)*100</f>
        <v>0</v>
      </c>
    </row>
    <row r="16" spans="1:30" x14ac:dyDescent="0.2">
      <c r="A16" s="3"/>
      <c r="B16" s="23" t="s">
        <v>23</v>
      </c>
      <c r="C16" s="30">
        <v>1.5424249639999994</v>
      </c>
      <c r="D16" s="30">
        <v>1.2522849229999997</v>
      </c>
      <c r="E16" s="25">
        <f t="shared" si="8"/>
        <v>-18.810642188231583</v>
      </c>
      <c r="F16" s="30">
        <v>8.6179447949999997</v>
      </c>
      <c r="G16" s="30">
        <v>9.0828668579999992</v>
      </c>
      <c r="H16" s="25">
        <f t="shared" si="9"/>
        <v>5.3948136598616898</v>
      </c>
      <c r="I16" s="26">
        <f>(G16/G$184)*100</f>
        <v>0.29498145303443285</v>
      </c>
      <c r="J16" s="31">
        <v>4</v>
      </c>
      <c r="K16" s="31">
        <v>3</v>
      </c>
      <c r="L16" s="25">
        <f t="shared" si="10"/>
        <v>-25</v>
      </c>
      <c r="M16" s="31">
        <v>60</v>
      </c>
      <c r="N16" s="31">
        <v>45</v>
      </c>
      <c r="O16" s="25">
        <f t="shared" si="11"/>
        <v>-25</v>
      </c>
      <c r="P16" s="26">
        <f>(N16/N$184)*100</f>
        <v>0.32418413658958289</v>
      </c>
      <c r="Q16" s="28">
        <v>29978</v>
      </c>
      <c r="R16" s="28">
        <v>6830</v>
      </c>
      <c r="S16" s="25">
        <f t="shared" si="12"/>
        <v>-77.216625525385282</v>
      </c>
      <c r="T16" s="31">
        <v>102649</v>
      </c>
      <c r="U16" s="31">
        <v>67409</v>
      </c>
      <c r="V16" s="25">
        <f t="shared" si="13"/>
        <v>-34.330582860037609</v>
      </c>
      <c r="W16" s="26">
        <f>(U16/U$184)*100</f>
        <v>0.18277838712342545</v>
      </c>
      <c r="X16" s="30">
        <v>4602.6504807119991</v>
      </c>
      <c r="Y16" s="30">
        <v>1349.8534</v>
      </c>
      <c r="Z16" s="25">
        <f t="shared" si="14"/>
        <v>-70.672259263293284</v>
      </c>
      <c r="AA16" s="30">
        <v>12873.998008300001</v>
      </c>
      <c r="AB16" s="30">
        <v>12031.576765600001</v>
      </c>
      <c r="AC16" s="25">
        <f t="shared" si="15"/>
        <v>-6.5435868652215303</v>
      </c>
      <c r="AD16" s="26">
        <f>(AB16/AB$184)*100</f>
        <v>1.2631858956067725</v>
      </c>
    </row>
    <row r="17" spans="1:30" x14ac:dyDescent="0.2">
      <c r="A17" s="3"/>
      <c r="B17" s="23"/>
      <c r="C17" s="30"/>
      <c r="D17" s="30"/>
      <c r="E17" s="25"/>
      <c r="F17" s="30"/>
      <c r="G17" s="30"/>
      <c r="H17" s="25"/>
      <c r="I17" s="26"/>
      <c r="J17" s="31"/>
      <c r="K17" s="31"/>
      <c r="L17" s="25"/>
      <c r="M17" s="31"/>
      <c r="N17" s="31"/>
      <c r="O17" s="25"/>
      <c r="P17" s="26"/>
      <c r="Q17" s="28"/>
      <c r="R17" s="28"/>
      <c r="S17" s="25"/>
      <c r="T17" s="31"/>
      <c r="U17" s="31"/>
      <c r="V17" s="25"/>
      <c r="W17" s="26"/>
      <c r="X17" s="30"/>
      <c r="Y17" s="30"/>
      <c r="Z17" s="25"/>
      <c r="AA17" s="30"/>
      <c r="AB17" s="30"/>
      <c r="AC17" s="25"/>
      <c r="AD17" s="26"/>
    </row>
    <row r="18" spans="1:30" x14ac:dyDescent="0.2">
      <c r="A18" s="3">
        <v>3</v>
      </c>
      <c r="B18" s="18" t="s">
        <v>24</v>
      </c>
      <c r="C18" s="19">
        <f>C19+C20+C21+C22+C23</f>
        <v>12.914239403263139</v>
      </c>
      <c r="D18" s="19">
        <f>D19+D20+D21+D22+D23</f>
        <v>18.899894891042177</v>
      </c>
      <c r="E18" s="20">
        <f t="shared" ref="E18:E23" si="16">((D18-C18)/C18)*100</f>
        <v>46.349268438268204</v>
      </c>
      <c r="F18" s="19">
        <f>F19+F20+F21+F22+F23</f>
        <v>108.14489624284877</v>
      </c>
      <c r="G18" s="19">
        <f>G19+G20+G21+G22+G23</f>
        <v>117.61404013437938</v>
      </c>
      <c r="H18" s="20">
        <f t="shared" ref="H18:H23" si="17">((G18-F18)/F18)*100</f>
        <v>8.7559785255762961</v>
      </c>
      <c r="I18" s="21">
        <f>(G18/G$179)*100</f>
        <v>7.9736349809462564E-2</v>
      </c>
      <c r="J18" s="22">
        <f>J19+J20+J21+J22+J23</f>
        <v>1672</v>
      </c>
      <c r="K18" s="22">
        <f>K19+K20+K21+K22+K23</f>
        <v>2140</v>
      </c>
      <c r="L18" s="20">
        <f t="shared" ref="L18:L23" si="18">((K18-J18)/J18)*100</f>
        <v>27.990430622009573</v>
      </c>
      <c r="M18" s="22">
        <f>M19+M20+M21+M22+M23</f>
        <v>10124</v>
      </c>
      <c r="N18" s="22">
        <f>N19+N20+N21+N22+N23</f>
        <v>11878</v>
      </c>
      <c r="O18" s="20">
        <f t="shared" ref="O18:O23" si="19">((N18-M18)/M18)*100</f>
        <v>17.325167917819044</v>
      </c>
      <c r="P18" s="21">
        <f>(N18/N$179)*100</f>
        <v>0.1063136697199998</v>
      </c>
      <c r="Q18" s="22">
        <f>Q19+Q20+Q21+Q22+Q23</f>
        <v>36389</v>
      </c>
      <c r="R18" s="22">
        <f>R19+R20+R21+R22+R23</f>
        <v>48509</v>
      </c>
      <c r="S18" s="20">
        <f t="shared" ref="S18:S23" si="20">((R18-Q18)/Q18)*100</f>
        <v>33.306768528951061</v>
      </c>
      <c r="T18" s="22">
        <f>T19+T20+T21+T22+T23</f>
        <v>252976</v>
      </c>
      <c r="U18" s="22">
        <f>U19+U20+U21+U22+U23</f>
        <v>348970</v>
      </c>
      <c r="V18" s="20">
        <f t="shared" ref="V18:V23" si="21">((U18-T18)/T18)*100</f>
        <v>37.94589210043641</v>
      </c>
      <c r="W18" s="21">
        <f>(U18/U$179)*100</f>
        <v>0.51203766103978399</v>
      </c>
      <c r="X18" s="19">
        <f>X19+X20+X21+X22+X23</f>
        <v>-1181.9720752883507</v>
      </c>
      <c r="Y18" s="19">
        <f>Y19+Y20+Y21+Y22+Y23</f>
        <v>1735.41546515968</v>
      </c>
      <c r="Z18" s="20">
        <f t="shared" ref="Z18:Z23" si="22">((Y18-X18)/X18)*100</f>
        <v>-246.82372802558069</v>
      </c>
      <c r="AA18" s="19">
        <f>AA19+AA20+AA21+AA22+AA23</f>
        <v>1298.2100377401944</v>
      </c>
      <c r="AB18" s="19">
        <f>AB19+AB20+AB21+AB22+AB23</f>
        <v>14583.873811530048</v>
      </c>
      <c r="AC18" s="20">
        <f t="shared" ref="AC18:AC23" si="23">((AB18-AA18)/AA18)*100</f>
        <v>1023.3832267170208</v>
      </c>
      <c r="AD18" s="21">
        <f>(AB18/AB$179)*100</f>
        <v>0.61839866429403167</v>
      </c>
    </row>
    <row r="19" spans="1:30" x14ac:dyDescent="0.2">
      <c r="A19" s="3"/>
      <c r="B19" s="23" t="s">
        <v>2</v>
      </c>
      <c r="C19" s="30">
        <v>0.67127650000000005</v>
      </c>
      <c r="D19" s="30">
        <v>0.86026339999999923</v>
      </c>
      <c r="E19" s="25">
        <f t="shared" si="16"/>
        <v>28.153361543268556</v>
      </c>
      <c r="F19" s="30">
        <v>4.9835695000000007</v>
      </c>
      <c r="G19" s="30">
        <v>8.6440226999999989</v>
      </c>
      <c r="H19" s="25">
        <f t="shared" si="17"/>
        <v>73.450429456236094</v>
      </c>
      <c r="I19" s="26">
        <f>(G19/G$180)*100</f>
        <v>3.2970760179617122E-2</v>
      </c>
      <c r="J19" s="31">
        <v>13</v>
      </c>
      <c r="K19" s="31">
        <v>19</v>
      </c>
      <c r="L19" s="25">
        <f t="shared" si="18"/>
        <v>46.153846153846153</v>
      </c>
      <c r="M19" s="31">
        <v>106</v>
      </c>
      <c r="N19" s="31">
        <v>219</v>
      </c>
      <c r="O19" s="25">
        <f t="shared" si="19"/>
        <v>106.60377358490567</v>
      </c>
      <c r="P19" s="26">
        <f>(N19/N$180)*100</f>
        <v>3.4635457852285313E-2</v>
      </c>
      <c r="Q19" s="28">
        <v>0</v>
      </c>
      <c r="R19" s="28">
        <v>0</v>
      </c>
      <c r="S19" s="29" t="s">
        <v>37</v>
      </c>
      <c r="T19" s="31">
        <v>0</v>
      </c>
      <c r="U19" s="31">
        <v>0</v>
      </c>
      <c r="V19" s="29" t="s">
        <v>37</v>
      </c>
      <c r="W19" s="29" t="s">
        <v>37</v>
      </c>
      <c r="X19" s="30">
        <v>5.7240600000000016E-2</v>
      </c>
      <c r="Y19" s="30">
        <v>1.2786399999999998</v>
      </c>
      <c r="Z19" s="25">
        <f t="shared" si="22"/>
        <v>2133.7990866622631</v>
      </c>
      <c r="AA19" s="30">
        <v>2.8592038999999998</v>
      </c>
      <c r="AB19" s="30">
        <v>4.7771321999999996</v>
      </c>
      <c r="AC19" s="25">
        <f t="shared" si="23"/>
        <v>67.079101983597596</v>
      </c>
      <c r="AD19" s="26">
        <f>(AB19/AB$180)*100</f>
        <v>2.5110089112803359E-2</v>
      </c>
    </row>
    <row r="20" spans="1:30" x14ac:dyDescent="0.2">
      <c r="A20" s="3"/>
      <c r="B20" s="23" t="s">
        <v>3</v>
      </c>
      <c r="C20" s="30">
        <v>9.5624553999999993</v>
      </c>
      <c r="D20" s="30">
        <v>13.805104200000006</v>
      </c>
      <c r="E20" s="25">
        <f t="shared" si="16"/>
        <v>44.367776083954411</v>
      </c>
      <c r="F20" s="30">
        <v>56.632369500000003</v>
      </c>
      <c r="G20" s="30">
        <v>71.978087700000003</v>
      </c>
      <c r="H20" s="25">
        <f t="shared" si="17"/>
        <v>27.097079524458177</v>
      </c>
      <c r="I20" s="26">
        <f>(G20/G$181)*100</f>
        <v>0.22826350105176935</v>
      </c>
      <c r="J20" s="31">
        <v>1656</v>
      </c>
      <c r="K20" s="31">
        <v>2107</v>
      </c>
      <c r="L20" s="25">
        <f t="shared" si="18"/>
        <v>27.234299516908212</v>
      </c>
      <c r="M20" s="31">
        <v>9997</v>
      </c>
      <c r="N20" s="31">
        <v>11567</v>
      </c>
      <c r="O20" s="25">
        <f t="shared" si="19"/>
        <v>15.704711413424027</v>
      </c>
      <c r="P20" s="26">
        <f>(N20/N$181)*100</f>
        <v>0.10992963913863897</v>
      </c>
      <c r="Q20" s="28">
        <v>0</v>
      </c>
      <c r="R20" s="28">
        <v>0</v>
      </c>
      <c r="S20" s="29" t="s">
        <v>37</v>
      </c>
      <c r="T20" s="31">
        <v>0</v>
      </c>
      <c r="U20" s="31">
        <v>0</v>
      </c>
      <c r="V20" s="29" t="s">
        <v>37</v>
      </c>
      <c r="W20" s="29" t="s">
        <v>37</v>
      </c>
      <c r="X20" s="30">
        <v>249.13084770000006</v>
      </c>
      <c r="Y20" s="30">
        <v>254.16563650000006</v>
      </c>
      <c r="Z20" s="25">
        <f t="shared" si="22"/>
        <v>2.0209415439644092</v>
      </c>
      <c r="AA20" s="30">
        <v>1650.6427379000002</v>
      </c>
      <c r="AB20" s="30">
        <v>1345.0091395000002</v>
      </c>
      <c r="AC20" s="25">
        <f t="shared" si="23"/>
        <v>-18.516035686125313</v>
      </c>
      <c r="AD20" s="26">
        <f>(AB20/AB$181)*100</f>
        <v>0.13818163670726336</v>
      </c>
    </row>
    <row r="21" spans="1:30" x14ac:dyDescent="0.2">
      <c r="A21" s="3"/>
      <c r="B21" s="23" t="s">
        <v>4</v>
      </c>
      <c r="C21" s="30">
        <v>0.18339200106105352</v>
      </c>
      <c r="D21" s="30">
        <v>2.8969920000000049E-3</v>
      </c>
      <c r="E21" s="25">
        <f t="shared" si="16"/>
        <v>-98.420328049621105</v>
      </c>
      <c r="F21" s="30">
        <v>1.2645481480874623</v>
      </c>
      <c r="G21" s="30">
        <v>0.77140292212446793</v>
      </c>
      <c r="H21" s="25">
        <f t="shared" si="17"/>
        <v>-38.997742134915221</v>
      </c>
      <c r="I21" s="26">
        <f>(G21/G$182)*100</f>
        <v>9.3796194253826712E-4</v>
      </c>
      <c r="J21" s="31">
        <v>0</v>
      </c>
      <c r="K21" s="31">
        <v>0</v>
      </c>
      <c r="L21" s="29" t="s">
        <v>37</v>
      </c>
      <c r="M21" s="31">
        <v>0</v>
      </c>
      <c r="N21" s="31">
        <v>0</v>
      </c>
      <c r="O21" s="29" t="s">
        <v>37</v>
      </c>
      <c r="P21" s="26">
        <f>(N21/N$182)*100</f>
        <v>0</v>
      </c>
      <c r="Q21" s="28">
        <v>286</v>
      </c>
      <c r="R21" s="28">
        <v>100</v>
      </c>
      <c r="S21" s="25">
        <f t="shared" si="20"/>
        <v>-65.034965034965026</v>
      </c>
      <c r="T21" s="31">
        <v>1773</v>
      </c>
      <c r="U21" s="31">
        <v>7582</v>
      </c>
      <c r="V21" s="25">
        <f t="shared" si="21"/>
        <v>327.63677382966722</v>
      </c>
      <c r="W21" s="26">
        <f>(U21/U$182)*100</f>
        <v>2.5570725990750966E-2</v>
      </c>
      <c r="X21" s="30">
        <v>0.34330979999999994</v>
      </c>
      <c r="Y21" s="30">
        <v>-4.454600546</v>
      </c>
      <c r="Z21" s="25">
        <f t="shared" si="22"/>
        <v>-1397.5454082580809</v>
      </c>
      <c r="AA21" s="30">
        <v>14.185883499999999</v>
      </c>
      <c r="AB21" s="30">
        <v>39.648945754000003</v>
      </c>
      <c r="AC21" s="25">
        <f t="shared" si="23"/>
        <v>179.49578011126346</v>
      </c>
      <c r="AD21" s="26">
        <f>(AB21/AB$182)*100</f>
        <v>1.1190012449437353E-2</v>
      </c>
    </row>
    <row r="22" spans="1:30" s="2" customFormat="1" ht="15" x14ac:dyDescent="0.25">
      <c r="A22" s="3"/>
      <c r="B22" s="23" t="s">
        <v>5</v>
      </c>
      <c r="C22" s="30">
        <v>0.1521305</v>
      </c>
      <c r="D22" s="30">
        <v>0.15255440000000001</v>
      </c>
      <c r="E22" s="25">
        <f t="shared" si="16"/>
        <v>0.2786423498246603</v>
      </c>
      <c r="F22" s="30">
        <v>0.77621099999999998</v>
      </c>
      <c r="G22" s="30">
        <v>0.96483124900000006</v>
      </c>
      <c r="H22" s="25">
        <f t="shared" si="17"/>
        <v>24.300125739006543</v>
      </c>
      <c r="I22" s="26">
        <f>(G22/G$183)*100</f>
        <v>2.1769906583379951E-2</v>
      </c>
      <c r="J22" s="31">
        <v>0</v>
      </c>
      <c r="K22" s="31">
        <v>0</v>
      </c>
      <c r="L22" s="29" t="s">
        <v>37</v>
      </c>
      <c r="M22" s="31">
        <v>0</v>
      </c>
      <c r="N22" s="31">
        <v>0</v>
      </c>
      <c r="O22" s="29" t="s">
        <v>37</v>
      </c>
      <c r="P22" s="26">
        <f>(N22/N$183)*100</f>
        <v>0</v>
      </c>
      <c r="Q22" s="28">
        <v>0</v>
      </c>
      <c r="R22" s="28">
        <v>0</v>
      </c>
      <c r="S22" s="29" t="s">
        <v>37</v>
      </c>
      <c r="T22" s="31">
        <v>0</v>
      </c>
      <c r="U22" s="31">
        <v>0</v>
      </c>
      <c r="V22" s="29" t="s">
        <v>37</v>
      </c>
      <c r="W22" s="26">
        <f>(U22/U$183)*100</f>
        <v>0</v>
      </c>
      <c r="X22" s="30">
        <v>-7.2999999999999995E-2</v>
      </c>
      <c r="Y22" s="30">
        <v>-0.17099999999999999</v>
      </c>
      <c r="Z22" s="25">
        <f t="shared" si="22"/>
        <v>134.24657534246575</v>
      </c>
      <c r="AA22" s="30">
        <v>-0.433</v>
      </c>
      <c r="AB22" s="30">
        <v>-0.69550000000000001</v>
      </c>
      <c r="AC22" s="25">
        <f t="shared" si="23"/>
        <v>60.623556581986151</v>
      </c>
      <c r="AD22" s="26">
        <f>(AB22/AB$183)*100</f>
        <v>-1.1760673508249312E-3</v>
      </c>
    </row>
    <row r="23" spans="1:30" x14ac:dyDescent="0.2">
      <c r="A23" s="3"/>
      <c r="B23" s="23" t="s">
        <v>23</v>
      </c>
      <c r="C23" s="30">
        <v>2.3449850022020864</v>
      </c>
      <c r="D23" s="30">
        <v>4.0790758990421718</v>
      </c>
      <c r="E23" s="25">
        <f t="shared" si="16"/>
        <v>73.94891204897543</v>
      </c>
      <c r="F23" s="30">
        <v>44.488198094761309</v>
      </c>
      <c r="G23" s="30">
        <v>35.255695563254918</v>
      </c>
      <c r="H23" s="25">
        <f t="shared" si="17"/>
        <v>-20.752700551820194</v>
      </c>
      <c r="I23" s="26">
        <f>(G23/G$184)*100</f>
        <v>1.1449883024354406</v>
      </c>
      <c r="J23" s="31">
        <v>3</v>
      </c>
      <c r="K23" s="31">
        <v>14</v>
      </c>
      <c r="L23" s="25">
        <f t="shared" si="18"/>
        <v>366.66666666666663</v>
      </c>
      <c r="M23" s="31">
        <v>21</v>
      </c>
      <c r="N23" s="31">
        <v>92</v>
      </c>
      <c r="O23" s="25">
        <f t="shared" si="19"/>
        <v>338.09523809523807</v>
      </c>
      <c r="P23" s="26">
        <f>(N23/N$184)*100</f>
        <v>0.66277645702759158</v>
      </c>
      <c r="Q23" s="28">
        <v>36103</v>
      </c>
      <c r="R23" s="28">
        <v>48409</v>
      </c>
      <c r="S23" s="25">
        <f t="shared" si="20"/>
        <v>34.085810043486688</v>
      </c>
      <c r="T23" s="31">
        <v>251203</v>
      </c>
      <c r="U23" s="31">
        <v>341388</v>
      </c>
      <c r="V23" s="25">
        <f t="shared" si="21"/>
        <v>35.901243217636733</v>
      </c>
      <c r="W23" s="26">
        <f>(U23/U$184)*100</f>
        <v>0.92566790819166522</v>
      </c>
      <c r="X23" s="30">
        <v>-1431.4304733883507</v>
      </c>
      <c r="Y23" s="30">
        <v>1484.5967892056799</v>
      </c>
      <c r="Z23" s="25">
        <f t="shared" si="22"/>
        <v>-203.71420874473066</v>
      </c>
      <c r="AA23" s="30">
        <v>-369.0447875598058</v>
      </c>
      <c r="AB23" s="30">
        <v>13195.134094076047</v>
      </c>
      <c r="AC23" s="25">
        <f t="shared" si="23"/>
        <v>-3675.483122610884</v>
      </c>
      <c r="AD23" s="26">
        <f>(AB23/AB$184)*100</f>
        <v>1.3853468753931608</v>
      </c>
    </row>
    <row r="24" spans="1:30" x14ac:dyDescent="0.2">
      <c r="A24" s="3"/>
      <c r="B24" s="23"/>
      <c r="C24" s="30"/>
      <c r="D24" s="30"/>
      <c r="E24" s="25"/>
      <c r="F24" s="30"/>
      <c r="G24" s="30"/>
      <c r="H24" s="25"/>
      <c r="I24" s="26"/>
      <c r="J24" s="31"/>
      <c r="K24" s="31"/>
      <c r="L24" s="25"/>
      <c r="M24" s="31"/>
      <c r="N24" s="31"/>
      <c r="O24" s="25"/>
      <c r="P24" s="26"/>
      <c r="Q24" s="28"/>
      <c r="R24" s="28"/>
      <c r="S24" s="25"/>
      <c r="T24" s="31"/>
      <c r="U24" s="31"/>
      <c r="V24" s="25"/>
      <c r="W24" s="26"/>
      <c r="X24" s="30"/>
      <c r="Y24" s="30"/>
      <c r="Z24" s="25"/>
      <c r="AA24" s="30"/>
      <c r="AB24" s="30"/>
      <c r="AC24" s="25"/>
      <c r="AD24" s="26"/>
    </row>
    <row r="25" spans="1:30" s="2" customFormat="1" ht="15" x14ac:dyDescent="0.25">
      <c r="A25" s="3">
        <v>4</v>
      </c>
      <c r="B25" s="18" t="s">
        <v>25</v>
      </c>
      <c r="C25" s="19">
        <f>C26+C27+C28+C29+C30</f>
        <v>400.25919983040268</v>
      </c>
      <c r="D25" s="19">
        <f>D26+D27+D28+D29+D30</f>
        <v>645.73398055853488</v>
      </c>
      <c r="E25" s="20">
        <f t="shared" ref="E25:E30" si="24">((D25-C25)/C25)*100</f>
        <v>61.328954045814434</v>
      </c>
      <c r="F25" s="19">
        <f>F26+F27+F28+F29+F30</f>
        <v>2648.8290843553959</v>
      </c>
      <c r="G25" s="19">
        <f>G26+G27+G28+G29+G30</f>
        <v>2759.7316590315713</v>
      </c>
      <c r="H25" s="20">
        <f t="shared" ref="H25:H30" si="25">((G25-F25)/F25)*100</f>
        <v>4.1868527996461502</v>
      </c>
      <c r="I25" s="21">
        <f>(G25/G$179)*100</f>
        <v>1.8709579969650874</v>
      </c>
      <c r="J25" s="22">
        <f>J26+J27+J28+J29+J30</f>
        <v>23677</v>
      </c>
      <c r="K25" s="22">
        <f>K26+K27+K28+K29+K30</f>
        <v>31107</v>
      </c>
      <c r="L25" s="20">
        <f t="shared" ref="L25:L30" si="26">((K25-J25)/J25)*100</f>
        <v>31.380664780166406</v>
      </c>
      <c r="M25" s="22">
        <f>M26+M27+M28+M29+M30</f>
        <v>153676</v>
      </c>
      <c r="N25" s="22">
        <f>N26+N27+N28+N29+N30</f>
        <v>219854</v>
      </c>
      <c r="O25" s="20">
        <f t="shared" ref="O25:O30" si="27">((N25-M25)/M25)*100</f>
        <v>43.06332804081314</v>
      </c>
      <c r="P25" s="21">
        <f>(N25/N$179)*100</f>
        <v>1.9677963918690717</v>
      </c>
      <c r="Q25" s="22">
        <f>Q26+Q27+Q28+Q29+Q30</f>
        <v>2755382</v>
      </c>
      <c r="R25" s="22">
        <f>R26+R27+R28+R29+R30</f>
        <v>1874739</v>
      </c>
      <c r="S25" s="20">
        <f t="shared" ref="S25:S30" si="28">((R25-Q25)/Q25)*100</f>
        <v>-31.960831565278426</v>
      </c>
      <c r="T25" s="22">
        <f>T26+T27+T28+T29+T30</f>
        <v>17865918</v>
      </c>
      <c r="U25" s="22">
        <f>U26+U27+U28+U29+U30</f>
        <v>7590466</v>
      </c>
      <c r="V25" s="20">
        <f t="shared" ref="V25:V30" si="29">((U25-T25)/T25)*100</f>
        <v>-57.514268228478386</v>
      </c>
      <c r="W25" s="21">
        <f>(U25/U$179)*100</f>
        <v>11.137359821308438</v>
      </c>
      <c r="X25" s="19">
        <f>X26+X27+X28+X29+X30</f>
        <v>21874.41140566493</v>
      </c>
      <c r="Y25" s="19">
        <f>Y26+Y27+Y28+Y29+Y30</f>
        <v>24956.953525344998</v>
      </c>
      <c r="Z25" s="20">
        <f t="shared" ref="Z25:Z30" si="30">((Y25-X25)/X25)*100</f>
        <v>14.092000294379419</v>
      </c>
      <c r="AA25" s="19">
        <f>AA26+AA27+AA28+AA29+AA30</f>
        <v>141387.91951849335</v>
      </c>
      <c r="AB25" s="19">
        <f>AB26+AB27+AB28+AB29+AB30</f>
        <v>132314.18639454155</v>
      </c>
      <c r="AC25" s="20">
        <f t="shared" ref="AC25:AC30" si="31">((AB25-AA25)/AA25)*100</f>
        <v>-6.417615560687957</v>
      </c>
      <c r="AD25" s="21">
        <f>(AB25/AB$179)*100</f>
        <v>5.6105063161508308</v>
      </c>
    </row>
    <row r="26" spans="1:30" x14ac:dyDescent="0.2">
      <c r="A26" s="3"/>
      <c r="B26" s="23" t="s">
        <v>2</v>
      </c>
      <c r="C26" s="30">
        <v>7.8840129709999909</v>
      </c>
      <c r="D26" s="30">
        <v>1.971314061</v>
      </c>
      <c r="E26" s="25">
        <f t="shared" si="24"/>
        <v>-74.996057613665201</v>
      </c>
      <c r="F26" s="30">
        <v>37.836861584102493</v>
      </c>
      <c r="G26" s="30">
        <v>25.681968752879971</v>
      </c>
      <c r="H26" s="25">
        <f t="shared" si="25"/>
        <v>-32.124474182947331</v>
      </c>
      <c r="I26" s="26">
        <f>(G26/G$180)*100</f>
        <v>9.7958330522619541E-2</v>
      </c>
      <c r="J26" s="31">
        <v>45</v>
      </c>
      <c r="K26" s="31">
        <v>46</v>
      </c>
      <c r="L26" s="25">
        <f t="shared" si="26"/>
        <v>2.2222222222222223</v>
      </c>
      <c r="M26" s="31">
        <v>317</v>
      </c>
      <c r="N26" s="31">
        <v>476</v>
      </c>
      <c r="O26" s="25">
        <f t="shared" si="27"/>
        <v>50.157728706624603</v>
      </c>
      <c r="P26" s="26">
        <f>(N26/N$180)*100</f>
        <v>7.5280721176656656E-2</v>
      </c>
      <c r="Q26" s="32">
        <v>0</v>
      </c>
      <c r="R26" s="32">
        <v>0</v>
      </c>
      <c r="S26" s="29" t="s">
        <v>37</v>
      </c>
      <c r="T26" s="31">
        <v>0</v>
      </c>
      <c r="U26" s="31">
        <v>0</v>
      </c>
      <c r="V26" s="29" t="s">
        <v>37</v>
      </c>
      <c r="W26" s="29" t="s">
        <v>37</v>
      </c>
      <c r="X26" s="30">
        <v>2.6061445000000005</v>
      </c>
      <c r="Y26" s="30">
        <v>9.4542131999999999</v>
      </c>
      <c r="Z26" s="25">
        <f t="shared" si="30"/>
        <v>262.76627025093956</v>
      </c>
      <c r="AA26" s="30">
        <v>24.620141100000001</v>
      </c>
      <c r="AB26" s="30">
        <v>88.130571400000008</v>
      </c>
      <c r="AC26" s="25">
        <f t="shared" si="31"/>
        <v>257.96127667196845</v>
      </c>
      <c r="AD26" s="26">
        <f>(AB26/AB$180)*100</f>
        <v>0.46324162881996017</v>
      </c>
    </row>
    <row r="27" spans="1:30" x14ac:dyDescent="0.2">
      <c r="A27" s="3"/>
      <c r="B27" s="23" t="s">
        <v>3</v>
      </c>
      <c r="C27" s="30">
        <v>164.58197439180262</v>
      </c>
      <c r="D27" s="30">
        <v>170.1570557947349</v>
      </c>
      <c r="E27" s="25">
        <f t="shared" si="24"/>
        <v>3.3874192016072708</v>
      </c>
      <c r="F27" s="30">
        <v>943.4565626657876</v>
      </c>
      <c r="G27" s="30">
        <v>1033.1112319008917</v>
      </c>
      <c r="H27" s="25">
        <f t="shared" si="25"/>
        <v>9.5027871746188222</v>
      </c>
      <c r="I27" s="26">
        <f>(G27/G$181)*100</f>
        <v>3.2762969162572499</v>
      </c>
      <c r="J27" s="31">
        <v>23627</v>
      </c>
      <c r="K27" s="31">
        <v>31022</v>
      </c>
      <c r="L27" s="25">
        <f t="shared" si="26"/>
        <v>31.298937656071445</v>
      </c>
      <c r="M27" s="31">
        <v>153295</v>
      </c>
      <c r="N27" s="31">
        <v>219279</v>
      </c>
      <c r="O27" s="25">
        <f t="shared" si="27"/>
        <v>43.043804429368208</v>
      </c>
      <c r="P27" s="26">
        <f>(N27/N$181)*100</f>
        <v>2.0839683012606223</v>
      </c>
      <c r="Q27" s="33">
        <v>0</v>
      </c>
      <c r="R27" s="33">
        <v>0</v>
      </c>
      <c r="S27" s="29" t="s">
        <v>37</v>
      </c>
      <c r="T27" s="31">
        <v>0</v>
      </c>
      <c r="U27" s="31">
        <v>0</v>
      </c>
      <c r="V27" s="29" t="s">
        <v>37</v>
      </c>
      <c r="W27" s="29" t="s">
        <v>37</v>
      </c>
      <c r="X27" s="30">
        <v>2567.689477588</v>
      </c>
      <c r="Y27" s="30">
        <v>4547.9691232610003</v>
      </c>
      <c r="Z27" s="25">
        <f t="shared" si="30"/>
        <v>77.123019078350836</v>
      </c>
      <c r="AA27" s="30">
        <v>14199.558556099999</v>
      </c>
      <c r="AB27" s="30">
        <v>46976.444651109559</v>
      </c>
      <c r="AC27" s="25">
        <f t="shared" si="31"/>
        <v>230.83031747440427</v>
      </c>
      <c r="AD27" s="26">
        <f>(AB27/AB$181)*100</f>
        <v>4.8261991818074819</v>
      </c>
    </row>
    <row r="28" spans="1:30" x14ac:dyDescent="0.2">
      <c r="A28" s="3"/>
      <c r="B28" s="23" t="s">
        <v>4</v>
      </c>
      <c r="C28" s="30">
        <v>219.20555569260003</v>
      </c>
      <c r="D28" s="30">
        <v>461.12394466380005</v>
      </c>
      <c r="E28" s="25">
        <f t="shared" si="24"/>
        <v>110.36143140023833</v>
      </c>
      <c r="F28" s="30">
        <v>1571.4122384782563</v>
      </c>
      <c r="G28" s="30">
        <v>1614.4948202097999</v>
      </c>
      <c r="H28" s="25">
        <f t="shared" si="25"/>
        <v>2.7416473333098375</v>
      </c>
      <c r="I28" s="26">
        <f>(G28/G$182)*100</f>
        <v>1.9630917311168963</v>
      </c>
      <c r="J28" s="31">
        <v>3</v>
      </c>
      <c r="K28" s="31">
        <v>4</v>
      </c>
      <c r="L28" s="25">
        <f t="shared" si="26"/>
        <v>33.333333333333329</v>
      </c>
      <c r="M28" s="31">
        <v>37</v>
      </c>
      <c r="N28" s="31">
        <v>37</v>
      </c>
      <c r="O28" s="25">
        <f t="shared" si="27"/>
        <v>0</v>
      </c>
      <c r="P28" s="26">
        <f>(N28/N$182)*100</f>
        <v>5.5639097744360901</v>
      </c>
      <c r="Q28" s="28">
        <v>2462564</v>
      </c>
      <c r="R28" s="28">
        <v>1356309</v>
      </c>
      <c r="S28" s="25">
        <f t="shared" si="28"/>
        <v>-44.922893374547826</v>
      </c>
      <c r="T28" s="31">
        <v>16190449</v>
      </c>
      <c r="U28" s="31">
        <v>4789737</v>
      </c>
      <c r="V28" s="25">
        <f t="shared" si="29"/>
        <v>-70.416280610871269</v>
      </c>
      <c r="W28" s="26">
        <f>(U28/U$182)*100</f>
        <v>16.153660300021308</v>
      </c>
      <c r="X28" s="30">
        <v>13948.925961976931</v>
      </c>
      <c r="Y28" s="30">
        <v>9148.6045075999991</v>
      </c>
      <c r="Z28" s="25">
        <f t="shared" si="30"/>
        <v>-34.413556050566349</v>
      </c>
      <c r="AA28" s="30">
        <v>90723.504807084246</v>
      </c>
      <c r="AB28" s="30">
        <v>31390.004598000003</v>
      </c>
      <c r="AC28" s="25">
        <f t="shared" si="31"/>
        <v>-65.400361609983932</v>
      </c>
      <c r="AD28" s="26">
        <f>(AB28/AB$182)*100</f>
        <v>8.8591142982428295</v>
      </c>
    </row>
    <row r="29" spans="1:30" x14ac:dyDescent="0.2">
      <c r="A29" s="3"/>
      <c r="B29" s="23" t="s">
        <v>5</v>
      </c>
      <c r="C29" s="30">
        <v>0</v>
      </c>
      <c r="D29" s="30">
        <v>0</v>
      </c>
      <c r="E29" s="29" t="s">
        <v>37</v>
      </c>
      <c r="F29" s="30">
        <v>-3.204607500000001E-4</v>
      </c>
      <c r="G29" s="30">
        <v>1.0364560000000003E-3</v>
      </c>
      <c r="H29" s="25">
        <f t="shared" si="25"/>
        <v>-423.42681592051446</v>
      </c>
      <c r="I29" s="26">
        <f>(G29/G$183)*100</f>
        <v>2.3386006953205196E-5</v>
      </c>
      <c r="J29" s="31">
        <v>0</v>
      </c>
      <c r="K29" s="31">
        <v>0</v>
      </c>
      <c r="L29" s="29" t="s">
        <v>37</v>
      </c>
      <c r="M29" s="31">
        <v>0</v>
      </c>
      <c r="N29" s="31">
        <v>0</v>
      </c>
      <c r="O29" s="29" t="s">
        <v>37</v>
      </c>
      <c r="P29" s="26">
        <f>(N29/N$183)*100</f>
        <v>0</v>
      </c>
      <c r="Q29" s="28">
        <v>0</v>
      </c>
      <c r="R29" s="28">
        <v>0</v>
      </c>
      <c r="S29" s="29" t="s">
        <v>37</v>
      </c>
      <c r="T29" s="31">
        <v>0</v>
      </c>
      <c r="U29" s="31">
        <v>0</v>
      </c>
      <c r="V29" s="29" t="s">
        <v>37</v>
      </c>
      <c r="W29" s="26">
        <f>(U29/U$183)*100</f>
        <v>0</v>
      </c>
      <c r="X29" s="30">
        <v>0</v>
      </c>
      <c r="Y29" s="30">
        <v>0</v>
      </c>
      <c r="Z29" s="29" t="s">
        <v>37</v>
      </c>
      <c r="AA29" s="30">
        <v>0</v>
      </c>
      <c r="AB29" s="30">
        <v>0</v>
      </c>
      <c r="AC29" s="29" t="s">
        <v>37</v>
      </c>
      <c r="AD29" s="26">
        <f>(AB29/AB$183)*100</f>
        <v>0</v>
      </c>
    </row>
    <row r="30" spans="1:30" x14ac:dyDescent="0.2">
      <c r="A30" s="3"/>
      <c r="B30" s="23" t="s">
        <v>23</v>
      </c>
      <c r="C30" s="30">
        <v>8.587656775000001</v>
      </c>
      <c r="D30" s="30">
        <v>12.481666038999998</v>
      </c>
      <c r="E30" s="25">
        <f t="shared" si="24"/>
        <v>45.344258230441412</v>
      </c>
      <c r="F30" s="30">
        <v>96.123742087999929</v>
      </c>
      <c r="G30" s="30">
        <v>86.442601711999998</v>
      </c>
      <c r="H30" s="25">
        <f t="shared" si="25"/>
        <v>-10.071539211547739</v>
      </c>
      <c r="I30" s="26">
        <f>(G30/G$184)*100</f>
        <v>2.807369595495453</v>
      </c>
      <c r="J30" s="31">
        <v>2</v>
      </c>
      <c r="K30" s="31">
        <v>35</v>
      </c>
      <c r="L30" s="25">
        <f t="shared" si="26"/>
        <v>1650</v>
      </c>
      <c r="M30" s="31">
        <v>27</v>
      </c>
      <c r="N30" s="31">
        <v>62</v>
      </c>
      <c r="O30" s="25">
        <f t="shared" si="27"/>
        <v>129.62962962962962</v>
      </c>
      <c r="P30" s="26">
        <f>(N30/N$184)*100</f>
        <v>0.44665369930120313</v>
      </c>
      <c r="Q30" s="28">
        <v>292818</v>
      </c>
      <c r="R30" s="28">
        <v>518430</v>
      </c>
      <c r="S30" s="25">
        <f t="shared" si="28"/>
        <v>77.048542097821866</v>
      </c>
      <c r="T30" s="31">
        <v>1675469</v>
      </c>
      <c r="U30" s="31">
        <v>2800729</v>
      </c>
      <c r="V30" s="25">
        <f t="shared" si="29"/>
        <v>67.16089644153368</v>
      </c>
      <c r="W30" s="26">
        <f>(U30/U$184)*100</f>
        <v>7.5941302999570413</v>
      </c>
      <c r="X30" s="30">
        <v>5355.1898216</v>
      </c>
      <c r="Y30" s="30">
        <v>11250.925681283999</v>
      </c>
      <c r="Z30" s="25">
        <f t="shared" si="30"/>
        <v>110.09387260006589</v>
      </c>
      <c r="AA30" s="30">
        <v>36440.236014209113</v>
      </c>
      <c r="AB30" s="30">
        <v>53859.606574031997</v>
      </c>
      <c r="AC30" s="25">
        <f t="shared" si="31"/>
        <v>47.802573378038943</v>
      </c>
      <c r="AD30" s="26">
        <f>(AB30/AB$184)*100</f>
        <v>5.6546782431516336</v>
      </c>
    </row>
    <row r="31" spans="1:30" x14ac:dyDescent="0.2">
      <c r="A31" s="3"/>
      <c r="B31" s="23"/>
      <c r="C31" s="30"/>
      <c r="D31" s="30"/>
      <c r="E31" s="25"/>
      <c r="F31" s="30"/>
      <c r="G31" s="30"/>
      <c r="H31" s="25"/>
      <c r="I31" s="26"/>
      <c r="J31" s="31"/>
      <c r="K31" s="31"/>
      <c r="L31" s="25"/>
      <c r="M31" s="31"/>
      <c r="N31" s="31"/>
      <c r="O31" s="25"/>
      <c r="P31" s="26"/>
      <c r="Q31" s="28"/>
      <c r="R31" s="28"/>
      <c r="S31" s="25"/>
      <c r="T31" s="31"/>
      <c r="U31" s="31"/>
      <c r="V31" s="25"/>
      <c r="W31" s="26"/>
      <c r="X31" s="30"/>
      <c r="Y31" s="30"/>
      <c r="Z31" s="25"/>
      <c r="AA31" s="30"/>
      <c r="AB31" s="30"/>
      <c r="AC31" s="25"/>
      <c r="AD31" s="26"/>
    </row>
    <row r="32" spans="1:30" s="2" customFormat="1" ht="15" x14ac:dyDescent="0.25">
      <c r="A32" s="3">
        <v>5</v>
      </c>
      <c r="B32" s="18" t="s">
        <v>13</v>
      </c>
      <c r="C32" s="19">
        <f>C33+C34+C35+C36+C37</f>
        <v>61.889368797910102</v>
      </c>
      <c r="D32" s="19">
        <f>D33+D34+D35+D36+D37</f>
        <v>50.496293609778199</v>
      </c>
      <c r="E32" s="20">
        <f t="shared" ref="E32:E36" si="32">((D32-C32)/C32)*100</f>
        <v>-18.408775868007606</v>
      </c>
      <c r="F32" s="19">
        <f>F33+F34+F35+F36+F37</f>
        <v>476.15661307647827</v>
      </c>
      <c r="G32" s="19">
        <f>G33+G34+G35+G36+G37</f>
        <v>368.5009725502407</v>
      </c>
      <c r="H32" s="20">
        <f t="shared" ref="H32:H35" si="33">((G32-F32)/F32)*100</f>
        <v>-22.609292314700326</v>
      </c>
      <c r="I32" s="21">
        <f>(G32/G$179)*100</f>
        <v>0.24982495643225788</v>
      </c>
      <c r="J32" s="22">
        <f>J33+J34+J35+J36+J37</f>
        <v>14306</v>
      </c>
      <c r="K32" s="22">
        <f>K33+K34+K35+K36+K37</f>
        <v>8421</v>
      </c>
      <c r="L32" s="20">
        <f t="shared" ref="L32:L36" si="34">((K32-J32)/J32)*100</f>
        <v>-41.136586047812109</v>
      </c>
      <c r="M32" s="22">
        <f>M33+M34+M35+M36+M37</f>
        <v>132076</v>
      </c>
      <c r="N32" s="22">
        <f>N33+N34+N35+N36+N37</f>
        <v>56522</v>
      </c>
      <c r="O32" s="20">
        <f t="shared" ref="O32:O35" si="35">((N32-M32)/M32)*100</f>
        <v>-57.204942608800991</v>
      </c>
      <c r="P32" s="21">
        <f>(N32/N$179)*100</f>
        <v>0.50589840376442397</v>
      </c>
      <c r="Q32" s="22">
        <f>Q33+Q34+Q35+Q36+Q37</f>
        <v>14295</v>
      </c>
      <c r="R32" s="22">
        <f>R33+R34+R35+R36+R37</f>
        <v>202036</v>
      </c>
      <c r="S32" s="20">
        <f t="shared" ref="S32:S36" si="36">((R32-Q32)/Q32)*100</f>
        <v>1313.3333333333333</v>
      </c>
      <c r="T32" s="22">
        <f>T33+T34+T35+T36+T37</f>
        <v>55669</v>
      </c>
      <c r="U32" s="22">
        <f>U33+U34+U35+U36+U37</f>
        <v>1252863</v>
      </c>
      <c r="V32" s="20">
        <f t="shared" ref="V32:V35" si="37">((U32-T32)/T32)*100</f>
        <v>2150.5577610519322</v>
      </c>
      <c r="W32" s="21">
        <f>(U32/U$179)*100</f>
        <v>1.8383042671957099</v>
      </c>
      <c r="X32" s="19">
        <f>X33+X34+X35+X36+X37</f>
        <v>2020.3619417999998</v>
      </c>
      <c r="Y32" s="19">
        <f>Y33+Y34+Y35+Y36+Y37</f>
        <v>4845.2510452000006</v>
      </c>
      <c r="Z32" s="20">
        <f t="shared" ref="Z32:Z36" si="38">((Y32-X32)/X32)*100</f>
        <v>139.8209422259867</v>
      </c>
      <c r="AA32" s="19">
        <f>AA33+AA34+AA35+AA36+AA37</f>
        <v>15749.876870268998</v>
      </c>
      <c r="AB32" s="19">
        <f>AB33+AB34+AB35+AB36+AB37</f>
        <v>32982.089745457008</v>
      </c>
      <c r="AC32" s="20">
        <f t="shared" ref="AC32:AC35" si="39">((AB32-AA32)/AA32)*100</f>
        <v>109.41173075274774</v>
      </c>
      <c r="AD32" s="21">
        <f>(AB32/AB$179)*100</f>
        <v>1.3985365279348001</v>
      </c>
    </row>
    <row r="33" spans="1:30" x14ac:dyDescent="0.2">
      <c r="A33" s="3"/>
      <c r="B33" s="23" t="s">
        <v>2</v>
      </c>
      <c r="C33" s="30">
        <v>2.4289960999999995</v>
      </c>
      <c r="D33" s="30">
        <v>1.803821875000005</v>
      </c>
      <c r="E33" s="25">
        <f t="shared" si="32"/>
        <v>-25.737967426131092</v>
      </c>
      <c r="F33" s="30">
        <v>25.706170139999998</v>
      </c>
      <c r="G33" s="30">
        <v>68.474672489</v>
      </c>
      <c r="H33" s="25">
        <f t="shared" si="33"/>
        <v>166.37446230253576</v>
      </c>
      <c r="I33" s="26">
        <f>(G33/G$180)*100</f>
        <v>0.26118186906342172</v>
      </c>
      <c r="J33" s="31">
        <v>26</v>
      </c>
      <c r="K33" s="31">
        <v>85</v>
      </c>
      <c r="L33" s="25">
        <f t="shared" si="34"/>
        <v>226.92307692307691</v>
      </c>
      <c r="M33" s="31">
        <v>5178</v>
      </c>
      <c r="N33" s="31">
        <v>2615</v>
      </c>
      <c r="O33" s="25">
        <f t="shared" si="35"/>
        <v>-49.497875627655461</v>
      </c>
      <c r="P33" s="26">
        <f>(N33/N$180)*100</f>
        <v>0.41356950814486793</v>
      </c>
      <c r="Q33" s="28">
        <v>0</v>
      </c>
      <c r="R33" s="28">
        <v>0</v>
      </c>
      <c r="S33" s="29" t="s">
        <v>37</v>
      </c>
      <c r="T33" s="31">
        <v>0</v>
      </c>
      <c r="U33" s="31">
        <v>0</v>
      </c>
      <c r="V33" s="29" t="s">
        <v>37</v>
      </c>
      <c r="W33" s="29" t="s">
        <v>37</v>
      </c>
      <c r="X33" s="30">
        <v>15.723745200000012</v>
      </c>
      <c r="Y33" s="30">
        <v>17.119868999999962</v>
      </c>
      <c r="Z33" s="25">
        <f t="shared" si="38"/>
        <v>8.879079266687361</v>
      </c>
      <c r="AA33" s="30">
        <v>185.77410169999999</v>
      </c>
      <c r="AB33" s="30">
        <v>470.8232337</v>
      </c>
      <c r="AC33" s="25">
        <f t="shared" si="39"/>
        <v>153.4385737255862</v>
      </c>
      <c r="AD33" s="26">
        <f>(AB33/AB$180)*100</f>
        <v>2.474793005432264</v>
      </c>
    </row>
    <row r="34" spans="1:30" x14ac:dyDescent="0.2">
      <c r="A34" s="3"/>
      <c r="B34" s="23" t="s">
        <v>3</v>
      </c>
      <c r="C34" s="30">
        <v>47.563523887912062</v>
      </c>
      <c r="D34" s="30">
        <v>38.271261476779863</v>
      </c>
      <c r="E34" s="25">
        <f t="shared" si="32"/>
        <v>-19.536530625927327</v>
      </c>
      <c r="F34" s="30">
        <v>317.27520486747727</v>
      </c>
      <c r="G34" s="30">
        <v>240.30808986719282</v>
      </c>
      <c r="H34" s="25">
        <f t="shared" si="33"/>
        <v>-24.258786636804114</v>
      </c>
      <c r="I34" s="26">
        <f>(G34/G$181)*100</f>
        <v>0.76208701393644618</v>
      </c>
      <c r="J34" s="31">
        <v>14280</v>
      </c>
      <c r="K34" s="31">
        <v>8336</v>
      </c>
      <c r="L34" s="25">
        <f t="shared" si="34"/>
        <v>-41.624649859943979</v>
      </c>
      <c r="M34" s="31">
        <v>126895</v>
      </c>
      <c r="N34" s="31">
        <v>53897</v>
      </c>
      <c r="O34" s="25">
        <f t="shared" si="35"/>
        <v>-57.52630127270578</v>
      </c>
      <c r="P34" s="26">
        <f>(N34/N$181)*100</f>
        <v>0.51222250891806209</v>
      </c>
      <c r="Q34" s="28">
        <v>0</v>
      </c>
      <c r="R34" s="28">
        <v>0</v>
      </c>
      <c r="S34" s="29" t="s">
        <v>37</v>
      </c>
      <c r="T34" s="31">
        <v>0</v>
      </c>
      <c r="U34" s="31">
        <v>0</v>
      </c>
      <c r="V34" s="29" t="s">
        <v>37</v>
      </c>
      <c r="W34" s="29" t="s">
        <v>37</v>
      </c>
      <c r="X34" s="30">
        <v>978.15115679999974</v>
      </c>
      <c r="Y34" s="30">
        <v>991.33983830000011</v>
      </c>
      <c r="Z34" s="25">
        <f t="shared" si="38"/>
        <v>1.3483275471601808</v>
      </c>
      <c r="AA34" s="30">
        <v>7805.9497469999988</v>
      </c>
      <c r="AB34" s="30">
        <v>5642.4390075000001</v>
      </c>
      <c r="AC34" s="25">
        <f t="shared" si="39"/>
        <v>-27.716175604787672</v>
      </c>
      <c r="AD34" s="26">
        <f>(AB34/AB$181)*100</f>
        <v>0.57968487661511292</v>
      </c>
    </row>
    <row r="35" spans="1:30" x14ac:dyDescent="0.2">
      <c r="A35" s="3"/>
      <c r="B35" s="23" t="s">
        <v>4</v>
      </c>
      <c r="C35" s="30">
        <v>11.915883825998037</v>
      </c>
      <c r="D35" s="30">
        <v>10.192536297999016</v>
      </c>
      <c r="E35" s="25">
        <f t="shared" si="32"/>
        <v>-14.462607668589609</v>
      </c>
      <c r="F35" s="30">
        <v>133.17523806900098</v>
      </c>
      <c r="G35" s="30">
        <v>57.796106999051624</v>
      </c>
      <c r="H35" s="25">
        <f t="shared" si="33"/>
        <v>-56.601461475063239</v>
      </c>
      <c r="I35" s="26">
        <f>(G35/G$182)*100</f>
        <v>7.0275270208573284E-2</v>
      </c>
      <c r="J35" s="31">
        <v>1</v>
      </c>
      <c r="K35" s="31">
        <v>0</v>
      </c>
      <c r="L35" s="25">
        <f t="shared" si="34"/>
        <v>-100</v>
      </c>
      <c r="M35" s="31">
        <v>3</v>
      </c>
      <c r="N35" s="31">
        <v>7</v>
      </c>
      <c r="O35" s="25">
        <f t="shared" si="35"/>
        <v>133.33333333333331</v>
      </c>
      <c r="P35" s="26">
        <f>(N35/N$182)*100</f>
        <v>1.0526315789473684</v>
      </c>
      <c r="Q35" s="28">
        <v>16672</v>
      </c>
      <c r="R35" s="28">
        <v>39151</v>
      </c>
      <c r="S35" s="25">
        <f t="shared" si="36"/>
        <v>134.83085412667947</v>
      </c>
      <c r="T35" s="31">
        <v>55669</v>
      </c>
      <c r="U35" s="31">
        <v>67411</v>
      </c>
      <c r="V35" s="25">
        <f t="shared" si="37"/>
        <v>21.092529055668326</v>
      </c>
      <c r="W35" s="26">
        <f>(U35/U$182)*100</f>
        <v>0.22734742940682054</v>
      </c>
      <c r="X35" s="30">
        <v>1121.5670398</v>
      </c>
      <c r="Y35" s="30">
        <v>597.68133790000002</v>
      </c>
      <c r="Z35" s="25">
        <f t="shared" si="38"/>
        <v>-46.710154926933328</v>
      </c>
      <c r="AA35" s="30">
        <v>7758.1530215689991</v>
      </c>
      <c r="AB35" s="30">
        <v>3258.7475042570022</v>
      </c>
      <c r="AC35" s="25">
        <f t="shared" si="39"/>
        <v>-57.995833606309077</v>
      </c>
      <c r="AD35" s="26">
        <f>(AB35/AB$182)*100</f>
        <v>0.91970730743906171</v>
      </c>
    </row>
    <row r="36" spans="1:30" s="2" customFormat="1" ht="15" x14ac:dyDescent="0.25">
      <c r="A36" s="3"/>
      <c r="B36" s="23" t="s">
        <v>5</v>
      </c>
      <c r="C36" s="30">
        <v>-1.9035015999999298E-2</v>
      </c>
      <c r="D36" s="30">
        <v>0</v>
      </c>
      <c r="E36" s="25">
        <f t="shared" si="32"/>
        <v>-100</v>
      </c>
      <c r="F36" s="30">
        <v>0</v>
      </c>
      <c r="G36" s="30">
        <v>0</v>
      </c>
      <c r="H36" s="29" t="s">
        <v>37</v>
      </c>
      <c r="I36" s="26">
        <f>(G36/G$183)*100</f>
        <v>0</v>
      </c>
      <c r="J36" s="31">
        <v>-1</v>
      </c>
      <c r="K36" s="31">
        <v>0</v>
      </c>
      <c r="L36" s="25">
        <f t="shared" si="34"/>
        <v>-100</v>
      </c>
      <c r="M36" s="31">
        <v>0</v>
      </c>
      <c r="N36" s="31">
        <v>0</v>
      </c>
      <c r="O36" s="29" t="s">
        <v>37</v>
      </c>
      <c r="P36" s="26">
        <f>(N36/N$183)*100</f>
        <v>0</v>
      </c>
      <c r="Q36" s="33">
        <v>-2377</v>
      </c>
      <c r="R36" s="33">
        <v>0</v>
      </c>
      <c r="S36" s="25">
        <f t="shared" si="36"/>
        <v>-100</v>
      </c>
      <c r="T36" s="31">
        <v>0</v>
      </c>
      <c r="U36" s="31">
        <v>0</v>
      </c>
      <c r="V36" s="29" t="s">
        <v>37</v>
      </c>
      <c r="W36" s="26">
        <f>(U36/U$183)*100</f>
        <v>0</v>
      </c>
      <c r="X36" s="30">
        <v>-95.08</v>
      </c>
      <c r="Y36" s="30">
        <v>0</v>
      </c>
      <c r="Z36" s="25">
        <f t="shared" si="38"/>
        <v>-100</v>
      </c>
      <c r="AA36" s="30">
        <v>0</v>
      </c>
      <c r="AB36" s="30">
        <v>0</v>
      </c>
      <c r="AC36" s="29" t="s">
        <v>37</v>
      </c>
      <c r="AD36" s="26">
        <f>(AB36/AB$183)*100</f>
        <v>0</v>
      </c>
    </row>
    <row r="37" spans="1:30" x14ac:dyDescent="0.2">
      <c r="A37" s="3"/>
      <c r="B37" s="23" t="s">
        <v>23</v>
      </c>
      <c r="C37" s="30">
        <v>0</v>
      </c>
      <c r="D37" s="30">
        <v>0.22867395999931656</v>
      </c>
      <c r="E37" s="29" t="s">
        <v>37</v>
      </c>
      <c r="F37" s="30">
        <v>0</v>
      </c>
      <c r="G37" s="30">
        <v>1.9221031949962242</v>
      </c>
      <c r="H37" s="29" t="s">
        <v>37</v>
      </c>
      <c r="I37" s="26">
        <f>(G37/G$184)*100</f>
        <v>6.2423549987713815E-2</v>
      </c>
      <c r="J37" s="31">
        <v>0</v>
      </c>
      <c r="K37" s="31">
        <v>0</v>
      </c>
      <c r="L37" s="29" t="s">
        <v>37</v>
      </c>
      <c r="M37" s="31">
        <v>0</v>
      </c>
      <c r="N37" s="31">
        <v>3</v>
      </c>
      <c r="O37" s="29" t="s">
        <v>37</v>
      </c>
      <c r="P37" s="26">
        <f>(N37/N$184)*100</f>
        <v>2.1612275772638859E-2</v>
      </c>
      <c r="Q37" s="28">
        <v>0</v>
      </c>
      <c r="R37" s="28">
        <v>162885</v>
      </c>
      <c r="S37" s="29" t="s">
        <v>37</v>
      </c>
      <c r="T37" s="31">
        <v>0</v>
      </c>
      <c r="U37" s="31">
        <v>1185452</v>
      </c>
      <c r="V37" s="29" t="s">
        <v>37</v>
      </c>
      <c r="W37" s="26">
        <f>(U37/U$184)*100</f>
        <v>3.2143334654458449</v>
      </c>
      <c r="X37" s="30">
        <v>0</v>
      </c>
      <c r="Y37" s="30">
        <v>3239.11</v>
      </c>
      <c r="Z37" s="29" t="s">
        <v>37</v>
      </c>
      <c r="AA37" s="30">
        <v>0</v>
      </c>
      <c r="AB37" s="30">
        <v>23610.080000000002</v>
      </c>
      <c r="AC37" s="29" t="s">
        <v>37</v>
      </c>
      <c r="AD37" s="26">
        <f>(AB37/AB$184)*100</f>
        <v>2.4788039532290069</v>
      </c>
    </row>
    <row r="38" spans="1:30" x14ac:dyDescent="0.2">
      <c r="A38" s="3"/>
      <c r="B38" s="23"/>
      <c r="C38" s="30"/>
      <c r="D38" s="30"/>
      <c r="E38" s="25"/>
      <c r="F38" s="30"/>
      <c r="G38" s="30"/>
      <c r="H38" s="25"/>
      <c r="I38" s="26"/>
      <c r="J38" s="31"/>
      <c r="K38" s="31"/>
      <c r="L38" s="25"/>
      <c r="M38" s="31"/>
      <c r="N38" s="31"/>
      <c r="O38" s="25"/>
      <c r="P38" s="26"/>
      <c r="Q38" s="28"/>
      <c r="R38" s="28"/>
      <c r="S38" s="25"/>
      <c r="T38" s="31"/>
      <c r="U38" s="31"/>
      <c r="V38" s="25"/>
      <c r="W38" s="26"/>
      <c r="X38" s="30"/>
      <c r="Y38" s="30"/>
      <c r="Z38" s="25"/>
      <c r="AA38" s="30"/>
      <c r="AB38" s="30"/>
      <c r="AC38" s="25"/>
      <c r="AD38" s="26"/>
    </row>
    <row r="39" spans="1:30" x14ac:dyDescent="0.2">
      <c r="A39" s="3">
        <v>6</v>
      </c>
      <c r="B39" s="18" t="s">
        <v>16</v>
      </c>
      <c r="C39" s="19">
        <f>C40+C41+C42+C43+C44</f>
        <v>101.13736932400008</v>
      </c>
      <c r="D39" s="19">
        <f>D40+D41+D42+D43+D44</f>
        <v>148.10000654899997</v>
      </c>
      <c r="E39" s="20">
        <f t="shared" ref="E39:E44" si="40">((D39-C39)/C39)*100</f>
        <v>46.434505404774825</v>
      </c>
      <c r="F39" s="19">
        <f>F40+F41+F42+F43+F44</f>
        <v>863.36112411357249</v>
      </c>
      <c r="G39" s="19">
        <f>G40+G41+G42+G43+G44</f>
        <v>1119.2163494901861</v>
      </c>
      <c r="H39" s="20">
        <f t="shared" ref="H39:H44" si="41">((G39-F39)/F39)*100</f>
        <v>29.6347864445836</v>
      </c>
      <c r="I39" s="21">
        <f>(G39/G$179)*100</f>
        <v>0.75877188007023566</v>
      </c>
      <c r="J39" s="22">
        <f>J40+J41+J42+J43+J44</f>
        <v>9049</v>
      </c>
      <c r="K39" s="22">
        <f>K40+K41+K42+K43+K44</f>
        <v>14724</v>
      </c>
      <c r="L39" s="20">
        <f t="shared" ref="L39:L41" si="42">((K39-J39)/J39)*100</f>
        <v>62.714112056580838</v>
      </c>
      <c r="M39" s="22">
        <f>M40+M41+M42+M43+M44</f>
        <v>75783</v>
      </c>
      <c r="N39" s="22">
        <f>N40+N41+N42+N43+N44</f>
        <v>84967</v>
      </c>
      <c r="O39" s="20">
        <f t="shared" ref="O39:O44" si="43">((N39-M39)/M39)*100</f>
        <v>12.118812926381906</v>
      </c>
      <c r="P39" s="21">
        <f>(N39/N$179)*100</f>
        <v>0.76049449192618479</v>
      </c>
      <c r="Q39" s="22">
        <f>Q40+Q41+Q42+Q43+Q44</f>
        <v>88821</v>
      </c>
      <c r="R39" s="22">
        <f>R40+R41+R42+R43+R44</f>
        <v>36352</v>
      </c>
      <c r="S39" s="20">
        <f t="shared" ref="S39:S44" si="44">((R39-Q39)/Q39)*100</f>
        <v>-59.072741806554752</v>
      </c>
      <c r="T39" s="22">
        <f>T40+T41+T42+T43+T44</f>
        <v>2776071</v>
      </c>
      <c r="U39" s="22">
        <f>U40+U41+U42+U43+U44</f>
        <v>4225352</v>
      </c>
      <c r="V39" s="20">
        <f t="shared" ref="V39:V44" si="45">((U39-T39)/T39)*100</f>
        <v>52.206193573579348</v>
      </c>
      <c r="W39" s="21">
        <f>(U39/U$179)*100</f>
        <v>6.1997860995208001</v>
      </c>
      <c r="X39" s="19">
        <f>X40+X41+X42+X43+X44</f>
        <v>3291.1822930149565</v>
      </c>
      <c r="Y39" s="19">
        <f>Y40+Y41+Y42+Y43+Y44</f>
        <v>4011.3903387999999</v>
      </c>
      <c r="Z39" s="20">
        <f t="shared" ref="Z39:Z44" si="46">((Y39-X39)/X39)*100</f>
        <v>21.882958209685849</v>
      </c>
      <c r="AA39" s="19">
        <f>AA40+AA41+AA42+AA43+AA44</f>
        <v>67448.041986961965</v>
      </c>
      <c r="AB39" s="19">
        <f>AB40+AB41+AB42+AB43+AB44</f>
        <v>121032.65032818497</v>
      </c>
      <c r="AC39" s="20">
        <f t="shared" ref="AC39:AC44" si="47">((AB39-AA39)/AA39)*100</f>
        <v>79.445758190550848</v>
      </c>
      <c r="AD39" s="21">
        <f>(AB39/AB$179)*100</f>
        <v>5.1321363765327153</v>
      </c>
    </row>
    <row r="40" spans="1:30" x14ac:dyDescent="0.2">
      <c r="A40" s="3"/>
      <c r="B40" s="23" t="s">
        <v>2</v>
      </c>
      <c r="C40" s="30">
        <v>4.3611031860000002</v>
      </c>
      <c r="D40" s="30">
        <v>47.473330445999999</v>
      </c>
      <c r="E40" s="25">
        <f t="shared" si="40"/>
        <v>988.56242150836363</v>
      </c>
      <c r="F40" s="30">
        <v>44.574432991999984</v>
      </c>
      <c r="G40" s="30">
        <v>263.62290164099983</v>
      </c>
      <c r="H40" s="25">
        <f t="shared" si="41"/>
        <v>491.42177240552599</v>
      </c>
      <c r="I40" s="26">
        <f>(G40/G$180)*100</f>
        <v>1.0055326980874539</v>
      </c>
      <c r="J40" s="31">
        <v>43</v>
      </c>
      <c r="K40" s="31">
        <v>347</v>
      </c>
      <c r="L40" s="25">
        <f t="shared" si="42"/>
        <v>706.97674418604652</v>
      </c>
      <c r="M40" s="31">
        <v>292</v>
      </c>
      <c r="N40" s="31">
        <v>2354</v>
      </c>
      <c r="O40" s="25">
        <f t="shared" si="43"/>
        <v>706.16438356164383</v>
      </c>
      <c r="P40" s="26">
        <f>(N40/N$180)*100</f>
        <v>0.37229163371817175</v>
      </c>
      <c r="Q40" s="28">
        <v>0</v>
      </c>
      <c r="R40" s="28">
        <v>0</v>
      </c>
      <c r="S40" s="29" t="s">
        <v>37</v>
      </c>
      <c r="T40" s="31">
        <v>0</v>
      </c>
      <c r="U40" s="31">
        <v>0</v>
      </c>
      <c r="V40" s="29" t="s">
        <v>37</v>
      </c>
      <c r="W40" s="29" t="s">
        <v>37</v>
      </c>
      <c r="X40" s="30">
        <v>4.2548224149999871</v>
      </c>
      <c r="Y40" s="30">
        <v>53.296052199999977</v>
      </c>
      <c r="Z40" s="25">
        <f t="shared" si="46"/>
        <v>1152.6034462004718</v>
      </c>
      <c r="AA40" s="30">
        <v>55.116970491999972</v>
      </c>
      <c r="AB40" s="30">
        <v>288.19678598499979</v>
      </c>
      <c r="AC40" s="25">
        <f t="shared" si="47"/>
        <v>422.88212398544385</v>
      </c>
      <c r="AD40" s="26">
        <f>(AB40/AB$180)*100</f>
        <v>1.5148517301042796</v>
      </c>
    </row>
    <row r="41" spans="1:30" s="2" customFormat="1" ht="15" x14ac:dyDescent="0.25">
      <c r="A41" s="3"/>
      <c r="B41" s="23" t="s">
        <v>3</v>
      </c>
      <c r="C41" s="30">
        <v>51.797665296000069</v>
      </c>
      <c r="D41" s="30">
        <v>67.878433869999952</v>
      </c>
      <c r="E41" s="25">
        <f t="shared" si="40"/>
        <v>31.045354036915786</v>
      </c>
      <c r="F41" s="30">
        <v>479.87506611999618</v>
      </c>
      <c r="G41" s="30">
        <v>355.80271860099981</v>
      </c>
      <c r="H41" s="25">
        <f t="shared" si="41"/>
        <v>-25.855135279725328</v>
      </c>
      <c r="I41" s="26">
        <f>(G41/G$181)*100</f>
        <v>1.1283541536989417</v>
      </c>
      <c r="J41" s="31">
        <v>9006</v>
      </c>
      <c r="K41" s="31">
        <v>14368</v>
      </c>
      <c r="L41" s="25">
        <f t="shared" si="42"/>
        <v>59.538085720630697</v>
      </c>
      <c r="M41" s="31">
        <v>75485</v>
      </c>
      <c r="N41" s="31">
        <v>82568</v>
      </c>
      <c r="O41" s="25">
        <f t="shared" si="43"/>
        <v>9.3833211896403252</v>
      </c>
      <c r="P41" s="26">
        <f>(N41/N$181)*100</f>
        <v>0.78470393744265088</v>
      </c>
      <c r="Q41" s="33">
        <v>0</v>
      </c>
      <c r="R41" s="33">
        <v>0</v>
      </c>
      <c r="S41" s="29" t="s">
        <v>37</v>
      </c>
      <c r="T41" s="31">
        <v>0</v>
      </c>
      <c r="U41" s="31">
        <v>0</v>
      </c>
      <c r="V41" s="29" t="s">
        <v>37</v>
      </c>
      <c r="W41" s="29" t="s">
        <v>37</v>
      </c>
      <c r="X41" s="30">
        <v>1053.1489930999567</v>
      </c>
      <c r="Y41" s="30">
        <v>1656.1423742999996</v>
      </c>
      <c r="Z41" s="25">
        <f t="shared" si="46"/>
        <v>57.256227290796211</v>
      </c>
      <c r="AA41" s="30">
        <v>8605.0006819699629</v>
      </c>
      <c r="AB41" s="30">
        <v>14340.024243299998</v>
      </c>
      <c r="AC41" s="25">
        <f t="shared" si="47"/>
        <v>66.647566610269038</v>
      </c>
      <c r="AD41" s="26">
        <f>(AB41/AB$181)*100</f>
        <v>1.473245022779289</v>
      </c>
    </row>
    <row r="42" spans="1:30" x14ac:dyDescent="0.2">
      <c r="A42" s="3"/>
      <c r="B42" s="23" t="s">
        <v>4</v>
      </c>
      <c r="C42" s="30">
        <v>42.491717514000001</v>
      </c>
      <c r="D42" s="30">
        <v>31.107780334999994</v>
      </c>
      <c r="E42" s="25">
        <f t="shared" si="40"/>
        <v>-26.790955614465979</v>
      </c>
      <c r="F42" s="30">
        <v>257.68000917157627</v>
      </c>
      <c r="G42" s="30">
        <v>368.90965059825425</v>
      </c>
      <c r="H42" s="25">
        <f t="shared" si="41"/>
        <v>43.165801563060214</v>
      </c>
      <c r="I42" s="26">
        <f>(G42/G$182)*100</f>
        <v>0.44856352312393777</v>
      </c>
      <c r="J42" s="31">
        <v>0</v>
      </c>
      <c r="K42" s="31">
        <v>1</v>
      </c>
      <c r="L42" s="29" t="s">
        <v>37</v>
      </c>
      <c r="M42" s="31">
        <v>2</v>
      </c>
      <c r="N42" s="31">
        <v>4</v>
      </c>
      <c r="O42" s="25">
        <f t="shared" si="43"/>
        <v>100</v>
      </c>
      <c r="P42" s="26">
        <f>(N42/N$182)*100</f>
        <v>0.60150375939849632</v>
      </c>
      <c r="Q42" s="34">
        <v>1768</v>
      </c>
      <c r="R42" s="34">
        <v>3625</v>
      </c>
      <c r="S42" s="25">
        <f t="shared" si="44"/>
        <v>105.03393665158372</v>
      </c>
      <c r="T42" s="31">
        <v>12308</v>
      </c>
      <c r="U42" s="31">
        <v>20871</v>
      </c>
      <c r="V42" s="25">
        <f t="shared" si="45"/>
        <v>69.572635684107894</v>
      </c>
      <c r="W42" s="26">
        <f>(U42/U$182)*100</f>
        <v>7.0388633889865923E-2</v>
      </c>
      <c r="X42" s="30">
        <v>253.44622379999998</v>
      </c>
      <c r="Y42" s="30">
        <v>478.83996079999997</v>
      </c>
      <c r="Z42" s="25">
        <f t="shared" si="46"/>
        <v>88.931582258595085</v>
      </c>
      <c r="AA42" s="30">
        <v>1751.5453591999999</v>
      </c>
      <c r="AB42" s="30">
        <v>2175.4807402999995</v>
      </c>
      <c r="AC42" s="25">
        <f t="shared" si="47"/>
        <v>24.203505714155625</v>
      </c>
      <c r="AD42" s="26">
        <f>(AB42/AB$182)*100</f>
        <v>0.61397992063918272</v>
      </c>
    </row>
    <row r="43" spans="1:30" x14ac:dyDescent="0.2">
      <c r="A43" s="3"/>
      <c r="B43" s="23" t="s">
        <v>5</v>
      </c>
      <c r="C43" s="35">
        <v>0.55604419999999999</v>
      </c>
      <c r="D43" s="35">
        <v>0.29453220100000005</v>
      </c>
      <c r="E43" s="25">
        <f t="shared" si="40"/>
        <v>-47.030793415343588</v>
      </c>
      <c r="F43" s="36">
        <v>4.0532010219999988</v>
      </c>
      <c r="G43" s="36">
        <v>1.8597728479322031</v>
      </c>
      <c r="H43" s="25">
        <f t="shared" si="41"/>
        <v>-54.11594841120111</v>
      </c>
      <c r="I43" s="26">
        <f>(G43/G$183)*100</f>
        <v>4.1962862632976917E-2</v>
      </c>
      <c r="J43" s="28">
        <v>0</v>
      </c>
      <c r="K43" s="28">
        <v>0</v>
      </c>
      <c r="L43" s="29" t="s">
        <v>37</v>
      </c>
      <c r="M43" s="28">
        <v>0</v>
      </c>
      <c r="N43" s="28">
        <v>0</v>
      </c>
      <c r="O43" s="29" t="s">
        <v>37</v>
      </c>
      <c r="P43" s="26">
        <f>(N43/N$183)*100</f>
        <v>0</v>
      </c>
      <c r="Q43" s="28">
        <v>1015</v>
      </c>
      <c r="R43" s="28">
        <v>343</v>
      </c>
      <c r="S43" s="25">
        <f t="shared" si="44"/>
        <v>-66.206896551724142</v>
      </c>
      <c r="T43" s="28">
        <v>7300</v>
      </c>
      <c r="U43" s="28">
        <v>2315</v>
      </c>
      <c r="V43" s="25">
        <f t="shared" si="45"/>
        <v>-68.287671232876718</v>
      </c>
      <c r="W43" s="26">
        <f>(U43/U$183)*100</f>
        <v>0.1427325106432828</v>
      </c>
      <c r="X43" s="35">
        <v>196.5028537</v>
      </c>
      <c r="Y43" s="35">
        <v>77.6307489</v>
      </c>
      <c r="Z43" s="25">
        <f t="shared" si="46"/>
        <v>-60.493831291367137</v>
      </c>
      <c r="AA43" s="36">
        <v>1448.8482101</v>
      </c>
      <c r="AB43" s="36">
        <v>517.80687999999998</v>
      </c>
      <c r="AC43" s="25">
        <f t="shared" si="47"/>
        <v>-64.260791683328861</v>
      </c>
      <c r="AD43" s="26">
        <f>(AB43/AB$183)*100</f>
        <v>0.8755941992818449</v>
      </c>
    </row>
    <row r="44" spans="1:30" x14ac:dyDescent="0.2">
      <c r="A44" s="3"/>
      <c r="B44" s="23" t="s">
        <v>23</v>
      </c>
      <c r="C44" s="30">
        <v>1.9308391280000001</v>
      </c>
      <c r="D44" s="30">
        <v>1.3459296969999999</v>
      </c>
      <c r="E44" s="25">
        <f t="shared" si="40"/>
        <v>-30.293017295845903</v>
      </c>
      <c r="F44" s="30">
        <v>77.178414807999985</v>
      </c>
      <c r="G44" s="30">
        <v>129.021305802</v>
      </c>
      <c r="H44" s="25">
        <f t="shared" si="41"/>
        <v>67.172785451698871</v>
      </c>
      <c r="I44" s="26">
        <f>(G44/G$184)*100</f>
        <v>4.1901849771531534</v>
      </c>
      <c r="J44" s="31">
        <v>0</v>
      </c>
      <c r="K44" s="31">
        <v>8</v>
      </c>
      <c r="L44" s="29" t="s">
        <v>37</v>
      </c>
      <c r="M44" s="31">
        <v>4</v>
      </c>
      <c r="N44" s="31">
        <v>41</v>
      </c>
      <c r="O44" s="25">
        <f t="shared" si="43"/>
        <v>925</v>
      </c>
      <c r="P44" s="26">
        <f>(N44/N$184)*100</f>
        <v>0.29536776889273109</v>
      </c>
      <c r="Q44" s="28">
        <v>86038</v>
      </c>
      <c r="R44" s="28">
        <v>32384</v>
      </c>
      <c r="S44" s="25">
        <f t="shared" si="44"/>
        <v>-62.36081731328018</v>
      </c>
      <c r="T44" s="31">
        <v>2756463</v>
      </c>
      <c r="U44" s="31">
        <v>4202166</v>
      </c>
      <c r="V44" s="25">
        <f t="shared" si="45"/>
        <v>52.447756418279511</v>
      </c>
      <c r="W44" s="26">
        <f>(U44/U$184)*100</f>
        <v>11.394103515923634</v>
      </c>
      <c r="X44" s="30">
        <v>1783.8294000000001</v>
      </c>
      <c r="Y44" s="30">
        <v>1745.4812026000002</v>
      </c>
      <c r="Z44" s="25">
        <f t="shared" si="46"/>
        <v>-2.1497682121395627</v>
      </c>
      <c r="AA44" s="30">
        <v>55587.530765199997</v>
      </c>
      <c r="AB44" s="30">
        <v>103711.14167859998</v>
      </c>
      <c r="AC44" s="25">
        <f t="shared" si="47"/>
        <v>86.572672415820406</v>
      </c>
      <c r="AD44" s="26">
        <f>(AB44/AB$184)*100</f>
        <v>10.888552177155148</v>
      </c>
    </row>
    <row r="45" spans="1:30" x14ac:dyDescent="0.2">
      <c r="A45" s="3"/>
      <c r="B45" s="23"/>
      <c r="C45" s="30"/>
      <c r="D45" s="30"/>
      <c r="E45" s="25"/>
      <c r="F45" s="30"/>
      <c r="G45" s="30"/>
      <c r="H45" s="25"/>
      <c r="I45" s="26"/>
      <c r="J45" s="31"/>
      <c r="K45" s="31"/>
      <c r="L45" s="25"/>
      <c r="M45" s="31"/>
      <c r="N45" s="31"/>
      <c r="O45" s="25"/>
      <c r="P45" s="26"/>
      <c r="Q45" s="28"/>
      <c r="R45" s="28"/>
      <c r="S45" s="25"/>
      <c r="T45" s="31"/>
      <c r="U45" s="31"/>
      <c r="V45" s="25"/>
      <c r="W45" s="26"/>
      <c r="X45" s="30"/>
      <c r="Y45" s="30"/>
      <c r="Z45" s="25"/>
      <c r="AA45" s="30"/>
      <c r="AB45" s="30"/>
      <c r="AC45" s="25"/>
      <c r="AD45" s="26"/>
    </row>
    <row r="46" spans="1:30" x14ac:dyDescent="0.2">
      <c r="A46" s="3">
        <v>7</v>
      </c>
      <c r="B46" s="18" t="s">
        <v>41</v>
      </c>
      <c r="C46" s="19">
        <f>C47+C48+C49+C50+C51</f>
        <v>24.201514180999414</v>
      </c>
      <c r="D46" s="19">
        <f>D47+D48+D49+D50+D51</f>
        <v>25.093978453999881</v>
      </c>
      <c r="E46" s="20">
        <f t="shared" ref="E46:E51" si="48">((D46-C46)/C46)*100</f>
        <v>3.6876381631573278</v>
      </c>
      <c r="F46" s="19">
        <f>F47+F48+F49+F50+F51</f>
        <v>177.42134200799813</v>
      </c>
      <c r="G46" s="19">
        <f>G47+G48+G49+G50+G51</f>
        <v>185.46372698600541</v>
      </c>
      <c r="H46" s="20">
        <f t="shared" ref="H46:H51" si="49">((G46-F46)/F46)*100</f>
        <v>4.532929853300697</v>
      </c>
      <c r="I46" s="21">
        <f>(G46/G$179)*100</f>
        <v>0.12573499384109754</v>
      </c>
      <c r="J46" s="22">
        <f>J47+J48+J49+J50+J51</f>
        <v>4978</v>
      </c>
      <c r="K46" s="22">
        <f>K47+K48+K49+K50+K51</f>
        <v>4505</v>
      </c>
      <c r="L46" s="20">
        <f t="shared" ref="L46:L51" si="50">((K46-J46)/J46)*100</f>
        <v>-9.5018079550020094</v>
      </c>
      <c r="M46" s="22">
        <f>M47+M48+M49+M50+M51</f>
        <v>39933</v>
      </c>
      <c r="N46" s="22">
        <f>N47+N48+N49+N50+N51</f>
        <v>40406</v>
      </c>
      <c r="O46" s="20">
        <f t="shared" ref="O46:O51" si="51">((N46-M46)/M46)*100</f>
        <v>1.1844840107179526</v>
      </c>
      <c r="P46" s="21">
        <f>(N46/N$179)*100</f>
        <v>0.36165264680133957</v>
      </c>
      <c r="Q46" s="22">
        <f>Q47+Q48+Q49+Q50+Q51</f>
        <v>23898</v>
      </c>
      <c r="R46" s="22">
        <f>R47+R48+R49+R50+R51</f>
        <v>17860</v>
      </c>
      <c r="S46" s="20">
        <f t="shared" ref="S46:S51" si="52">((R46-Q46)/Q46)*100</f>
        <v>-25.265712611934056</v>
      </c>
      <c r="T46" s="22">
        <f>T47+T48+T49+T50+T51</f>
        <v>127666</v>
      </c>
      <c r="U46" s="22">
        <f>U47+U48+U49+U50+U51</f>
        <v>97620</v>
      </c>
      <c r="V46" s="20">
        <f t="shared" ref="V46:V51" si="53">((U46-T46)/T46)*100</f>
        <v>-23.534848745946455</v>
      </c>
      <c r="W46" s="21">
        <f>(U46/U$179)*100</f>
        <v>0.1432361419912993</v>
      </c>
      <c r="X46" s="19">
        <f>X47+X48+X49+X50+X51</f>
        <v>1973.777633585682</v>
      </c>
      <c r="Y46" s="19">
        <f>Y47+Y48+Y49+Y50+Y51</f>
        <v>984.61312694007881</v>
      </c>
      <c r="Z46" s="20">
        <f t="shared" ref="Z46:Z51" si="54">((Y46-X46)/X46)*100</f>
        <v>-50.115296161737731</v>
      </c>
      <c r="AA46" s="19">
        <f>AA47+AA48+AA49+AA50+AA51</f>
        <v>17252.731902783034</v>
      </c>
      <c r="AB46" s="19">
        <f>AB47+AB48+AB49+AB50+AB51</f>
        <v>11312.853051318569</v>
      </c>
      <c r="AC46" s="20">
        <f t="shared" ref="AC46:AC51" si="55">((AB46-AA46)/AA46)*100</f>
        <v>-34.428627796078516</v>
      </c>
      <c r="AD46" s="21">
        <f>(AB46/AB$179)*100</f>
        <v>0.47969787086056132</v>
      </c>
    </row>
    <row r="47" spans="1:30" s="2" customFormat="1" ht="15" x14ac:dyDescent="0.25">
      <c r="A47" s="3"/>
      <c r="B47" s="23" t="s">
        <v>2</v>
      </c>
      <c r="C47" s="30">
        <v>0.2401423</v>
      </c>
      <c r="D47" s="30">
        <v>0.42043005299999997</v>
      </c>
      <c r="E47" s="25">
        <f t="shared" si="48"/>
        <v>75.075383637118478</v>
      </c>
      <c r="F47" s="30">
        <v>3.9762399549999996</v>
      </c>
      <c r="G47" s="30">
        <v>3.2114568439999993</v>
      </c>
      <c r="H47" s="25">
        <f t="shared" si="49"/>
        <v>-19.233826923304996</v>
      </c>
      <c r="I47" s="26">
        <f>(G47/G$180)*100</f>
        <v>1.2249409459638979E-2</v>
      </c>
      <c r="J47" s="31">
        <v>15</v>
      </c>
      <c r="K47" s="31">
        <v>7</v>
      </c>
      <c r="L47" s="25">
        <f t="shared" si="50"/>
        <v>-53.333333333333336</v>
      </c>
      <c r="M47" s="31">
        <v>1017</v>
      </c>
      <c r="N47" s="31">
        <v>66</v>
      </c>
      <c r="O47" s="25">
        <f t="shared" si="51"/>
        <v>-93.510324483775804</v>
      </c>
      <c r="P47" s="26">
        <f>(N47/N$180)*100</f>
        <v>1.0438083188359957E-2</v>
      </c>
      <c r="Q47" s="28">
        <v>0</v>
      </c>
      <c r="R47" s="28">
        <v>0</v>
      </c>
      <c r="S47" s="29" t="s">
        <v>37</v>
      </c>
      <c r="T47" s="31">
        <v>0</v>
      </c>
      <c r="U47" s="31">
        <v>0</v>
      </c>
      <c r="V47" s="29" t="s">
        <v>37</v>
      </c>
      <c r="W47" s="29" t="s">
        <v>37</v>
      </c>
      <c r="X47" s="30">
        <v>0.51341999999999999</v>
      </c>
      <c r="Y47" s="30">
        <v>0.56414759999999997</v>
      </c>
      <c r="Z47" s="25">
        <f t="shared" si="54"/>
        <v>9.8803318920182281</v>
      </c>
      <c r="AA47" s="30">
        <v>11.307756099999988</v>
      </c>
      <c r="AB47" s="30">
        <v>4.5543026999999991</v>
      </c>
      <c r="AC47" s="25">
        <f t="shared" si="55"/>
        <v>-59.724080889930022</v>
      </c>
      <c r="AD47" s="26">
        <f>(AB47/AB$180)*100</f>
        <v>2.3938828120285416E-2</v>
      </c>
    </row>
    <row r="48" spans="1:30" x14ac:dyDescent="0.2">
      <c r="A48" s="3"/>
      <c r="B48" s="23" t="s">
        <v>3</v>
      </c>
      <c r="C48" s="30">
        <v>22.116951978999527</v>
      </c>
      <c r="D48" s="30">
        <v>23.434194841999975</v>
      </c>
      <c r="E48" s="25">
        <f t="shared" si="48"/>
        <v>5.9558064974377833</v>
      </c>
      <c r="F48" s="30">
        <v>154.36451645200125</v>
      </c>
      <c r="G48" s="30">
        <v>173.74341248700296</v>
      </c>
      <c r="H48" s="25">
        <f t="shared" si="49"/>
        <v>12.553983571106158</v>
      </c>
      <c r="I48" s="26">
        <f>(G48/G$181)*100</f>
        <v>0.55099101526928984</v>
      </c>
      <c r="J48" s="31">
        <v>4959</v>
      </c>
      <c r="K48" s="31">
        <v>4498</v>
      </c>
      <c r="L48" s="25">
        <f t="shared" si="50"/>
        <v>-9.2962290784432344</v>
      </c>
      <c r="M48" s="31">
        <v>38883</v>
      </c>
      <c r="N48" s="31">
        <v>40325</v>
      </c>
      <c r="O48" s="25">
        <f t="shared" si="51"/>
        <v>3.7085615821824449</v>
      </c>
      <c r="P48" s="26">
        <f>(N48/N$181)*100</f>
        <v>0.38323789212981907</v>
      </c>
      <c r="Q48" s="34">
        <v>0</v>
      </c>
      <c r="R48" s="34">
        <v>0</v>
      </c>
      <c r="S48" s="29" t="s">
        <v>37</v>
      </c>
      <c r="T48" s="31">
        <v>0</v>
      </c>
      <c r="U48" s="31">
        <v>0</v>
      </c>
      <c r="V48" s="29" t="s">
        <v>37</v>
      </c>
      <c r="W48" s="29" t="s">
        <v>37</v>
      </c>
      <c r="X48" s="30">
        <v>1357.7212863370019</v>
      </c>
      <c r="Y48" s="30">
        <v>572.83132739999974</v>
      </c>
      <c r="Z48" s="25">
        <f t="shared" si="54"/>
        <v>-57.809357990884699</v>
      </c>
      <c r="AA48" s="30">
        <v>11219.497878711885</v>
      </c>
      <c r="AB48" s="30">
        <v>7560.9552966820193</v>
      </c>
      <c r="AC48" s="25">
        <f t="shared" si="55"/>
        <v>-32.608790710426199</v>
      </c>
      <c r="AD48" s="26">
        <f>(AB48/AB$181)*100</f>
        <v>0.77678667548264146</v>
      </c>
    </row>
    <row r="49" spans="1:30" x14ac:dyDescent="0.2">
      <c r="A49" s="3"/>
      <c r="B49" s="23" t="s">
        <v>4</v>
      </c>
      <c r="C49" s="30">
        <v>1.0050228749998862</v>
      </c>
      <c r="D49" s="30">
        <v>1.1130078309999036</v>
      </c>
      <c r="E49" s="25">
        <f t="shared" si="48"/>
        <v>10.744527183028515</v>
      </c>
      <c r="F49" s="30">
        <v>11.774844508996905</v>
      </c>
      <c r="G49" s="30">
        <v>5.3108995380024346</v>
      </c>
      <c r="H49" s="25">
        <f t="shared" si="49"/>
        <v>-54.896223606651532</v>
      </c>
      <c r="I49" s="26">
        <f>(G49/G$182)*100</f>
        <v>6.4576131414842931E-3</v>
      </c>
      <c r="J49" s="31">
        <v>0</v>
      </c>
      <c r="K49" s="31">
        <v>0</v>
      </c>
      <c r="L49" s="29" t="s">
        <v>37</v>
      </c>
      <c r="M49" s="31">
        <v>3</v>
      </c>
      <c r="N49" s="31">
        <v>0</v>
      </c>
      <c r="O49" s="25">
        <f t="shared" si="51"/>
        <v>-100</v>
      </c>
      <c r="P49" s="26">
        <f>(N49/N$182)*100</f>
        <v>0</v>
      </c>
      <c r="Q49" s="34">
        <v>16775</v>
      </c>
      <c r="R49" s="34">
        <v>12348</v>
      </c>
      <c r="S49" s="25">
        <f t="shared" si="52"/>
        <v>-26.390461997019376</v>
      </c>
      <c r="T49" s="31">
        <v>73620</v>
      </c>
      <c r="U49" s="31">
        <v>60489</v>
      </c>
      <c r="V49" s="25">
        <f t="shared" si="53"/>
        <v>-17.836185819070906</v>
      </c>
      <c r="W49" s="26">
        <f>(U49/U$182)*100</f>
        <v>0.2040025909330698</v>
      </c>
      <c r="X49" s="30">
        <v>91.674684300003207</v>
      </c>
      <c r="Y49" s="30">
        <v>78.297439200002117</v>
      </c>
      <c r="Z49" s="25">
        <f t="shared" si="54"/>
        <v>-14.592081993131686</v>
      </c>
      <c r="AA49" s="30">
        <v>785.97310919962581</v>
      </c>
      <c r="AB49" s="30">
        <v>387.06280049983729</v>
      </c>
      <c r="AC49" s="25">
        <f t="shared" si="55"/>
        <v>-50.753684067640414</v>
      </c>
      <c r="AD49" s="26">
        <f>(AB49/AB$182)*100</f>
        <v>0.10923966511443262</v>
      </c>
    </row>
    <row r="50" spans="1:30" s="2" customFormat="1" ht="15" x14ac:dyDescent="0.25">
      <c r="A50" s="3"/>
      <c r="B50" s="23" t="s">
        <v>5</v>
      </c>
      <c r="C50" s="30">
        <v>0.54</v>
      </c>
      <c r="D50" s="30">
        <v>0</v>
      </c>
      <c r="E50" s="25">
        <f t="shared" si="48"/>
        <v>-100</v>
      </c>
      <c r="F50" s="30">
        <v>2.6787532000000001</v>
      </c>
      <c r="G50" s="30">
        <v>0.8465338</v>
      </c>
      <c r="H50" s="25">
        <f t="shared" si="49"/>
        <v>-68.398216005864214</v>
      </c>
      <c r="I50" s="26">
        <f>(G50/G$183)*100</f>
        <v>1.9100709854468701E-2</v>
      </c>
      <c r="J50" s="31">
        <v>1</v>
      </c>
      <c r="K50" s="31">
        <v>0</v>
      </c>
      <c r="L50" s="25">
        <f t="shared" si="50"/>
        <v>-100</v>
      </c>
      <c r="M50" s="31">
        <v>1</v>
      </c>
      <c r="N50" s="31">
        <v>0</v>
      </c>
      <c r="O50" s="25">
        <f t="shared" si="51"/>
        <v>-100</v>
      </c>
      <c r="P50" s="26">
        <f>(N50/N$183)*100</f>
        <v>0</v>
      </c>
      <c r="Q50" s="34">
        <v>53</v>
      </c>
      <c r="R50" s="34">
        <v>0</v>
      </c>
      <c r="S50" s="25">
        <f t="shared" si="52"/>
        <v>-100</v>
      </c>
      <c r="T50" s="31">
        <v>53</v>
      </c>
      <c r="U50" s="31">
        <v>0</v>
      </c>
      <c r="V50" s="25">
        <f t="shared" si="53"/>
        <v>-100</v>
      </c>
      <c r="W50" s="26">
        <f>(U50/U$183)*100</f>
        <v>0</v>
      </c>
      <c r="X50" s="30">
        <v>5.3E-3</v>
      </c>
      <c r="Y50" s="30">
        <v>0</v>
      </c>
      <c r="Z50" s="25">
        <f t="shared" si="54"/>
        <v>-100</v>
      </c>
      <c r="AA50" s="30">
        <v>5.3E-3</v>
      </c>
      <c r="AB50" s="30">
        <v>0</v>
      </c>
      <c r="AC50" s="25">
        <f t="shared" si="55"/>
        <v>-100</v>
      </c>
      <c r="AD50" s="26">
        <f>(AB50/AB$183)*100</f>
        <v>0</v>
      </c>
    </row>
    <row r="51" spans="1:30" s="2" customFormat="1" ht="15" x14ac:dyDescent="0.25">
      <c r="A51" s="3"/>
      <c r="B51" s="23" t="s">
        <v>23</v>
      </c>
      <c r="C51" s="30">
        <v>0.29939702700000009</v>
      </c>
      <c r="D51" s="30">
        <v>0.12634572800000002</v>
      </c>
      <c r="E51" s="25">
        <f t="shared" si="48"/>
        <v>-57.799939008746414</v>
      </c>
      <c r="F51" s="30">
        <v>4.6269878920000007</v>
      </c>
      <c r="G51" s="30">
        <v>2.3514243170000002</v>
      </c>
      <c r="H51" s="25">
        <f t="shared" si="49"/>
        <v>-49.180236216619868</v>
      </c>
      <c r="I51" s="26">
        <f>(G51/G$184)*100</f>
        <v>7.6366479061424006E-2</v>
      </c>
      <c r="J51" s="31">
        <v>3</v>
      </c>
      <c r="K51" s="31">
        <v>0</v>
      </c>
      <c r="L51" s="25">
        <f t="shared" si="50"/>
        <v>-100</v>
      </c>
      <c r="M51" s="31">
        <v>29</v>
      </c>
      <c r="N51" s="31">
        <v>15</v>
      </c>
      <c r="O51" s="25">
        <f t="shared" si="51"/>
        <v>-48.275862068965516</v>
      </c>
      <c r="P51" s="26">
        <f>(N51/N$184)*100</f>
        <v>0.10806137886319429</v>
      </c>
      <c r="Q51" s="34">
        <v>7070</v>
      </c>
      <c r="R51" s="34">
        <v>5512</v>
      </c>
      <c r="S51" s="25">
        <f t="shared" si="52"/>
        <v>-22.036775106082036</v>
      </c>
      <c r="T51" s="31">
        <v>53993</v>
      </c>
      <c r="U51" s="31">
        <v>37131</v>
      </c>
      <c r="V51" s="25">
        <f t="shared" si="53"/>
        <v>-31.229974255922066</v>
      </c>
      <c r="W51" s="26">
        <f>(U51/U$184)*100</f>
        <v>0.10068009156462654</v>
      </c>
      <c r="X51" s="30">
        <v>523.86294294867685</v>
      </c>
      <c r="Y51" s="30">
        <v>332.92021274007698</v>
      </c>
      <c r="Z51" s="25">
        <f t="shared" si="54"/>
        <v>-36.448985899601347</v>
      </c>
      <c r="AA51" s="30">
        <v>5235.9478587715239</v>
      </c>
      <c r="AB51" s="30">
        <v>3360.2806514367112</v>
      </c>
      <c r="AC51" s="25">
        <f t="shared" si="55"/>
        <v>-35.822877880508308</v>
      </c>
      <c r="AD51" s="26">
        <f>(AB51/AB$184)*100</f>
        <v>0.35279325452265564</v>
      </c>
    </row>
    <row r="52" spans="1:30" s="2" customFormat="1" ht="15" x14ac:dyDescent="0.25">
      <c r="A52" s="3"/>
      <c r="B52" s="23"/>
      <c r="C52" s="30"/>
      <c r="D52" s="30"/>
      <c r="E52" s="25"/>
      <c r="F52" s="30"/>
      <c r="G52" s="30"/>
      <c r="H52" s="25"/>
      <c r="I52" s="26"/>
      <c r="J52" s="31"/>
      <c r="K52" s="31"/>
      <c r="L52" s="25"/>
      <c r="M52" s="31"/>
      <c r="N52" s="31"/>
      <c r="O52" s="25"/>
      <c r="P52" s="26"/>
      <c r="Q52" s="34"/>
      <c r="R52" s="34"/>
      <c r="S52" s="25"/>
      <c r="T52" s="31"/>
      <c r="U52" s="31"/>
      <c r="V52" s="25"/>
      <c r="W52" s="26"/>
      <c r="X52" s="30"/>
      <c r="Y52" s="30"/>
      <c r="Z52" s="25"/>
      <c r="AA52" s="30"/>
      <c r="AB52" s="30"/>
      <c r="AC52" s="25"/>
      <c r="AD52" s="26"/>
    </row>
    <row r="53" spans="1:30" x14ac:dyDescent="0.2">
      <c r="A53" s="3">
        <v>8</v>
      </c>
      <c r="B53" s="18" t="s">
        <v>18</v>
      </c>
      <c r="C53" s="19">
        <f>C54+C55+C56+C57+C58</f>
        <v>58.970962738000004</v>
      </c>
      <c r="D53" s="19">
        <f>D54+D55+D56+D57+D58</f>
        <v>54.740734187948533</v>
      </c>
      <c r="E53" s="20">
        <f t="shared" ref="E53:E58" si="56">((D53-C53)/C53)*100</f>
        <v>-7.1734093418922189</v>
      </c>
      <c r="F53" s="19">
        <f>F54+F55+F56+F57+F58</f>
        <v>441.57056045019698</v>
      </c>
      <c r="G53" s="19">
        <f>G54+G55+G56+G57+G58</f>
        <v>322.8099002669486</v>
      </c>
      <c r="H53" s="20">
        <f t="shared" ref="H53:H58" si="57">((G53-F53)/F53)*100</f>
        <v>-26.895058416522978</v>
      </c>
      <c r="I53" s="21">
        <f>(G53/G$179)*100</f>
        <v>0.21884872843611511</v>
      </c>
      <c r="J53" s="22">
        <f>J54+J55+J56+J57+J58</f>
        <v>12541</v>
      </c>
      <c r="K53" s="22">
        <f>K54+K55+K56+K57+K58</f>
        <v>11690</v>
      </c>
      <c r="L53" s="20">
        <f t="shared" ref="L53:L57" si="58">((K53-J53)/J53)*100</f>
        <v>-6.785742763734949</v>
      </c>
      <c r="M53" s="22">
        <f>M54+M55+M56+M57+M58</f>
        <v>103303</v>
      </c>
      <c r="N53" s="22">
        <f>N54+N55+N56+N57+N58</f>
        <v>74948</v>
      </c>
      <c r="O53" s="20">
        <f t="shared" ref="O53:O57" si="59">((N53-M53)/M53)*100</f>
        <v>-27.448380008325024</v>
      </c>
      <c r="P53" s="21">
        <f>(N53/N$179)*100</f>
        <v>0.67081974391097365</v>
      </c>
      <c r="Q53" s="22">
        <f>Q54+Q55+Q56+Q57+Q58</f>
        <v>169377</v>
      </c>
      <c r="R53" s="22">
        <f>R54+R55+R56+R57+R58</f>
        <v>102503</v>
      </c>
      <c r="S53" s="20">
        <f t="shared" ref="S53:S58" si="60">((R53-Q53)/Q53)*100</f>
        <v>-39.482338215932508</v>
      </c>
      <c r="T53" s="22">
        <f>T54+T55+T56+T57+T58</f>
        <v>1084900</v>
      </c>
      <c r="U53" s="22">
        <f>U54+U55+U56+U57+U58</f>
        <v>344388</v>
      </c>
      <c r="V53" s="20">
        <f t="shared" ref="V53:V58" si="61">((U53-T53)/T53)*100</f>
        <v>-68.256244815190342</v>
      </c>
      <c r="W53" s="21">
        <f>(U53/U$179)*100</f>
        <v>0.50531457148227399</v>
      </c>
      <c r="X53" s="19">
        <f>X54+X55+X56+X57+X58</f>
        <v>6030.2371865693312</v>
      </c>
      <c r="Y53" s="19">
        <f>Y54+Y55+Y56+Y57+Y58</f>
        <v>3225.32150826</v>
      </c>
      <c r="Z53" s="20">
        <f t="shared" ref="Z53:Z58" si="62">((Y53-X53)/X53)*100</f>
        <v>-46.514184957044428</v>
      </c>
      <c r="AA53" s="19">
        <f>AA54+AA55+AA56+AA57+AA58</f>
        <v>36867.576068376569</v>
      </c>
      <c r="AB53" s="19">
        <f>AB54+AB55+AB56+AB57+AB58</f>
        <v>26614.868903038769</v>
      </c>
      <c r="AC53" s="20">
        <f t="shared" ref="AC53:AC58" si="63">((AB53-AA53)/AA53)*100</f>
        <v>-27.809550447044806</v>
      </c>
      <c r="AD53" s="21">
        <f>(AB53/AB$179)*100</f>
        <v>1.1285478462510916</v>
      </c>
    </row>
    <row r="54" spans="1:30" x14ac:dyDescent="0.2">
      <c r="A54" s="3"/>
      <c r="B54" s="23" t="s">
        <v>2</v>
      </c>
      <c r="C54" s="30">
        <v>7.1273193160000003</v>
      </c>
      <c r="D54" s="30">
        <v>4.6103583879999999</v>
      </c>
      <c r="E54" s="25">
        <f t="shared" si="56"/>
        <v>-35.314271978101459</v>
      </c>
      <c r="F54" s="30">
        <v>70.540947990999996</v>
      </c>
      <c r="G54" s="30">
        <v>41.896502287376919</v>
      </c>
      <c r="H54" s="25">
        <f t="shared" si="57"/>
        <v>-40.606834072144444</v>
      </c>
      <c r="I54" s="26">
        <f>(G54/G$180)*100</f>
        <v>0.15980517141421721</v>
      </c>
      <c r="J54" s="31">
        <v>176</v>
      </c>
      <c r="K54" s="31">
        <v>80</v>
      </c>
      <c r="L54" s="25">
        <f t="shared" si="58"/>
        <v>-54.54545454545454</v>
      </c>
      <c r="M54" s="31">
        <v>1513</v>
      </c>
      <c r="N54" s="31">
        <v>675</v>
      </c>
      <c r="O54" s="25">
        <f t="shared" si="59"/>
        <v>-55.386649041639124</v>
      </c>
      <c r="P54" s="26">
        <f>(N54/N$180)*100</f>
        <v>0.10675312351731772</v>
      </c>
      <c r="Q54" s="34">
        <v>0</v>
      </c>
      <c r="R54" s="34">
        <v>0</v>
      </c>
      <c r="S54" s="29" t="s">
        <v>37</v>
      </c>
      <c r="T54" s="31">
        <v>0</v>
      </c>
      <c r="U54" s="31">
        <v>0</v>
      </c>
      <c r="V54" s="29" t="s">
        <v>37</v>
      </c>
      <c r="W54" s="29" t="s">
        <v>37</v>
      </c>
      <c r="X54" s="30">
        <v>30.442375999999999</v>
      </c>
      <c r="Y54" s="30">
        <v>2.8664434000000001</v>
      </c>
      <c r="Z54" s="25">
        <f t="shared" si="62"/>
        <v>-90.584035227736493</v>
      </c>
      <c r="AA54" s="30">
        <v>179.70473859999998</v>
      </c>
      <c r="AB54" s="30">
        <v>9.900103399999999</v>
      </c>
      <c r="AC54" s="25">
        <f t="shared" si="63"/>
        <v>-94.490905761791637</v>
      </c>
      <c r="AD54" s="26">
        <f>(AB54/AB$180)*100</f>
        <v>5.2038015318053694E-2</v>
      </c>
    </row>
    <row r="55" spans="1:30" x14ac:dyDescent="0.2">
      <c r="A55" s="3"/>
      <c r="B55" s="23" t="s">
        <v>3</v>
      </c>
      <c r="C55" s="30">
        <v>40.314844321999999</v>
      </c>
      <c r="D55" s="30">
        <v>43.572977660000006</v>
      </c>
      <c r="E55" s="25">
        <f t="shared" si="56"/>
        <v>8.0817212438596204</v>
      </c>
      <c r="F55" s="30">
        <v>324.15465110299994</v>
      </c>
      <c r="G55" s="30">
        <v>248.65025508200003</v>
      </c>
      <c r="H55" s="25">
        <f t="shared" si="57"/>
        <v>-23.292707898554394</v>
      </c>
      <c r="I55" s="26">
        <f>(G55/G$181)*100</f>
        <v>0.78854245196115191</v>
      </c>
      <c r="J55" s="31">
        <v>12361</v>
      </c>
      <c r="K55" s="31">
        <v>11610</v>
      </c>
      <c r="L55" s="25">
        <f t="shared" si="58"/>
        <v>-6.0755602297548741</v>
      </c>
      <c r="M55" s="31">
        <v>101769</v>
      </c>
      <c r="N55" s="31">
        <v>74259</v>
      </c>
      <c r="O55" s="25">
        <f t="shared" si="59"/>
        <v>-27.031807328361289</v>
      </c>
      <c r="P55" s="26">
        <f>(N55/N$181)*100</f>
        <v>0.70573744901843105</v>
      </c>
      <c r="Q55" s="34">
        <v>0</v>
      </c>
      <c r="R55" s="34">
        <v>0</v>
      </c>
      <c r="S55" s="29" t="s">
        <v>37</v>
      </c>
      <c r="T55" s="31">
        <v>0</v>
      </c>
      <c r="U55" s="31">
        <v>0</v>
      </c>
      <c r="V55" s="29" t="s">
        <v>37</v>
      </c>
      <c r="W55" s="29" t="s">
        <v>37</v>
      </c>
      <c r="X55" s="30">
        <v>1127.5982511</v>
      </c>
      <c r="Y55" s="30">
        <v>1092.1713127</v>
      </c>
      <c r="Z55" s="25">
        <f t="shared" si="62"/>
        <v>-3.1418050148126846</v>
      </c>
      <c r="AA55" s="30">
        <v>8453.9691129999992</v>
      </c>
      <c r="AB55" s="30">
        <v>8139.3433634000012</v>
      </c>
      <c r="AC55" s="25">
        <f t="shared" si="63"/>
        <v>-3.7216335356156636</v>
      </c>
      <c r="AD55" s="26">
        <f>(AB55/AB$181)*100</f>
        <v>0.83620828635790401</v>
      </c>
    </row>
    <row r="56" spans="1:30" x14ac:dyDescent="0.2">
      <c r="A56" s="3"/>
      <c r="B56" s="23" t="s">
        <v>4</v>
      </c>
      <c r="C56" s="30">
        <v>3.5182600000000001E-2</v>
      </c>
      <c r="D56" s="30">
        <v>7.4395900000000001E-2</v>
      </c>
      <c r="E56" s="25">
        <f t="shared" si="56"/>
        <v>111.45651543660786</v>
      </c>
      <c r="F56" s="30">
        <v>0.20974369355932204</v>
      </c>
      <c r="G56" s="30">
        <v>0.29993118135593222</v>
      </c>
      <c r="H56" s="25">
        <f t="shared" si="57"/>
        <v>42.998903216654924</v>
      </c>
      <c r="I56" s="26">
        <f>(G56/G$182)*100</f>
        <v>3.6469142833635141E-4</v>
      </c>
      <c r="J56" s="31">
        <v>0</v>
      </c>
      <c r="K56" s="31">
        <v>0</v>
      </c>
      <c r="L56" s="29" t="s">
        <v>37</v>
      </c>
      <c r="M56" s="31">
        <v>0</v>
      </c>
      <c r="N56" s="31">
        <v>0</v>
      </c>
      <c r="O56" s="29" t="s">
        <v>37</v>
      </c>
      <c r="P56" s="26">
        <f>(N56/N$182)*100</f>
        <v>0</v>
      </c>
      <c r="Q56" s="28">
        <v>150</v>
      </c>
      <c r="R56" s="28">
        <v>392</v>
      </c>
      <c r="S56" s="25">
        <f t="shared" si="60"/>
        <v>161.33333333333331</v>
      </c>
      <c r="T56" s="31">
        <v>750</v>
      </c>
      <c r="U56" s="31">
        <v>1247</v>
      </c>
      <c r="V56" s="25">
        <f t="shared" si="61"/>
        <v>66.266666666666666</v>
      </c>
      <c r="W56" s="26">
        <f>(U56/U$182)*100</f>
        <v>4.2055783843928315E-3</v>
      </c>
      <c r="X56" s="30">
        <v>2.387</v>
      </c>
      <c r="Y56" s="30">
        <v>5.2675000000000001</v>
      </c>
      <c r="Z56" s="25">
        <f t="shared" si="62"/>
        <v>120.67448680351906</v>
      </c>
      <c r="AA56" s="30">
        <v>16.998995000000001</v>
      </c>
      <c r="AB56" s="30">
        <v>23.343380000000003</v>
      </c>
      <c r="AC56" s="25">
        <f t="shared" si="63"/>
        <v>37.322118160514798</v>
      </c>
      <c r="AD56" s="26">
        <f>(AB56/AB$182)*100</f>
        <v>6.5881376627925691E-3</v>
      </c>
    </row>
    <row r="57" spans="1:30" s="2" customFormat="1" ht="15" x14ac:dyDescent="0.25">
      <c r="A57" s="3"/>
      <c r="B57" s="23" t="s">
        <v>5</v>
      </c>
      <c r="C57" s="30">
        <v>0.93421368299999807</v>
      </c>
      <c r="D57" s="30">
        <v>0.66361389999999998</v>
      </c>
      <c r="E57" s="25">
        <f t="shared" si="56"/>
        <v>-28.965512700588292</v>
      </c>
      <c r="F57" s="30">
        <v>6.0543216006597813</v>
      </c>
      <c r="G57" s="30">
        <v>8.8381482745978079</v>
      </c>
      <c r="H57" s="25">
        <f t="shared" si="57"/>
        <v>45.980819281794574</v>
      </c>
      <c r="I57" s="26">
        <f>(G57/G$183)*100</f>
        <v>0.19941897871516281</v>
      </c>
      <c r="J57" s="31">
        <v>4</v>
      </c>
      <c r="K57" s="31">
        <v>0</v>
      </c>
      <c r="L57" s="25">
        <f t="shared" si="58"/>
        <v>-100</v>
      </c>
      <c r="M57" s="31">
        <v>21</v>
      </c>
      <c r="N57" s="31">
        <v>14</v>
      </c>
      <c r="O57" s="25">
        <f t="shared" si="59"/>
        <v>-33.333333333333329</v>
      </c>
      <c r="P57" s="26">
        <f>(N57/N$183)*100</f>
        <v>0.3923766816143498</v>
      </c>
      <c r="Q57" s="37">
        <v>6683</v>
      </c>
      <c r="R57" s="37">
        <v>-63</v>
      </c>
      <c r="S57" s="25">
        <f t="shared" si="60"/>
        <v>-100.94269040849917</v>
      </c>
      <c r="T57" s="31">
        <v>41138</v>
      </c>
      <c r="U57" s="31">
        <v>16206</v>
      </c>
      <c r="V57" s="25">
        <f t="shared" si="61"/>
        <v>-60.605765958481207</v>
      </c>
      <c r="W57" s="26">
        <f>(U57/U$183)*100</f>
        <v>0.99918923001513638</v>
      </c>
      <c r="X57" s="30">
        <v>751.44885269999986</v>
      </c>
      <c r="Y57" s="30">
        <v>-6.0000000000000001E-3</v>
      </c>
      <c r="Z57" s="25">
        <f t="shared" si="62"/>
        <v>-100.00079845753685</v>
      </c>
      <c r="AA57" s="30">
        <v>1089.9912258000002</v>
      </c>
      <c r="AB57" s="30">
        <v>1794.1727459000001</v>
      </c>
      <c r="AC57" s="25">
        <f t="shared" si="63"/>
        <v>64.604329230555521</v>
      </c>
      <c r="AD57" s="26">
        <f>(AB57/AB$183)*100</f>
        <v>3.033886395676356</v>
      </c>
    </row>
    <row r="58" spans="1:30" s="2" customFormat="1" ht="15" x14ac:dyDescent="0.25">
      <c r="A58" s="3"/>
      <c r="B58" s="23" t="s">
        <v>23</v>
      </c>
      <c r="C58" s="30">
        <v>10.559402817000011</v>
      </c>
      <c r="D58" s="30">
        <v>5.8193883399485253</v>
      </c>
      <c r="E58" s="25">
        <f t="shared" si="56"/>
        <v>-44.889039268587652</v>
      </c>
      <c r="F58" s="30">
        <v>40.61089606197794</v>
      </c>
      <c r="G58" s="30">
        <v>23.125063441617886</v>
      </c>
      <c r="H58" s="25">
        <f t="shared" si="57"/>
        <v>-43.05699779112043</v>
      </c>
      <c r="I58" s="26">
        <f>(G58/G$184)*100</f>
        <v>0.75102552114519705</v>
      </c>
      <c r="J58" s="31">
        <v>0</v>
      </c>
      <c r="K58" s="31">
        <v>0</v>
      </c>
      <c r="L58" s="29" t="s">
        <v>37</v>
      </c>
      <c r="M58" s="31">
        <v>0</v>
      </c>
      <c r="N58" s="31">
        <v>0</v>
      </c>
      <c r="O58" s="29" t="s">
        <v>37</v>
      </c>
      <c r="P58" s="26">
        <f>(N58/N$184)*100</f>
        <v>0</v>
      </c>
      <c r="Q58" s="28">
        <v>162544</v>
      </c>
      <c r="R58" s="28">
        <v>102174</v>
      </c>
      <c r="S58" s="25">
        <f t="shared" si="60"/>
        <v>-37.140712668569741</v>
      </c>
      <c r="T58" s="31">
        <v>1043012</v>
      </c>
      <c r="U58" s="31">
        <v>326935</v>
      </c>
      <c r="V58" s="25">
        <f t="shared" si="61"/>
        <v>-68.654723052083781</v>
      </c>
      <c r="W58" s="26">
        <f>(U58/U$184)*100</f>
        <v>0.88647883805125571</v>
      </c>
      <c r="X58" s="30">
        <v>4118.360706769332</v>
      </c>
      <c r="Y58" s="30">
        <v>2125.0222521600003</v>
      </c>
      <c r="Z58" s="25">
        <f t="shared" si="62"/>
        <v>-48.401259543218004</v>
      </c>
      <c r="AA58" s="30">
        <v>27126.911995976567</v>
      </c>
      <c r="AB58" s="30">
        <v>16648.109310338768</v>
      </c>
      <c r="AC58" s="25">
        <f t="shared" si="63"/>
        <v>-38.628807758111215</v>
      </c>
      <c r="AD58" s="26">
        <f>(AB58/AB$184)*100</f>
        <v>1.7478720602495361</v>
      </c>
    </row>
    <row r="59" spans="1:30" s="2" customFormat="1" ht="15" x14ac:dyDescent="0.25">
      <c r="A59" s="3"/>
      <c r="B59" s="23"/>
      <c r="C59" s="30"/>
      <c r="D59" s="30"/>
      <c r="E59" s="25"/>
      <c r="F59" s="30"/>
      <c r="G59" s="30"/>
      <c r="H59" s="25"/>
      <c r="I59" s="26"/>
      <c r="J59" s="31"/>
      <c r="K59" s="31"/>
      <c r="L59" s="25"/>
      <c r="M59" s="31"/>
      <c r="N59" s="31"/>
      <c r="O59" s="25"/>
      <c r="P59" s="26"/>
      <c r="Q59" s="28"/>
      <c r="R59" s="28"/>
      <c r="S59" s="25"/>
      <c r="T59" s="31"/>
      <c r="U59" s="31"/>
      <c r="V59" s="25"/>
      <c r="W59" s="26"/>
      <c r="X59" s="30"/>
      <c r="Y59" s="30"/>
      <c r="Z59" s="25"/>
      <c r="AA59" s="30"/>
      <c r="AB59" s="30"/>
      <c r="AC59" s="25"/>
      <c r="AD59" s="26"/>
    </row>
    <row r="60" spans="1:30" s="2" customFormat="1" ht="15" x14ac:dyDescent="0.25">
      <c r="A60" s="3">
        <v>9</v>
      </c>
      <c r="B60" s="18" t="s">
        <v>15</v>
      </c>
      <c r="C60" s="19">
        <f>C61+C62+C63+C64+C65</f>
        <v>45.543665313000012</v>
      </c>
      <c r="D60" s="19">
        <f>D61+D62+D63+D64+D65</f>
        <v>30.731638605999994</v>
      </c>
      <c r="E60" s="20">
        <f t="shared" ref="E60:E65" si="64">((D60-C60)/C60)*100</f>
        <v>-32.522693562768794</v>
      </c>
      <c r="F60" s="19">
        <f>F61+F62+F63+F64+F65</f>
        <v>402.67488896000111</v>
      </c>
      <c r="G60" s="19">
        <f>G61+G62+G63+G64+G65</f>
        <v>180.08731878799998</v>
      </c>
      <c r="H60" s="20">
        <f t="shared" ref="H60:H65" si="65">((G60-F60)/F60)*100</f>
        <v>-55.27724133652432</v>
      </c>
      <c r="I60" s="21">
        <f>(G60/G$179)*100</f>
        <v>0.12209006195792423</v>
      </c>
      <c r="J60" s="22">
        <f>J61+J62+J63+J64+J65</f>
        <v>4814</v>
      </c>
      <c r="K60" s="22">
        <f>K61+K62+K63+K64+K65</f>
        <v>2865</v>
      </c>
      <c r="L60" s="20">
        <f t="shared" ref="L60:L65" si="66">((K60-J60)/J60)*100</f>
        <v>-40.486082260074781</v>
      </c>
      <c r="M60" s="22">
        <f>M61+M62+M63+M64+M65</f>
        <v>34404</v>
      </c>
      <c r="N60" s="22">
        <f>N61+N62+N63+N64+N65</f>
        <v>26224</v>
      </c>
      <c r="O60" s="20">
        <f t="shared" ref="O60:O65" si="67">((N60-M60)/M60)*100</f>
        <v>-23.776305080804558</v>
      </c>
      <c r="P60" s="21">
        <f>(N60/N$179)*100</f>
        <v>0.23471709671133817</v>
      </c>
      <c r="Q60" s="22">
        <f>Q61+Q62+Q63+Q64+Q65</f>
        <v>46382</v>
      </c>
      <c r="R60" s="22">
        <f>R61+R62+R63+R64+R65</f>
        <v>10210</v>
      </c>
      <c r="S60" s="20">
        <f t="shared" ref="S60:S65" si="68">((R60-Q60)/Q60)*100</f>
        <v>-77.987150187572766</v>
      </c>
      <c r="T60" s="22">
        <f>T61+T62+T63+T64+T65</f>
        <v>400806</v>
      </c>
      <c r="U60" s="22">
        <f>U61+U62+U63+U64+U65</f>
        <v>50190</v>
      </c>
      <c r="V60" s="20">
        <f t="shared" ref="V60:V65" si="69">((U60-T60)/T60)*100</f>
        <v>-87.477732369275913</v>
      </c>
      <c r="W60" s="21">
        <f>(U60/U$179)*100</f>
        <v>7.3642921189749161E-2</v>
      </c>
      <c r="X60" s="19">
        <f>X61+X62+X63+X64+X65</f>
        <v>5324.0774767999992</v>
      </c>
      <c r="Y60" s="19">
        <f>Y61+Y62+Y63+Y64+Y65</f>
        <v>2458.6856366000002</v>
      </c>
      <c r="Z60" s="20">
        <f t="shared" ref="Z60:Z65" si="70">((Y60-X60)/X60)*100</f>
        <v>-53.819499297035463</v>
      </c>
      <c r="AA60" s="19">
        <f>AA61+AA62+AA63+AA64+AA65</f>
        <v>41649.8259942</v>
      </c>
      <c r="AB60" s="19">
        <f>AB61+AB62+AB63+AB64+AB65</f>
        <v>19907.205516699996</v>
      </c>
      <c r="AC60" s="20">
        <f t="shared" ref="AC60:AC65" si="71">((AB60-AA60)/AA60)*100</f>
        <v>-52.203388510021142</v>
      </c>
      <c r="AD60" s="21">
        <f>(AB60/AB$179)*100</f>
        <v>0.84412341058664897</v>
      </c>
    </row>
    <row r="61" spans="1:30" s="2" customFormat="1" ht="15" x14ac:dyDescent="0.25">
      <c r="A61" s="3"/>
      <c r="B61" s="23" t="s">
        <v>2</v>
      </c>
      <c r="C61" s="30">
        <v>0.141875274</v>
      </c>
      <c r="D61" s="30">
        <v>0.38207670800000004</v>
      </c>
      <c r="E61" s="25">
        <f t="shared" si="64"/>
        <v>169.304648532344</v>
      </c>
      <c r="F61" s="30">
        <v>3.1371978220000001</v>
      </c>
      <c r="G61" s="30">
        <v>1.2600412140000001</v>
      </c>
      <c r="H61" s="25">
        <f t="shared" si="65"/>
        <v>-59.835455540489022</v>
      </c>
      <c r="I61" s="26">
        <f>(G61/G$180)*100</f>
        <v>4.8061554353886204E-3</v>
      </c>
      <c r="J61" s="31">
        <v>12</v>
      </c>
      <c r="K61" s="31">
        <v>17</v>
      </c>
      <c r="L61" s="25">
        <f t="shared" si="66"/>
        <v>41.666666666666671</v>
      </c>
      <c r="M61" s="31">
        <v>187</v>
      </c>
      <c r="N61" s="31">
        <v>57</v>
      </c>
      <c r="O61" s="25">
        <f t="shared" si="67"/>
        <v>-69.518716577540104</v>
      </c>
      <c r="P61" s="26">
        <f>(N61/N$180)*100</f>
        <v>9.0147082081290519E-3</v>
      </c>
      <c r="Q61" s="28">
        <v>0</v>
      </c>
      <c r="R61" s="28">
        <v>0</v>
      </c>
      <c r="S61" s="29" t="s">
        <v>37</v>
      </c>
      <c r="T61" s="31">
        <v>0</v>
      </c>
      <c r="U61" s="31">
        <v>0</v>
      </c>
      <c r="V61" s="29" t="s">
        <v>37</v>
      </c>
      <c r="W61" s="29" t="s">
        <v>37</v>
      </c>
      <c r="X61" s="30">
        <v>0.4564568</v>
      </c>
      <c r="Y61" s="30">
        <v>0.20347570000000001</v>
      </c>
      <c r="Z61" s="25">
        <f t="shared" si="70"/>
        <v>-55.42279137916227</v>
      </c>
      <c r="AA61" s="30">
        <v>5.9413696000000007</v>
      </c>
      <c r="AB61" s="30">
        <v>0.6255638</v>
      </c>
      <c r="AC61" s="25">
        <f t="shared" si="71"/>
        <v>-89.47105058066073</v>
      </c>
      <c r="AD61" s="26">
        <f>(AB61/AB$180)*100</f>
        <v>3.288157435488995E-3</v>
      </c>
    </row>
    <row r="62" spans="1:30" x14ac:dyDescent="0.2">
      <c r="A62" s="3"/>
      <c r="B62" s="23" t="s">
        <v>3</v>
      </c>
      <c r="C62" s="30">
        <v>25.707292000000002</v>
      </c>
      <c r="D62" s="30">
        <v>17.390661199999997</v>
      </c>
      <c r="E62" s="25">
        <f t="shared" si="64"/>
        <v>-32.351251932720118</v>
      </c>
      <c r="F62" s="30">
        <v>170.9791822</v>
      </c>
      <c r="G62" s="30">
        <v>132.77345</v>
      </c>
      <c r="H62" s="25">
        <f t="shared" si="65"/>
        <v>-22.345253795464696</v>
      </c>
      <c r="I62" s="26">
        <f>(G62/G$181)*100</f>
        <v>0.42106331957638321</v>
      </c>
      <c r="J62" s="31">
        <v>4798</v>
      </c>
      <c r="K62" s="31">
        <v>2846</v>
      </c>
      <c r="L62" s="25">
        <f t="shared" si="66"/>
        <v>-40.683618174239264</v>
      </c>
      <c r="M62" s="31">
        <v>34191</v>
      </c>
      <c r="N62" s="31">
        <v>26146</v>
      </c>
      <c r="O62" s="25">
        <f t="shared" si="67"/>
        <v>-23.529583808604603</v>
      </c>
      <c r="P62" s="26">
        <f>(N62/N$181)*100</f>
        <v>0.24848451153443887</v>
      </c>
      <c r="Q62" s="33">
        <v>0</v>
      </c>
      <c r="R62" s="33">
        <v>0</v>
      </c>
      <c r="S62" s="29" t="s">
        <v>37</v>
      </c>
      <c r="T62" s="31">
        <v>0</v>
      </c>
      <c r="U62" s="31">
        <v>0</v>
      </c>
      <c r="V62" s="29" t="s">
        <v>37</v>
      </c>
      <c r="W62" s="29" t="s">
        <v>37</v>
      </c>
      <c r="X62" s="30">
        <v>548.41630809999947</v>
      </c>
      <c r="Y62" s="30">
        <v>226.54665230000003</v>
      </c>
      <c r="Z62" s="25">
        <f t="shared" si="70"/>
        <v>-58.690752088522693</v>
      </c>
      <c r="AA62" s="30">
        <v>3616.4090600999998</v>
      </c>
      <c r="AB62" s="30">
        <v>2419.2005399999998</v>
      </c>
      <c r="AC62" s="25">
        <f t="shared" si="71"/>
        <v>-33.104897709411645</v>
      </c>
      <c r="AD62" s="26">
        <f>(AB62/AB$181)*100</f>
        <v>0.24854038558025376</v>
      </c>
    </row>
    <row r="63" spans="1:30" ht="14.25" customHeight="1" x14ac:dyDescent="0.2">
      <c r="A63" s="3"/>
      <c r="B63" s="23" t="s">
        <v>4</v>
      </c>
      <c r="C63" s="24">
        <v>7.1344779419999984</v>
      </c>
      <c r="D63" s="24">
        <v>8.9442006259999989</v>
      </c>
      <c r="E63" s="25">
        <f t="shared" si="64"/>
        <v>25.365873981421032</v>
      </c>
      <c r="F63" s="24">
        <v>40.690604249000003</v>
      </c>
      <c r="G63" s="24">
        <v>18.117547402</v>
      </c>
      <c r="H63" s="25">
        <f t="shared" si="65"/>
        <v>-55.474862719824934</v>
      </c>
      <c r="I63" s="26">
        <f>(G63/G$182)*100</f>
        <v>2.2029434252605923E-2</v>
      </c>
      <c r="J63" s="27">
        <v>0</v>
      </c>
      <c r="K63" s="27">
        <v>1</v>
      </c>
      <c r="L63" s="29" t="s">
        <v>37</v>
      </c>
      <c r="M63" s="27">
        <v>3</v>
      </c>
      <c r="N63" s="27">
        <v>5</v>
      </c>
      <c r="O63" s="25">
        <f t="shared" si="67"/>
        <v>66.666666666666657</v>
      </c>
      <c r="P63" s="26">
        <f>(N63/N$182)*100</f>
        <v>0.75187969924812026</v>
      </c>
      <c r="Q63" s="28">
        <v>7000</v>
      </c>
      <c r="R63" s="28">
        <v>6245</v>
      </c>
      <c r="S63" s="25">
        <f t="shared" si="68"/>
        <v>-10.785714285714286</v>
      </c>
      <c r="T63" s="27">
        <v>35409</v>
      </c>
      <c r="U63" s="27">
        <v>12494</v>
      </c>
      <c r="V63" s="25">
        <f t="shared" si="69"/>
        <v>-64.715185404840582</v>
      </c>
      <c r="W63" s="26">
        <f>(U63/U$182)*100</f>
        <v>4.2136725208182874E-2</v>
      </c>
      <c r="X63" s="24">
        <v>632.12797339999997</v>
      </c>
      <c r="Y63" s="24">
        <v>573.56045469999992</v>
      </c>
      <c r="Z63" s="25">
        <f t="shared" si="70"/>
        <v>-9.2651363591750915</v>
      </c>
      <c r="AA63" s="24">
        <v>3574.394828</v>
      </c>
      <c r="AB63" s="24">
        <v>1020.5882240999999</v>
      </c>
      <c r="AC63" s="25">
        <f t="shared" si="71"/>
        <v>-71.447244269009445</v>
      </c>
      <c r="AD63" s="26">
        <f>(AB63/AB$182)*100</f>
        <v>0.28803779561467929</v>
      </c>
    </row>
    <row r="64" spans="1:30" x14ac:dyDescent="0.2">
      <c r="A64" s="3"/>
      <c r="B64" s="23" t="s">
        <v>5</v>
      </c>
      <c r="C64" s="24">
        <v>0</v>
      </c>
      <c r="D64" s="24">
        <v>0</v>
      </c>
      <c r="E64" s="29" t="s">
        <v>37</v>
      </c>
      <c r="F64" s="24">
        <v>0</v>
      </c>
      <c r="G64" s="24">
        <v>0</v>
      </c>
      <c r="H64" s="29" t="s">
        <v>37</v>
      </c>
      <c r="I64" s="26">
        <f>(G64/G$183)*100</f>
        <v>0</v>
      </c>
      <c r="J64" s="27">
        <v>0</v>
      </c>
      <c r="K64" s="27">
        <v>0</v>
      </c>
      <c r="L64" s="29" t="s">
        <v>37</v>
      </c>
      <c r="M64" s="27">
        <v>0</v>
      </c>
      <c r="N64" s="27">
        <v>0</v>
      </c>
      <c r="O64" s="29" t="s">
        <v>37</v>
      </c>
      <c r="P64" s="26">
        <f>(N64/N$183)*100</f>
        <v>0</v>
      </c>
      <c r="Q64" s="28">
        <v>0</v>
      </c>
      <c r="R64" s="28">
        <v>0</v>
      </c>
      <c r="S64" s="29" t="s">
        <v>37</v>
      </c>
      <c r="T64" s="27">
        <v>0</v>
      </c>
      <c r="U64" s="27">
        <v>0</v>
      </c>
      <c r="V64" s="29" t="s">
        <v>37</v>
      </c>
      <c r="W64" s="26">
        <f>(U64/U$183)*100</f>
        <v>0</v>
      </c>
      <c r="X64" s="24">
        <v>0</v>
      </c>
      <c r="Y64" s="24">
        <v>0</v>
      </c>
      <c r="Z64" s="29" t="s">
        <v>37</v>
      </c>
      <c r="AA64" s="24">
        <v>0</v>
      </c>
      <c r="AB64" s="24">
        <v>0</v>
      </c>
      <c r="AC64" s="29" t="s">
        <v>37</v>
      </c>
      <c r="AD64" s="26">
        <f>(AB64/AB$183)*100</f>
        <v>0</v>
      </c>
    </row>
    <row r="65" spans="1:30" x14ac:dyDescent="0.2">
      <c r="A65" s="3"/>
      <c r="B65" s="23" t="s">
        <v>23</v>
      </c>
      <c r="C65" s="24">
        <v>12.560020097000011</v>
      </c>
      <c r="D65" s="24">
        <v>4.0147000720000001</v>
      </c>
      <c r="E65" s="25">
        <f t="shared" si="64"/>
        <v>-68.03587859736848</v>
      </c>
      <c r="F65" s="24">
        <v>187.86790468900116</v>
      </c>
      <c r="G65" s="24">
        <v>27.936280171999993</v>
      </c>
      <c r="H65" s="25">
        <f t="shared" si="65"/>
        <v>-85.129828206555004</v>
      </c>
      <c r="I65" s="26">
        <f>(G65/G$184)*100</f>
        <v>0.90727791636132515</v>
      </c>
      <c r="J65" s="27">
        <v>4</v>
      </c>
      <c r="K65" s="27">
        <v>1</v>
      </c>
      <c r="L65" s="25">
        <f t="shared" si="66"/>
        <v>-75</v>
      </c>
      <c r="M65" s="27">
        <v>23</v>
      </c>
      <c r="N65" s="27">
        <v>16</v>
      </c>
      <c r="O65" s="25">
        <f t="shared" si="67"/>
        <v>-30.434782608695656</v>
      </c>
      <c r="P65" s="26">
        <f>(N65/N$184)*100</f>
        <v>0.11526547078740725</v>
      </c>
      <c r="Q65" s="28">
        <v>39382</v>
      </c>
      <c r="R65" s="28">
        <v>3965</v>
      </c>
      <c r="S65" s="25">
        <f t="shared" si="68"/>
        <v>-89.93194860596212</v>
      </c>
      <c r="T65" s="27">
        <v>365397</v>
      </c>
      <c r="U65" s="27">
        <v>37696</v>
      </c>
      <c r="V65" s="25">
        <f t="shared" si="69"/>
        <v>-89.683549673368972</v>
      </c>
      <c r="W65" s="26">
        <f>(U65/U$184)*100</f>
        <v>0.10221207970752637</v>
      </c>
      <c r="X65" s="24">
        <v>4143.0767384999999</v>
      </c>
      <c r="Y65" s="24">
        <v>1658.3750539</v>
      </c>
      <c r="Z65" s="25">
        <f t="shared" si="70"/>
        <v>-59.972379017521781</v>
      </c>
      <c r="AA65" s="24">
        <v>34453.0807365</v>
      </c>
      <c r="AB65" s="24">
        <v>16466.791188799998</v>
      </c>
      <c r="AC65" s="25">
        <f t="shared" si="71"/>
        <v>-52.205170519468567</v>
      </c>
      <c r="AD65" s="26">
        <f>(AB65/AB$184)*100</f>
        <v>1.728835611560571</v>
      </c>
    </row>
    <row r="66" spans="1:30" x14ac:dyDescent="0.2">
      <c r="A66" s="3"/>
      <c r="B66" s="23"/>
      <c r="C66" s="24"/>
      <c r="D66" s="24"/>
      <c r="E66" s="25"/>
      <c r="F66" s="24"/>
      <c r="G66" s="24"/>
      <c r="H66" s="25"/>
      <c r="I66" s="26"/>
      <c r="J66" s="27"/>
      <c r="K66" s="27"/>
      <c r="L66" s="25"/>
      <c r="M66" s="27"/>
      <c r="N66" s="27"/>
      <c r="O66" s="25"/>
      <c r="P66" s="26"/>
      <c r="Q66" s="28"/>
      <c r="R66" s="28"/>
      <c r="S66" s="25"/>
      <c r="T66" s="27"/>
      <c r="U66" s="27"/>
      <c r="V66" s="25"/>
      <c r="W66" s="26"/>
      <c r="X66" s="24"/>
      <c r="Y66" s="24"/>
      <c r="Z66" s="25"/>
      <c r="AA66" s="24"/>
      <c r="AB66" s="24"/>
      <c r="AC66" s="25"/>
      <c r="AD66" s="26"/>
    </row>
    <row r="67" spans="1:30" x14ac:dyDescent="0.2">
      <c r="A67" s="3">
        <v>10</v>
      </c>
      <c r="B67" s="18" t="s">
        <v>43</v>
      </c>
      <c r="C67" s="19">
        <f>C68+C69+C70+C71+C72</f>
        <v>1083.6255176329923</v>
      </c>
      <c r="D67" s="19">
        <f>D68+D69+D70+D71+D72</f>
        <v>1658.7920688309973</v>
      </c>
      <c r="E67" s="20">
        <f t="shared" ref="E67:E72" si="72">((D67-C67)/C67)*100</f>
        <v>53.077981446428545</v>
      </c>
      <c r="F67" s="19">
        <f>F68+F69+F70+F71+F72</f>
        <v>9090.9486871040208</v>
      </c>
      <c r="G67" s="19">
        <f>G68+G69+G70+G71+G72</f>
        <v>10220.429313402996</v>
      </c>
      <c r="H67" s="20">
        <f t="shared" ref="H67:H72" si="73">((G67-F67)/F67)*100</f>
        <v>12.424232774531017</v>
      </c>
      <c r="I67" s="21">
        <f>(G67/G$179)*100</f>
        <v>6.9289323451968903</v>
      </c>
      <c r="J67" s="22">
        <f>J68+J69+J70+J71+J72</f>
        <v>61815</v>
      </c>
      <c r="K67" s="22">
        <f>K68+K69+K70+K71+K72</f>
        <v>77687</v>
      </c>
      <c r="L67" s="20">
        <f t="shared" ref="L67:L72" si="74">((K67-J67)/J67)*100</f>
        <v>25.676615708161449</v>
      </c>
      <c r="M67" s="22">
        <f>M68+M69+M70+M71+M72</f>
        <v>482380</v>
      </c>
      <c r="N67" s="22">
        <f>N68+N69+N70+N71+N72</f>
        <v>522016</v>
      </c>
      <c r="O67" s="20">
        <f t="shared" ref="O67:O72" si="75">((N67-M67)/M67)*100</f>
        <v>8.2167585720801029</v>
      </c>
      <c r="P67" s="21">
        <f>(N67/N$179)*100</f>
        <v>4.6722879788310667</v>
      </c>
      <c r="Q67" s="22">
        <f>Q68+Q69+Q70+Q71+Q72</f>
        <v>5245208</v>
      </c>
      <c r="R67" s="22">
        <f>R68+R69+R70+R71+R72</f>
        <v>3239041</v>
      </c>
      <c r="S67" s="20">
        <f t="shared" ref="S67:S72" si="76">((R67-Q67)/Q67)*100</f>
        <v>-38.247615728489698</v>
      </c>
      <c r="T67" s="22">
        <f>T68+T69+T70+T71+T72</f>
        <v>33503539</v>
      </c>
      <c r="U67" s="22">
        <f>U68+U69+U70+U71+U72</f>
        <v>13002683</v>
      </c>
      <c r="V67" s="20">
        <f t="shared" ref="V67:V72" si="77">((U67-T67)/T67)*100</f>
        <v>-61.190120840667007</v>
      </c>
      <c r="W67" s="21">
        <f>(U67/U$179)*100</f>
        <v>19.078612461133517</v>
      </c>
      <c r="X67" s="19">
        <f>X68+X69+X70+X71+X72</f>
        <v>124572.363484998</v>
      </c>
      <c r="Y67" s="19">
        <f>Y68+Y69+Y70+Y71+Y72</f>
        <v>48263.198753899997</v>
      </c>
      <c r="Z67" s="20">
        <f t="shared" ref="Z67:Z72" si="78">((Y67-X67)/X67)*100</f>
        <v>-61.256897273437183</v>
      </c>
      <c r="AA67" s="19">
        <f>AA68+AA69+AA70+AA71+AA72</f>
        <v>563174.09731471795</v>
      </c>
      <c r="AB67" s="19">
        <f>AB68+AB69+AB70+AB71+AB72</f>
        <v>269602.67335915798</v>
      </c>
      <c r="AC67" s="20">
        <f t="shared" ref="AC67:AC72" si="79">((AB67-AA67)/AA67)*100</f>
        <v>-52.128005417036036</v>
      </c>
      <c r="AD67" s="21">
        <f>(AB67/AB$179)*100</f>
        <v>11.431937443369307</v>
      </c>
    </row>
    <row r="68" spans="1:30" x14ac:dyDescent="0.2">
      <c r="A68" s="3"/>
      <c r="B68" s="23" t="s">
        <v>2</v>
      </c>
      <c r="C68" s="24">
        <v>173.33513400000007</v>
      </c>
      <c r="D68" s="24">
        <v>255.61750707999988</v>
      </c>
      <c r="E68" s="25">
        <f t="shared" si="72"/>
        <v>47.470106712468215</v>
      </c>
      <c r="F68" s="24">
        <v>1504.998480947</v>
      </c>
      <c r="G68" s="24">
        <v>1833.7898394819997</v>
      </c>
      <c r="H68" s="25">
        <f t="shared" si="73"/>
        <v>21.846623946630977</v>
      </c>
      <c r="I68" s="26">
        <f>(G68/G$180)*100</f>
        <v>6.9945958167578146</v>
      </c>
      <c r="J68" s="27">
        <v>2704</v>
      </c>
      <c r="K68" s="27">
        <v>3198</v>
      </c>
      <c r="L68" s="25">
        <f t="shared" si="74"/>
        <v>18.269230769230766</v>
      </c>
      <c r="M68" s="27">
        <v>22105</v>
      </c>
      <c r="N68" s="27">
        <v>21981</v>
      </c>
      <c r="O68" s="25">
        <f t="shared" si="75"/>
        <v>-0.56095905903641707</v>
      </c>
      <c r="P68" s="26">
        <f>(N68/N$180)*100</f>
        <v>3.4763561600506088</v>
      </c>
      <c r="Q68" s="28">
        <v>0</v>
      </c>
      <c r="R68" s="28">
        <v>0</v>
      </c>
      <c r="S68" s="29" t="s">
        <v>37</v>
      </c>
      <c r="T68" s="27">
        <v>0</v>
      </c>
      <c r="U68" s="27">
        <v>0</v>
      </c>
      <c r="V68" s="29" t="s">
        <v>37</v>
      </c>
      <c r="W68" s="29" t="s">
        <v>37</v>
      </c>
      <c r="X68" s="24">
        <v>78.826085000000006</v>
      </c>
      <c r="Y68" s="24">
        <v>87.915491099999997</v>
      </c>
      <c r="Z68" s="25">
        <f t="shared" si="78"/>
        <v>11.530962244287522</v>
      </c>
      <c r="AA68" s="24">
        <v>682.57449150000002</v>
      </c>
      <c r="AB68" s="24">
        <v>672.38240950000011</v>
      </c>
      <c r="AC68" s="25">
        <f t="shared" si="79"/>
        <v>-1.4931823745130262</v>
      </c>
      <c r="AD68" s="26">
        <f>(AB68/AB$180)*100</f>
        <v>3.5342505741052013</v>
      </c>
    </row>
    <row r="69" spans="1:30" x14ac:dyDescent="0.2">
      <c r="A69" s="3"/>
      <c r="B69" s="23" t="s">
        <v>3</v>
      </c>
      <c r="C69" s="24">
        <v>358.52108334500025</v>
      </c>
      <c r="D69" s="24">
        <v>520.40131909099955</v>
      </c>
      <c r="E69" s="25">
        <f t="shared" si="72"/>
        <v>45.152222077334301</v>
      </c>
      <c r="F69" s="24">
        <v>2971.5054572510003</v>
      </c>
      <c r="G69" s="24">
        <v>3173.5673692309997</v>
      </c>
      <c r="H69" s="25">
        <f t="shared" si="73"/>
        <v>6.7999845494792046</v>
      </c>
      <c r="I69" s="26">
        <f>(G69/G$181)*100</f>
        <v>10.064307370093148</v>
      </c>
      <c r="J69" s="27">
        <v>59078</v>
      </c>
      <c r="K69" s="27">
        <v>74474</v>
      </c>
      <c r="L69" s="25">
        <f t="shared" si="74"/>
        <v>26.060462439486781</v>
      </c>
      <c r="M69" s="27">
        <v>460036</v>
      </c>
      <c r="N69" s="27">
        <v>499878</v>
      </c>
      <c r="O69" s="25">
        <f t="shared" si="75"/>
        <v>8.6606265596605496</v>
      </c>
      <c r="P69" s="26">
        <f>(N69/N$181)*100</f>
        <v>4.7507052955255968</v>
      </c>
      <c r="Q69" s="28">
        <v>0</v>
      </c>
      <c r="R69" s="28">
        <v>0</v>
      </c>
      <c r="S69" s="29" t="s">
        <v>37</v>
      </c>
      <c r="T69" s="27">
        <v>0</v>
      </c>
      <c r="U69" s="27">
        <v>0</v>
      </c>
      <c r="V69" s="29" t="s">
        <v>37</v>
      </c>
      <c r="W69" s="29" t="s">
        <v>37</v>
      </c>
      <c r="X69" s="24">
        <v>16396.068470399998</v>
      </c>
      <c r="Y69" s="24">
        <v>17413.174520500001</v>
      </c>
      <c r="Z69" s="25">
        <f t="shared" si="78"/>
        <v>6.2033532729885561</v>
      </c>
      <c r="AA69" s="24">
        <v>114332.37998819999</v>
      </c>
      <c r="AB69" s="24">
        <v>127163.2189185</v>
      </c>
      <c r="AC69" s="25">
        <f t="shared" si="79"/>
        <v>11.222401678006054</v>
      </c>
      <c r="AD69" s="26">
        <f>(AB69/AB$181)*100</f>
        <v>13.06431399094769</v>
      </c>
    </row>
    <row r="70" spans="1:30" s="2" customFormat="1" ht="15" x14ac:dyDescent="0.25">
      <c r="A70" s="3"/>
      <c r="B70" s="23" t="s">
        <v>4</v>
      </c>
      <c r="C70" s="30">
        <v>504.5984003339961</v>
      </c>
      <c r="D70" s="30">
        <v>862.53013183999747</v>
      </c>
      <c r="E70" s="25">
        <f t="shared" si="72"/>
        <v>70.933980620843158</v>
      </c>
      <c r="F70" s="30">
        <v>4356.0669422870369</v>
      </c>
      <c r="G70" s="30">
        <v>5119.8094797009853</v>
      </c>
      <c r="H70" s="25">
        <f t="shared" si="73"/>
        <v>17.532846660362978</v>
      </c>
      <c r="I70" s="26">
        <f>(G70/G$182)*100</f>
        <v>6.2252634871809898</v>
      </c>
      <c r="J70" s="31">
        <v>13</v>
      </c>
      <c r="K70" s="31">
        <v>15</v>
      </c>
      <c r="L70" s="25">
        <f t="shared" si="74"/>
        <v>15.384615384615385</v>
      </c>
      <c r="M70" s="31">
        <v>90</v>
      </c>
      <c r="N70" s="31">
        <v>96</v>
      </c>
      <c r="O70" s="25">
        <f t="shared" si="75"/>
        <v>6.666666666666667</v>
      </c>
      <c r="P70" s="26">
        <f>(N70/N$182)*100</f>
        <v>14.436090225563911</v>
      </c>
      <c r="Q70" s="28">
        <v>3128385</v>
      </c>
      <c r="R70" s="28">
        <v>2683048</v>
      </c>
      <c r="S70" s="25">
        <f t="shared" si="76"/>
        <v>-14.235364253440675</v>
      </c>
      <c r="T70" s="31">
        <v>20184025</v>
      </c>
      <c r="U70" s="31">
        <v>9092866</v>
      </c>
      <c r="V70" s="25">
        <f t="shared" si="77"/>
        <v>-54.950184613822074</v>
      </c>
      <c r="W70" s="26">
        <f>(U70/U$182)*100</f>
        <v>30.666207459326795</v>
      </c>
      <c r="X70" s="30">
        <v>27981.085084097998</v>
      </c>
      <c r="Y70" s="30">
        <v>25878.494123799996</v>
      </c>
      <c r="Z70" s="25">
        <f t="shared" si="78"/>
        <v>-7.5143296050835833</v>
      </c>
      <c r="AA70" s="30">
        <v>175969.18789361801</v>
      </c>
      <c r="AB70" s="30">
        <v>99014.534466757992</v>
      </c>
      <c r="AC70" s="25">
        <f t="shared" si="79"/>
        <v>-43.731890990701665</v>
      </c>
      <c r="AD70" s="26">
        <f>(AB70/AB$182)*100</f>
        <v>27.944598583595059</v>
      </c>
    </row>
    <row r="71" spans="1:30" x14ac:dyDescent="0.2">
      <c r="A71" s="3"/>
      <c r="B71" s="23" t="s">
        <v>5</v>
      </c>
      <c r="C71" s="30">
        <v>0</v>
      </c>
      <c r="D71" s="30">
        <v>0</v>
      </c>
      <c r="E71" s="29" t="s">
        <v>37</v>
      </c>
      <c r="F71" s="30">
        <v>0</v>
      </c>
      <c r="G71" s="30">
        <v>0</v>
      </c>
      <c r="H71" s="29" t="s">
        <v>37</v>
      </c>
      <c r="I71" s="26">
        <f>(G71/G$183)*100</f>
        <v>0</v>
      </c>
      <c r="J71" s="31">
        <v>0</v>
      </c>
      <c r="K71" s="31">
        <v>0</v>
      </c>
      <c r="L71" s="29" t="s">
        <v>37</v>
      </c>
      <c r="M71" s="31">
        <v>0</v>
      </c>
      <c r="N71" s="31">
        <v>0</v>
      </c>
      <c r="O71" s="29" t="s">
        <v>37</v>
      </c>
      <c r="P71" s="26">
        <f>(N71/N$183)*100</f>
        <v>0</v>
      </c>
      <c r="Q71" s="33">
        <v>0</v>
      </c>
      <c r="R71" s="33">
        <v>0</v>
      </c>
      <c r="S71" s="29" t="s">
        <v>37</v>
      </c>
      <c r="T71" s="31">
        <v>0</v>
      </c>
      <c r="U71" s="31">
        <v>0</v>
      </c>
      <c r="V71" s="29" t="s">
        <v>37</v>
      </c>
      <c r="W71" s="26">
        <f>(U71/U$183)*100</f>
        <v>0</v>
      </c>
      <c r="X71" s="30">
        <v>0</v>
      </c>
      <c r="Y71" s="30">
        <v>0</v>
      </c>
      <c r="Z71" s="29" t="s">
        <v>37</v>
      </c>
      <c r="AA71" s="30">
        <v>0</v>
      </c>
      <c r="AB71" s="30">
        <v>0</v>
      </c>
      <c r="AC71" s="29" t="s">
        <v>37</v>
      </c>
      <c r="AD71" s="26">
        <f>(AB71/AB$183)*100</f>
        <v>0</v>
      </c>
    </row>
    <row r="72" spans="1:30" x14ac:dyDescent="0.2">
      <c r="A72" s="3"/>
      <c r="B72" s="23" t="s">
        <v>23</v>
      </c>
      <c r="C72" s="30">
        <v>47.170899953995985</v>
      </c>
      <c r="D72" s="30">
        <v>20.243110820000243</v>
      </c>
      <c r="E72" s="25">
        <f t="shared" si="72"/>
        <v>-57.085595484201924</v>
      </c>
      <c r="F72" s="30">
        <v>258.37780661898358</v>
      </c>
      <c r="G72" s="30">
        <v>93.262624989011201</v>
      </c>
      <c r="H72" s="25">
        <f t="shared" si="73"/>
        <v>-63.904552713174482</v>
      </c>
      <c r="I72" s="26">
        <f>(G72/G$184)*100</f>
        <v>3.0288613785891894</v>
      </c>
      <c r="J72" s="31">
        <v>20</v>
      </c>
      <c r="K72" s="31">
        <v>0</v>
      </c>
      <c r="L72" s="25">
        <f t="shared" si="74"/>
        <v>-100</v>
      </c>
      <c r="M72" s="31">
        <v>149</v>
      </c>
      <c r="N72" s="31">
        <v>61</v>
      </c>
      <c r="O72" s="25">
        <f t="shared" si="75"/>
        <v>-59.060402684563762</v>
      </c>
      <c r="P72" s="26">
        <f>(N72/N$184)*100</f>
        <v>0.43944960737699013</v>
      </c>
      <c r="Q72" s="34">
        <v>2116823</v>
      </c>
      <c r="R72" s="34">
        <v>555993</v>
      </c>
      <c r="S72" s="25">
        <f t="shared" si="76"/>
        <v>-73.734554093563801</v>
      </c>
      <c r="T72" s="31">
        <v>13319514</v>
      </c>
      <c r="U72" s="31">
        <v>3909817</v>
      </c>
      <c r="V72" s="25">
        <f t="shared" si="77"/>
        <v>-70.645948493315899</v>
      </c>
      <c r="W72" s="26">
        <f>(U72/U$184)*100</f>
        <v>10.601404044085358</v>
      </c>
      <c r="X72" s="30">
        <v>80116.383845500008</v>
      </c>
      <c r="Y72" s="30">
        <v>4883.6146184999998</v>
      </c>
      <c r="Z72" s="25">
        <f t="shared" si="78"/>
        <v>-93.90434966720693</v>
      </c>
      <c r="AA72" s="30">
        <v>272189.95494139998</v>
      </c>
      <c r="AB72" s="30">
        <v>42752.537564399994</v>
      </c>
      <c r="AC72" s="25">
        <f t="shared" si="79"/>
        <v>-84.293124419817687</v>
      </c>
      <c r="AD72" s="26">
        <f>(AB72/AB$184)*100</f>
        <v>4.4885556984646522</v>
      </c>
    </row>
    <row r="73" spans="1:30" x14ac:dyDescent="0.2">
      <c r="A73" s="3"/>
      <c r="B73" s="23"/>
      <c r="C73" s="30"/>
      <c r="D73" s="30"/>
      <c r="E73" s="25"/>
      <c r="F73" s="30"/>
      <c r="G73" s="30"/>
      <c r="H73" s="25"/>
      <c r="I73" s="26"/>
      <c r="J73" s="31"/>
      <c r="K73" s="31"/>
      <c r="L73" s="25"/>
      <c r="M73" s="31"/>
      <c r="N73" s="31"/>
      <c r="O73" s="25"/>
      <c r="P73" s="26"/>
      <c r="Q73" s="34"/>
      <c r="R73" s="34"/>
      <c r="S73" s="25"/>
      <c r="T73" s="31"/>
      <c r="U73" s="31"/>
      <c r="V73" s="25"/>
      <c r="W73" s="26"/>
      <c r="X73" s="30"/>
      <c r="Y73" s="30"/>
      <c r="Z73" s="25"/>
      <c r="AA73" s="30"/>
      <c r="AB73" s="30"/>
      <c r="AC73" s="25"/>
      <c r="AD73" s="26"/>
    </row>
    <row r="74" spans="1:30" x14ac:dyDescent="0.2">
      <c r="A74" s="3">
        <v>11</v>
      </c>
      <c r="B74" s="18" t="s">
        <v>26</v>
      </c>
      <c r="C74" s="19">
        <f>C75+C76+C77+C78+C79</f>
        <v>934.77100774999997</v>
      </c>
      <c r="D74" s="19">
        <f>D75+D76+D77+D78+D79</f>
        <v>990.21636183999988</v>
      </c>
      <c r="E74" s="20">
        <f t="shared" ref="E74:E79" si="80">((D74-C74)/C74)*100</f>
        <v>5.9314370717869442</v>
      </c>
      <c r="F74" s="19">
        <f>F75+F76+F77+F78+F79</f>
        <v>6086.5435880300001</v>
      </c>
      <c r="G74" s="19">
        <f>G75+G76+G77+G78+G79</f>
        <v>5446.5527475199997</v>
      </c>
      <c r="H74" s="20">
        <f t="shared" ref="H74:H79" si="81">((G74-F74)/F74)*100</f>
        <v>-10.514848554910998</v>
      </c>
      <c r="I74" s="21">
        <f>(G74/G$179)*100</f>
        <v>3.6924863276165851</v>
      </c>
      <c r="J74" s="22">
        <f>J75+J76+J77+J78+J79</f>
        <v>53754</v>
      </c>
      <c r="K74" s="22">
        <f>K75+K76+K77+K78+K79</f>
        <v>51260</v>
      </c>
      <c r="L74" s="20">
        <f t="shared" ref="L74:L79" si="82">((K74-J74)/J74)*100</f>
        <v>-4.6396547233694232</v>
      </c>
      <c r="M74" s="22">
        <f>M75+M76+M77+M78+M79</f>
        <v>411404</v>
      </c>
      <c r="N74" s="22">
        <f>N75+N76+N77+N78+N79</f>
        <v>329345</v>
      </c>
      <c r="O74" s="20">
        <f t="shared" ref="O74:O79" si="83">((N74-M74)/M74)*100</f>
        <v>-19.946087057977074</v>
      </c>
      <c r="P74" s="21">
        <f>(N74/N$179)*100</f>
        <v>2.9477921833585903</v>
      </c>
      <c r="Q74" s="22">
        <f>Q75+Q76+Q77+Q78+Q79</f>
        <v>2470398</v>
      </c>
      <c r="R74" s="22">
        <f>R75+R76+R77+R78+R79</f>
        <v>2318308</v>
      </c>
      <c r="S74" s="20">
        <f t="shared" ref="S74:S79" si="84">((R74-Q74)/Q74)*100</f>
        <v>-6.1564978598590185</v>
      </c>
      <c r="T74" s="22">
        <f>T75+T76+T77+T78+T79</f>
        <v>15720344</v>
      </c>
      <c r="U74" s="22">
        <f>U75+U76+U77+U78+U79</f>
        <v>7858770</v>
      </c>
      <c r="V74" s="20">
        <f t="shared" ref="V74:V79" si="85">((U74-T74)/T74)*100</f>
        <v>-50.008918379903136</v>
      </c>
      <c r="W74" s="21">
        <f>(U74/U$179)*100</f>
        <v>11.53103765208936</v>
      </c>
      <c r="X74" s="19">
        <f>X75+X76+X77+X78+X79</f>
        <v>35160.719698790002</v>
      </c>
      <c r="Y74" s="19">
        <f>Y75+Y76+Y77+Y78+Y79</f>
        <v>49261.412733909994</v>
      </c>
      <c r="Z74" s="20">
        <f t="shared" ref="Z74:Z79" si="86">((Y74-X74)/X74)*100</f>
        <v>40.103539278819831</v>
      </c>
      <c r="AA74" s="19">
        <f>AA75+AA76+AA77+AA78+AA79</f>
        <v>306331.22667772998</v>
      </c>
      <c r="AB74" s="19">
        <f>AB75+AB76+AB77+AB78+AB79</f>
        <v>299600.70929180994</v>
      </c>
      <c r="AC74" s="20">
        <f t="shared" ref="AC74:AC79" si="87">((AB74-AA74)/AA74)*100</f>
        <v>-2.197137216115665</v>
      </c>
      <c r="AD74" s="21">
        <f>(AB74/AB$179)*100</f>
        <v>12.703941411034611</v>
      </c>
    </row>
    <row r="75" spans="1:30" x14ac:dyDescent="0.2">
      <c r="A75" s="3"/>
      <c r="B75" s="23" t="s">
        <v>2</v>
      </c>
      <c r="C75" s="30">
        <v>95.074131280000003</v>
      </c>
      <c r="D75" s="30">
        <v>188.39866676999998</v>
      </c>
      <c r="E75" s="25">
        <f t="shared" si="80"/>
        <v>98.159756217127722</v>
      </c>
      <c r="F75" s="30">
        <v>711.25048606999985</v>
      </c>
      <c r="G75" s="30">
        <v>1051.8234006100001</v>
      </c>
      <c r="H75" s="25">
        <f t="shared" si="81"/>
        <v>47.883681095506738</v>
      </c>
      <c r="I75" s="26">
        <f>(G75/G$180)*100</f>
        <v>4.0119534962375401</v>
      </c>
      <c r="J75" s="31">
        <v>1361</v>
      </c>
      <c r="K75" s="31">
        <v>2111</v>
      </c>
      <c r="L75" s="25">
        <f t="shared" si="82"/>
        <v>55.106539309331367</v>
      </c>
      <c r="M75" s="31">
        <v>9491</v>
      </c>
      <c r="N75" s="31">
        <v>12212</v>
      </c>
      <c r="O75" s="25">
        <f t="shared" si="83"/>
        <v>28.669265620061111</v>
      </c>
      <c r="P75" s="26">
        <f>(N75/N$180)*100</f>
        <v>1.9313616953977542</v>
      </c>
      <c r="Q75" s="28">
        <v>0</v>
      </c>
      <c r="R75" s="28">
        <v>0</v>
      </c>
      <c r="S75" s="29" t="s">
        <v>37</v>
      </c>
      <c r="T75" s="31">
        <v>0</v>
      </c>
      <c r="U75" s="31">
        <v>0</v>
      </c>
      <c r="V75" s="29" t="s">
        <v>37</v>
      </c>
      <c r="W75" s="29" t="s">
        <v>37</v>
      </c>
      <c r="X75" s="30">
        <v>193.00460705999998</v>
      </c>
      <c r="Y75" s="30">
        <v>305.11667503999996</v>
      </c>
      <c r="Z75" s="25">
        <f t="shared" si="86"/>
        <v>58.087767793619207</v>
      </c>
      <c r="AA75" s="30">
        <v>1557.6121240499999</v>
      </c>
      <c r="AB75" s="30">
        <v>2000.9515248600001</v>
      </c>
      <c r="AC75" s="25">
        <f t="shared" si="87"/>
        <v>28.46276001353009</v>
      </c>
      <c r="AD75" s="26">
        <f>(AB75/AB$180)*100</f>
        <v>10.517622078709559</v>
      </c>
    </row>
    <row r="76" spans="1:30" x14ac:dyDescent="0.2">
      <c r="A76" s="3"/>
      <c r="B76" s="23" t="s">
        <v>3</v>
      </c>
      <c r="C76" s="30">
        <v>543.40037643000005</v>
      </c>
      <c r="D76" s="30">
        <v>414.36669380000001</v>
      </c>
      <c r="E76" s="25">
        <f t="shared" si="80"/>
        <v>-23.7456005234516</v>
      </c>
      <c r="F76" s="30">
        <v>3530.3879017600002</v>
      </c>
      <c r="G76" s="30">
        <v>2212.5170524099999</v>
      </c>
      <c r="H76" s="25">
        <f t="shared" si="81"/>
        <v>-37.329349805810395</v>
      </c>
      <c r="I76" s="26">
        <f>(G76/G$181)*100</f>
        <v>7.0165366246573342</v>
      </c>
      <c r="J76" s="31">
        <v>52136</v>
      </c>
      <c r="K76" s="31">
        <v>48951</v>
      </c>
      <c r="L76" s="25">
        <f t="shared" si="82"/>
        <v>-6.1090225563909772</v>
      </c>
      <c r="M76" s="31">
        <v>400941</v>
      </c>
      <c r="N76" s="31">
        <v>315566</v>
      </c>
      <c r="O76" s="25">
        <f t="shared" si="83"/>
        <v>-21.293656672677528</v>
      </c>
      <c r="P76" s="26">
        <f>(N76/N$181)*100</f>
        <v>2.9990539037281705</v>
      </c>
      <c r="Q76" s="34">
        <v>0</v>
      </c>
      <c r="R76" s="34">
        <v>0</v>
      </c>
      <c r="S76" s="29" t="s">
        <v>37</v>
      </c>
      <c r="T76" s="31">
        <v>0</v>
      </c>
      <c r="U76" s="31">
        <v>0</v>
      </c>
      <c r="V76" s="29" t="s">
        <v>37</v>
      </c>
      <c r="W76" s="29" t="s">
        <v>37</v>
      </c>
      <c r="X76" s="30">
        <v>17563.952380409999</v>
      </c>
      <c r="Y76" s="30">
        <v>17040.528114300003</v>
      </c>
      <c r="Z76" s="25">
        <f t="shared" si="86"/>
        <v>-2.980105244954995</v>
      </c>
      <c r="AA76" s="30">
        <v>139500.76957450001</v>
      </c>
      <c r="AB76" s="30">
        <v>121554.87129109999</v>
      </c>
      <c r="AC76" s="25">
        <f t="shared" si="87"/>
        <v>-12.864372245499379</v>
      </c>
      <c r="AD76" s="26">
        <f>(AB76/AB$181)*100</f>
        <v>12.488131546071873</v>
      </c>
    </row>
    <row r="77" spans="1:30" x14ac:dyDescent="0.2">
      <c r="A77" s="3"/>
      <c r="B77" s="23" t="s">
        <v>4</v>
      </c>
      <c r="C77" s="30">
        <v>174.12509968999998</v>
      </c>
      <c r="D77" s="30">
        <v>186.66014486</v>
      </c>
      <c r="E77" s="25">
        <f t="shared" si="80"/>
        <v>7.1988732194936427</v>
      </c>
      <c r="F77" s="30">
        <v>1092.00701245</v>
      </c>
      <c r="G77" s="30">
        <v>806.96211188999996</v>
      </c>
      <c r="H77" s="25">
        <f t="shared" si="81"/>
        <v>-26.102845248262678</v>
      </c>
      <c r="I77" s="26">
        <f>(G77/G$182)*100</f>
        <v>0.98119896660308348</v>
      </c>
      <c r="J77" s="31">
        <v>7</v>
      </c>
      <c r="K77" s="31">
        <v>6</v>
      </c>
      <c r="L77" s="25">
        <f t="shared" si="82"/>
        <v>-14.285714285714285</v>
      </c>
      <c r="M77" s="31">
        <v>73</v>
      </c>
      <c r="N77" s="31">
        <v>33</v>
      </c>
      <c r="O77" s="25">
        <f t="shared" si="83"/>
        <v>-54.794520547945204</v>
      </c>
      <c r="P77" s="26">
        <f>(N77/N$182)*100</f>
        <v>4.9624060150375939</v>
      </c>
      <c r="Q77" s="34">
        <v>2237228</v>
      </c>
      <c r="R77" s="34">
        <v>2030744</v>
      </c>
      <c r="S77" s="25">
        <f t="shared" si="84"/>
        <v>-9.2294571675305335</v>
      </c>
      <c r="T77" s="31">
        <v>13953164</v>
      </c>
      <c r="U77" s="31">
        <v>6286801</v>
      </c>
      <c r="V77" s="25">
        <f t="shared" si="85"/>
        <v>-54.943545420952553</v>
      </c>
      <c r="W77" s="26">
        <f>(U77/U$182)*100</f>
        <v>21.202593739037081</v>
      </c>
      <c r="X77" s="30">
        <v>11190.465582999999</v>
      </c>
      <c r="Y77" s="30">
        <v>11838.757467199999</v>
      </c>
      <c r="Z77" s="25">
        <f t="shared" si="86"/>
        <v>5.7932521162019643</v>
      </c>
      <c r="AA77" s="30">
        <v>73806.624888899998</v>
      </c>
      <c r="AB77" s="30">
        <v>50498.382348899999</v>
      </c>
      <c r="AC77" s="25">
        <f t="shared" si="87"/>
        <v>-31.580149580184091</v>
      </c>
      <c r="AD77" s="26">
        <f>(AB77/AB$182)*100</f>
        <v>14.252018973382926</v>
      </c>
    </row>
    <row r="78" spans="1:30" x14ac:dyDescent="0.2">
      <c r="A78" s="3"/>
      <c r="B78" s="23" t="s">
        <v>5</v>
      </c>
      <c r="C78" s="30">
        <v>0</v>
      </c>
      <c r="D78" s="30">
        <v>0</v>
      </c>
      <c r="E78" s="29" t="s">
        <v>37</v>
      </c>
      <c r="F78" s="30">
        <v>0</v>
      </c>
      <c r="G78" s="30">
        <v>0</v>
      </c>
      <c r="H78" s="29" t="s">
        <v>37</v>
      </c>
      <c r="I78" s="26">
        <f>(G78/G$183)*100</f>
        <v>0</v>
      </c>
      <c r="J78" s="31">
        <v>0</v>
      </c>
      <c r="K78" s="31">
        <v>0</v>
      </c>
      <c r="L78" s="29" t="s">
        <v>37</v>
      </c>
      <c r="M78" s="31">
        <v>0</v>
      </c>
      <c r="N78" s="31">
        <v>0</v>
      </c>
      <c r="O78" s="29" t="s">
        <v>37</v>
      </c>
      <c r="P78" s="26">
        <f>(N78/N$183)*100</f>
        <v>0</v>
      </c>
      <c r="Q78" s="34">
        <v>0</v>
      </c>
      <c r="R78" s="34">
        <v>0</v>
      </c>
      <c r="S78" s="29" t="s">
        <v>37</v>
      </c>
      <c r="T78" s="31">
        <v>0</v>
      </c>
      <c r="U78" s="31">
        <v>0</v>
      </c>
      <c r="V78" s="29" t="s">
        <v>37</v>
      </c>
      <c r="W78" s="26">
        <f>(U78/U$183)*100</f>
        <v>0</v>
      </c>
      <c r="X78" s="30">
        <v>0</v>
      </c>
      <c r="Y78" s="30">
        <v>0</v>
      </c>
      <c r="Z78" s="29" t="s">
        <v>37</v>
      </c>
      <c r="AA78" s="30">
        <v>0</v>
      </c>
      <c r="AB78" s="30">
        <v>0</v>
      </c>
      <c r="AC78" s="29" t="s">
        <v>37</v>
      </c>
      <c r="AD78" s="26">
        <f>(AB78/AB$183)*100</f>
        <v>0</v>
      </c>
    </row>
    <row r="79" spans="1:30" s="2" customFormat="1" ht="15" x14ac:dyDescent="0.25">
      <c r="A79" s="3"/>
      <c r="B79" s="23" t="s">
        <v>23</v>
      </c>
      <c r="C79" s="30">
        <v>122.17140035</v>
      </c>
      <c r="D79" s="30">
        <v>200.79085640999998</v>
      </c>
      <c r="E79" s="25">
        <f t="shared" si="80"/>
        <v>64.351767954503913</v>
      </c>
      <c r="F79" s="30">
        <v>752.89818774999992</v>
      </c>
      <c r="G79" s="30">
        <v>1375.2501826100001</v>
      </c>
      <c r="H79" s="25">
        <f t="shared" si="81"/>
        <v>82.660843788171306</v>
      </c>
      <c r="I79" s="26">
        <f>(G79/G$184)*100</f>
        <v>44.663574121958909</v>
      </c>
      <c r="J79" s="31">
        <v>250</v>
      </c>
      <c r="K79" s="31">
        <v>192</v>
      </c>
      <c r="L79" s="25">
        <f t="shared" si="82"/>
        <v>-23.200000000000003</v>
      </c>
      <c r="M79" s="31">
        <v>899</v>
      </c>
      <c r="N79" s="31">
        <v>1534</v>
      </c>
      <c r="O79" s="25">
        <f t="shared" si="83"/>
        <v>70.634037819799772</v>
      </c>
      <c r="P79" s="26">
        <f>(N79/N$184)*100</f>
        <v>11.05107701174267</v>
      </c>
      <c r="Q79" s="34">
        <v>233170</v>
      </c>
      <c r="R79" s="34">
        <v>287564</v>
      </c>
      <c r="S79" s="25">
        <f t="shared" si="84"/>
        <v>23.328043916455805</v>
      </c>
      <c r="T79" s="31">
        <v>1767180</v>
      </c>
      <c r="U79" s="31">
        <v>1571969</v>
      </c>
      <c r="V79" s="25">
        <f t="shared" si="85"/>
        <v>-11.046469516404667</v>
      </c>
      <c r="W79" s="26">
        <f>(U79/U$184)*100</f>
        <v>4.2623679097453451</v>
      </c>
      <c r="X79" s="30">
        <v>6213.2971283199995</v>
      </c>
      <c r="Y79" s="30">
        <v>20077.010477369997</v>
      </c>
      <c r="Z79" s="25">
        <f t="shared" si="86"/>
        <v>223.12973390343203</v>
      </c>
      <c r="AA79" s="30">
        <v>91466.220090279996</v>
      </c>
      <c r="AB79" s="30">
        <v>125546.50412694999</v>
      </c>
      <c r="AC79" s="25">
        <f t="shared" si="87"/>
        <v>37.259967672252884</v>
      </c>
      <c r="AD79" s="26">
        <f>(AB79/AB$184)*100</f>
        <v>13.181029913662531</v>
      </c>
    </row>
    <row r="80" spans="1:30" s="2" customFormat="1" ht="15" x14ac:dyDescent="0.25">
      <c r="A80" s="3"/>
      <c r="B80" s="23"/>
      <c r="C80" s="30"/>
      <c r="D80" s="30"/>
      <c r="E80" s="25"/>
      <c r="F80" s="30"/>
      <c r="G80" s="30"/>
      <c r="H80" s="25"/>
      <c r="I80" s="26"/>
      <c r="J80" s="31"/>
      <c r="K80" s="31"/>
      <c r="L80" s="25"/>
      <c r="M80" s="31"/>
      <c r="N80" s="31"/>
      <c r="O80" s="25"/>
      <c r="P80" s="26"/>
      <c r="Q80" s="34"/>
      <c r="R80" s="34"/>
      <c r="S80" s="25"/>
      <c r="T80" s="31"/>
      <c r="U80" s="31"/>
      <c r="V80" s="25"/>
      <c r="W80" s="26"/>
      <c r="X80" s="30"/>
      <c r="Y80" s="30"/>
      <c r="Z80" s="25"/>
      <c r="AA80" s="30"/>
      <c r="AB80" s="30"/>
      <c r="AC80" s="25"/>
      <c r="AD80" s="26"/>
    </row>
    <row r="81" spans="1:30" s="2" customFormat="1" ht="15" x14ac:dyDescent="0.25">
      <c r="A81" s="3">
        <v>12</v>
      </c>
      <c r="B81" s="18" t="s">
        <v>27</v>
      </c>
      <c r="C81" s="19">
        <f>C82+C83+C84+C85+C86</f>
        <v>34.169440912999995</v>
      </c>
      <c r="D81" s="19">
        <f>D82+D83+D84+D85+D86</f>
        <v>45.99853116700001</v>
      </c>
      <c r="E81" s="20">
        <f t="shared" ref="E81:E85" si="88">((D81-C81)/C81)*100</f>
        <v>34.618916604806252</v>
      </c>
      <c r="F81" s="19">
        <f>F82+F83+F84+F85+F86</f>
        <v>298.28719909205</v>
      </c>
      <c r="G81" s="19">
        <f>G82+G83+G84+G85+G86</f>
        <v>267.34842415699995</v>
      </c>
      <c r="H81" s="20">
        <f t="shared" ref="H81:H85" si="89">((G81-F81)/F81)*100</f>
        <v>-10.372143031690237</v>
      </c>
      <c r="I81" s="21">
        <f>(G81/G$179)*100</f>
        <v>0.18124866253412467</v>
      </c>
      <c r="J81" s="22">
        <f>J82+J83+J84+J85+J86</f>
        <v>3324</v>
      </c>
      <c r="K81" s="22">
        <f>K82+K83+K84+K85+K86</f>
        <v>3165</v>
      </c>
      <c r="L81" s="20">
        <f t="shared" ref="L81:L83" si="90">((K81-J81)/J81)*100</f>
        <v>-4.7833935018050537</v>
      </c>
      <c r="M81" s="22">
        <f>M82+M83+M84+M85+M86</f>
        <v>29391</v>
      </c>
      <c r="N81" s="22">
        <f>N82+N83+N84+N85+N86</f>
        <v>18852</v>
      </c>
      <c r="O81" s="20">
        <f t="shared" ref="O81:O84" si="91">((N81-M81)/M81)*100</f>
        <v>-35.857915688476069</v>
      </c>
      <c r="P81" s="21">
        <f>(N81/N$179)*100</f>
        <v>0.16873423990246139</v>
      </c>
      <c r="Q81" s="22">
        <f>Q82+Q83+Q84+Q85+Q86</f>
        <v>9156</v>
      </c>
      <c r="R81" s="22">
        <f>R82+R83+R84+R85+R86</f>
        <v>1237</v>
      </c>
      <c r="S81" s="20">
        <f t="shared" ref="S81:S85" si="92">((R81-Q81)/Q81)*100</f>
        <v>-86.489733508082139</v>
      </c>
      <c r="T81" s="22">
        <f>T82+T83+T84+T85+T86</f>
        <v>66788</v>
      </c>
      <c r="U81" s="22">
        <f>U82+U83+U84+U85+U86</f>
        <v>6733</v>
      </c>
      <c r="V81" s="20">
        <f t="shared" ref="V81:V85" si="93">((U81-T81)/T81)*100</f>
        <v>-89.918847697191111</v>
      </c>
      <c r="W81" s="21">
        <f>(U81/U$179)*100</f>
        <v>9.8792147513564656E-3</v>
      </c>
      <c r="X81" s="19">
        <f>X82+X83+X84+X85+X86</f>
        <v>766.4288907491997</v>
      </c>
      <c r="Y81" s="19">
        <f>Y82+Y83+Y84+Y85+Y86</f>
        <v>668.69289184920035</v>
      </c>
      <c r="Z81" s="20">
        <f t="shared" ref="Z81:Z85" si="94">((Y81-X81)/X81)*100</f>
        <v>-12.752128746668257</v>
      </c>
      <c r="AA81" s="19">
        <f>AA82+AA83+AA84+AA85+AA86</f>
        <v>6682.9626154667994</v>
      </c>
      <c r="AB81" s="19">
        <f>AB82+AB83+AB84+AB85+AB86</f>
        <v>3570.1192706099005</v>
      </c>
      <c r="AC81" s="20">
        <f t="shared" ref="AC81:AC85" si="95">((AB81-AA81)/AA81)*100</f>
        <v>-46.57879332816632</v>
      </c>
      <c r="AD81" s="21">
        <f>(AB81/AB$179)*100</f>
        <v>0.15138344015086627</v>
      </c>
    </row>
    <row r="82" spans="1:30" x14ac:dyDescent="0.2">
      <c r="A82" s="3"/>
      <c r="B82" s="23" t="s">
        <v>2</v>
      </c>
      <c r="C82" s="30">
        <v>7.5097491000000005</v>
      </c>
      <c r="D82" s="30">
        <v>20.416639799999999</v>
      </c>
      <c r="E82" s="25">
        <f t="shared" si="88"/>
        <v>171.86846761631486</v>
      </c>
      <c r="F82" s="30">
        <v>72.889956534999996</v>
      </c>
      <c r="G82" s="30">
        <v>131.85192668799999</v>
      </c>
      <c r="H82" s="25">
        <f t="shared" si="89"/>
        <v>80.8917619873842</v>
      </c>
      <c r="I82" s="26">
        <f>(G82/G$180)*100</f>
        <v>0.50292073551015848</v>
      </c>
      <c r="J82" s="31">
        <v>259</v>
      </c>
      <c r="K82" s="31">
        <v>402</v>
      </c>
      <c r="L82" s="25">
        <f t="shared" si="90"/>
        <v>55.212355212355213</v>
      </c>
      <c r="M82" s="31">
        <v>2649</v>
      </c>
      <c r="N82" s="31">
        <v>3722</v>
      </c>
      <c r="O82" s="25">
        <f t="shared" si="91"/>
        <v>40.505851264628163</v>
      </c>
      <c r="P82" s="26">
        <f>(N82/N$180)*100</f>
        <v>0.588644630713269</v>
      </c>
      <c r="Q82" s="28">
        <v>0</v>
      </c>
      <c r="R82" s="28">
        <v>0</v>
      </c>
      <c r="S82" s="29" t="s">
        <v>37</v>
      </c>
      <c r="T82" s="31">
        <v>0</v>
      </c>
      <c r="U82" s="31">
        <v>0</v>
      </c>
      <c r="V82" s="29" t="s">
        <v>37</v>
      </c>
      <c r="W82" s="29" t="s">
        <v>37</v>
      </c>
      <c r="X82" s="30">
        <v>13.524819499999984</v>
      </c>
      <c r="Y82" s="30">
        <v>35.772930600000002</v>
      </c>
      <c r="Z82" s="25">
        <f t="shared" si="94"/>
        <v>164.49839570871941</v>
      </c>
      <c r="AA82" s="30">
        <v>128.9303237</v>
      </c>
      <c r="AB82" s="30">
        <v>231.62812629999999</v>
      </c>
      <c r="AC82" s="25">
        <f t="shared" si="95"/>
        <v>79.653722764988288</v>
      </c>
      <c r="AD82" s="26">
        <f>(AB82/AB$180)*100</f>
        <v>1.2175093024272328</v>
      </c>
    </row>
    <row r="83" spans="1:30" x14ac:dyDescent="0.2">
      <c r="A83" s="3"/>
      <c r="B83" s="23" t="s">
        <v>3</v>
      </c>
      <c r="C83" s="30">
        <v>18.724685830999999</v>
      </c>
      <c r="D83" s="30">
        <v>20.178985661000002</v>
      </c>
      <c r="E83" s="25">
        <f t="shared" si="88"/>
        <v>7.7667515659585105</v>
      </c>
      <c r="F83" s="30">
        <v>152.835914137</v>
      </c>
      <c r="G83" s="30">
        <v>102.489102303</v>
      </c>
      <c r="H83" s="25">
        <f t="shared" si="89"/>
        <v>-32.941741552230859</v>
      </c>
      <c r="I83" s="26">
        <f>(G83/G$181)*100</f>
        <v>0.32502282373550379</v>
      </c>
      <c r="J83" s="31">
        <v>3065</v>
      </c>
      <c r="K83" s="31">
        <v>2763</v>
      </c>
      <c r="L83" s="25">
        <f t="shared" si="90"/>
        <v>-9.8531810766721044</v>
      </c>
      <c r="M83" s="31">
        <v>26740</v>
      </c>
      <c r="N83" s="31">
        <v>15129</v>
      </c>
      <c r="O83" s="25">
        <f t="shared" si="91"/>
        <v>-43.421839940164546</v>
      </c>
      <c r="P83" s="26">
        <f>(N83/N$181)*100</f>
        <v>0.14378192362137712</v>
      </c>
      <c r="Q83" s="28">
        <v>0</v>
      </c>
      <c r="R83" s="28">
        <v>0</v>
      </c>
      <c r="S83" s="29" t="s">
        <v>37</v>
      </c>
      <c r="T83" s="31">
        <v>0</v>
      </c>
      <c r="U83" s="31">
        <v>0</v>
      </c>
      <c r="V83" s="29" t="s">
        <v>37</v>
      </c>
      <c r="W83" s="29" t="s">
        <v>37</v>
      </c>
      <c r="X83" s="30">
        <v>383.45459750000003</v>
      </c>
      <c r="Y83" s="30">
        <v>377.14195260000002</v>
      </c>
      <c r="Z83" s="25">
        <f t="shared" si="94"/>
        <v>-1.646256151616492</v>
      </c>
      <c r="AA83" s="30">
        <v>3221.7662848999998</v>
      </c>
      <c r="AB83" s="30">
        <v>1804.2451444999999</v>
      </c>
      <c r="AC83" s="25">
        <f t="shared" si="95"/>
        <v>-43.998261048411159</v>
      </c>
      <c r="AD83" s="26">
        <f>(AB83/AB$181)*100</f>
        <v>0.18536197247018249</v>
      </c>
    </row>
    <row r="84" spans="1:30" x14ac:dyDescent="0.2">
      <c r="A84" s="3"/>
      <c r="B84" s="23" t="s">
        <v>4</v>
      </c>
      <c r="C84" s="30">
        <v>7.8890601639999929</v>
      </c>
      <c r="D84" s="30">
        <v>5.4018490560000076</v>
      </c>
      <c r="E84" s="25">
        <f t="shared" si="88"/>
        <v>-31.527343641639739</v>
      </c>
      <c r="F84" s="30">
        <v>72.23310346800001</v>
      </c>
      <c r="G84" s="30">
        <v>33.003005186000017</v>
      </c>
      <c r="H84" s="25">
        <f t="shared" si="89"/>
        <v>-54.310415029279923</v>
      </c>
      <c r="I84" s="26">
        <f>(G84/G$182)*100</f>
        <v>4.0128915727475449E-2</v>
      </c>
      <c r="J84" s="31">
        <v>0</v>
      </c>
      <c r="K84" s="31">
        <v>0</v>
      </c>
      <c r="L84" s="29" t="s">
        <v>37</v>
      </c>
      <c r="M84" s="31">
        <v>2</v>
      </c>
      <c r="N84" s="31">
        <v>0</v>
      </c>
      <c r="O84" s="25">
        <f t="shared" si="91"/>
        <v>-100</v>
      </c>
      <c r="P84" s="26">
        <f>(N84/N$182)*100</f>
        <v>0</v>
      </c>
      <c r="Q84" s="28">
        <v>1375</v>
      </c>
      <c r="R84" s="28">
        <v>1101</v>
      </c>
      <c r="S84" s="25">
        <f t="shared" si="92"/>
        <v>-19.927272727272726</v>
      </c>
      <c r="T84" s="31">
        <v>12844</v>
      </c>
      <c r="U84" s="31">
        <v>6168</v>
      </c>
      <c r="V84" s="25">
        <f t="shared" si="93"/>
        <v>-51.977577078791661</v>
      </c>
      <c r="W84" s="26">
        <f>(U84/U$182)*100</f>
        <v>2.08019306134202E-2</v>
      </c>
      <c r="X84" s="30">
        <v>353.70527374919965</v>
      </c>
      <c r="Y84" s="30">
        <v>255.37000864920032</v>
      </c>
      <c r="Z84" s="25">
        <f t="shared" si="94"/>
        <v>-27.801469867176909</v>
      </c>
      <c r="AA84" s="30">
        <v>3219.8522868667997</v>
      </c>
      <c r="AB84" s="30">
        <v>1532.5509998099003</v>
      </c>
      <c r="AC84" s="25">
        <f t="shared" si="95"/>
        <v>-52.40306500826447</v>
      </c>
      <c r="AD84" s="26">
        <f>(AB84/AB$182)*100</f>
        <v>0.43252763575788983</v>
      </c>
    </row>
    <row r="85" spans="1:30" x14ac:dyDescent="0.2">
      <c r="A85" s="3"/>
      <c r="B85" s="23" t="s">
        <v>5</v>
      </c>
      <c r="C85" s="30">
        <v>4.5945817999999999E-2</v>
      </c>
      <c r="D85" s="30">
        <v>1.0566499999999999E-3</v>
      </c>
      <c r="E85" s="25">
        <f t="shared" si="88"/>
        <v>-97.700225948746862</v>
      </c>
      <c r="F85" s="30">
        <v>0.32822495205000002</v>
      </c>
      <c r="G85" s="30">
        <v>4.3899799999999991E-3</v>
      </c>
      <c r="H85" s="25">
        <f t="shared" si="89"/>
        <v>-98.662508754260926</v>
      </c>
      <c r="I85" s="26">
        <f>(G85/G$183)*100</f>
        <v>9.9053025699529651E-5</v>
      </c>
      <c r="J85" s="31">
        <v>0</v>
      </c>
      <c r="K85" s="31">
        <v>0</v>
      </c>
      <c r="L85" s="29" t="s">
        <v>37</v>
      </c>
      <c r="M85" s="31">
        <v>0</v>
      </c>
      <c r="N85" s="31">
        <v>1</v>
      </c>
      <c r="O85" s="29" t="s">
        <v>37</v>
      </c>
      <c r="P85" s="26">
        <f>(N85/N$183)*100</f>
        <v>2.8026905829596414E-2</v>
      </c>
      <c r="Q85" s="28">
        <v>7781</v>
      </c>
      <c r="R85" s="28">
        <v>136</v>
      </c>
      <c r="S85" s="25">
        <f t="shared" si="92"/>
        <v>-98.252152679604166</v>
      </c>
      <c r="T85" s="31">
        <v>53944</v>
      </c>
      <c r="U85" s="31">
        <v>565</v>
      </c>
      <c r="V85" s="25">
        <f t="shared" si="93"/>
        <v>-98.952617529289626</v>
      </c>
      <c r="W85" s="26">
        <f>(U85/U$183)*100</f>
        <v>3.4835364368662969E-2</v>
      </c>
      <c r="X85" s="30">
        <v>15.744200000000001</v>
      </c>
      <c r="Y85" s="30">
        <v>0.40799999999999997</v>
      </c>
      <c r="Z85" s="25">
        <f t="shared" si="94"/>
        <v>-97.408569504960568</v>
      </c>
      <c r="AA85" s="30">
        <v>112.41372</v>
      </c>
      <c r="AB85" s="30">
        <v>1.6950000000000001</v>
      </c>
      <c r="AC85" s="25">
        <f t="shared" si="95"/>
        <v>-98.492176933562931</v>
      </c>
      <c r="AD85" s="26">
        <f>(AB85/AB$183)*100</f>
        <v>2.8661885832469572E-3</v>
      </c>
    </row>
    <row r="86" spans="1:30" x14ac:dyDescent="0.2">
      <c r="A86" s="3"/>
      <c r="B86" s="23" t="s">
        <v>23</v>
      </c>
      <c r="C86" s="30">
        <v>0</v>
      </c>
      <c r="D86" s="30">
        <v>0</v>
      </c>
      <c r="E86" s="29" t="s">
        <v>37</v>
      </c>
      <c r="F86" s="30">
        <v>0</v>
      </c>
      <c r="G86" s="30">
        <v>0</v>
      </c>
      <c r="H86" s="29" t="s">
        <v>37</v>
      </c>
      <c r="I86" s="26">
        <f>(G86/G$184)*100</f>
        <v>0</v>
      </c>
      <c r="J86" s="31">
        <v>0</v>
      </c>
      <c r="K86" s="31">
        <v>0</v>
      </c>
      <c r="L86" s="29" t="s">
        <v>37</v>
      </c>
      <c r="M86" s="31">
        <v>0</v>
      </c>
      <c r="N86" s="31">
        <v>0</v>
      </c>
      <c r="O86" s="29" t="s">
        <v>37</v>
      </c>
      <c r="P86" s="26">
        <f>(N86/N$184)*100</f>
        <v>0</v>
      </c>
      <c r="Q86" s="28">
        <v>0</v>
      </c>
      <c r="R86" s="28">
        <v>0</v>
      </c>
      <c r="S86" s="29" t="s">
        <v>37</v>
      </c>
      <c r="T86" s="31">
        <v>0</v>
      </c>
      <c r="U86" s="31">
        <v>0</v>
      </c>
      <c r="V86" s="29" t="s">
        <v>37</v>
      </c>
      <c r="W86" s="26">
        <f>(U86/U$184)*100</f>
        <v>0</v>
      </c>
      <c r="X86" s="30">
        <v>0</v>
      </c>
      <c r="Y86" s="30">
        <v>0</v>
      </c>
      <c r="Z86" s="29" t="s">
        <v>37</v>
      </c>
      <c r="AA86" s="30">
        <v>0</v>
      </c>
      <c r="AB86" s="30">
        <v>0</v>
      </c>
      <c r="AC86" s="29" t="s">
        <v>37</v>
      </c>
      <c r="AD86" s="26">
        <f>(AB86/AB$184)*100</f>
        <v>0</v>
      </c>
    </row>
    <row r="87" spans="1:30" x14ac:dyDescent="0.2">
      <c r="A87" s="3"/>
      <c r="B87" s="23"/>
      <c r="C87" s="30"/>
      <c r="D87" s="30"/>
      <c r="E87" s="25"/>
      <c r="F87" s="30"/>
      <c r="G87" s="30"/>
      <c r="H87" s="25"/>
      <c r="I87" s="26"/>
      <c r="J87" s="31"/>
      <c r="K87" s="31"/>
      <c r="L87" s="25"/>
      <c r="M87" s="31"/>
      <c r="N87" s="31"/>
      <c r="O87" s="25"/>
      <c r="P87" s="26"/>
      <c r="Q87" s="28"/>
      <c r="R87" s="28"/>
      <c r="S87" s="25"/>
      <c r="T87" s="31"/>
      <c r="U87" s="31"/>
      <c r="V87" s="25"/>
      <c r="W87" s="26"/>
      <c r="X87" s="30"/>
      <c r="Y87" s="30"/>
      <c r="Z87" s="25"/>
      <c r="AA87" s="30"/>
      <c r="AB87" s="30"/>
      <c r="AC87" s="25"/>
      <c r="AD87" s="26"/>
    </row>
    <row r="88" spans="1:30" x14ac:dyDescent="0.2">
      <c r="A88" s="3">
        <v>13</v>
      </c>
      <c r="B88" s="18" t="s">
        <v>28</v>
      </c>
      <c r="C88" s="19">
        <f>C89+C90+C91+C92+C93</f>
        <v>137.43809306769978</v>
      </c>
      <c r="D88" s="19">
        <f>D89+D90+D91+D92+D93</f>
        <v>160.02993190679999</v>
      </c>
      <c r="E88" s="20">
        <f t="shared" ref="E88:E92" si="96">((D88-C88)/C88)*100</f>
        <v>16.437829087145317</v>
      </c>
      <c r="F88" s="19">
        <f>F89+F90+F91+F92+F93</f>
        <v>985.14205660399966</v>
      </c>
      <c r="G88" s="19">
        <f>G89+G90+G91+G92+G93</f>
        <v>993.02850689400702</v>
      </c>
      <c r="H88" s="20">
        <f t="shared" ref="H88:H92" si="97">((G88-F88)/F88)*100</f>
        <v>0.80053939806343055</v>
      </c>
      <c r="I88" s="21">
        <f>(G88/G$179)*100</f>
        <v>0.67322292734780287</v>
      </c>
      <c r="J88" s="22">
        <f>J89+J90+J91+J92+J93</f>
        <v>14115</v>
      </c>
      <c r="K88" s="22">
        <f>K89+K90+K91+K92+K93</f>
        <v>16626</v>
      </c>
      <c r="L88" s="20">
        <f t="shared" ref="L88:L91" si="98">((K88-J88)/J88)*100</f>
        <v>17.78958554729012</v>
      </c>
      <c r="M88" s="22">
        <f>M89+M90+M91+M92+M93</f>
        <v>102108</v>
      </c>
      <c r="N88" s="22">
        <f>N89+N90+N91+N92+N93</f>
        <v>89883</v>
      </c>
      <c r="O88" s="20">
        <f t="shared" ref="O88:O92" si="99">((N88-M88)/M88)*100</f>
        <v>-11.972617228816548</v>
      </c>
      <c r="P88" s="21">
        <f>(N88/N$179)*100</f>
        <v>0.80449499709064998</v>
      </c>
      <c r="Q88" s="22">
        <f>Q89+Q90+Q91+Q92+Q93</f>
        <v>159187</v>
      </c>
      <c r="R88" s="22">
        <f>R89+R90+R91+R92+R93</f>
        <v>356753</v>
      </c>
      <c r="S88" s="20">
        <f t="shared" ref="S88:S92" si="100">((R88-Q88)/Q88)*100</f>
        <v>124.109380791145</v>
      </c>
      <c r="T88" s="22">
        <f>T89+T90+T91+T92+T93</f>
        <v>2082711</v>
      </c>
      <c r="U88" s="22">
        <f>U89+U90+U91+U92+U93</f>
        <v>1592598</v>
      </c>
      <c r="V88" s="20">
        <f t="shared" ref="V88:V92" si="101">((U88-T88)/T88)*100</f>
        <v>-23.532453614543737</v>
      </c>
      <c r="W88" s="21">
        <f>(U88/U$179)*100</f>
        <v>2.3367915720452705</v>
      </c>
      <c r="X88" s="19">
        <f>X89+X90+X91+X92+X93</f>
        <v>5933.0081870999948</v>
      </c>
      <c r="Y88" s="19">
        <f>Y89+Y90+Y91+Y92+Y93</f>
        <v>24425.666222899999</v>
      </c>
      <c r="Z88" s="20">
        <f t="shared" ref="Z88:Z92" si="102">((Y88-X88)/X88)*100</f>
        <v>311.69109248843063</v>
      </c>
      <c r="AA88" s="19">
        <f>AA89+AA90+AA91+AA92+AA93</f>
        <v>68172.626265799991</v>
      </c>
      <c r="AB88" s="19">
        <f>AB89+AB90+AB91+AB92+AB93</f>
        <v>83255.574678999998</v>
      </c>
      <c r="AC88" s="20">
        <f t="shared" ref="AC88:AC92" si="103">((AB88-AA88)/AA88)*100</f>
        <v>22.124640400961987</v>
      </c>
      <c r="AD88" s="21">
        <f>(AB88/AB$179)*100</f>
        <v>3.530278500889203</v>
      </c>
    </row>
    <row r="89" spans="1:30" s="2" customFormat="1" ht="15" x14ac:dyDescent="0.25">
      <c r="A89" s="3"/>
      <c r="B89" s="23" t="s">
        <v>2</v>
      </c>
      <c r="C89" s="24">
        <v>0.69623979000000025</v>
      </c>
      <c r="D89" s="24">
        <v>3.1026963999999992</v>
      </c>
      <c r="E89" s="25">
        <f t="shared" si="96"/>
        <v>345.63617945478211</v>
      </c>
      <c r="F89" s="24">
        <v>11.9673461</v>
      </c>
      <c r="G89" s="24">
        <v>12.1255241</v>
      </c>
      <c r="H89" s="25">
        <f t="shared" si="97"/>
        <v>1.3217466819982708</v>
      </c>
      <c r="I89" s="26">
        <f>(G89/G$180)*100</f>
        <v>4.6250196352823986E-2</v>
      </c>
      <c r="J89" s="27">
        <v>352</v>
      </c>
      <c r="K89" s="27">
        <v>85</v>
      </c>
      <c r="L89" s="25">
        <f t="shared" si="98"/>
        <v>-75.852272727272734</v>
      </c>
      <c r="M89" s="27">
        <v>15020</v>
      </c>
      <c r="N89" s="27">
        <v>444</v>
      </c>
      <c r="O89" s="25">
        <f t="shared" si="99"/>
        <v>-97.043941411451399</v>
      </c>
      <c r="P89" s="26">
        <f>(N89/N$180)*100</f>
        <v>7.0219832358057885E-2</v>
      </c>
      <c r="Q89" s="28">
        <v>0</v>
      </c>
      <c r="R89" s="28">
        <v>0</v>
      </c>
      <c r="S89" s="29" t="s">
        <v>37</v>
      </c>
      <c r="T89" s="27">
        <v>0</v>
      </c>
      <c r="U89" s="27">
        <v>0</v>
      </c>
      <c r="V89" s="29" t="s">
        <v>37</v>
      </c>
      <c r="W89" s="29" t="s">
        <v>37</v>
      </c>
      <c r="X89" s="24">
        <v>0.7961287999999993</v>
      </c>
      <c r="Y89" s="24">
        <v>4.8049289999999978</v>
      </c>
      <c r="Z89" s="25">
        <f t="shared" si="102"/>
        <v>503.53663879512993</v>
      </c>
      <c r="AA89" s="24">
        <v>21.405040600000003</v>
      </c>
      <c r="AB89" s="24">
        <v>23.254554600000002</v>
      </c>
      <c r="AC89" s="25">
        <f t="shared" si="103"/>
        <v>8.6405535712929176</v>
      </c>
      <c r="AD89" s="26">
        <f>(AB89/AB$180)*100</f>
        <v>0.12223315450314549</v>
      </c>
    </row>
    <row r="90" spans="1:30" x14ac:dyDescent="0.2">
      <c r="A90" s="3"/>
      <c r="B90" s="23" t="s">
        <v>3</v>
      </c>
      <c r="C90" s="24">
        <v>57.929492219999993</v>
      </c>
      <c r="D90" s="24">
        <v>73.696642910000023</v>
      </c>
      <c r="E90" s="25">
        <f t="shared" si="96"/>
        <v>27.217829961500101</v>
      </c>
      <c r="F90" s="24">
        <v>381.5582938</v>
      </c>
      <c r="G90" s="24">
        <v>352.45107200000001</v>
      </c>
      <c r="H90" s="25">
        <f t="shared" si="97"/>
        <v>-7.6285124115941807</v>
      </c>
      <c r="I90" s="26">
        <f>(G90/G$181)*100</f>
        <v>1.117725105166544</v>
      </c>
      <c r="J90" s="27">
        <v>13752</v>
      </c>
      <c r="K90" s="27">
        <v>16532</v>
      </c>
      <c r="L90" s="25">
        <f t="shared" si="98"/>
        <v>20.215241419429901</v>
      </c>
      <c r="M90" s="27">
        <v>86998</v>
      </c>
      <c r="N90" s="27">
        <v>89334</v>
      </c>
      <c r="O90" s="25">
        <f t="shared" si="99"/>
        <v>2.6851191981424862</v>
      </c>
      <c r="P90" s="26">
        <f>(N90/N$181)*100</f>
        <v>0.8490061712467516</v>
      </c>
      <c r="Q90" s="33">
        <v>0</v>
      </c>
      <c r="R90" s="33">
        <v>0</v>
      </c>
      <c r="S90" s="29" t="s">
        <v>37</v>
      </c>
      <c r="T90" s="27">
        <v>0</v>
      </c>
      <c r="U90" s="27">
        <v>0</v>
      </c>
      <c r="V90" s="29" t="s">
        <v>37</v>
      </c>
      <c r="W90" s="29" t="s">
        <v>37</v>
      </c>
      <c r="X90" s="24">
        <v>525.22439569999983</v>
      </c>
      <c r="Y90" s="24">
        <v>987.44124279999949</v>
      </c>
      <c r="Z90" s="25">
        <f t="shared" si="102"/>
        <v>88.003689638973071</v>
      </c>
      <c r="AA90" s="24">
        <v>4109.3014690999998</v>
      </c>
      <c r="AB90" s="24">
        <v>9233.0809707999997</v>
      </c>
      <c r="AC90" s="25">
        <f t="shared" si="103"/>
        <v>124.68735964563307</v>
      </c>
      <c r="AD90" s="26">
        <f>(AB90/AB$181)*100</f>
        <v>0.94857514564556755</v>
      </c>
    </row>
    <row r="91" spans="1:30" s="5" customFormat="1" ht="15" x14ac:dyDescent="0.25">
      <c r="A91" s="3"/>
      <c r="B91" s="23" t="s">
        <v>4</v>
      </c>
      <c r="C91" s="24">
        <v>78.7896149689998</v>
      </c>
      <c r="D91" s="24">
        <v>83.203326577799956</v>
      </c>
      <c r="E91" s="25">
        <f t="shared" si="96"/>
        <v>5.601895136226716</v>
      </c>
      <c r="F91" s="24">
        <v>591.40508857199973</v>
      </c>
      <c r="G91" s="24">
        <v>628.1414272630069</v>
      </c>
      <c r="H91" s="25">
        <f t="shared" si="97"/>
        <v>6.2117048704654092</v>
      </c>
      <c r="I91" s="26">
        <f>(G91/G$182)*100</f>
        <v>0.76376785257925806</v>
      </c>
      <c r="J91" s="27">
        <v>11</v>
      </c>
      <c r="K91" s="27">
        <v>9</v>
      </c>
      <c r="L91" s="25">
        <f t="shared" si="98"/>
        <v>-18.181818181818183</v>
      </c>
      <c r="M91" s="27">
        <v>89</v>
      </c>
      <c r="N91" s="27">
        <v>103</v>
      </c>
      <c r="O91" s="25">
        <f t="shared" si="99"/>
        <v>15.730337078651685</v>
      </c>
      <c r="P91" s="26">
        <f>(N91/N$182)*100</f>
        <v>15.488721804511279</v>
      </c>
      <c r="Q91" s="28">
        <v>159114</v>
      </c>
      <c r="R91" s="28">
        <v>356731</v>
      </c>
      <c r="S91" s="25">
        <f t="shared" si="100"/>
        <v>124.1983734932187</v>
      </c>
      <c r="T91" s="27">
        <v>2082217</v>
      </c>
      <c r="U91" s="27">
        <v>1592351</v>
      </c>
      <c r="V91" s="25">
        <f t="shared" si="101"/>
        <v>-23.526174265218273</v>
      </c>
      <c r="W91" s="26">
        <f>(U91/U$182)*100</f>
        <v>5.3702942630042587</v>
      </c>
      <c r="X91" s="24">
        <v>5395.2491081999951</v>
      </c>
      <c r="Y91" s="24">
        <v>23427.1598056</v>
      </c>
      <c r="Z91" s="25">
        <f t="shared" si="102"/>
        <v>334.21831570286759</v>
      </c>
      <c r="AA91" s="24">
        <v>63970.767896599995</v>
      </c>
      <c r="AB91" s="24">
        <v>73909.102441399998</v>
      </c>
      <c r="AC91" s="25">
        <f t="shared" si="103"/>
        <v>15.535743702285961</v>
      </c>
      <c r="AD91" s="26">
        <f>(AB91/AB$182)*100</f>
        <v>20.859161844487879</v>
      </c>
    </row>
    <row r="92" spans="1:30" s="5" customFormat="1" ht="15" x14ac:dyDescent="0.25">
      <c r="A92" s="3"/>
      <c r="B92" s="23" t="s">
        <v>5</v>
      </c>
      <c r="C92" s="24">
        <v>2.2746088699999997E-2</v>
      </c>
      <c r="D92" s="24">
        <v>2.7266018999999985E-2</v>
      </c>
      <c r="E92" s="25">
        <f t="shared" si="96"/>
        <v>19.871241863221915</v>
      </c>
      <c r="F92" s="24">
        <v>0.21132813199999997</v>
      </c>
      <c r="G92" s="24">
        <v>0.31048353099999998</v>
      </c>
      <c r="H92" s="25">
        <f t="shared" si="97"/>
        <v>46.920113314587013</v>
      </c>
      <c r="I92" s="26">
        <f>(G92/G$183)*100</f>
        <v>7.0055747806194359E-3</v>
      </c>
      <c r="J92" s="27">
        <v>0</v>
      </c>
      <c r="K92" s="27">
        <v>0</v>
      </c>
      <c r="L92" s="29" t="s">
        <v>37</v>
      </c>
      <c r="M92" s="27">
        <v>1</v>
      </c>
      <c r="N92" s="27">
        <v>2</v>
      </c>
      <c r="O92" s="25">
        <f t="shared" si="99"/>
        <v>100</v>
      </c>
      <c r="P92" s="26">
        <f>(N92/N$183)*100</f>
        <v>5.6053811659192827E-2</v>
      </c>
      <c r="Q92" s="28">
        <v>73</v>
      </c>
      <c r="R92" s="28">
        <v>22</v>
      </c>
      <c r="S92" s="25">
        <f t="shared" si="100"/>
        <v>-69.863013698630141</v>
      </c>
      <c r="T92" s="27">
        <v>494</v>
      </c>
      <c r="U92" s="27">
        <v>247</v>
      </c>
      <c r="V92" s="25">
        <f t="shared" si="101"/>
        <v>-50</v>
      </c>
      <c r="W92" s="26">
        <f>(U92/U$183)*100</f>
        <v>1.5228911502760626E-2</v>
      </c>
      <c r="X92" s="24">
        <v>11.7385544</v>
      </c>
      <c r="Y92" s="24">
        <v>6.2602454999999999</v>
      </c>
      <c r="Z92" s="25">
        <f t="shared" si="102"/>
        <v>-46.669365863312777</v>
      </c>
      <c r="AA92" s="24">
        <v>71.1518595</v>
      </c>
      <c r="AB92" s="24">
        <v>90.136712200000005</v>
      </c>
      <c r="AC92" s="25">
        <f t="shared" si="103"/>
        <v>26.682159585723834</v>
      </c>
      <c r="AD92" s="26">
        <f>(AB92/AB$183)*100</f>
        <v>0.15241818020003345</v>
      </c>
    </row>
    <row r="93" spans="1:30" s="6" customFormat="1" x14ac:dyDescent="0.2">
      <c r="A93" s="3"/>
      <c r="B93" s="23" t="s">
        <v>23</v>
      </c>
      <c r="C93" s="24">
        <v>0</v>
      </c>
      <c r="D93" s="24">
        <v>0</v>
      </c>
      <c r="E93" s="29" t="s">
        <v>37</v>
      </c>
      <c r="F93" s="24">
        <v>0</v>
      </c>
      <c r="G93" s="24">
        <v>0</v>
      </c>
      <c r="H93" s="29" t="s">
        <v>37</v>
      </c>
      <c r="I93" s="26">
        <f>(G93/G$184)*100</f>
        <v>0</v>
      </c>
      <c r="J93" s="27">
        <v>0</v>
      </c>
      <c r="K93" s="27">
        <v>0</v>
      </c>
      <c r="L93" s="29" t="s">
        <v>37</v>
      </c>
      <c r="M93" s="27">
        <v>0</v>
      </c>
      <c r="N93" s="27">
        <v>0</v>
      </c>
      <c r="O93" s="29" t="s">
        <v>37</v>
      </c>
      <c r="P93" s="26">
        <f>(N93/N$184)*100</f>
        <v>0</v>
      </c>
      <c r="Q93" s="28">
        <v>0</v>
      </c>
      <c r="R93" s="28">
        <v>0</v>
      </c>
      <c r="S93" s="29" t="s">
        <v>37</v>
      </c>
      <c r="T93" s="27">
        <v>0</v>
      </c>
      <c r="U93" s="27">
        <v>0</v>
      </c>
      <c r="V93" s="29" t="s">
        <v>37</v>
      </c>
      <c r="W93" s="26">
        <f>(U93/U$184)*100</f>
        <v>0</v>
      </c>
      <c r="X93" s="24">
        <v>0</v>
      </c>
      <c r="Y93" s="24">
        <v>0</v>
      </c>
      <c r="Z93" s="29" t="s">
        <v>37</v>
      </c>
      <c r="AA93" s="24">
        <v>0</v>
      </c>
      <c r="AB93" s="24">
        <v>0</v>
      </c>
      <c r="AC93" s="29" t="s">
        <v>37</v>
      </c>
      <c r="AD93" s="26">
        <f>(AB93/AB$184)*100</f>
        <v>0</v>
      </c>
    </row>
    <row r="94" spans="1:30" s="6" customFormat="1" x14ac:dyDescent="0.2">
      <c r="A94" s="3"/>
      <c r="B94" s="23"/>
      <c r="C94" s="24"/>
      <c r="D94" s="24"/>
      <c r="E94" s="25"/>
      <c r="F94" s="24"/>
      <c r="G94" s="24"/>
      <c r="H94" s="25"/>
      <c r="I94" s="26"/>
      <c r="J94" s="27"/>
      <c r="K94" s="27"/>
      <c r="L94" s="25"/>
      <c r="M94" s="27"/>
      <c r="N94" s="27"/>
      <c r="O94" s="25"/>
      <c r="P94" s="26"/>
      <c r="Q94" s="28"/>
      <c r="R94" s="28"/>
      <c r="S94" s="25"/>
      <c r="T94" s="27"/>
      <c r="U94" s="27"/>
      <c r="V94" s="25"/>
      <c r="W94" s="26"/>
      <c r="X94" s="24"/>
      <c r="Y94" s="24"/>
      <c r="Z94" s="25"/>
      <c r="AA94" s="24"/>
      <c r="AB94" s="24"/>
      <c r="AC94" s="25"/>
      <c r="AD94" s="26"/>
    </row>
    <row r="95" spans="1:30" s="6" customFormat="1" x14ac:dyDescent="0.2">
      <c r="A95" s="3">
        <v>14</v>
      </c>
      <c r="B95" s="18" t="s">
        <v>32</v>
      </c>
      <c r="C95" s="19">
        <f>C96+C97+C98+C99+C100</f>
        <v>335.03022001800093</v>
      </c>
      <c r="D95" s="19">
        <f>D96+D97+D98+D99+D100</f>
        <v>309.15711439700078</v>
      </c>
      <c r="E95" s="20">
        <f t="shared" ref="E95:E100" si="104">((D95-C95)/C95)*100</f>
        <v>-7.7226184609883868</v>
      </c>
      <c r="F95" s="19">
        <f>F96+F97+F98+F99+F100</f>
        <v>2375.8111200479993</v>
      </c>
      <c r="G95" s="19">
        <f>G96+G97+G98+G99+G100</f>
        <v>1964.4338546790013</v>
      </c>
      <c r="H95" s="20">
        <f t="shared" ref="H95:H100" si="105">((G95-F95)/F95)*100</f>
        <v>-17.315234443413445</v>
      </c>
      <c r="I95" s="21">
        <f>(G95/G$179)*100</f>
        <v>1.3317864502849419</v>
      </c>
      <c r="J95" s="22">
        <f>J96+J97+J98+J99+J100</f>
        <v>21202</v>
      </c>
      <c r="K95" s="22">
        <f>K96+K97+K98+K99+K100</f>
        <v>20361</v>
      </c>
      <c r="L95" s="20">
        <f t="shared" ref="L95:L100" si="106">((K95-J95)/J95)*100</f>
        <v>-3.9666069238751058</v>
      </c>
      <c r="M95" s="22">
        <f>M96+M97+M98+M99+M100</f>
        <v>152227</v>
      </c>
      <c r="N95" s="22">
        <f>N96+N97+N98+N99+N100</f>
        <v>159040</v>
      </c>
      <c r="O95" s="20">
        <f t="shared" ref="O95:O100" si="107">((N95-M95)/M95)*100</f>
        <v>4.4755529570969665</v>
      </c>
      <c r="P95" s="21">
        <f>(N95/N$179)*100</f>
        <v>1.4234825755403913</v>
      </c>
      <c r="Q95" s="22">
        <f>Q96+Q97+Q98+Q99+Q100</f>
        <v>1133781</v>
      </c>
      <c r="R95" s="22">
        <f>R96+R97+R98+R99+R100</f>
        <v>1243277</v>
      </c>
      <c r="S95" s="20">
        <f t="shared" ref="S95:S100" si="108">((R95-Q95)/Q95)*100</f>
        <v>9.6575970138853986</v>
      </c>
      <c r="T95" s="22">
        <f>T96+T97+T98+T99+T100</f>
        <v>8470688</v>
      </c>
      <c r="U95" s="22">
        <f>U96+U97+U98+U99+U100</f>
        <v>5622107</v>
      </c>
      <c r="V95" s="20">
        <f t="shared" ref="V95:V100" si="109">((U95-T95)/T95)*100</f>
        <v>-33.628685178819005</v>
      </c>
      <c r="W95" s="21">
        <f>(U95/U$179)*100</f>
        <v>8.2492206160856156</v>
      </c>
      <c r="X95" s="19">
        <f>X96+X97+X98+X99+X100</f>
        <v>13643.317609951991</v>
      </c>
      <c r="Y95" s="19">
        <f>Y96+Y97+Y98+Y99+Y100</f>
        <v>14614.526762184005</v>
      </c>
      <c r="Z95" s="20">
        <f t="shared" ref="Z95:Z100" si="110">((Y95-X95)/X95)*100</f>
        <v>7.118570277390404</v>
      </c>
      <c r="AA95" s="19">
        <f>AA96+AA97+AA98+AA99+AA100</f>
        <v>101928.12682281197</v>
      </c>
      <c r="AB95" s="19">
        <f>AB96+AB97+AB98+AB99+AB100</f>
        <v>85582.471027747044</v>
      </c>
      <c r="AC95" s="20">
        <f t="shared" ref="AC95:AC100" si="111">((AB95-AA95)/AA95)*100</f>
        <v>-16.036452650090986</v>
      </c>
      <c r="AD95" s="21">
        <f>(AB95/AB$179)*100</f>
        <v>3.6289456734533396</v>
      </c>
    </row>
    <row r="96" spans="1:30" s="6" customFormat="1" x14ac:dyDescent="0.2">
      <c r="A96" s="3"/>
      <c r="B96" s="23" t="s">
        <v>2</v>
      </c>
      <c r="C96" s="30">
        <v>56.470114899999999</v>
      </c>
      <c r="D96" s="30">
        <v>67.870304599999997</v>
      </c>
      <c r="E96" s="25">
        <f t="shared" si="104"/>
        <v>20.188005142521853</v>
      </c>
      <c r="F96" s="30">
        <v>312.76414009999996</v>
      </c>
      <c r="G96" s="30">
        <v>456.86765109999999</v>
      </c>
      <c r="H96" s="25">
        <f t="shared" si="105"/>
        <v>46.074179397269091</v>
      </c>
      <c r="I96" s="26">
        <f>(G96/G$180)*100</f>
        <v>1.7426231143797308</v>
      </c>
      <c r="J96" s="31">
        <v>3974</v>
      </c>
      <c r="K96" s="31">
        <v>2223</v>
      </c>
      <c r="L96" s="25">
        <f t="shared" si="106"/>
        <v>-44.061399094111728</v>
      </c>
      <c r="M96" s="31">
        <v>25593</v>
      </c>
      <c r="N96" s="31">
        <v>21189</v>
      </c>
      <c r="O96" s="25">
        <f t="shared" si="107"/>
        <v>-17.207830266088383</v>
      </c>
      <c r="P96" s="26">
        <f>(N96/N$180)*100</f>
        <v>3.3510991617902892</v>
      </c>
      <c r="Q96" s="28">
        <v>0</v>
      </c>
      <c r="R96" s="28">
        <v>0</v>
      </c>
      <c r="S96" s="29" t="s">
        <v>37</v>
      </c>
      <c r="T96" s="31">
        <v>0</v>
      </c>
      <c r="U96" s="31">
        <v>0</v>
      </c>
      <c r="V96" s="29" t="s">
        <v>37</v>
      </c>
      <c r="W96" s="29" t="s">
        <v>37</v>
      </c>
      <c r="X96" s="30">
        <v>326.91504299999997</v>
      </c>
      <c r="Y96" s="30">
        <v>489.05428690000002</v>
      </c>
      <c r="Z96" s="25">
        <f t="shared" si="110"/>
        <v>49.596752236329507</v>
      </c>
      <c r="AA96" s="30">
        <v>2105.5081786000001</v>
      </c>
      <c r="AB96" s="30">
        <v>3147.6790572</v>
      </c>
      <c r="AC96" s="25">
        <f t="shared" si="111"/>
        <v>49.49735599188994</v>
      </c>
      <c r="AD96" s="26">
        <f>(AB96/AB$180)*100</f>
        <v>16.545177800354129</v>
      </c>
    </row>
    <row r="97" spans="1:30" s="6" customFormat="1" x14ac:dyDescent="0.2">
      <c r="A97" s="3"/>
      <c r="B97" s="23" t="s">
        <v>3</v>
      </c>
      <c r="C97" s="30">
        <v>94.834853546000843</v>
      </c>
      <c r="D97" s="30">
        <v>89.8704547140008</v>
      </c>
      <c r="E97" s="25">
        <f t="shared" si="104"/>
        <v>-5.2347830427048621</v>
      </c>
      <c r="F97" s="30">
        <v>657.1895445670026</v>
      </c>
      <c r="G97" s="30">
        <v>648.85591072400132</v>
      </c>
      <c r="H97" s="25">
        <f t="shared" si="105"/>
        <v>-1.2680715802458478</v>
      </c>
      <c r="I97" s="26">
        <f>(G97/G$181)*100</f>
        <v>2.0577112645352318</v>
      </c>
      <c r="J97" s="31">
        <v>17178</v>
      </c>
      <c r="K97" s="31">
        <v>18074</v>
      </c>
      <c r="L97" s="25">
        <f t="shared" si="106"/>
        <v>5.2159739201303994</v>
      </c>
      <c r="M97" s="31">
        <v>126167</v>
      </c>
      <c r="N97" s="31">
        <v>137314</v>
      </c>
      <c r="O97" s="25">
        <f t="shared" si="107"/>
        <v>8.8351153629713011</v>
      </c>
      <c r="P97" s="26">
        <f>(N97/N$181)*100</f>
        <v>1.304995112707104</v>
      </c>
      <c r="Q97" s="28">
        <v>0</v>
      </c>
      <c r="R97" s="28">
        <v>0</v>
      </c>
      <c r="S97" s="29" t="s">
        <v>37</v>
      </c>
      <c r="T97" s="31">
        <v>0</v>
      </c>
      <c r="U97" s="31">
        <v>0</v>
      </c>
      <c r="V97" s="29" t="s">
        <v>37</v>
      </c>
      <c r="W97" s="29" t="s">
        <v>37</v>
      </c>
      <c r="X97" s="30">
        <v>3313.6985528</v>
      </c>
      <c r="Y97" s="30">
        <v>4819.6748781000006</v>
      </c>
      <c r="Z97" s="25">
        <f t="shared" si="110"/>
        <v>45.446992274764547</v>
      </c>
      <c r="AA97" s="30">
        <v>23042.058850199999</v>
      </c>
      <c r="AB97" s="30">
        <v>36528.895587799998</v>
      </c>
      <c r="AC97" s="25">
        <f t="shared" si="111"/>
        <v>58.531387430611204</v>
      </c>
      <c r="AD97" s="26">
        <f>(AB97/AB$181)*100</f>
        <v>3.7528537399436268</v>
      </c>
    </row>
    <row r="98" spans="1:30" s="5" customFormat="1" ht="15" x14ac:dyDescent="0.25">
      <c r="A98" s="3"/>
      <c r="B98" s="23" t="s">
        <v>4</v>
      </c>
      <c r="C98" s="30">
        <v>84.088923631000029</v>
      </c>
      <c r="D98" s="30">
        <v>81.757565566999972</v>
      </c>
      <c r="E98" s="25">
        <f t="shared" si="104"/>
        <v>-2.7724912667815191</v>
      </c>
      <c r="F98" s="30">
        <v>642.60147865899683</v>
      </c>
      <c r="G98" s="30">
        <v>344.02732477899991</v>
      </c>
      <c r="H98" s="25">
        <f t="shared" si="105"/>
        <v>-46.463346848045212</v>
      </c>
      <c r="I98" s="26">
        <f>(G98/G$182)*100</f>
        <v>0.41830867965507662</v>
      </c>
      <c r="J98" s="31">
        <v>18</v>
      </c>
      <c r="K98" s="31">
        <v>16</v>
      </c>
      <c r="L98" s="25">
        <f t="shared" si="106"/>
        <v>-11.111111111111111</v>
      </c>
      <c r="M98" s="31">
        <v>121</v>
      </c>
      <c r="N98" s="31">
        <v>109</v>
      </c>
      <c r="O98" s="25">
        <f t="shared" si="107"/>
        <v>-9.9173553719008272</v>
      </c>
      <c r="P98" s="26">
        <f>(N98/N$182)*100</f>
        <v>16.390977443609025</v>
      </c>
      <c r="Q98" s="28">
        <v>1101789</v>
      </c>
      <c r="R98" s="28">
        <v>1163796</v>
      </c>
      <c r="S98" s="25">
        <f t="shared" si="108"/>
        <v>5.6278470741675584</v>
      </c>
      <c r="T98" s="31">
        <v>7737620</v>
      </c>
      <c r="U98" s="31">
        <v>5105802</v>
      </c>
      <c r="V98" s="25">
        <f t="shared" si="109"/>
        <v>-34.013275399929178</v>
      </c>
      <c r="W98" s="26">
        <f>(U98/U$182)*100</f>
        <v>17.219607478901118</v>
      </c>
      <c r="X98" s="30">
        <v>7388.7843470999924</v>
      </c>
      <c r="Y98" s="30">
        <v>7725.6006786000034</v>
      </c>
      <c r="Z98" s="25">
        <f t="shared" si="110"/>
        <v>4.5584810122683761</v>
      </c>
      <c r="AA98" s="30">
        <v>53280.313050899982</v>
      </c>
      <c r="AB98" s="30">
        <v>31948.220690400045</v>
      </c>
      <c r="AC98" s="25">
        <f t="shared" si="111"/>
        <v>-40.037475643434881</v>
      </c>
      <c r="AD98" s="26">
        <f>(AB98/AB$182)*100</f>
        <v>9.0166580842034598</v>
      </c>
    </row>
    <row r="99" spans="1:30" s="6" customFormat="1" x14ac:dyDescent="0.2">
      <c r="A99" s="3"/>
      <c r="B99" s="23" t="s">
        <v>5</v>
      </c>
      <c r="C99" s="30">
        <v>5.9908740999999995E-2</v>
      </c>
      <c r="D99" s="30">
        <v>3.1975057000000001E-2</v>
      </c>
      <c r="E99" s="25">
        <f t="shared" si="104"/>
        <v>-46.627058979590302</v>
      </c>
      <c r="F99" s="30">
        <v>3.4987862650000112</v>
      </c>
      <c r="G99" s="30">
        <v>0.25788454199999994</v>
      </c>
      <c r="H99" s="25">
        <f t="shared" si="105"/>
        <v>-92.629314211624219</v>
      </c>
      <c r="I99" s="26">
        <f>(G99/G$183)*100</f>
        <v>5.8187609433841226E-3</v>
      </c>
      <c r="J99" s="31">
        <v>0</v>
      </c>
      <c r="K99" s="31">
        <v>1</v>
      </c>
      <c r="L99" s="29" t="s">
        <v>37</v>
      </c>
      <c r="M99" s="31">
        <v>17</v>
      </c>
      <c r="N99" s="31">
        <v>11</v>
      </c>
      <c r="O99" s="25">
        <f t="shared" si="107"/>
        <v>-35.294117647058826</v>
      </c>
      <c r="P99" s="26">
        <f>(N99/N$183)*100</f>
        <v>0.30829596412556054</v>
      </c>
      <c r="Q99" s="33">
        <v>3381</v>
      </c>
      <c r="R99" s="33">
        <v>549</v>
      </c>
      <c r="S99" s="25">
        <f t="shared" si="108"/>
        <v>-83.762200532386871</v>
      </c>
      <c r="T99" s="31">
        <v>207995</v>
      </c>
      <c r="U99" s="31">
        <v>11574</v>
      </c>
      <c r="V99" s="25">
        <f t="shared" si="109"/>
        <v>-94.435443159691332</v>
      </c>
      <c r="W99" s="26">
        <f>(U99/U$183)*100</f>
        <v>0.71360089770425705</v>
      </c>
      <c r="X99" s="30">
        <v>25.539804499999995</v>
      </c>
      <c r="Y99" s="30">
        <v>7.8969361999999999</v>
      </c>
      <c r="Z99" s="25">
        <f t="shared" si="110"/>
        <v>-69.079887827645663</v>
      </c>
      <c r="AA99" s="30">
        <v>950.43749439999965</v>
      </c>
      <c r="AB99" s="30">
        <v>158.88454719999999</v>
      </c>
      <c r="AC99" s="25">
        <f t="shared" si="111"/>
        <v>-83.28300933663165</v>
      </c>
      <c r="AD99" s="26">
        <f>(AB99/AB$183)*100</f>
        <v>0.26866848096696294</v>
      </c>
    </row>
    <row r="100" spans="1:30" s="6" customFormat="1" x14ac:dyDescent="0.2">
      <c r="A100" s="3"/>
      <c r="B100" s="23" t="s">
        <v>23</v>
      </c>
      <c r="C100" s="30">
        <v>99.576419200000061</v>
      </c>
      <c r="D100" s="30">
        <v>69.626814459000002</v>
      </c>
      <c r="E100" s="25">
        <f t="shared" si="104"/>
        <v>-30.077005160073117</v>
      </c>
      <c r="F100" s="30">
        <v>759.75717045699992</v>
      </c>
      <c r="G100" s="30">
        <v>514.42508353400012</v>
      </c>
      <c r="H100" s="25">
        <f t="shared" si="105"/>
        <v>-32.290855086689163</v>
      </c>
      <c r="I100" s="26">
        <f>(G100/G$184)*100</f>
        <v>16.706824066738829</v>
      </c>
      <c r="J100" s="31">
        <v>32</v>
      </c>
      <c r="K100" s="31">
        <v>47</v>
      </c>
      <c r="L100" s="25">
        <f t="shared" si="106"/>
        <v>46.875</v>
      </c>
      <c r="M100" s="31">
        <v>329</v>
      </c>
      <c r="N100" s="31">
        <v>417</v>
      </c>
      <c r="O100" s="25">
        <f t="shared" si="107"/>
        <v>26.747720364741639</v>
      </c>
      <c r="P100" s="26">
        <f>(N100/N$184)*100</f>
        <v>3.0041063323968014</v>
      </c>
      <c r="Q100" s="34">
        <v>28611</v>
      </c>
      <c r="R100" s="34">
        <v>78932</v>
      </c>
      <c r="S100" s="25">
        <f t="shared" si="108"/>
        <v>175.8799063297333</v>
      </c>
      <c r="T100" s="31">
        <v>525073</v>
      </c>
      <c r="U100" s="31">
        <v>504731</v>
      </c>
      <c r="V100" s="25">
        <f t="shared" si="109"/>
        <v>-3.8741279783953848</v>
      </c>
      <c r="W100" s="26">
        <f>(U100/U$184)*100</f>
        <v>1.3685697475291674</v>
      </c>
      <c r="X100" s="30">
        <v>2588.3798625519998</v>
      </c>
      <c r="Y100" s="30">
        <v>1572.299982384</v>
      </c>
      <c r="Z100" s="25">
        <f t="shared" si="110"/>
        <v>-39.255439082507813</v>
      </c>
      <c r="AA100" s="30">
        <v>22549.809248711987</v>
      </c>
      <c r="AB100" s="30">
        <v>13798.791145146997</v>
      </c>
      <c r="AC100" s="25">
        <f t="shared" si="111"/>
        <v>-38.807503899683034</v>
      </c>
      <c r="AD100" s="26">
        <f>(AB100/AB$184)*100</f>
        <v>1.4487243601195672</v>
      </c>
    </row>
    <row r="101" spans="1:30" s="6" customFormat="1" x14ac:dyDescent="0.2">
      <c r="A101" s="3"/>
      <c r="B101" s="23"/>
      <c r="C101" s="30"/>
      <c r="D101" s="30"/>
      <c r="E101" s="25"/>
      <c r="F101" s="30"/>
      <c r="G101" s="30"/>
      <c r="H101" s="25"/>
      <c r="I101" s="26"/>
      <c r="J101" s="31"/>
      <c r="K101" s="31"/>
      <c r="L101" s="25"/>
      <c r="M101" s="31"/>
      <c r="N101" s="31"/>
      <c r="O101" s="25"/>
      <c r="P101" s="26"/>
      <c r="Q101" s="34"/>
      <c r="R101" s="34"/>
      <c r="S101" s="25"/>
      <c r="T101" s="31"/>
      <c r="U101" s="31"/>
      <c r="V101" s="25"/>
      <c r="W101" s="26"/>
      <c r="X101" s="30"/>
      <c r="Y101" s="30"/>
      <c r="Z101" s="25"/>
      <c r="AA101" s="30"/>
      <c r="AB101" s="30"/>
      <c r="AC101" s="25"/>
      <c r="AD101" s="26"/>
    </row>
    <row r="102" spans="1:30" s="6" customFormat="1" x14ac:dyDescent="0.2">
      <c r="A102" s="3">
        <v>15</v>
      </c>
      <c r="B102" s="18" t="s">
        <v>17</v>
      </c>
      <c r="C102" s="19">
        <f>C103+C104+C105+C106+C107</f>
        <v>331.64683154699992</v>
      </c>
      <c r="D102" s="19">
        <f>D103+D104+D105+D106+D107</f>
        <v>488.92291314200003</v>
      </c>
      <c r="E102" s="20">
        <f t="shared" ref="E102:E107" si="112">((D102-C102)/C102)*100</f>
        <v>47.422760187808834</v>
      </c>
      <c r="F102" s="19">
        <f>F103+F104+F105+F106+F107</f>
        <v>2620.8030058780009</v>
      </c>
      <c r="G102" s="19">
        <f>G103+G104+G105+G106+G107</f>
        <v>2983.6829315730001</v>
      </c>
      <c r="H102" s="20">
        <f t="shared" ref="H102:H107" si="113">((G102-F102)/F102)*100</f>
        <v>13.846135130382683</v>
      </c>
      <c r="I102" s="21">
        <f>(G102/G$179)*100</f>
        <v>2.0227855932897705</v>
      </c>
      <c r="J102" s="22">
        <f>J103+J104+J105+J106+J107</f>
        <v>36998</v>
      </c>
      <c r="K102" s="22">
        <f>K103+K104+K105+K106+K107</f>
        <v>43515</v>
      </c>
      <c r="L102" s="20">
        <f t="shared" ref="L102:L107" si="114">((K102-J102)/J102)*100</f>
        <v>17.614465646791718</v>
      </c>
      <c r="M102" s="22">
        <f>M103+M104+M105+M106+M107</f>
        <v>301757</v>
      </c>
      <c r="N102" s="22">
        <f>N103+N104+N105+N106+N107</f>
        <v>327052</v>
      </c>
      <c r="O102" s="20">
        <f t="shared" ref="O102:O107" si="115">((N102-M102)/M102)*100</f>
        <v>8.382572732364121</v>
      </c>
      <c r="P102" s="21">
        <f>(N102/N$179)*100</f>
        <v>2.9272687581466048</v>
      </c>
      <c r="Q102" s="22">
        <f>Q103+Q104+Q105+Q106+Q107</f>
        <v>466810</v>
      </c>
      <c r="R102" s="22">
        <f>R103+R104+R105+R106+R107</f>
        <v>265305</v>
      </c>
      <c r="S102" s="20">
        <f t="shared" ref="S102:S107" si="116">((R102-Q102)/Q102)*100</f>
        <v>-43.166384610441078</v>
      </c>
      <c r="T102" s="22">
        <f>T103+T104+T105+T106+T107</f>
        <v>3075205</v>
      </c>
      <c r="U102" s="22">
        <f>U103+U104+U105+U106+U107</f>
        <v>1746999</v>
      </c>
      <c r="V102" s="20">
        <f t="shared" ref="V102:V107" si="117">((U102-T102)/T102)*100</f>
        <v>-43.190811669465937</v>
      </c>
      <c r="W102" s="21">
        <f>(U102/U$179)*100</f>
        <v>2.563341495827268</v>
      </c>
      <c r="X102" s="19">
        <f>X103+X104+X105+X106+X107</f>
        <v>20518.107204889708</v>
      </c>
      <c r="Y102" s="19">
        <f>Y103+Y104+Y105+Y106+Y107</f>
        <v>21307.455283985131</v>
      </c>
      <c r="Z102" s="20">
        <f t="shared" ref="Z102:Z107" si="118">((Y102-X102)/X102)*100</f>
        <v>3.8470803920320327</v>
      </c>
      <c r="AA102" s="19">
        <f>AA103+AA104+AA105+AA106+AA107</f>
        <v>153519.43633087297</v>
      </c>
      <c r="AB102" s="19">
        <f>AB103+AB104+AB105+AB106+AB107</f>
        <v>197609.3545409762</v>
      </c>
      <c r="AC102" s="20">
        <f t="shared" ref="AC102:AC107" si="119">((AB102-AA102)/AA102)*100</f>
        <v>28.719437267264571</v>
      </c>
      <c r="AD102" s="21">
        <f>(AB102/AB$179)*100</f>
        <v>8.379211345310237</v>
      </c>
    </row>
    <row r="103" spans="1:30" s="7" customFormat="1" ht="15" x14ac:dyDescent="0.25">
      <c r="A103" s="3"/>
      <c r="B103" s="23" t="s">
        <v>2</v>
      </c>
      <c r="C103" s="30">
        <v>74.890134140000796</v>
      </c>
      <c r="D103" s="30">
        <v>111.69504763399962</v>
      </c>
      <c r="E103" s="25">
        <f t="shared" si="112"/>
        <v>49.145209735096934</v>
      </c>
      <c r="F103" s="30">
        <v>536.40374073099963</v>
      </c>
      <c r="G103" s="30">
        <v>755.43596287999981</v>
      </c>
      <c r="H103" s="25">
        <f t="shared" si="113"/>
        <v>40.833462840976409</v>
      </c>
      <c r="I103" s="26">
        <f>(G103/G$180)*100</f>
        <v>2.8814475421466228</v>
      </c>
      <c r="J103" s="31">
        <v>178</v>
      </c>
      <c r="K103" s="31">
        <v>533</v>
      </c>
      <c r="L103" s="25">
        <f t="shared" si="114"/>
        <v>199.43820224719101</v>
      </c>
      <c r="M103" s="31">
        <v>942</v>
      </c>
      <c r="N103" s="31">
        <v>2974</v>
      </c>
      <c r="O103" s="25">
        <f t="shared" si="115"/>
        <v>215.7112526539278</v>
      </c>
      <c r="P103" s="26">
        <f>(N103/N$180)*100</f>
        <v>0.47034635457852286</v>
      </c>
      <c r="Q103" s="28">
        <v>0</v>
      </c>
      <c r="R103" s="28">
        <v>0</v>
      </c>
      <c r="S103" s="29" t="s">
        <v>37</v>
      </c>
      <c r="T103" s="31">
        <v>0</v>
      </c>
      <c r="U103" s="31">
        <v>0</v>
      </c>
      <c r="V103" s="29" t="s">
        <v>37</v>
      </c>
      <c r="W103" s="29" t="s">
        <v>37</v>
      </c>
      <c r="X103" s="30">
        <v>163.56386927600323</v>
      </c>
      <c r="Y103" s="30">
        <v>375.38698782599982</v>
      </c>
      <c r="Z103" s="25">
        <f t="shared" si="118"/>
        <v>129.50483470928353</v>
      </c>
      <c r="AA103" s="30">
        <v>1275.3488270640012</v>
      </c>
      <c r="AB103" s="30">
        <v>1705.3715606779961</v>
      </c>
      <c r="AC103" s="25">
        <f t="shared" si="119"/>
        <v>33.718048308709108</v>
      </c>
      <c r="AD103" s="26">
        <f>(AB103/AB$180)*100</f>
        <v>8.9639620731168019</v>
      </c>
    </row>
    <row r="104" spans="1:30" x14ac:dyDescent="0.2">
      <c r="A104" s="3"/>
      <c r="B104" s="23" t="s">
        <v>3</v>
      </c>
      <c r="C104" s="30">
        <v>221.6534317229993</v>
      </c>
      <c r="D104" s="30">
        <v>329.97722796900052</v>
      </c>
      <c r="E104" s="25">
        <f t="shared" si="112"/>
        <v>48.870795910515682</v>
      </c>
      <c r="F104" s="30">
        <v>1866.5002635640014</v>
      </c>
      <c r="G104" s="30">
        <v>2023.4072783840002</v>
      </c>
      <c r="H104" s="25">
        <f t="shared" si="113"/>
        <v>8.4064823286117072</v>
      </c>
      <c r="I104" s="26">
        <f>(G104/G$181)*100</f>
        <v>6.416814396939917</v>
      </c>
      <c r="J104" s="31">
        <v>36747</v>
      </c>
      <c r="K104" s="31">
        <v>42944</v>
      </c>
      <c r="L104" s="25">
        <f t="shared" si="114"/>
        <v>16.863961683946989</v>
      </c>
      <c r="M104" s="31">
        <v>300201</v>
      </c>
      <c r="N104" s="31">
        <v>323694</v>
      </c>
      <c r="O104" s="25">
        <f t="shared" si="115"/>
        <v>7.8257567429822021</v>
      </c>
      <c r="P104" s="26">
        <f>(N104/N$181)*100</f>
        <v>3.0763002171127005</v>
      </c>
      <c r="Q104" s="28">
        <v>0</v>
      </c>
      <c r="R104" s="28">
        <v>0</v>
      </c>
      <c r="S104" s="29" t="s">
        <v>37</v>
      </c>
      <c r="T104" s="31">
        <v>0</v>
      </c>
      <c r="U104" s="31">
        <v>0</v>
      </c>
      <c r="V104" s="29" t="s">
        <v>37</v>
      </c>
      <c r="W104" s="29" t="s">
        <v>37</v>
      </c>
      <c r="X104" s="30">
        <v>11024.587839829001</v>
      </c>
      <c r="Y104" s="30">
        <v>13575.936179529994</v>
      </c>
      <c r="Z104" s="25">
        <f t="shared" si="118"/>
        <v>23.142346696024568</v>
      </c>
      <c r="AA104" s="30">
        <v>88569.50921572902</v>
      </c>
      <c r="AB104" s="30">
        <v>122550.807593</v>
      </c>
      <c r="AC104" s="25">
        <f t="shared" si="119"/>
        <v>38.366813453264861</v>
      </c>
      <c r="AD104" s="26">
        <f>(AB104/AB$181)*100</f>
        <v>12.590450633884082</v>
      </c>
    </row>
    <row r="105" spans="1:30" x14ac:dyDescent="0.2">
      <c r="A105" s="3"/>
      <c r="B105" s="23" t="s">
        <v>4</v>
      </c>
      <c r="C105" s="30">
        <v>26.583392175999869</v>
      </c>
      <c r="D105" s="30">
        <v>42.550512216999948</v>
      </c>
      <c r="E105" s="25">
        <f t="shared" si="112"/>
        <v>60.064268454857249</v>
      </c>
      <c r="F105" s="30">
        <v>157.30145342799997</v>
      </c>
      <c r="G105" s="30">
        <v>144.94394751799996</v>
      </c>
      <c r="H105" s="25">
        <f t="shared" si="113"/>
        <v>-7.8559387982109739</v>
      </c>
      <c r="I105" s="26">
        <f>(G105/G$182)*100</f>
        <v>0.1762398127799828</v>
      </c>
      <c r="J105" s="31">
        <v>3</v>
      </c>
      <c r="K105" s="31">
        <v>3</v>
      </c>
      <c r="L105" s="25">
        <f t="shared" si="114"/>
        <v>0</v>
      </c>
      <c r="M105" s="31">
        <v>93</v>
      </c>
      <c r="N105" s="31">
        <v>9</v>
      </c>
      <c r="O105" s="25">
        <f t="shared" si="115"/>
        <v>-90.322580645161281</v>
      </c>
      <c r="P105" s="26">
        <f>(N105/N$182)*100</f>
        <v>1.3533834586466165</v>
      </c>
      <c r="Q105" s="28">
        <v>18610</v>
      </c>
      <c r="R105" s="28">
        <v>29362</v>
      </c>
      <c r="S105" s="25">
        <f t="shared" si="116"/>
        <v>57.775389575497051</v>
      </c>
      <c r="T105" s="31">
        <v>78965</v>
      </c>
      <c r="U105" s="31">
        <v>115341</v>
      </c>
      <c r="V105" s="25">
        <f t="shared" si="117"/>
        <v>46.065978598113091</v>
      </c>
      <c r="W105" s="26">
        <f>(U105/U$182)*100</f>
        <v>0.3889940789368514</v>
      </c>
      <c r="X105" s="30">
        <v>1676.4782432000002</v>
      </c>
      <c r="Y105" s="30">
        <v>3516.0435046000002</v>
      </c>
      <c r="Z105" s="25">
        <f t="shared" si="118"/>
        <v>109.72795315784745</v>
      </c>
      <c r="AA105" s="30">
        <v>9227.2551521000005</v>
      </c>
      <c r="AB105" s="30">
        <v>11232.3851956</v>
      </c>
      <c r="AC105" s="25">
        <f t="shared" si="119"/>
        <v>21.730514767911867</v>
      </c>
      <c r="AD105" s="26">
        <f>(AB105/AB$182)*100</f>
        <v>3.1700850498139532</v>
      </c>
    </row>
    <row r="106" spans="1:30" x14ac:dyDescent="0.2">
      <c r="A106" s="3"/>
      <c r="B106" s="23" t="s">
        <v>5</v>
      </c>
      <c r="C106" s="30">
        <v>0</v>
      </c>
      <c r="D106" s="30">
        <v>0</v>
      </c>
      <c r="E106" s="29" t="s">
        <v>37</v>
      </c>
      <c r="F106" s="30">
        <v>0</v>
      </c>
      <c r="G106" s="30">
        <v>0</v>
      </c>
      <c r="H106" s="29" t="s">
        <v>37</v>
      </c>
      <c r="I106" s="26">
        <f>(G106/G$183)*100</f>
        <v>0</v>
      </c>
      <c r="J106" s="31">
        <v>0</v>
      </c>
      <c r="K106" s="31">
        <v>0</v>
      </c>
      <c r="L106" s="29" t="s">
        <v>37</v>
      </c>
      <c r="M106" s="31">
        <v>0</v>
      </c>
      <c r="N106" s="31">
        <v>0</v>
      </c>
      <c r="O106" s="29" t="s">
        <v>37</v>
      </c>
      <c r="P106" s="26">
        <f>(N106/N$183)*100</f>
        <v>0</v>
      </c>
      <c r="Q106" s="28">
        <v>0</v>
      </c>
      <c r="R106" s="28">
        <v>0</v>
      </c>
      <c r="S106" s="29" t="s">
        <v>37</v>
      </c>
      <c r="T106" s="31">
        <v>0</v>
      </c>
      <c r="U106" s="31">
        <v>0</v>
      </c>
      <c r="V106" s="29" t="s">
        <v>37</v>
      </c>
      <c r="W106" s="26">
        <f>(U106/U$183)*100</f>
        <v>0</v>
      </c>
      <c r="X106" s="30">
        <v>0</v>
      </c>
      <c r="Y106" s="30">
        <v>0</v>
      </c>
      <c r="Z106" s="29" t="s">
        <v>37</v>
      </c>
      <c r="AA106" s="30">
        <v>0</v>
      </c>
      <c r="AB106" s="30">
        <v>0</v>
      </c>
      <c r="AC106" s="29" t="s">
        <v>37</v>
      </c>
      <c r="AD106" s="26">
        <f>(AB106/AB$183)*100</f>
        <v>0</v>
      </c>
    </row>
    <row r="107" spans="1:30" s="2" customFormat="1" ht="15" x14ac:dyDescent="0.25">
      <c r="A107" s="3"/>
      <c r="B107" s="23" t="s">
        <v>23</v>
      </c>
      <c r="C107" s="30">
        <v>8.5198735079999839</v>
      </c>
      <c r="D107" s="30">
        <v>4.7001253219999786</v>
      </c>
      <c r="E107" s="25">
        <f t="shared" si="112"/>
        <v>-44.833390805782983</v>
      </c>
      <c r="F107" s="30">
        <v>60.597548154999984</v>
      </c>
      <c r="G107" s="30">
        <v>59.895742791000004</v>
      </c>
      <c r="H107" s="25">
        <f t="shared" si="113"/>
        <v>-1.1581415178793397</v>
      </c>
      <c r="I107" s="26">
        <f>(G107/G$184)*100</f>
        <v>1.9452154826539285</v>
      </c>
      <c r="J107" s="31">
        <v>70</v>
      </c>
      <c r="K107" s="31">
        <v>35</v>
      </c>
      <c r="L107" s="25">
        <f t="shared" si="114"/>
        <v>-50</v>
      </c>
      <c r="M107" s="31">
        <v>521</v>
      </c>
      <c r="N107" s="31">
        <v>375</v>
      </c>
      <c r="O107" s="25">
        <f t="shared" si="115"/>
        <v>-28.023032629558543</v>
      </c>
      <c r="P107" s="26">
        <f>(N107/N$184)*100</f>
        <v>2.7015344715798575</v>
      </c>
      <c r="Q107" s="28">
        <v>448200</v>
      </c>
      <c r="R107" s="28">
        <v>235943</v>
      </c>
      <c r="S107" s="25">
        <f t="shared" si="116"/>
        <v>-47.357652833556443</v>
      </c>
      <c r="T107" s="31">
        <v>2996240</v>
      </c>
      <c r="U107" s="31">
        <v>1631658</v>
      </c>
      <c r="V107" s="25">
        <f t="shared" si="117"/>
        <v>-45.543147411422311</v>
      </c>
      <c r="W107" s="26">
        <f>(U107/U$184)*100</f>
        <v>4.4242136447215374</v>
      </c>
      <c r="X107" s="30">
        <v>7653.4772525847047</v>
      </c>
      <c r="Y107" s="30">
        <v>3840.0886120291416</v>
      </c>
      <c r="Z107" s="25">
        <f t="shared" si="118"/>
        <v>-49.825569668580634</v>
      </c>
      <c r="AA107" s="30">
        <v>54447.323135979947</v>
      </c>
      <c r="AB107" s="30">
        <v>62120.790191698215</v>
      </c>
      <c r="AC107" s="25">
        <f t="shared" si="119"/>
        <v>14.093377991336876</v>
      </c>
      <c r="AD107" s="26">
        <f>(AB107/AB$184)*100</f>
        <v>6.5220134919022401</v>
      </c>
    </row>
    <row r="108" spans="1:30" s="2" customFormat="1" ht="15" x14ac:dyDescent="0.25">
      <c r="A108" s="3"/>
      <c r="B108" s="23"/>
      <c r="C108" s="30"/>
      <c r="D108" s="30"/>
      <c r="E108" s="25"/>
      <c r="F108" s="30"/>
      <c r="G108" s="30"/>
      <c r="H108" s="25"/>
      <c r="I108" s="26"/>
      <c r="J108" s="31"/>
      <c r="K108" s="31"/>
      <c r="L108" s="25"/>
      <c r="M108" s="31"/>
      <c r="N108" s="31"/>
      <c r="O108" s="25"/>
      <c r="P108" s="26"/>
      <c r="Q108" s="28"/>
      <c r="R108" s="28"/>
      <c r="S108" s="25"/>
      <c r="T108" s="31"/>
      <c r="U108" s="31"/>
      <c r="V108" s="25"/>
      <c r="W108" s="26"/>
      <c r="X108" s="30"/>
      <c r="Y108" s="30"/>
      <c r="Z108" s="25"/>
      <c r="AA108" s="30"/>
      <c r="AB108" s="30"/>
      <c r="AC108" s="25"/>
      <c r="AD108" s="26"/>
    </row>
    <row r="109" spans="1:30" s="2" customFormat="1" ht="15" x14ac:dyDescent="0.25">
      <c r="A109" s="3">
        <v>16</v>
      </c>
      <c r="B109" s="18" t="s">
        <v>19</v>
      </c>
      <c r="C109" s="19">
        <f>C110+C111+C112+C113+C114</f>
        <v>114.40620840399998</v>
      </c>
      <c r="D109" s="19">
        <f>D110+D111+D112+D113+D114</f>
        <v>142.70733192300003</v>
      </c>
      <c r="E109" s="20">
        <f t="shared" ref="E109:E114" si="120">((D109-C109)/C109)*100</f>
        <v>24.737401854155454</v>
      </c>
      <c r="F109" s="19">
        <f>F110+F111+F112+F113+F114</f>
        <v>885.64333987399993</v>
      </c>
      <c r="G109" s="19">
        <f>G110+G111+G112+G113+G114</f>
        <v>794.18544835999978</v>
      </c>
      <c r="H109" s="20">
        <f t="shared" ref="H109:H114" si="121">((G109-F109)/F109)*100</f>
        <v>-10.326718148979907</v>
      </c>
      <c r="I109" s="21">
        <f>(G109/G$179)*100</f>
        <v>0.53841742577387541</v>
      </c>
      <c r="J109" s="22">
        <f>J110+J111+J112+J113+J114</f>
        <v>13575</v>
      </c>
      <c r="K109" s="22">
        <f>K110+K111+K112+K113+K114</f>
        <v>19976</v>
      </c>
      <c r="L109" s="20">
        <f t="shared" ref="L109:L113" si="122">((K109-J109)/J109)*100</f>
        <v>47.152854511970531</v>
      </c>
      <c r="M109" s="22">
        <f>M110+M111+M112+M113+M114</f>
        <v>102741</v>
      </c>
      <c r="N109" s="22">
        <f>N110+N111+N112+N113+N114</f>
        <v>120228</v>
      </c>
      <c r="O109" s="20">
        <f t="shared" ref="O109:O113" si="123">((N109-M109)/M109)*100</f>
        <v>17.020468946185066</v>
      </c>
      <c r="P109" s="21">
        <f>(N109/N$179)*100</f>
        <v>1.0760969761825339</v>
      </c>
      <c r="Q109" s="22">
        <f>Q110+Q111+Q112+Q113+Q114</f>
        <v>333099</v>
      </c>
      <c r="R109" s="22">
        <f>R110+R111+R112+R113+R114</f>
        <v>196599</v>
      </c>
      <c r="S109" s="20">
        <f t="shared" ref="S109:S114" si="124">((R109-Q109)/Q109)*100</f>
        <v>-40.978808102095769</v>
      </c>
      <c r="T109" s="22">
        <f>T110+T111+T112+T113+T114</f>
        <v>2041668</v>
      </c>
      <c r="U109" s="22">
        <f>U110+U111+U112+U113+U114</f>
        <v>822009</v>
      </c>
      <c r="V109" s="20">
        <f t="shared" ref="V109:V114" si="125">((U109-T109)/T109)*100</f>
        <v>-59.738360987192827</v>
      </c>
      <c r="W109" s="21">
        <f>(U109/U$179)*100</f>
        <v>1.2061196255083584</v>
      </c>
      <c r="X109" s="19">
        <f>X110+X111+X112+X113+X114</f>
        <v>11600.5498687</v>
      </c>
      <c r="Y109" s="19">
        <f>Y110+Y111+Y112+Y113+Y114</f>
        <v>10941.22659482</v>
      </c>
      <c r="Z109" s="20">
        <f t="shared" ref="Z109:Z114" si="126">((Y109-X109)/X109)*100</f>
        <v>-5.6835519121291957</v>
      </c>
      <c r="AA109" s="19">
        <f>AA110+AA111+AA112+AA113+AA114</f>
        <v>97735.997579599993</v>
      </c>
      <c r="AB109" s="19">
        <f>AB110+AB111+AB112+AB113+AB114</f>
        <v>84523.437300329999</v>
      </c>
      <c r="AC109" s="20">
        <f t="shared" ref="AC109:AC114" si="127">((AB109-AA109)/AA109)*100</f>
        <v>-13.518622213385781</v>
      </c>
      <c r="AD109" s="21">
        <f>(AB109/AB$179)*100</f>
        <v>3.5840395633936617</v>
      </c>
    </row>
    <row r="110" spans="1:30" x14ac:dyDescent="0.2">
      <c r="A110" s="3"/>
      <c r="B110" s="23" t="s">
        <v>2</v>
      </c>
      <c r="C110" s="30">
        <v>1.5405511000000001</v>
      </c>
      <c r="D110" s="30">
        <v>7.7872984999999995</v>
      </c>
      <c r="E110" s="25">
        <f t="shared" si="120"/>
        <v>405.48784133158574</v>
      </c>
      <c r="F110" s="30">
        <v>9.5595514720000008</v>
      </c>
      <c r="G110" s="30">
        <v>45.473402000000007</v>
      </c>
      <c r="H110" s="25">
        <f t="shared" si="121"/>
        <v>375.68551864794017</v>
      </c>
      <c r="I110" s="26">
        <f>(G110/G$180)*100</f>
        <v>0.17344848387468045</v>
      </c>
      <c r="J110" s="31">
        <v>47</v>
      </c>
      <c r="K110" s="31">
        <v>119</v>
      </c>
      <c r="L110" s="25">
        <f t="shared" si="122"/>
        <v>153.19148936170214</v>
      </c>
      <c r="M110" s="31">
        <v>300</v>
      </c>
      <c r="N110" s="31">
        <v>645</v>
      </c>
      <c r="O110" s="25">
        <f t="shared" si="123"/>
        <v>114.99999999999999</v>
      </c>
      <c r="P110" s="26">
        <f>(N110/N$180)*100</f>
        <v>0.10200854024988137</v>
      </c>
      <c r="Q110" s="28">
        <v>0</v>
      </c>
      <c r="R110" s="28">
        <v>0</v>
      </c>
      <c r="S110" s="29" t="s">
        <v>37</v>
      </c>
      <c r="T110" s="31">
        <v>0</v>
      </c>
      <c r="U110" s="31">
        <v>0</v>
      </c>
      <c r="V110" s="29" t="s">
        <v>37</v>
      </c>
      <c r="W110" s="29" t="s">
        <v>37</v>
      </c>
      <c r="X110" s="30">
        <v>1.2074</v>
      </c>
      <c r="Y110" s="30">
        <v>5.1492070999999999</v>
      </c>
      <c r="Z110" s="25">
        <f t="shared" si="126"/>
        <v>326.47068908398211</v>
      </c>
      <c r="AA110" s="30">
        <v>11.191493900000001</v>
      </c>
      <c r="AB110" s="30">
        <v>12.904898299999999</v>
      </c>
      <c r="AC110" s="25">
        <f t="shared" si="127"/>
        <v>15.309881015974087</v>
      </c>
      <c r="AD110" s="26">
        <f>(AB110/AB$180)*100</f>
        <v>6.7832149653439477E-2</v>
      </c>
    </row>
    <row r="111" spans="1:30" x14ac:dyDescent="0.2">
      <c r="A111" s="3"/>
      <c r="B111" s="23" t="s">
        <v>3</v>
      </c>
      <c r="C111" s="30">
        <v>80.09773474699999</v>
      </c>
      <c r="D111" s="30">
        <v>100.00273441300001</v>
      </c>
      <c r="E111" s="25">
        <f t="shared" si="120"/>
        <v>24.850889639854081</v>
      </c>
      <c r="F111" s="30">
        <v>645.96147523600007</v>
      </c>
      <c r="G111" s="30">
        <v>599.45823294899992</v>
      </c>
      <c r="H111" s="25">
        <f t="shared" si="121"/>
        <v>-7.1990736398034159</v>
      </c>
      <c r="I111" s="26">
        <f>(G111/G$181)*100</f>
        <v>1.9010568265937111</v>
      </c>
      <c r="J111" s="31">
        <v>13515</v>
      </c>
      <c r="K111" s="31">
        <v>19836</v>
      </c>
      <c r="L111" s="25">
        <f t="shared" si="122"/>
        <v>46.770255271920092</v>
      </c>
      <c r="M111" s="31">
        <v>102332</v>
      </c>
      <c r="N111" s="31">
        <v>119490</v>
      </c>
      <c r="O111" s="25">
        <f t="shared" si="123"/>
        <v>16.766993706758392</v>
      </c>
      <c r="P111" s="26">
        <f>(N111/N$181)*100</f>
        <v>1.1356006380803987</v>
      </c>
      <c r="Q111" s="28">
        <v>0</v>
      </c>
      <c r="R111" s="28">
        <v>0</v>
      </c>
      <c r="S111" s="29" t="s">
        <v>37</v>
      </c>
      <c r="T111" s="31">
        <v>0</v>
      </c>
      <c r="U111" s="31">
        <v>0</v>
      </c>
      <c r="V111" s="29" t="s">
        <v>37</v>
      </c>
      <c r="W111" s="29" t="s">
        <v>37</v>
      </c>
      <c r="X111" s="30">
        <v>2748.9693067000003</v>
      </c>
      <c r="Y111" s="30">
        <v>4303.0840742199998</v>
      </c>
      <c r="Z111" s="25">
        <f t="shared" si="126"/>
        <v>56.534453248793682</v>
      </c>
      <c r="AA111" s="30">
        <v>18965.2939214</v>
      </c>
      <c r="AB111" s="30">
        <v>37725.319545429993</v>
      </c>
      <c r="AC111" s="25">
        <f t="shared" si="127"/>
        <v>98.917663505660798</v>
      </c>
      <c r="AD111" s="26">
        <f>(AB111/AB$181)*100</f>
        <v>3.8757702434869055</v>
      </c>
    </row>
    <row r="112" spans="1:30" x14ac:dyDescent="0.2">
      <c r="A112" s="3"/>
      <c r="B112" s="23" t="s">
        <v>4</v>
      </c>
      <c r="C112" s="30">
        <v>28.331580267</v>
      </c>
      <c r="D112" s="30">
        <v>29.981546899000005</v>
      </c>
      <c r="E112" s="25">
        <f t="shared" si="120"/>
        <v>5.8237719761853528</v>
      </c>
      <c r="F112" s="30">
        <v>194.36842812200001</v>
      </c>
      <c r="G112" s="30">
        <v>122.92383803000001</v>
      </c>
      <c r="H112" s="25">
        <f t="shared" si="121"/>
        <v>-36.757301986902981</v>
      </c>
      <c r="I112" s="26">
        <f>(G112/G$182)*100</f>
        <v>0.14946518686414115</v>
      </c>
      <c r="J112" s="31">
        <v>0</v>
      </c>
      <c r="K112" s="31">
        <v>0</v>
      </c>
      <c r="L112" s="29" t="s">
        <v>37</v>
      </c>
      <c r="M112" s="31">
        <v>0</v>
      </c>
      <c r="N112" s="31">
        <v>0</v>
      </c>
      <c r="O112" s="29" t="s">
        <v>37</v>
      </c>
      <c r="P112" s="26">
        <f>(N112/N$182)*100</f>
        <v>0</v>
      </c>
      <c r="Q112" s="28">
        <v>117270</v>
      </c>
      <c r="R112" s="28">
        <v>186344</v>
      </c>
      <c r="S112" s="25">
        <f t="shared" si="124"/>
        <v>58.901679884028312</v>
      </c>
      <c r="T112" s="31">
        <v>1169359</v>
      </c>
      <c r="U112" s="31">
        <v>530787</v>
      </c>
      <c r="V112" s="25">
        <f t="shared" si="125"/>
        <v>-54.608721530342699</v>
      </c>
      <c r="W112" s="26">
        <f>(U112/U$182)*100</f>
        <v>1.7901093295242327</v>
      </c>
      <c r="X112" s="30">
        <v>1868.8951951000001</v>
      </c>
      <c r="Y112" s="30">
        <v>2552.3805465999999</v>
      </c>
      <c r="Z112" s="25">
        <f t="shared" si="126"/>
        <v>36.571625487186729</v>
      </c>
      <c r="AA112" s="30">
        <v>15905.685375700001</v>
      </c>
      <c r="AB112" s="30">
        <v>8974.684793800001</v>
      </c>
      <c r="AC112" s="25">
        <f t="shared" si="127"/>
        <v>-43.575617260032537</v>
      </c>
      <c r="AD112" s="26">
        <f>(AB112/AB$182)*100</f>
        <v>2.5329005012010062</v>
      </c>
    </row>
    <row r="113" spans="1:30" s="2" customFormat="1" ht="15" x14ac:dyDescent="0.25">
      <c r="A113" s="3"/>
      <c r="B113" s="23" t="s">
        <v>5</v>
      </c>
      <c r="C113" s="30">
        <v>0.12500312199999997</v>
      </c>
      <c r="D113" s="30">
        <v>5.3306001999999998E-2</v>
      </c>
      <c r="E113" s="25">
        <f t="shared" si="120"/>
        <v>-57.356263469963565</v>
      </c>
      <c r="F113" s="30">
        <v>0.34953664400000001</v>
      </c>
      <c r="G113" s="30">
        <v>0.34051241900000007</v>
      </c>
      <c r="H113" s="25">
        <f t="shared" si="121"/>
        <v>-2.5817679361823767</v>
      </c>
      <c r="I113" s="26">
        <f>(G113/G$183)*100</f>
        <v>7.6831296247855388E-3</v>
      </c>
      <c r="J113" s="31">
        <v>13</v>
      </c>
      <c r="K113" s="31">
        <v>21</v>
      </c>
      <c r="L113" s="25">
        <f t="shared" si="122"/>
        <v>61.53846153846154</v>
      </c>
      <c r="M113" s="31">
        <v>109</v>
      </c>
      <c r="N113" s="31">
        <v>93</v>
      </c>
      <c r="O113" s="25">
        <f t="shared" si="123"/>
        <v>-14.678899082568808</v>
      </c>
      <c r="P113" s="26">
        <f>(N113/N$183)*100</f>
        <v>2.6065022421524664</v>
      </c>
      <c r="Q113" s="28">
        <v>214541</v>
      </c>
      <c r="R113" s="28">
        <v>9456</v>
      </c>
      <c r="S113" s="25">
        <f t="shared" si="124"/>
        <v>-95.59245086020853</v>
      </c>
      <c r="T113" s="31">
        <v>839826</v>
      </c>
      <c r="U113" s="31">
        <v>264341</v>
      </c>
      <c r="V113" s="25">
        <f t="shared" si="125"/>
        <v>-68.524313369674189</v>
      </c>
      <c r="W113" s="26">
        <f>(U113/U$183)*100</f>
        <v>16.298079739073874</v>
      </c>
      <c r="X113" s="30">
        <v>6635.6060407999994</v>
      </c>
      <c r="Y113" s="30">
        <v>3916.3709294</v>
      </c>
      <c r="Z113" s="25">
        <f t="shared" si="126"/>
        <v>-40.979453793374446</v>
      </c>
      <c r="AA113" s="30">
        <v>53571.632615199989</v>
      </c>
      <c r="AB113" s="30">
        <v>31306.741177300002</v>
      </c>
      <c r="AC113" s="25">
        <f t="shared" si="127"/>
        <v>-41.560972385939053</v>
      </c>
      <c r="AD113" s="26">
        <f>(AB113/AB$183)*100</f>
        <v>52.938657310350834</v>
      </c>
    </row>
    <row r="114" spans="1:30" x14ac:dyDescent="0.2">
      <c r="A114" s="3"/>
      <c r="B114" s="23" t="s">
        <v>23</v>
      </c>
      <c r="C114" s="30">
        <v>4.3113391680000008</v>
      </c>
      <c r="D114" s="30">
        <v>4.882446109</v>
      </c>
      <c r="E114" s="25">
        <f t="shared" si="120"/>
        <v>13.246625207288703</v>
      </c>
      <c r="F114" s="30">
        <v>35.404348400000011</v>
      </c>
      <c r="G114" s="30">
        <v>25.989462961999998</v>
      </c>
      <c r="H114" s="25">
        <f t="shared" si="121"/>
        <v>-26.592455061254594</v>
      </c>
      <c r="I114" s="26">
        <f>(G114/G$184)*100</f>
        <v>0.84405173696484626</v>
      </c>
      <c r="J114" s="31">
        <v>0</v>
      </c>
      <c r="K114" s="31">
        <v>0</v>
      </c>
      <c r="L114" s="29" t="s">
        <v>37</v>
      </c>
      <c r="M114" s="31">
        <v>0</v>
      </c>
      <c r="N114" s="31">
        <v>0</v>
      </c>
      <c r="O114" s="29" t="s">
        <v>37</v>
      </c>
      <c r="P114" s="26">
        <f>(N114/N$184)*100</f>
        <v>0</v>
      </c>
      <c r="Q114" s="28">
        <v>1288</v>
      </c>
      <c r="R114" s="28">
        <v>799</v>
      </c>
      <c r="S114" s="25">
        <f t="shared" si="124"/>
        <v>-37.965838509316768</v>
      </c>
      <c r="T114" s="31">
        <v>32483</v>
      </c>
      <c r="U114" s="31">
        <v>26881</v>
      </c>
      <c r="V114" s="25">
        <f t="shared" si="125"/>
        <v>-17.245944032263029</v>
      </c>
      <c r="W114" s="26">
        <f>(U114/U$184)*100</f>
        <v>7.2887386317328551E-2</v>
      </c>
      <c r="X114" s="30">
        <v>345.8719261</v>
      </c>
      <c r="Y114" s="30">
        <v>164.2418375</v>
      </c>
      <c r="Z114" s="25">
        <f t="shared" si="126"/>
        <v>-52.513683503611773</v>
      </c>
      <c r="AA114" s="30">
        <v>9282.1941734000011</v>
      </c>
      <c r="AB114" s="30">
        <v>6503.7868854999997</v>
      </c>
      <c r="AC114" s="25">
        <f t="shared" si="127"/>
        <v>-29.932656395640674</v>
      </c>
      <c r="AD114" s="26">
        <f>(AB114/AB$184)*100</f>
        <v>0.68282753140761787</v>
      </c>
    </row>
    <row r="115" spans="1:30" x14ac:dyDescent="0.2">
      <c r="A115" s="3"/>
      <c r="B115" s="23"/>
      <c r="C115" s="30"/>
      <c r="D115" s="30"/>
      <c r="E115" s="25"/>
      <c r="F115" s="30"/>
      <c r="G115" s="30"/>
      <c r="H115" s="25"/>
      <c r="I115" s="26"/>
      <c r="J115" s="31"/>
      <c r="K115" s="31"/>
      <c r="L115" s="25"/>
      <c r="M115" s="31"/>
      <c r="N115" s="31"/>
      <c r="O115" s="25"/>
      <c r="P115" s="26"/>
      <c r="Q115" s="28"/>
      <c r="R115" s="28"/>
      <c r="S115" s="25"/>
      <c r="T115" s="31"/>
      <c r="U115" s="31"/>
      <c r="V115" s="25"/>
      <c r="W115" s="26"/>
      <c r="X115" s="30"/>
      <c r="Y115" s="30"/>
      <c r="Z115" s="25"/>
      <c r="AA115" s="30"/>
      <c r="AB115" s="30"/>
      <c r="AC115" s="25"/>
      <c r="AD115" s="26"/>
    </row>
    <row r="116" spans="1:30" x14ac:dyDescent="0.2">
      <c r="A116" s="3">
        <v>17</v>
      </c>
      <c r="B116" s="18" t="s">
        <v>47</v>
      </c>
      <c r="C116" s="19">
        <f>C117+C118+C119+C120+C121</f>
        <v>45.873324927999995</v>
      </c>
      <c r="D116" s="19">
        <f>D117+D118+D119+D120+D121</f>
        <v>20.521801292423294</v>
      </c>
      <c r="E116" s="20">
        <f t="shared" ref="E116:E121" si="128">((D116-C116)/C116)*100</f>
        <v>-55.264194769764174</v>
      </c>
      <c r="F116" s="19">
        <f>F117+F118+F119+F120+F121</f>
        <v>345.92559877799999</v>
      </c>
      <c r="G116" s="19">
        <f>G117+G118+G119+G120+G121</f>
        <v>114.46856014882398</v>
      </c>
      <c r="H116" s="20">
        <f t="shared" ref="H116:H121" si="129">((G116-F116)/F116)*100</f>
        <v>-66.90948557921412</v>
      </c>
      <c r="I116" s="21">
        <f>(G116/G$179)*100</f>
        <v>7.7603874025446079E-2</v>
      </c>
      <c r="J116" s="22">
        <f>J117+J118+J119+J120+J121</f>
        <v>2680</v>
      </c>
      <c r="K116" s="22">
        <f>K117+K118+K119+K120+K121</f>
        <v>2759</v>
      </c>
      <c r="L116" s="20">
        <f t="shared" ref="L116:L121" si="130">((K116-J116)/J116)*100</f>
        <v>2.9477611940298507</v>
      </c>
      <c r="M116" s="22">
        <f>M117+M118+M119+M120+M121</f>
        <v>23264</v>
      </c>
      <c r="N116" s="22">
        <f>N117+N118+N119+N120+N121</f>
        <v>15698</v>
      </c>
      <c r="O116" s="20">
        <f t="shared" ref="O116:O121" si="131">((N116-M116)/M116)*100</f>
        <v>-32.522352132049519</v>
      </c>
      <c r="P116" s="21">
        <f>(N116/N$179)*100</f>
        <v>0.14050446095845739</v>
      </c>
      <c r="Q116" s="22">
        <f>Q117+Q118+Q119+Q120+Q121</f>
        <v>798781</v>
      </c>
      <c r="R116" s="22">
        <f>R117+R118+R119+R120+R121</f>
        <v>45302</v>
      </c>
      <c r="S116" s="20">
        <f t="shared" ref="S116:S121" si="132">((R116-Q116)/Q116)*100</f>
        <v>-94.328608216770306</v>
      </c>
      <c r="T116" s="22">
        <f>T117+T118+T119+T120+T121</f>
        <v>6806570</v>
      </c>
      <c r="U116" s="22">
        <f>U117+U118+U119+U120+U121</f>
        <v>1777749</v>
      </c>
      <c r="V116" s="20">
        <f t="shared" ref="V116:V121" si="133">((U116-T116)/T116)*100</f>
        <v>-73.881867078425699</v>
      </c>
      <c r="W116" s="21">
        <f>(U116/U$179)*100</f>
        <v>2.6084604403697025</v>
      </c>
      <c r="X116" s="19">
        <f>X117+X118+X119+X120+X121</f>
        <v>3413.4114787999997</v>
      </c>
      <c r="Y116" s="19">
        <f>Y117+Y118+Y119+Y120+Y121</f>
        <v>2011.3109556999998</v>
      </c>
      <c r="Z116" s="20">
        <f t="shared" ref="Z116:Z121" si="134">((Y116-X116)/X116)*100</f>
        <v>-41.076223356256911</v>
      </c>
      <c r="AA116" s="19">
        <f>AA117+AA118+AA119+AA120+AA121</f>
        <v>31832.307839100002</v>
      </c>
      <c r="AB116" s="19">
        <f>AB117+AB118+AB119+AB120+AB121</f>
        <v>18203.641907599998</v>
      </c>
      <c r="AC116" s="20">
        <f t="shared" ref="AC116:AC121" si="135">((AB116-AA116)/AA116)*100</f>
        <v>-42.813942364429359</v>
      </c>
      <c r="AD116" s="21">
        <f>(AB116/AB$179)*100</f>
        <v>0.77188735903946171</v>
      </c>
    </row>
    <row r="117" spans="1:30" x14ac:dyDescent="0.2">
      <c r="A117" s="3"/>
      <c r="B117" s="23" t="s">
        <v>2</v>
      </c>
      <c r="C117" s="30">
        <v>0.2098988</v>
      </c>
      <c r="D117" s="30">
        <v>0.49146109999999998</v>
      </c>
      <c r="E117" s="25">
        <f t="shared" si="128"/>
        <v>134.14192934881001</v>
      </c>
      <c r="F117" s="30">
        <v>6.6029985999999994</v>
      </c>
      <c r="G117" s="30">
        <v>1.2793143</v>
      </c>
      <c r="H117" s="25">
        <f t="shared" si="129"/>
        <v>-80.625252593571645</v>
      </c>
      <c r="I117" s="26">
        <f>(G117/G$180)*100</f>
        <v>4.8796684649676765E-3</v>
      </c>
      <c r="J117" s="31">
        <v>15</v>
      </c>
      <c r="K117" s="31">
        <v>225</v>
      </c>
      <c r="L117" s="25">
        <f t="shared" si="130"/>
        <v>1400</v>
      </c>
      <c r="M117" s="31">
        <v>271</v>
      </c>
      <c r="N117" s="31">
        <v>1898</v>
      </c>
      <c r="O117" s="25">
        <f t="shared" si="131"/>
        <v>600.36900369003683</v>
      </c>
      <c r="P117" s="26">
        <f>(N117/N$180)*100</f>
        <v>0.30017396805313934</v>
      </c>
      <c r="Q117" s="34">
        <v>0</v>
      </c>
      <c r="R117" s="34">
        <v>0</v>
      </c>
      <c r="S117" s="29" t="s">
        <v>37</v>
      </c>
      <c r="T117" s="31">
        <v>0</v>
      </c>
      <c r="U117" s="31">
        <v>0</v>
      </c>
      <c r="V117" s="29" t="s">
        <v>37</v>
      </c>
      <c r="W117" s="29" t="s">
        <v>37</v>
      </c>
      <c r="X117" s="30">
        <v>0.49410860000000001</v>
      </c>
      <c r="Y117" s="30">
        <v>5.5895000000000001</v>
      </c>
      <c r="Z117" s="25">
        <f t="shared" si="134"/>
        <v>1031.2290455984778</v>
      </c>
      <c r="AA117" s="30">
        <v>26.099196899999995</v>
      </c>
      <c r="AB117" s="30">
        <v>39.3968749</v>
      </c>
      <c r="AC117" s="25">
        <f t="shared" si="135"/>
        <v>50.950525607935489</v>
      </c>
      <c r="AD117" s="26">
        <f>(AB117/AB$180)*100</f>
        <v>0.20708219871013117</v>
      </c>
    </row>
    <row r="118" spans="1:30" s="2" customFormat="1" ht="15" x14ac:dyDescent="0.25">
      <c r="A118" s="3"/>
      <c r="B118" s="23" t="s">
        <v>3</v>
      </c>
      <c r="C118" s="30">
        <v>12.6549452</v>
      </c>
      <c r="D118" s="30">
        <v>8.7868948000000007</v>
      </c>
      <c r="E118" s="25">
        <f t="shared" si="128"/>
        <v>-30.56552469306623</v>
      </c>
      <c r="F118" s="30">
        <v>93.470518724000016</v>
      </c>
      <c r="G118" s="30">
        <v>65.92070240000001</v>
      </c>
      <c r="H118" s="25">
        <f t="shared" si="129"/>
        <v>-29.474337684322876</v>
      </c>
      <c r="I118" s="26">
        <f>(G118/G$181)*100</f>
        <v>0.20905376625636268</v>
      </c>
      <c r="J118" s="31">
        <v>2617</v>
      </c>
      <c r="K118" s="31">
        <v>2522</v>
      </c>
      <c r="L118" s="25">
        <f t="shared" si="130"/>
        <v>-3.6301108139090563</v>
      </c>
      <c r="M118" s="31">
        <v>22590</v>
      </c>
      <c r="N118" s="31">
        <v>13648</v>
      </c>
      <c r="O118" s="25">
        <f t="shared" si="131"/>
        <v>-39.583886675520141</v>
      </c>
      <c r="P118" s="26">
        <f>(N118/N$181)*100</f>
        <v>0.12970690023032289</v>
      </c>
      <c r="Q118" s="34">
        <v>0</v>
      </c>
      <c r="R118" s="34">
        <v>0</v>
      </c>
      <c r="S118" s="29" t="s">
        <v>37</v>
      </c>
      <c r="T118" s="31">
        <v>0</v>
      </c>
      <c r="U118" s="31">
        <v>0</v>
      </c>
      <c r="V118" s="29" t="s">
        <v>37</v>
      </c>
      <c r="W118" s="29" t="s">
        <v>37</v>
      </c>
      <c r="X118" s="30">
        <v>96.833640799999998</v>
      </c>
      <c r="Y118" s="30">
        <v>84.3612708</v>
      </c>
      <c r="Z118" s="25">
        <f t="shared" si="134"/>
        <v>-12.880203508778942</v>
      </c>
      <c r="AA118" s="30">
        <v>831.23180610000009</v>
      </c>
      <c r="AB118" s="30">
        <v>487.4461038</v>
      </c>
      <c r="AC118" s="25">
        <f t="shared" si="135"/>
        <v>-41.358583703983228</v>
      </c>
      <c r="AD118" s="26">
        <f>(AB118/AB$181)*100</f>
        <v>5.0078544785726778E-2</v>
      </c>
    </row>
    <row r="119" spans="1:30" x14ac:dyDescent="0.2">
      <c r="A119" s="3"/>
      <c r="B119" s="23" t="s">
        <v>4</v>
      </c>
      <c r="C119" s="30">
        <v>29.354362866999999</v>
      </c>
      <c r="D119" s="30">
        <v>10.744347164000002</v>
      </c>
      <c r="E119" s="25">
        <f t="shared" si="128"/>
        <v>-63.397784470128173</v>
      </c>
      <c r="F119" s="30">
        <v>185.725767214</v>
      </c>
      <c r="G119" s="30">
        <v>27.372664144000002</v>
      </c>
      <c r="H119" s="25">
        <f t="shared" si="129"/>
        <v>-85.261784320718291</v>
      </c>
      <c r="I119" s="26">
        <f>(G119/G$182)*100</f>
        <v>3.3282888224282825E-2</v>
      </c>
      <c r="J119" s="31">
        <v>24</v>
      </c>
      <c r="K119" s="31">
        <v>1</v>
      </c>
      <c r="L119" s="25">
        <f t="shared" si="130"/>
        <v>-95.833333333333343</v>
      </c>
      <c r="M119" s="31">
        <v>38</v>
      </c>
      <c r="N119" s="31">
        <v>9</v>
      </c>
      <c r="O119" s="25">
        <f t="shared" si="131"/>
        <v>-76.31578947368422</v>
      </c>
      <c r="P119" s="26">
        <f>(N119/N$182)*100</f>
        <v>1.3533834586466165</v>
      </c>
      <c r="Q119" s="34">
        <v>438107</v>
      </c>
      <c r="R119" s="34">
        <v>31551</v>
      </c>
      <c r="S119" s="25">
        <f t="shared" si="132"/>
        <v>-92.798334653406584</v>
      </c>
      <c r="T119" s="31">
        <v>2130192</v>
      </c>
      <c r="U119" s="31">
        <v>304590</v>
      </c>
      <c r="V119" s="25">
        <f t="shared" si="133"/>
        <v>-85.70128889790216</v>
      </c>
      <c r="W119" s="26">
        <f>(U119/U$182)*100</f>
        <v>1.0272470890955998</v>
      </c>
      <c r="X119" s="30">
        <v>2546.9228337</v>
      </c>
      <c r="Y119" s="30">
        <v>484.40931879999994</v>
      </c>
      <c r="Z119" s="25">
        <f t="shared" si="134"/>
        <v>-80.980604814937308</v>
      </c>
      <c r="AA119" s="30">
        <v>14770.9149244</v>
      </c>
      <c r="AB119" s="30">
        <v>1787.4734187000001</v>
      </c>
      <c r="AC119" s="25">
        <f t="shared" si="135"/>
        <v>-87.898695322201874</v>
      </c>
      <c r="AD119" s="26">
        <f>(AB119/AB$182)*100</f>
        <v>0.50447368594342645</v>
      </c>
    </row>
    <row r="120" spans="1:30" x14ac:dyDescent="0.2">
      <c r="A120" s="3"/>
      <c r="B120" s="23" t="s">
        <v>5</v>
      </c>
      <c r="C120" s="30">
        <v>0</v>
      </c>
      <c r="D120" s="30">
        <v>0</v>
      </c>
      <c r="E120" s="29" t="s">
        <v>37</v>
      </c>
      <c r="F120" s="30">
        <v>0</v>
      </c>
      <c r="G120" s="30">
        <v>0</v>
      </c>
      <c r="H120" s="29" t="s">
        <v>37</v>
      </c>
      <c r="I120" s="26">
        <f>(G120/G$183)*100</f>
        <v>0</v>
      </c>
      <c r="J120" s="31">
        <v>0</v>
      </c>
      <c r="K120" s="31">
        <v>0</v>
      </c>
      <c r="L120" s="29" t="s">
        <v>37</v>
      </c>
      <c r="M120" s="31">
        <v>0</v>
      </c>
      <c r="N120" s="31">
        <v>0</v>
      </c>
      <c r="O120" s="29" t="s">
        <v>37</v>
      </c>
      <c r="P120" s="26">
        <f>(N120/N$183)*100</f>
        <v>0</v>
      </c>
      <c r="Q120" s="33">
        <v>0</v>
      </c>
      <c r="R120" s="33">
        <v>0</v>
      </c>
      <c r="S120" s="29" t="s">
        <v>37</v>
      </c>
      <c r="T120" s="31">
        <v>0</v>
      </c>
      <c r="U120" s="31">
        <v>0</v>
      </c>
      <c r="V120" s="29" t="s">
        <v>37</v>
      </c>
      <c r="W120" s="26">
        <f>(U120/U$183)*100</f>
        <v>0</v>
      </c>
      <c r="X120" s="30">
        <v>0</v>
      </c>
      <c r="Y120" s="30">
        <v>0</v>
      </c>
      <c r="Z120" s="29" t="s">
        <v>37</v>
      </c>
      <c r="AA120" s="30">
        <v>0</v>
      </c>
      <c r="AB120" s="30">
        <v>0</v>
      </c>
      <c r="AC120" s="29" t="s">
        <v>37</v>
      </c>
      <c r="AD120" s="26">
        <f>(AB120/AB$183)*100</f>
        <v>0</v>
      </c>
    </row>
    <row r="121" spans="1:30" x14ac:dyDescent="0.2">
      <c r="A121" s="3"/>
      <c r="B121" s="23" t="s">
        <v>23</v>
      </c>
      <c r="C121" s="30">
        <v>3.6541180609999997</v>
      </c>
      <c r="D121" s="30">
        <v>0.49909822842328766</v>
      </c>
      <c r="E121" s="25">
        <f t="shared" si="128"/>
        <v>-86.341485959358891</v>
      </c>
      <c r="F121" s="30">
        <v>60.126314239999971</v>
      </c>
      <c r="G121" s="30">
        <v>19.895879304823978</v>
      </c>
      <c r="H121" s="25">
        <f t="shared" si="129"/>
        <v>-66.909863748827732</v>
      </c>
      <c r="I121" s="26">
        <f>(G121/G$184)*100</f>
        <v>0.64615230835024973</v>
      </c>
      <c r="J121" s="31">
        <v>24</v>
      </c>
      <c r="K121" s="31">
        <v>11</v>
      </c>
      <c r="L121" s="25">
        <f t="shared" si="130"/>
        <v>-54.166666666666664</v>
      </c>
      <c r="M121" s="31">
        <v>365</v>
      </c>
      <c r="N121" s="31">
        <v>143</v>
      </c>
      <c r="O121" s="25">
        <f t="shared" si="131"/>
        <v>-60.821917808219183</v>
      </c>
      <c r="P121" s="26">
        <f>(N121/N$184)*100</f>
        <v>1.0301851451624524</v>
      </c>
      <c r="Q121" s="28">
        <v>360674</v>
      </c>
      <c r="R121" s="28">
        <v>13751</v>
      </c>
      <c r="S121" s="25">
        <f t="shared" si="132"/>
        <v>-96.18741578267354</v>
      </c>
      <c r="T121" s="31">
        <v>4676378</v>
      </c>
      <c r="U121" s="31">
        <v>1473159</v>
      </c>
      <c r="V121" s="25">
        <f t="shared" si="133"/>
        <v>-68.497863089767336</v>
      </c>
      <c r="W121" s="26">
        <f>(U121/U$184)*100</f>
        <v>3.9944462311613931</v>
      </c>
      <c r="X121" s="30">
        <v>769.16089569999997</v>
      </c>
      <c r="Y121" s="30">
        <v>1436.9508661</v>
      </c>
      <c r="Z121" s="25">
        <f t="shared" si="134"/>
        <v>86.820582550840157</v>
      </c>
      <c r="AA121" s="30">
        <v>16204.061911700001</v>
      </c>
      <c r="AB121" s="30">
        <v>15889.325510199998</v>
      </c>
      <c r="AC121" s="25">
        <f t="shared" si="135"/>
        <v>-1.9423302824630007</v>
      </c>
      <c r="AD121" s="26">
        <f>(AB121/AB$184)*100</f>
        <v>1.6682079386781519</v>
      </c>
    </row>
    <row r="122" spans="1:30" x14ac:dyDescent="0.2">
      <c r="A122" s="3"/>
      <c r="B122" s="23"/>
      <c r="C122" s="30"/>
      <c r="D122" s="30"/>
      <c r="E122" s="25"/>
      <c r="F122" s="30"/>
      <c r="G122" s="30"/>
      <c r="H122" s="25"/>
      <c r="I122" s="26"/>
      <c r="J122" s="31"/>
      <c r="K122" s="31"/>
      <c r="L122" s="25"/>
      <c r="M122" s="31"/>
      <c r="N122" s="31"/>
      <c r="O122" s="25"/>
      <c r="P122" s="26"/>
      <c r="Q122" s="28"/>
      <c r="R122" s="28"/>
      <c r="S122" s="25"/>
      <c r="T122" s="31"/>
      <c r="U122" s="31"/>
      <c r="V122" s="25"/>
      <c r="W122" s="26"/>
      <c r="X122" s="30"/>
      <c r="Y122" s="30"/>
      <c r="Z122" s="25"/>
      <c r="AA122" s="30"/>
      <c r="AB122" s="30"/>
      <c r="AC122" s="25"/>
      <c r="AD122" s="26"/>
    </row>
    <row r="123" spans="1:30" x14ac:dyDescent="0.2">
      <c r="A123" s="3">
        <v>18</v>
      </c>
      <c r="B123" s="18" t="s">
        <v>29</v>
      </c>
      <c r="C123" s="19">
        <f>C124+C125+C126+C127+C128</f>
        <v>68.817736545966099</v>
      </c>
      <c r="D123" s="19">
        <f>D124+D125+D126+D127+D128</f>
        <v>77.667635891000018</v>
      </c>
      <c r="E123" s="20">
        <f t="shared" ref="E123:E128" si="136">((D123-C123)/C123)*100</f>
        <v>12.85991052484372</v>
      </c>
      <c r="F123" s="19">
        <f>F124+F125+F126+F127+F128</f>
        <v>536.11516598996616</v>
      </c>
      <c r="G123" s="19">
        <f>G124+G125+G126+G127+G128</f>
        <v>462.32927464999995</v>
      </c>
      <c r="H123" s="20">
        <f t="shared" ref="H123:H128" si="137">((G123-F123)/F123)*100</f>
        <v>-13.763067344628558</v>
      </c>
      <c r="I123" s="21">
        <f>(G123/G$179)*100</f>
        <v>0.31343578307936865</v>
      </c>
      <c r="J123" s="22">
        <f>J124+J125+J126+J127+J128</f>
        <v>14240</v>
      </c>
      <c r="K123" s="22">
        <f>K124+K125+K126+K127+K128</f>
        <v>15442</v>
      </c>
      <c r="L123" s="20">
        <f t="shared" ref="L123:L128" si="138">((K123-J123)/J123)*100</f>
        <v>8.441011235955056</v>
      </c>
      <c r="M123" s="22">
        <f>M124+M125+M126+M127+M128</f>
        <v>117088</v>
      </c>
      <c r="N123" s="22">
        <f>N124+N125+N126+N127+N128</f>
        <v>98991</v>
      </c>
      <c r="O123" s="20">
        <f t="shared" ref="O123:O128" si="139">((N123-M123)/M123)*100</f>
        <v>-15.455896419786827</v>
      </c>
      <c r="P123" s="21">
        <f>(N123/N$179)*100</f>
        <v>0.88601586792831277</v>
      </c>
      <c r="Q123" s="22">
        <f>Q124+Q125+Q126+Q127+Q128</f>
        <v>31703</v>
      </c>
      <c r="R123" s="22">
        <f>R124+R125+R126+R127+R128</f>
        <v>116994</v>
      </c>
      <c r="S123" s="20">
        <f t="shared" ref="S123:S128" si="140">((R123-Q123)/Q123)*100</f>
        <v>269.03132195691262</v>
      </c>
      <c r="T123" s="22">
        <f>T124+T125+T126+T127+T128</f>
        <v>680734</v>
      </c>
      <c r="U123" s="22">
        <f>U124+U125+U126+U127+U128</f>
        <v>61051</v>
      </c>
      <c r="V123" s="20">
        <f t="shared" ref="V123:V128" si="141">((U123-T123)/T123)*100</f>
        <v>-91.031592369413019</v>
      </c>
      <c r="W123" s="21">
        <f>(U123/U$179)*100</f>
        <v>8.9579079130411951E-2</v>
      </c>
      <c r="X123" s="19">
        <f>X124+X125+X126+X127+X128</f>
        <v>2880.9059459999999</v>
      </c>
      <c r="Y123" s="19">
        <f>Y124+Y125+Y126+Y127+Y128</f>
        <v>5863.0326868999991</v>
      </c>
      <c r="Z123" s="20">
        <f t="shared" ref="Z123:Z128" si="142">((Y123-X123)/X123)*100</f>
        <v>103.51350570956819</v>
      </c>
      <c r="AA123" s="19">
        <f>AA124+AA125+AA126+AA127+AA128</f>
        <v>14605.694359059</v>
      </c>
      <c r="AB123" s="19">
        <f>AB124+AB125+AB126+AB127+AB128</f>
        <v>14072.824360999999</v>
      </c>
      <c r="AC123" s="20">
        <f t="shared" ref="AC123:AC128" si="143">((AB123-AA123)/AA123)*100</f>
        <v>-3.6483715526232059</v>
      </c>
      <c r="AD123" s="21">
        <f>(AB123/AB$179)*100</f>
        <v>0.59672868129225021</v>
      </c>
    </row>
    <row r="124" spans="1:30" s="2" customFormat="1" ht="15" x14ac:dyDescent="0.25">
      <c r="A124" s="3"/>
      <c r="B124" s="23" t="s">
        <v>2</v>
      </c>
      <c r="C124" s="30">
        <v>5.0014991999999987</v>
      </c>
      <c r="D124" s="30">
        <v>5.5556667999999965</v>
      </c>
      <c r="E124" s="25">
        <f t="shared" si="136"/>
        <v>11.080029763875558</v>
      </c>
      <c r="F124" s="30">
        <v>26.581296288999994</v>
      </c>
      <c r="G124" s="30">
        <v>24.555348715999997</v>
      </c>
      <c r="H124" s="25">
        <f t="shared" si="137"/>
        <v>-7.621703437534701</v>
      </c>
      <c r="I124" s="26">
        <f>(G124/G$180)*100</f>
        <v>9.3661081390046003E-2</v>
      </c>
      <c r="J124" s="31">
        <v>84</v>
      </c>
      <c r="K124" s="31">
        <v>165</v>
      </c>
      <c r="L124" s="25">
        <f t="shared" si="138"/>
        <v>96.428571428571431</v>
      </c>
      <c r="M124" s="31">
        <v>816</v>
      </c>
      <c r="N124" s="31">
        <v>840</v>
      </c>
      <c r="O124" s="25">
        <f t="shared" si="139"/>
        <v>2.9411764705882351</v>
      </c>
      <c r="P124" s="26">
        <f>(N124/N$180)*100</f>
        <v>0.13284833148821762</v>
      </c>
      <c r="Q124" s="28">
        <v>0</v>
      </c>
      <c r="R124" s="28">
        <v>0</v>
      </c>
      <c r="S124" s="29" t="s">
        <v>37</v>
      </c>
      <c r="T124" s="31">
        <v>0</v>
      </c>
      <c r="U124" s="31">
        <v>0</v>
      </c>
      <c r="V124" s="29" t="s">
        <v>37</v>
      </c>
      <c r="W124" s="29" t="s">
        <v>37</v>
      </c>
      <c r="X124" s="30">
        <v>1.8234922000000009</v>
      </c>
      <c r="Y124" s="30">
        <v>2.6341269000000018</v>
      </c>
      <c r="Z124" s="25">
        <f t="shared" si="142"/>
        <v>44.455068137938866</v>
      </c>
      <c r="AA124" s="30">
        <v>15.363844199999999</v>
      </c>
      <c r="AB124" s="30">
        <v>17.099948900000001</v>
      </c>
      <c r="AC124" s="25">
        <f t="shared" si="143"/>
        <v>11.299936899906875</v>
      </c>
      <c r="AD124" s="26">
        <f>(AB124/AB$180)*100</f>
        <v>8.9882637265802243E-2</v>
      </c>
    </row>
    <row r="125" spans="1:30" s="2" customFormat="1" ht="15" x14ac:dyDescent="0.25">
      <c r="A125" s="3"/>
      <c r="B125" s="23" t="s">
        <v>3</v>
      </c>
      <c r="C125" s="30">
        <v>61.912219661999998</v>
      </c>
      <c r="D125" s="30">
        <v>65.414888327000014</v>
      </c>
      <c r="E125" s="25">
        <f t="shared" si="136"/>
        <v>5.6574755098787985</v>
      </c>
      <c r="F125" s="30">
        <v>471.600490154</v>
      </c>
      <c r="G125" s="30">
        <v>416.52642488299995</v>
      </c>
      <c r="H125" s="25">
        <f t="shared" si="137"/>
        <v>-11.67811875110981</v>
      </c>
      <c r="I125" s="26">
        <f>(G125/G$181)*100</f>
        <v>1.3209267300994212</v>
      </c>
      <c r="J125" s="31">
        <v>14152</v>
      </c>
      <c r="K125" s="31">
        <v>15273</v>
      </c>
      <c r="L125" s="25">
        <f t="shared" si="138"/>
        <v>7.9211418880723565</v>
      </c>
      <c r="M125" s="31">
        <v>116237</v>
      </c>
      <c r="N125" s="31">
        <v>98119</v>
      </c>
      <c r="O125" s="25">
        <f t="shared" si="139"/>
        <v>-15.587119419806086</v>
      </c>
      <c r="P125" s="26">
        <f>(N125/N$181)*100</f>
        <v>0.9324964349134709</v>
      </c>
      <c r="Q125" s="33">
        <v>0</v>
      </c>
      <c r="R125" s="33">
        <v>0</v>
      </c>
      <c r="S125" s="29" t="s">
        <v>37</v>
      </c>
      <c r="T125" s="31">
        <v>0</v>
      </c>
      <c r="U125" s="31">
        <v>0</v>
      </c>
      <c r="V125" s="29" t="s">
        <v>37</v>
      </c>
      <c r="W125" s="29" t="s">
        <v>37</v>
      </c>
      <c r="X125" s="30">
        <v>838.33826480000005</v>
      </c>
      <c r="Y125" s="30">
        <v>1336.3318945999997</v>
      </c>
      <c r="Z125" s="25">
        <f t="shared" si="142"/>
        <v>59.402469231057296</v>
      </c>
      <c r="AA125" s="30">
        <v>6813.0521006000008</v>
      </c>
      <c r="AB125" s="30">
        <v>7612.3255208999999</v>
      </c>
      <c r="AC125" s="25">
        <f t="shared" si="143"/>
        <v>11.731503128085723</v>
      </c>
      <c r="AD125" s="26">
        <f>(AB125/AB$181)*100</f>
        <v>0.78206427654273425</v>
      </c>
    </row>
    <row r="126" spans="1:30" s="2" customFormat="1" ht="15" x14ac:dyDescent="0.25">
      <c r="A126" s="3"/>
      <c r="B126" s="23" t="s">
        <v>4</v>
      </c>
      <c r="C126" s="30">
        <v>0</v>
      </c>
      <c r="D126" s="30">
        <v>0</v>
      </c>
      <c r="E126" s="29" t="s">
        <v>37</v>
      </c>
      <c r="F126" s="30">
        <v>0.71469776799999996</v>
      </c>
      <c r="G126" s="30">
        <v>0</v>
      </c>
      <c r="H126" s="25">
        <f t="shared" si="137"/>
        <v>-100</v>
      </c>
      <c r="I126" s="26">
        <f>(G126/G$182)*100</f>
        <v>0</v>
      </c>
      <c r="J126" s="31">
        <v>0</v>
      </c>
      <c r="K126" s="31">
        <v>0</v>
      </c>
      <c r="L126" s="29" t="s">
        <v>37</v>
      </c>
      <c r="M126" s="31">
        <v>0</v>
      </c>
      <c r="N126" s="31">
        <v>0</v>
      </c>
      <c r="O126" s="29" t="s">
        <v>37</v>
      </c>
      <c r="P126" s="26">
        <f>(N126/N$182)*100</f>
        <v>0</v>
      </c>
      <c r="Q126" s="28">
        <v>-148</v>
      </c>
      <c r="R126" s="28">
        <v>-690</v>
      </c>
      <c r="S126" s="25">
        <f t="shared" si="140"/>
        <v>366.21621621621625</v>
      </c>
      <c r="T126" s="31">
        <v>-848</v>
      </c>
      <c r="U126" s="31">
        <v>-3927</v>
      </c>
      <c r="V126" s="25">
        <f t="shared" si="141"/>
        <v>363.08962264150944</v>
      </c>
      <c r="W126" s="26">
        <f>(U126/U$182)*100</f>
        <v>-1.3244030726151284E-2</v>
      </c>
      <c r="X126" s="30">
        <v>-69.622239399999998</v>
      </c>
      <c r="Y126" s="30">
        <v>-106.0022372</v>
      </c>
      <c r="Z126" s="25">
        <f t="shared" si="142"/>
        <v>52.253415163775962</v>
      </c>
      <c r="AA126" s="30">
        <v>-264.755433541</v>
      </c>
      <c r="AB126" s="30">
        <v>-356.92314789999995</v>
      </c>
      <c r="AC126" s="25">
        <f t="shared" si="143"/>
        <v>34.812397663116087</v>
      </c>
      <c r="AD126" s="26">
        <f>(AB126/AB$182)*100</f>
        <v>-0.10073343420714875</v>
      </c>
    </row>
    <row r="127" spans="1:30" s="2" customFormat="1" ht="15" x14ac:dyDescent="0.25">
      <c r="A127" s="3"/>
      <c r="B127" s="23" t="s">
        <v>5</v>
      </c>
      <c r="C127" s="30">
        <v>2.1256010970000001</v>
      </c>
      <c r="D127" s="30">
        <v>4.4943334620000002</v>
      </c>
      <c r="E127" s="25">
        <f t="shared" si="136"/>
        <v>111.43823591092172</v>
      </c>
      <c r="F127" s="30">
        <v>25.773196238000001</v>
      </c>
      <c r="G127" s="30">
        <v>15.985682284000001</v>
      </c>
      <c r="H127" s="25">
        <f t="shared" si="137"/>
        <v>-37.975553608555892</v>
      </c>
      <c r="I127" s="26">
        <f>(G127/G$183)*100</f>
        <v>0.36069189338028146</v>
      </c>
      <c r="J127" s="31">
        <v>1</v>
      </c>
      <c r="K127" s="31">
        <v>1</v>
      </c>
      <c r="L127" s="25">
        <f t="shared" si="138"/>
        <v>0</v>
      </c>
      <c r="M127" s="31">
        <v>12</v>
      </c>
      <c r="N127" s="31">
        <v>11</v>
      </c>
      <c r="O127" s="25">
        <f t="shared" si="139"/>
        <v>-8.3333333333333321</v>
      </c>
      <c r="P127" s="26">
        <f>(N127/N$183)*100</f>
        <v>0.30829596412556054</v>
      </c>
      <c r="Q127" s="28">
        <v>357</v>
      </c>
      <c r="R127" s="28">
        <v>-458</v>
      </c>
      <c r="S127" s="25">
        <f t="shared" si="140"/>
        <v>-228.29131652661064</v>
      </c>
      <c r="T127" s="31">
        <v>-4532</v>
      </c>
      <c r="U127" s="31">
        <v>-4912</v>
      </c>
      <c r="V127" s="25">
        <f t="shared" si="141"/>
        <v>8.3848190644307152</v>
      </c>
      <c r="W127" s="26">
        <f>(U127/U$183)*100</f>
        <v>-0.30285187571481859</v>
      </c>
      <c r="X127" s="30">
        <v>22.655742</v>
      </c>
      <c r="Y127" s="30">
        <v>-4.3599882000000001</v>
      </c>
      <c r="Z127" s="25">
        <f t="shared" si="142"/>
        <v>-119.24451735017109</v>
      </c>
      <c r="AA127" s="30">
        <v>47.309973399999997</v>
      </c>
      <c r="AB127" s="30">
        <v>-120.14405020000002</v>
      </c>
      <c r="AC127" s="25">
        <f t="shared" si="143"/>
        <v>-353.95078789031834</v>
      </c>
      <c r="AD127" s="26">
        <f>(AB127/AB$183)*100</f>
        <v>-0.20315958998719136</v>
      </c>
    </row>
    <row r="128" spans="1:30" x14ac:dyDescent="0.2">
      <c r="A128" s="3"/>
      <c r="B128" s="23" t="s">
        <v>23</v>
      </c>
      <c r="C128" s="30">
        <v>-0.22158341303389825</v>
      </c>
      <c r="D128" s="30">
        <v>2.2027473020000001</v>
      </c>
      <c r="E128" s="25">
        <f t="shared" si="136"/>
        <v>-1094.0939494704053</v>
      </c>
      <c r="F128" s="30">
        <v>11.445485540966105</v>
      </c>
      <c r="G128" s="30">
        <v>5.2618187669999994</v>
      </c>
      <c r="H128" s="25">
        <f t="shared" si="137"/>
        <v>-54.027124946628938</v>
      </c>
      <c r="I128" s="26">
        <f>(G128/G$184)*100</f>
        <v>0.17088645796083823</v>
      </c>
      <c r="J128" s="31">
        <v>3</v>
      </c>
      <c r="K128" s="31">
        <v>3</v>
      </c>
      <c r="L128" s="25">
        <f t="shared" si="138"/>
        <v>0</v>
      </c>
      <c r="M128" s="31">
        <v>23</v>
      </c>
      <c r="N128" s="31">
        <v>21</v>
      </c>
      <c r="O128" s="25">
        <f t="shared" si="139"/>
        <v>-8.695652173913043</v>
      </c>
      <c r="P128" s="26">
        <f>(N128/N$184)*100</f>
        <v>0.15128593040847202</v>
      </c>
      <c r="Q128" s="28">
        <v>31494</v>
      </c>
      <c r="R128" s="28">
        <v>118142</v>
      </c>
      <c r="S128" s="25">
        <f t="shared" si="140"/>
        <v>275.12542071505686</v>
      </c>
      <c r="T128" s="31">
        <v>686114</v>
      </c>
      <c r="U128" s="31">
        <v>69890</v>
      </c>
      <c r="V128" s="25">
        <f t="shared" si="141"/>
        <v>-89.813646128777435</v>
      </c>
      <c r="W128" s="26">
        <f>(U128/U$184)*100</f>
        <v>0.18950557753499095</v>
      </c>
      <c r="X128" s="30">
        <v>2087.7106863999998</v>
      </c>
      <c r="Y128" s="30">
        <v>4634.4288907999999</v>
      </c>
      <c r="Z128" s="25">
        <f t="shared" si="142"/>
        <v>121.98616508456459</v>
      </c>
      <c r="AA128" s="30">
        <v>7994.7238743999997</v>
      </c>
      <c r="AB128" s="30">
        <v>6920.4660892999991</v>
      </c>
      <c r="AC128" s="25">
        <f t="shared" si="143"/>
        <v>-13.437084281796075</v>
      </c>
      <c r="AD128" s="26">
        <f>(AB128/AB$184)*100</f>
        <v>0.72657435723826946</v>
      </c>
    </row>
    <row r="129" spans="1:30" x14ac:dyDescent="0.2">
      <c r="A129" s="3"/>
      <c r="B129" s="23"/>
      <c r="C129" s="30"/>
      <c r="D129" s="30"/>
      <c r="E129" s="25"/>
      <c r="F129" s="30"/>
      <c r="G129" s="30"/>
      <c r="H129" s="25"/>
      <c r="I129" s="26"/>
      <c r="J129" s="31"/>
      <c r="K129" s="31"/>
      <c r="L129" s="25"/>
      <c r="M129" s="31"/>
      <c r="N129" s="31"/>
      <c r="O129" s="25"/>
      <c r="P129" s="26"/>
      <c r="Q129" s="28"/>
      <c r="R129" s="28"/>
      <c r="S129" s="25"/>
      <c r="T129" s="31"/>
      <c r="U129" s="31"/>
      <c r="V129" s="25"/>
      <c r="W129" s="26"/>
      <c r="X129" s="30"/>
      <c r="Y129" s="30"/>
      <c r="Z129" s="25"/>
      <c r="AA129" s="30"/>
      <c r="AB129" s="30"/>
      <c r="AC129" s="25"/>
      <c r="AD129" s="26"/>
    </row>
    <row r="130" spans="1:30" x14ac:dyDescent="0.2">
      <c r="A130" s="3">
        <v>19</v>
      </c>
      <c r="B130" s="18" t="s">
        <v>11</v>
      </c>
      <c r="C130" s="19">
        <f>C131+C132+C133+C134+C135</f>
        <v>0</v>
      </c>
      <c r="D130" s="19">
        <f>D131+D132+D133+D134+D135</f>
        <v>0</v>
      </c>
      <c r="E130" s="38" t="s">
        <v>37</v>
      </c>
      <c r="F130" s="19">
        <f>F131+F132+F133+F134+F135</f>
        <v>0</v>
      </c>
      <c r="G130" s="19">
        <f>G131+G132+G133+G134+G135</f>
        <v>1.1469E-3</v>
      </c>
      <c r="H130" s="38" t="s">
        <v>37</v>
      </c>
      <c r="I130" s="21">
        <f>(G130/G$179)*100</f>
        <v>7.7753999005550086E-7</v>
      </c>
      <c r="J130" s="22">
        <f>J131+J132+J133+J134+J135</f>
        <v>0</v>
      </c>
      <c r="K130" s="22">
        <f>K131+K132+K133+K134+K135</f>
        <v>0</v>
      </c>
      <c r="L130" s="38" t="s">
        <v>37</v>
      </c>
      <c r="M130" s="22">
        <f>M131+M132+M133+M134+M135</f>
        <v>0</v>
      </c>
      <c r="N130" s="22">
        <f>N131+N132+N133+N134+N135</f>
        <v>0</v>
      </c>
      <c r="O130" s="38" t="s">
        <v>37</v>
      </c>
      <c r="P130" s="21">
        <f>(N130/N$179)*100</f>
        <v>0</v>
      </c>
      <c r="Q130" s="22">
        <f>Q131+Q132+Q133+Q134+Q135</f>
        <v>0</v>
      </c>
      <c r="R130" s="22">
        <f>R131+R132+R133+R134+R135</f>
        <v>0</v>
      </c>
      <c r="S130" s="38" t="s">
        <v>37</v>
      </c>
      <c r="T130" s="22">
        <f>T131+T132+T133+T134+T135</f>
        <v>0</v>
      </c>
      <c r="U130" s="22">
        <f>U131+U132+U133+U134+U135</f>
        <v>0</v>
      </c>
      <c r="V130" s="38" t="s">
        <v>37</v>
      </c>
      <c r="W130" s="21">
        <f>(U130/U$179)*100</f>
        <v>0</v>
      </c>
      <c r="X130" s="19">
        <f>X131+X132+X133+X134+X135</f>
        <v>0</v>
      </c>
      <c r="Y130" s="19">
        <f>Y131+Y132+Y133+Y134+Y135</f>
        <v>0</v>
      </c>
      <c r="Z130" s="38" t="s">
        <v>37</v>
      </c>
      <c r="AA130" s="19">
        <f>AA131+AA132+AA133+AA134+AA135</f>
        <v>0</v>
      </c>
      <c r="AB130" s="19">
        <f>AB131+AB132+AB133+AB134+AB135</f>
        <v>0</v>
      </c>
      <c r="AC130" s="38" t="s">
        <v>37</v>
      </c>
      <c r="AD130" s="21">
        <f>(AB130/AB$179)*100</f>
        <v>0</v>
      </c>
    </row>
    <row r="131" spans="1:30" x14ac:dyDescent="0.2">
      <c r="A131" s="3"/>
      <c r="B131" s="23" t="s">
        <v>2</v>
      </c>
      <c r="C131" s="30">
        <v>0</v>
      </c>
      <c r="D131" s="30">
        <v>0</v>
      </c>
      <c r="E131" s="29" t="s">
        <v>37</v>
      </c>
      <c r="F131" s="30">
        <v>0</v>
      </c>
      <c r="G131" s="30">
        <v>0</v>
      </c>
      <c r="H131" s="29" t="s">
        <v>37</v>
      </c>
      <c r="I131" s="26">
        <f>(G131/G$180)*100</f>
        <v>0</v>
      </c>
      <c r="J131" s="31">
        <v>0</v>
      </c>
      <c r="K131" s="31">
        <v>0</v>
      </c>
      <c r="L131" s="29" t="s">
        <v>37</v>
      </c>
      <c r="M131" s="31">
        <v>0</v>
      </c>
      <c r="N131" s="31">
        <v>0</v>
      </c>
      <c r="O131" s="29" t="s">
        <v>37</v>
      </c>
      <c r="P131" s="26">
        <f>(N131/N$180)*100</f>
        <v>0</v>
      </c>
      <c r="Q131" s="28">
        <v>0</v>
      </c>
      <c r="R131" s="28">
        <v>0</v>
      </c>
      <c r="S131" s="29" t="s">
        <v>37</v>
      </c>
      <c r="T131" s="31">
        <v>0</v>
      </c>
      <c r="U131" s="31">
        <v>0</v>
      </c>
      <c r="V131" s="29" t="s">
        <v>37</v>
      </c>
      <c r="W131" s="29" t="s">
        <v>37</v>
      </c>
      <c r="X131" s="30">
        <v>0</v>
      </c>
      <c r="Y131" s="30">
        <v>0</v>
      </c>
      <c r="Z131" s="29" t="s">
        <v>37</v>
      </c>
      <c r="AA131" s="30">
        <v>0</v>
      </c>
      <c r="AB131" s="30">
        <v>0</v>
      </c>
      <c r="AC131" s="29" t="s">
        <v>37</v>
      </c>
      <c r="AD131" s="26">
        <f>(AB131/AB$180)*100</f>
        <v>0</v>
      </c>
    </row>
    <row r="132" spans="1:30" x14ac:dyDescent="0.2">
      <c r="A132" s="3"/>
      <c r="B132" s="23" t="s">
        <v>3</v>
      </c>
      <c r="C132" s="30">
        <v>0</v>
      </c>
      <c r="D132" s="30">
        <v>0</v>
      </c>
      <c r="E132" s="29" t="s">
        <v>37</v>
      </c>
      <c r="F132" s="30">
        <v>0</v>
      </c>
      <c r="G132" s="30">
        <v>1.1469E-3</v>
      </c>
      <c r="H132" s="29" t="s">
        <v>37</v>
      </c>
      <c r="I132" s="26">
        <f>(G132/G$181)*100</f>
        <v>3.6371542746095245E-6</v>
      </c>
      <c r="J132" s="31">
        <v>0</v>
      </c>
      <c r="K132" s="31">
        <v>0</v>
      </c>
      <c r="L132" s="29" t="s">
        <v>37</v>
      </c>
      <c r="M132" s="31">
        <v>0</v>
      </c>
      <c r="N132" s="31">
        <v>0</v>
      </c>
      <c r="O132" s="29" t="s">
        <v>37</v>
      </c>
      <c r="P132" s="26">
        <f>(N132/N$181)*100</f>
        <v>0</v>
      </c>
      <c r="Q132" s="28">
        <v>0</v>
      </c>
      <c r="R132" s="28">
        <v>0</v>
      </c>
      <c r="S132" s="29" t="s">
        <v>37</v>
      </c>
      <c r="T132" s="31">
        <v>0</v>
      </c>
      <c r="U132" s="31">
        <v>0</v>
      </c>
      <c r="V132" s="29" t="s">
        <v>37</v>
      </c>
      <c r="W132" s="29" t="s">
        <v>37</v>
      </c>
      <c r="X132" s="30">
        <v>0</v>
      </c>
      <c r="Y132" s="30">
        <v>0</v>
      </c>
      <c r="Z132" s="29" t="s">
        <v>37</v>
      </c>
      <c r="AA132" s="30">
        <v>0</v>
      </c>
      <c r="AB132" s="30">
        <v>0</v>
      </c>
      <c r="AC132" s="29" t="s">
        <v>37</v>
      </c>
      <c r="AD132" s="26">
        <f>(AB132/AB$181)*100</f>
        <v>0</v>
      </c>
    </row>
    <row r="133" spans="1:30" x14ac:dyDescent="0.2">
      <c r="A133" s="3"/>
      <c r="B133" s="23" t="s">
        <v>4</v>
      </c>
      <c r="C133" s="30">
        <v>0</v>
      </c>
      <c r="D133" s="30">
        <v>0</v>
      </c>
      <c r="E133" s="29" t="s">
        <v>37</v>
      </c>
      <c r="F133" s="30">
        <v>0</v>
      </c>
      <c r="G133" s="30">
        <v>0</v>
      </c>
      <c r="H133" s="29" t="s">
        <v>37</v>
      </c>
      <c r="I133" s="26">
        <f>(G133/G$182)*100</f>
        <v>0</v>
      </c>
      <c r="J133" s="31">
        <v>0</v>
      </c>
      <c r="K133" s="31">
        <v>0</v>
      </c>
      <c r="L133" s="29" t="s">
        <v>37</v>
      </c>
      <c r="M133" s="31">
        <v>0</v>
      </c>
      <c r="N133" s="31">
        <v>0</v>
      </c>
      <c r="O133" s="29" t="s">
        <v>37</v>
      </c>
      <c r="P133" s="26">
        <f>(N133/N$182)*100</f>
        <v>0</v>
      </c>
      <c r="Q133" s="28">
        <v>0</v>
      </c>
      <c r="R133" s="28">
        <v>0</v>
      </c>
      <c r="S133" s="29" t="s">
        <v>37</v>
      </c>
      <c r="T133" s="31">
        <v>0</v>
      </c>
      <c r="U133" s="31">
        <v>0</v>
      </c>
      <c r="V133" s="29" t="s">
        <v>37</v>
      </c>
      <c r="W133" s="26">
        <f>(U133/U$182)*100</f>
        <v>0</v>
      </c>
      <c r="X133" s="30">
        <v>0</v>
      </c>
      <c r="Y133" s="30">
        <v>0</v>
      </c>
      <c r="Z133" s="29" t="s">
        <v>37</v>
      </c>
      <c r="AA133" s="30">
        <v>0</v>
      </c>
      <c r="AB133" s="30">
        <v>0</v>
      </c>
      <c r="AC133" s="29" t="s">
        <v>37</v>
      </c>
      <c r="AD133" s="26">
        <f>(AB133/AB$182)*100</f>
        <v>0</v>
      </c>
    </row>
    <row r="134" spans="1:30" x14ac:dyDescent="0.2">
      <c r="A134" s="3"/>
      <c r="B134" s="23" t="s">
        <v>5</v>
      </c>
      <c r="C134" s="30">
        <v>0</v>
      </c>
      <c r="D134" s="30">
        <v>0</v>
      </c>
      <c r="E134" s="29" t="s">
        <v>37</v>
      </c>
      <c r="F134" s="30">
        <v>0</v>
      </c>
      <c r="G134" s="30">
        <v>0</v>
      </c>
      <c r="H134" s="29" t="s">
        <v>37</v>
      </c>
      <c r="I134" s="26">
        <f>(G134/G$183)*100</f>
        <v>0</v>
      </c>
      <c r="J134" s="31">
        <v>0</v>
      </c>
      <c r="K134" s="31">
        <v>0</v>
      </c>
      <c r="L134" s="29" t="s">
        <v>37</v>
      </c>
      <c r="M134" s="31">
        <v>0</v>
      </c>
      <c r="N134" s="31">
        <v>0</v>
      </c>
      <c r="O134" s="29" t="s">
        <v>37</v>
      </c>
      <c r="P134" s="26">
        <f>(N134/N$183)*100</f>
        <v>0</v>
      </c>
      <c r="Q134" s="33">
        <v>0</v>
      </c>
      <c r="R134" s="33">
        <v>0</v>
      </c>
      <c r="S134" s="29" t="s">
        <v>37</v>
      </c>
      <c r="T134" s="31">
        <v>0</v>
      </c>
      <c r="U134" s="31">
        <v>0</v>
      </c>
      <c r="V134" s="29" t="s">
        <v>37</v>
      </c>
      <c r="W134" s="26">
        <f>(U134/U$183)*100</f>
        <v>0</v>
      </c>
      <c r="X134" s="30">
        <v>0</v>
      </c>
      <c r="Y134" s="30">
        <v>0</v>
      </c>
      <c r="Z134" s="29" t="s">
        <v>37</v>
      </c>
      <c r="AA134" s="30">
        <v>0</v>
      </c>
      <c r="AB134" s="30">
        <v>0</v>
      </c>
      <c r="AC134" s="29" t="s">
        <v>37</v>
      </c>
      <c r="AD134" s="26">
        <f>(AB134/AB$183)*100</f>
        <v>0</v>
      </c>
    </row>
    <row r="135" spans="1:30" x14ac:dyDescent="0.2">
      <c r="A135" s="3"/>
      <c r="B135" s="23" t="s">
        <v>23</v>
      </c>
      <c r="C135" s="30">
        <v>0</v>
      </c>
      <c r="D135" s="30">
        <v>0</v>
      </c>
      <c r="E135" s="29" t="s">
        <v>37</v>
      </c>
      <c r="F135" s="30">
        <v>0</v>
      </c>
      <c r="G135" s="30">
        <v>0</v>
      </c>
      <c r="H135" s="29" t="s">
        <v>37</v>
      </c>
      <c r="I135" s="26">
        <f>(G135/G$184)*100</f>
        <v>0</v>
      </c>
      <c r="J135" s="31">
        <v>0</v>
      </c>
      <c r="K135" s="31">
        <v>0</v>
      </c>
      <c r="L135" s="29" t="s">
        <v>37</v>
      </c>
      <c r="M135" s="31">
        <v>0</v>
      </c>
      <c r="N135" s="31">
        <v>0</v>
      </c>
      <c r="O135" s="29" t="s">
        <v>37</v>
      </c>
      <c r="P135" s="26">
        <f>(N135/N$184)*100</f>
        <v>0</v>
      </c>
      <c r="Q135" s="28">
        <v>0</v>
      </c>
      <c r="R135" s="28">
        <v>0</v>
      </c>
      <c r="S135" s="29" t="s">
        <v>37</v>
      </c>
      <c r="T135" s="31">
        <v>0</v>
      </c>
      <c r="U135" s="31">
        <v>0</v>
      </c>
      <c r="V135" s="29" t="s">
        <v>37</v>
      </c>
      <c r="W135" s="26">
        <f>(U135/U$184)*100</f>
        <v>0</v>
      </c>
      <c r="X135" s="30">
        <v>0</v>
      </c>
      <c r="Y135" s="30">
        <v>0</v>
      </c>
      <c r="Z135" s="29" t="s">
        <v>37</v>
      </c>
      <c r="AA135" s="30">
        <v>0</v>
      </c>
      <c r="AB135" s="30">
        <v>0</v>
      </c>
      <c r="AC135" s="29" t="s">
        <v>37</v>
      </c>
      <c r="AD135" s="26">
        <f>(AB135/AB$184)*100</f>
        <v>0</v>
      </c>
    </row>
    <row r="136" spans="1:30" x14ac:dyDescent="0.2">
      <c r="A136" s="3"/>
      <c r="B136" s="23"/>
      <c r="C136" s="30"/>
      <c r="D136" s="30"/>
      <c r="E136" s="25"/>
      <c r="F136" s="30"/>
      <c r="G136" s="30"/>
      <c r="H136" s="25"/>
      <c r="I136" s="26"/>
      <c r="J136" s="31"/>
      <c r="K136" s="31"/>
      <c r="L136" s="25"/>
      <c r="M136" s="31"/>
      <c r="N136" s="31"/>
      <c r="O136" s="25"/>
      <c r="P136" s="26"/>
      <c r="Q136" s="28"/>
      <c r="R136" s="28"/>
      <c r="S136" s="25"/>
      <c r="T136" s="31"/>
      <c r="U136" s="31"/>
      <c r="V136" s="25"/>
      <c r="W136" s="26"/>
      <c r="X136" s="30"/>
      <c r="Y136" s="30"/>
      <c r="Z136" s="25"/>
      <c r="AA136" s="30"/>
      <c r="AB136" s="30"/>
      <c r="AC136" s="25"/>
      <c r="AD136" s="26"/>
    </row>
    <row r="137" spans="1:30" s="2" customFormat="1" ht="15" x14ac:dyDescent="0.25">
      <c r="A137" s="8">
        <v>20</v>
      </c>
      <c r="B137" s="18" t="s">
        <v>6</v>
      </c>
      <c r="C137" s="19">
        <f>C138+C139+C140+C141+C142</f>
        <v>1422.8875171699992</v>
      </c>
      <c r="D137" s="19">
        <f>D138+D139+D140+D141+D142</f>
        <v>1591.0028282190008</v>
      </c>
      <c r="E137" s="20">
        <f t="shared" ref="E137:E142" si="144">((D137-C137)/C137)*100</f>
        <v>11.815080884493838</v>
      </c>
      <c r="F137" s="19">
        <f>F138+F139+F140+F141+F142</f>
        <v>9237.2254922590018</v>
      </c>
      <c r="G137" s="19">
        <f>G138+G139+G140+G141+G142</f>
        <v>10590.009559589005</v>
      </c>
      <c r="H137" s="20">
        <f t="shared" ref="H137:H142" si="145">((G137-F137)/F137)*100</f>
        <v>14.644917659135487</v>
      </c>
      <c r="I137" s="21">
        <f>(G137/G$179)*100</f>
        <v>7.179488994376575</v>
      </c>
      <c r="J137" s="22">
        <f>J138+J139+J140+J141+J142</f>
        <v>112361</v>
      </c>
      <c r="K137" s="22">
        <f>K138+K139+K140+K141+K142</f>
        <v>142518</v>
      </c>
      <c r="L137" s="20">
        <f t="shared" ref="L137:L142" si="146">((K137-J137)/J137)*100</f>
        <v>26.839383771949343</v>
      </c>
      <c r="M137" s="22">
        <f>M138+M139+M140+M141+M142</f>
        <v>812515</v>
      </c>
      <c r="N137" s="22">
        <f>N138+N139+N140+N141+N142</f>
        <v>741372</v>
      </c>
      <c r="O137" s="20">
        <f t="shared" ref="O137:O142" si="147">((N137-M137)/M137)*100</f>
        <v>-8.7558998910789345</v>
      </c>
      <c r="P137" s="21">
        <f>(N137/N$179)*100</f>
        <v>6.6356270371826644</v>
      </c>
      <c r="Q137" s="22">
        <f>Q138+Q139+Q140+Q141+Q142</f>
        <v>163860</v>
      </c>
      <c r="R137" s="22">
        <f>R138+R139+R140+R141+R142</f>
        <v>957693</v>
      </c>
      <c r="S137" s="20">
        <f t="shared" ref="S137:S142" si="148">((R137-Q137)/Q137)*100</f>
        <v>484.45807396558041</v>
      </c>
      <c r="T137" s="22">
        <f>T138+T139+T140+T141+T142</f>
        <v>2428743</v>
      </c>
      <c r="U137" s="22">
        <f>U138+U139+U140+U141+U142</f>
        <v>4921355</v>
      </c>
      <c r="V137" s="20">
        <f t="shared" ref="V137:V142" si="149">((U137-T137)/T137)*100</f>
        <v>102.62971421842492</v>
      </c>
      <c r="W137" s="21">
        <f>(U137/U$179)*100</f>
        <v>7.2210192949148819</v>
      </c>
      <c r="X137" s="19">
        <f>X138+X139+X140+X141+X142</f>
        <v>25135.520263999999</v>
      </c>
      <c r="Y137" s="19">
        <f>Y138+Y139+Y140+Y141+Y142</f>
        <v>40240.170636999996</v>
      </c>
      <c r="Z137" s="20">
        <f t="shared" ref="Z137:Z142" si="150">((Y137-X137)/X137)*100</f>
        <v>60.092849538640436</v>
      </c>
      <c r="AA137" s="19">
        <f>AA138+AA139+AA140+AA141+AA142</f>
        <v>231279.29161100002</v>
      </c>
      <c r="AB137" s="19">
        <f>AB138+AB139+AB140+AB141+AB142</f>
        <v>254046.138485</v>
      </c>
      <c r="AC137" s="20">
        <f t="shared" ref="AC137:AC142" si="151">((AB137-AA137)/AA137)*100</f>
        <v>9.8438760839395236</v>
      </c>
      <c r="AD137" s="21">
        <f>(AB137/AB$179)*100</f>
        <v>10.772295121202674</v>
      </c>
    </row>
    <row r="138" spans="1:30" s="6" customFormat="1" x14ac:dyDescent="0.2">
      <c r="A138" s="8"/>
      <c r="B138" s="39" t="s">
        <v>2</v>
      </c>
      <c r="C138" s="30">
        <v>123.91895508500004</v>
      </c>
      <c r="D138" s="30">
        <v>213.40763465500058</v>
      </c>
      <c r="E138" s="25">
        <f t="shared" si="144"/>
        <v>72.215489154679645</v>
      </c>
      <c r="F138" s="30">
        <v>867.53158841300001</v>
      </c>
      <c r="G138" s="30">
        <v>1195.0744614240009</v>
      </c>
      <c r="H138" s="25">
        <f t="shared" si="145"/>
        <v>37.755728711871377</v>
      </c>
      <c r="I138" s="26">
        <f>(G138/G$180)*100</f>
        <v>4.5583537702180985</v>
      </c>
      <c r="J138" s="31">
        <v>2566</v>
      </c>
      <c r="K138" s="31">
        <v>4131</v>
      </c>
      <c r="L138" s="25">
        <f t="shared" si="146"/>
        <v>60.989867498051439</v>
      </c>
      <c r="M138" s="31">
        <v>17585</v>
      </c>
      <c r="N138" s="31">
        <v>23030</v>
      </c>
      <c r="O138" s="25">
        <f t="shared" si="147"/>
        <v>30.963889678703438</v>
      </c>
      <c r="P138" s="26">
        <f>(N138/N$180)*100</f>
        <v>3.6422584216353</v>
      </c>
      <c r="Q138" s="28">
        <v>0</v>
      </c>
      <c r="R138" s="28">
        <v>0</v>
      </c>
      <c r="S138" s="29" t="s">
        <v>37</v>
      </c>
      <c r="T138" s="31">
        <v>0</v>
      </c>
      <c r="U138" s="31">
        <v>0</v>
      </c>
      <c r="V138" s="29" t="s">
        <v>37</v>
      </c>
      <c r="W138" s="29" t="s">
        <v>37</v>
      </c>
      <c r="X138" s="30">
        <v>128.29539</v>
      </c>
      <c r="Y138" s="30">
        <v>186.48861300000002</v>
      </c>
      <c r="Z138" s="25">
        <f t="shared" si="150"/>
        <v>45.358779454195528</v>
      </c>
      <c r="AA138" s="30">
        <v>836.19887900000003</v>
      </c>
      <c r="AB138" s="30">
        <v>1054.5920630000001</v>
      </c>
      <c r="AC138" s="25">
        <f t="shared" si="151"/>
        <v>26.117373448428172</v>
      </c>
      <c r="AD138" s="26">
        <f>(AB138/AB$180)*100</f>
        <v>5.5432631065946092</v>
      </c>
    </row>
    <row r="139" spans="1:30" x14ac:dyDescent="0.2">
      <c r="A139" s="8"/>
      <c r="B139" s="39" t="s">
        <v>3</v>
      </c>
      <c r="C139" s="30">
        <v>678.17449592599894</v>
      </c>
      <c r="D139" s="30">
        <v>765.96560170399914</v>
      </c>
      <c r="E139" s="25">
        <f t="shared" si="144"/>
        <v>12.945208984617992</v>
      </c>
      <c r="F139" s="30">
        <v>4780.1702996290005</v>
      </c>
      <c r="G139" s="30">
        <v>3991.4612223220029</v>
      </c>
      <c r="H139" s="25">
        <f t="shared" si="145"/>
        <v>-16.499602061629709</v>
      </c>
      <c r="I139" s="26">
        <f>(G139/G$181)*100</f>
        <v>12.658087232284096</v>
      </c>
      <c r="J139" s="31">
        <v>109748</v>
      </c>
      <c r="K139" s="31">
        <v>138358</v>
      </c>
      <c r="L139" s="25">
        <f t="shared" si="146"/>
        <v>26.06881218792142</v>
      </c>
      <c r="M139" s="31">
        <v>794449</v>
      </c>
      <c r="N139" s="31">
        <v>718073</v>
      </c>
      <c r="O139" s="25">
        <f t="shared" si="147"/>
        <v>-9.6137071102109761</v>
      </c>
      <c r="P139" s="26">
        <f>(N139/N$181)*100</f>
        <v>6.8243715540070822</v>
      </c>
      <c r="Q139" s="28">
        <v>0</v>
      </c>
      <c r="R139" s="28">
        <v>0</v>
      </c>
      <c r="S139" s="29" t="s">
        <v>37</v>
      </c>
      <c r="T139" s="31">
        <v>0</v>
      </c>
      <c r="U139" s="31">
        <v>0</v>
      </c>
      <c r="V139" s="29" t="s">
        <v>37</v>
      </c>
      <c r="W139" s="29" t="s">
        <v>37</v>
      </c>
      <c r="X139" s="30">
        <v>9793.9280929999986</v>
      </c>
      <c r="Y139" s="30">
        <v>10701.00503</v>
      </c>
      <c r="Z139" s="25">
        <f t="shared" si="150"/>
        <v>9.2616254518788583</v>
      </c>
      <c r="AA139" s="30">
        <v>69628.114307000011</v>
      </c>
      <c r="AB139" s="30">
        <v>58925.43151699999</v>
      </c>
      <c r="AC139" s="25">
        <f t="shared" si="151"/>
        <v>-15.371208737336199</v>
      </c>
      <c r="AD139" s="26">
        <f>(AB139/AB$181)*100</f>
        <v>6.0537972059637584</v>
      </c>
    </row>
    <row r="140" spans="1:30" x14ac:dyDescent="0.2">
      <c r="A140" s="8"/>
      <c r="B140" s="39" t="s">
        <v>4</v>
      </c>
      <c r="C140" s="30">
        <v>613.32707656900004</v>
      </c>
      <c r="D140" s="30">
        <v>586.78081028700103</v>
      </c>
      <c r="E140" s="25">
        <f t="shared" si="144"/>
        <v>-4.3282397428955708</v>
      </c>
      <c r="F140" s="30">
        <v>3493.8686292170005</v>
      </c>
      <c r="G140" s="30">
        <v>5202.1181362280004</v>
      </c>
      <c r="H140" s="25">
        <f t="shared" si="145"/>
        <v>48.892780132773055</v>
      </c>
      <c r="I140" s="26">
        <f>(G140/G$182)*100</f>
        <v>6.3253439835721323</v>
      </c>
      <c r="J140" s="31">
        <v>10</v>
      </c>
      <c r="K140" s="31">
        <v>15</v>
      </c>
      <c r="L140" s="25">
        <f t="shared" si="146"/>
        <v>50</v>
      </c>
      <c r="M140" s="31">
        <v>47</v>
      </c>
      <c r="N140" s="31">
        <v>75</v>
      </c>
      <c r="O140" s="25">
        <f t="shared" si="147"/>
        <v>59.574468085106382</v>
      </c>
      <c r="P140" s="26">
        <f>(N140/N$182)*100</f>
        <v>11.278195488721805</v>
      </c>
      <c r="Q140" s="28">
        <v>25789</v>
      </c>
      <c r="R140" s="28">
        <v>49396</v>
      </c>
      <c r="S140" s="25">
        <f t="shared" si="148"/>
        <v>91.539028267866144</v>
      </c>
      <c r="T140" s="31">
        <v>190650</v>
      </c>
      <c r="U140" s="31">
        <v>189634</v>
      </c>
      <c r="V140" s="25">
        <f t="shared" si="149"/>
        <v>-0.53291371623393657</v>
      </c>
      <c r="W140" s="26">
        <f>(U140/U$182)*100</f>
        <v>0.63955144454366508</v>
      </c>
      <c r="X140" s="30">
        <v>3467.8047500000002</v>
      </c>
      <c r="Y140" s="30">
        <v>5042.2167950000003</v>
      </c>
      <c r="Z140" s="25">
        <f t="shared" si="150"/>
        <v>45.400827281293729</v>
      </c>
      <c r="AA140" s="30">
        <v>26209.863789000003</v>
      </c>
      <c r="AB140" s="30">
        <v>23551.921635000002</v>
      </c>
      <c r="AC140" s="25">
        <f t="shared" si="151"/>
        <v>-10.140999493158413</v>
      </c>
      <c r="AD140" s="26">
        <f>(AB140/AB$182)*100</f>
        <v>6.646993792444909</v>
      </c>
    </row>
    <row r="141" spans="1:30" x14ac:dyDescent="0.2">
      <c r="A141" s="8"/>
      <c r="B141" s="39" t="s">
        <v>5</v>
      </c>
      <c r="C141" s="30">
        <v>-3.629099999999994E-3</v>
      </c>
      <c r="D141" s="30">
        <v>0.41268157300000097</v>
      </c>
      <c r="E141" s="25">
        <f t="shared" si="144"/>
        <v>-11471.457744344372</v>
      </c>
      <c r="F141" s="30">
        <v>3.8971196420000007</v>
      </c>
      <c r="G141" s="30">
        <v>10.199139615</v>
      </c>
      <c r="H141" s="25">
        <f t="shared" si="145"/>
        <v>161.70968694627513</v>
      </c>
      <c r="I141" s="26">
        <f>(G141/G$183)*100</f>
        <v>0.23012761752848215</v>
      </c>
      <c r="J141" s="31">
        <v>0</v>
      </c>
      <c r="K141" s="31">
        <v>0</v>
      </c>
      <c r="L141" s="29" t="s">
        <v>37</v>
      </c>
      <c r="M141" s="31">
        <v>0</v>
      </c>
      <c r="N141" s="31">
        <v>2</v>
      </c>
      <c r="O141" s="29" t="s">
        <v>37</v>
      </c>
      <c r="P141" s="26">
        <f>(N141/N$183)*100</f>
        <v>5.6053811659192827E-2</v>
      </c>
      <c r="Q141" s="28">
        <v>58</v>
      </c>
      <c r="R141" s="28">
        <v>564</v>
      </c>
      <c r="S141" s="25">
        <f t="shared" si="148"/>
        <v>872.41379310344826</v>
      </c>
      <c r="T141" s="31">
        <v>5459</v>
      </c>
      <c r="U141" s="31">
        <v>18260</v>
      </c>
      <c r="V141" s="25">
        <f t="shared" si="149"/>
        <v>234.4934969774684</v>
      </c>
      <c r="W141" s="26">
        <f>(U141/U$183)*100</f>
        <v>1.1258296519854616</v>
      </c>
      <c r="X141" s="30">
        <v>-0.81676900000000008</v>
      </c>
      <c r="Y141" s="30">
        <v>-0.38680099999999995</v>
      </c>
      <c r="Z141" s="25">
        <f t="shared" si="150"/>
        <v>-52.642546423774661</v>
      </c>
      <c r="AA141" s="30">
        <v>-17.472964000000001</v>
      </c>
      <c r="AB141" s="30">
        <v>-3.2892299999999999</v>
      </c>
      <c r="AC141" s="25">
        <f t="shared" si="151"/>
        <v>-81.17531747904934</v>
      </c>
      <c r="AD141" s="26">
        <f>(AB141/AB$183)*100</f>
        <v>-5.561978450544772E-3</v>
      </c>
    </row>
    <row r="142" spans="1:30" x14ac:dyDescent="0.2">
      <c r="A142" s="8"/>
      <c r="B142" s="23" t="s">
        <v>23</v>
      </c>
      <c r="C142" s="30">
        <v>7.4706186900000136</v>
      </c>
      <c r="D142" s="30">
        <v>24.4361</v>
      </c>
      <c r="E142" s="25">
        <f t="shared" si="144"/>
        <v>227.0960681303352</v>
      </c>
      <c r="F142" s="30">
        <v>91.757855358000029</v>
      </c>
      <c r="G142" s="30">
        <v>191.15660000000003</v>
      </c>
      <c r="H142" s="25">
        <f t="shared" si="145"/>
        <v>108.32723177126195</v>
      </c>
      <c r="I142" s="26">
        <f>(G142/G$184)*100</f>
        <v>6.2081336770291662</v>
      </c>
      <c r="J142" s="31">
        <v>37</v>
      </c>
      <c r="K142" s="31">
        <v>14</v>
      </c>
      <c r="L142" s="25">
        <f t="shared" si="146"/>
        <v>-62.162162162162161</v>
      </c>
      <c r="M142" s="31">
        <v>434</v>
      </c>
      <c r="N142" s="31">
        <v>192</v>
      </c>
      <c r="O142" s="25">
        <f t="shared" si="147"/>
        <v>-55.76036866359447</v>
      </c>
      <c r="P142" s="26">
        <f>(N142/N$184)*100</f>
        <v>1.383185649448887</v>
      </c>
      <c r="Q142" s="28">
        <v>138013</v>
      </c>
      <c r="R142" s="28">
        <v>907733</v>
      </c>
      <c r="S142" s="25">
        <f t="shared" si="148"/>
        <v>557.71557751805994</v>
      </c>
      <c r="T142" s="31">
        <v>2232634</v>
      </c>
      <c r="U142" s="31">
        <v>4713461</v>
      </c>
      <c r="V142" s="25">
        <f t="shared" si="149"/>
        <v>111.11660039218249</v>
      </c>
      <c r="W142" s="26">
        <f>(U142/U$184)*100</f>
        <v>12.780471440744828</v>
      </c>
      <c r="X142" s="30">
        <v>11746.308799999999</v>
      </c>
      <c r="Y142" s="30">
        <v>24310.846999999998</v>
      </c>
      <c r="Z142" s="25">
        <f t="shared" si="150"/>
        <v>106.96584275053283</v>
      </c>
      <c r="AA142" s="30">
        <v>134622.5876</v>
      </c>
      <c r="AB142" s="30">
        <v>170517.48250000001</v>
      </c>
      <c r="AC142" s="25">
        <f t="shared" si="151"/>
        <v>26.663352368960119</v>
      </c>
      <c r="AD142" s="26">
        <f>(AB142/AB$184)*100</f>
        <v>17.902497988810627</v>
      </c>
    </row>
    <row r="143" spans="1:30" x14ac:dyDescent="0.2">
      <c r="A143" s="8"/>
      <c r="B143" s="23"/>
      <c r="C143" s="30"/>
      <c r="D143" s="30"/>
      <c r="E143" s="25"/>
      <c r="F143" s="30"/>
      <c r="G143" s="30"/>
      <c r="H143" s="25"/>
      <c r="I143" s="26"/>
      <c r="J143" s="31"/>
      <c r="K143" s="31"/>
      <c r="L143" s="25"/>
      <c r="M143" s="31"/>
      <c r="N143" s="31"/>
      <c r="O143" s="25"/>
      <c r="P143" s="26"/>
      <c r="Q143" s="28"/>
      <c r="R143" s="28"/>
      <c r="S143" s="25"/>
      <c r="T143" s="31"/>
      <c r="U143" s="31"/>
      <c r="V143" s="25"/>
      <c r="W143" s="26"/>
      <c r="X143" s="30"/>
      <c r="Y143" s="30"/>
      <c r="Z143" s="25"/>
      <c r="AA143" s="30"/>
      <c r="AB143" s="30"/>
      <c r="AC143" s="25"/>
      <c r="AD143" s="26"/>
    </row>
    <row r="144" spans="1:30" x14ac:dyDescent="0.2">
      <c r="A144" s="8">
        <v>21</v>
      </c>
      <c r="B144" s="18" t="s">
        <v>12</v>
      </c>
      <c r="C144" s="19">
        <f>C145+C146+C147+C148+C149</f>
        <v>48.407272596877519</v>
      </c>
      <c r="D144" s="19">
        <f>D145+D146+D147+D148+D149</f>
        <v>84.814222880118038</v>
      </c>
      <c r="E144" s="20">
        <f t="shared" ref="E144:E149" si="152">((D144-C144)/C144)*100</f>
        <v>75.209670634467699</v>
      </c>
      <c r="F144" s="19">
        <f>F145+F146+F147+F148+F149</f>
        <v>366.71549320275886</v>
      </c>
      <c r="G144" s="19">
        <f>G145+G146+G147+G148+G149</f>
        <v>333.38663237411805</v>
      </c>
      <c r="H144" s="20">
        <f t="shared" ref="H144:H149" si="153">((G144-F144)/F144)*100</f>
        <v>-9.0884790652172178</v>
      </c>
      <c r="I144" s="21">
        <f>(G144/G$179)*100</f>
        <v>0.22601921599163716</v>
      </c>
      <c r="J144" s="22">
        <f>J145+J146+J147+J148+J149</f>
        <v>19044</v>
      </c>
      <c r="K144" s="22">
        <f>K145+K146+K147+K148+K149</f>
        <v>22685</v>
      </c>
      <c r="L144" s="20">
        <f t="shared" ref="L144:L149" si="154">((K144-J144)/J144)*100</f>
        <v>19.118882587691662</v>
      </c>
      <c r="M144" s="22">
        <f>M145+M146+M147+M148+M149</f>
        <v>137659</v>
      </c>
      <c r="N144" s="22">
        <f>N145+N146+N147+N148+N149</f>
        <v>122156</v>
      </c>
      <c r="O144" s="20">
        <f t="shared" ref="O144:O149" si="155">((N144-M144)/M144)*100</f>
        <v>-11.261886255166754</v>
      </c>
      <c r="P144" s="21">
        <f>(N144/N$179)*100</f>
        <v>1.0933534802421532</v>
      </c>
      <c r="Q144" s="22">
        <f>Q145+Q146+Q147+Q148+Q149</f>
        <v>381023</v>
      </c>
      <c r="R144" s="22">
        <f>R145+R146+R147+R148+R149</f>
        <v>1035263</v>
      </c>
      <c r="S144" s="20">
        <f t="shared" ref="S144:S149" si="156">((R144-Q144)/Q144)*100</f>
        <v>171.70616996874205</v>
      </c>
      <c r="T144" s="22">
        <f>T145+T146+T147+T148+T149</f>
        <v>1836738</v>
      </c>
      <c r="U144" s="22">
        <f>U145+U146+U147+U148+U149</f>
        <v>2036862</v>
      </c>
      <c r="V144" s="20">
        <f t="shared" ref="V144:V149" si="157">((U144-T144)/T144)*100</f>
        <v>10.895620387883302</v>
      </c>
      <c r="W144" s="21">
        <f>(U144/U$179)*100</f>
        <v>2.9886524754013712</v>
      </c>
      <c r="X144" s="19">
        <f>X145+X146+X147+X148+X149</f>
        <v>3788.8979439</v>
      </c>
      <c r="Y144" s="19">
        <f>Y145+Y146+Y147+Y148+Y149</f>
        <v>5172.6455304000046</v>
      </c>
      <c r="Z144" s="20">
        <f t="shared" ref="Z144:Z149" si="158">((Y144-X144)/X144)*100</f>
        <v>36.521110016378046</v>
      </c>
      <c r="AA144" s="19">
        <f>AA145+AA146+AA147+AA148+AA149</f>
        <v>26120.487738201999</v>
      </c>
      <c r="AB144" s="19">
        <f>AB145+AB146+AB147+AB148+AB149</f>
        <v>16299.648885400005</v>
      </c>
      <c r="AC144" s="20">
        <f t="shared" ref="AC144:AC149" si="159">((AB144-AA144)/AA144)*100</f>
        <v>-37.598221561685165</v>
      </c>
      <c r="AD144" s="21">
        <f>(AB144/AB$179)*100</f>
        <v>0.69115251746240725</v>
      </c>
    </row>
    <row r="145" spans="1:30" x14ac:dyDescent="0.2">
      <c r="A145" s="8"/>
      <c r="B145" s="39" t="s">
        <v>2</v>
      </c>
      <c r="C145" s="30">
        <v>2.3376287000000002</v>
      </c>
      <c r="D145" s="30">
        <v>6.7751868999999951</v>
      </c>
      <c r="E145" s="25">
        <f t="shared" si="152"/>
        <v>189.831610126963</v>
      </c>
      <c r="F145" s="30">
        <v>21.317328699999997</v>
      </c>
      <c r="G145" s="30">
        <v>25.691586899999994</v>
      </c>
      <c r="H145" s="25">
        <f t="shared" si="153"/>
        <v>20.519729566303475</v>
      </c>
      <c r="I145" s="26">
        <f>(G145/G$180)*100</f>
        <v>9.7995016870292662E-2</v>
      </c>
      <c r="J145" s="31">
        <v>150</v>
      </c>
      <c r="K145" s="31">
        <v>124</v>
      </c>
      <c r="L145" s="25">
        <f t="shared" si="154"/>
        <v>-17.333333333333336</v>
      </c>
      <c r="M145" s="31">
        <v>1227</v>
      </c>
      <c r="N145" s="31">
        <v>795</v>
      </c>
      <c r="O145" s="25">
        <f t="shared" si="155"/>
        <v>-35.207823960880198</v>
      </c>
      <c r="P145" s="26">
        <f>(N145/N$180)*100</f>
        <v>0.12573145658706311</v>
      </c>
      <c r="Q145" s="28">
        <v>0</v>
      </c>
      <c r="R145" s="28">
        <v>0</v>
      </c>
      <c r="S145" s="29" t="s">
        <v>37</v>
      </c>
      <c r="T145" s="31">
        <v>0</v>
      </c>
      <c r="U145" s="31">
        <v>0</v>
      </c>
      <c r="V145" s="29" t="s">
        <v>37</v>
      </c>
      <c r="W145" s="29" t="s">
        <v>37</v>
      </c>
      <c r="X145" s="30">
        <v>3.7643800000000009</v>
      </c>
      <c r="Y145" s="30">
        <v>5.5010520000000023</v>
      </c>
      <c r="Z145" s="25">
        <f t="shared" si="158"/>
        <v>46.134343504109601</v>
      </c>
      <c r="AA145" s="30">
        <v>35.41818</v>
      </c>
      <c r="AB145" s="30">
        <v>28.085152000000004</v>
      </c>
      <c r="AC145" s="25">
        <f t="shared" si="159"/>
        <v>-20.704135559760537</v>
      </c>
      <c r="AD145" s="26">
        <f>(AB145/AB$180)*100</f>
        <v>0.14762427329656644</v>
      </c>
    </row>
    <row r="146" spans="1:30" s="2" customFormat="1" ht="15" x14ac:dyDescent="0.25">
      <c r="A146" s="8"/>
      <c r="B146" s="39" t="s">
        <v>3</v>
      </c>
      <c r="C146" s="30">
        <v>29.039613424877516</v>
      </c>
      <c r="D146" s="30">
        <v>34.146670536118016</v>
      </c>
      <c r="E146" s="25">
        <f t="shared" si="152"/>
        <v>17.586518926816744</v>
      </c>
      <c r="F146" s="30">
        <v>225.34601342487753</v>
      </c>
      <c r="G146" s="30">
        <v>219.75367053611799</v>
      </c>
      <c r="H146" s="25">
        <f t="shared" si="153"/>
        <v>-2.4816693243272412</v>
      </c>
      <c r="I146" s="26">
        <f>(G146/G$181)*100</f>
        <v>0.69690295766987065</v>
      </c>
      <c r="J146" s="31">
        <v>18893</v>
      </c>
      <c r="K146" s="31">
        <v>22542</v>
      </c>
      <c r="L146" s="25">
        <f t="shared" si="154"/>
        <v>19.314031651934581</v>
      </c>
      <c r="M146" s="31">
        <v>136417</v>
      </c>
      <c r="N146" s="31">
        <v>121333</v>
      </c>
      <c r="O146" s="25">
        <f t="shared" si="155"/>
        <v>-11.057272920530432</v>
      </c>
      <c r="P146" s="26">
        <f>(N146/N$181)*100</f>
        <v>1.153116011550833</v>
      </c>
      <c r="Q146" s="28">
        <v>0</v>
      </c>
      <c r="R146" s="28">
        <v>0</v>
      </c>
      <c r="S146" s="29" t="s">
        <v>37</v>
      </c>
      <c r="T146" s="31">
        <v>0</v>
      </c>
      <c r="U146" s="31">
        <v>0</v>
      </c>
      <c r="V146" s="29" t="s">
        <v>37</v>
      </c>
      <c r="W146" s="29" t="s">
        <v>37</v>
      </c>
      <c r="X146" s="30">
        <v>884.89030900000023</v>
      </c>
      <c r="Y146" s="30">
        <v>878.47134610000421</v>
      </c>
      <c r="Z146" s="25">
        <f t="shared" si="158"/>
        <v>-0.72539645136920772</v>
      </c>
      <c r="AA146" s="30">
        <v>6397.0603090000004</v>
      </c>
      <c r="AB146" s="30">
        <v>5051.8513461000039</v>
      </c>
      <c r="AC146" s="25">
        <f t="shared" si="159"/>
        <v>-21.028549019733752</v>
      </c>
      <c r="AD146" s="26">
        <f>(AB146/AB$181)*100</f>
        <v>0.51900992112618283</v>
      </c>
    </row>
    <row r="147" spans="1:30" s="2" customFormat="1" ht="15" x14ac:dyDescent="0.25">
      <c r="A147" s="8"/>
      <c r="B147" s="39" t="s">
        <v>4</v>
      </c>
      <c r="C147" s="30">
        <v>15.901207650000003</v>
      </c>
      <c r="D147" s="30">
        <v>10.915374109000002</v>
      </c>
      <c r="E147" s="25">
        <f t="shared" si="152"/>
        <v>-31.355062148377144</v>
      </c>
      <c r="F147" s="30">
        <v>111.18695055199998</v>
      </c>
      <c r="G147" s="30">
        <v>50.138063065000011</v>
      </c>
      <c r="H147" s="25">
        <f t="shared" si="153"/>
        <v>-54.90652201892037</v>
      </c>
      <c r="I147" s="26">
        <f>(G147/G$182)*100</f>
        <v>6.0963724246776346E-2</v>
      </c>
      <c r="J147" s="31">
        <v>0</v>
      </c>
      <c r="K147" s="31">
        <v>0</v>
      </c>
      <c r="L147" s="29" t="s">
        <v>37</v>
      </c>
      <c r="M147" s="31">
        <v>5</v>
      </c>
      <c r="N147" s="31">
        <v>1</v>
      </c>
      <c r="O147" s="25">
        <f t="shared" si="155"/>
        <v>-80</v>
      </c>
      <c r="P147" s="26">
        <f>(N147/N$182)*100</f>
        <v>0.15037593984962408</v>
      </c>
      <c r="Q147" s="28">
        <v>306718</v>
      </c>
      <c r="R147" s="28">
        <v>207170</v>
      </c>
      <c r="S147" s="25">
        <f t="shared" si="156"/>
        <v>-32.455871517159082</v>
      </c>
      <c r="T147" s="31">
        <v>1421432</v>
      </c>
      <c r="U147" s="31">
        <v>1079480</v>
      </c>
      <c r="V147" s="25">
        <f t="shared" si="157"/>
        <v>-24.056866596502683</v>
      </c>
      <c r="W147" s="26">
        <f>(U147/U$182)*100</f>
        <v>3.6406076618960501</v>
      </c>
      <c r="X147" s="30">
        <v>2082.3915944999999</v>
      </c>
      <c r="Y147" s="30">
        <v>1241.7473092</v>
      </c>
      <c r="Z147" s="25">
        <f t="shared" si="158"/>
        <v>-40.369173959417836</v>
      </c>
      <c r="AA147" s="30">
        <v>13471.007963</v>
      </c>
      <c r="AB147" s="30">
        <v>5674.181674800001</v>
      </c>
      <c r="AC147" s="25">
        <f t="shared" si="159"/>
        <v>-57.878566396924924</v>
      </c>
      <c r="AD147" s="26">
        <f>(AB147/AB$182)*100</f>
        <v>1.6014086219423795</v>
      </c>
    </row>
    <row r="148" spans="1:30" x14ac:dyDescent="0.2">
      <c r="A148" s="8"/>
      <c r="B148" s="39" t="s">
        <v>5</v>
      </c>
      <c r="C148" s="30">
        <v>0</v>
      </c>
      <c r="D148" s="30">
        <v>0</v>
      </c>
      <c r="E148" s="29" t="s">
        <v>37</v>
      </c>
      <c r="F148" s="30">
        <v>0</v>
      </c>
      <c r="G148" s="30">
        <v>0</v>
      </c>
      <c r="H148" s="29" t="s">
        <v>37</v>
      </c>
      <c r="I148" s="26">
        <f>(G148/G$183)*100</f>
        <v>0</v>
      </c>
      <c r="J148" s="31">
        <v>0</v>
      </c>
      <c r="K148" s="31">
        <v>0</v>
      </c>
      <c r="L148" s="29" t="s">
        <v>37</v>
      </c>
      <c r="M148" s="31">
        <v>0</v>
      </c>
      <c r="N148" s="31">
        <v>0</v>
      </c>
      <c r="O148" s="29" t="s">
        <v>37</v>
      </c>
      <c r="P148" s="26">
        <f>(N148/N$183)*100</f>
        <v>0</v>
      </c>
      <c r="Q148" s="28">
        <v>0</v>
      </c>
      <c r="R148" s="28">
        <v>0</v>
      </c>
      <c r="S148" s="29" t="s">
        <v>37</v>
      </c>
      <c r="T148" s="31">
        <v>0</v>
      </c>
      <c r="U148" s="31">
        <v>0</v>
      </c>
      <c r="V148" s="25" t="e">
        <f t="shared" si="157"/>
        <v>#DIV/0!</v>
      </c>
      <c r="W148" s="26">
        <f>(U148/U$183)*100</f>
        <v>0</v>
      </c>
      <c r="X148" s="30">
        <v>0</v>
      </c>
      <c r="Y148" s="30">
        <v>0</v>
      </c>
      <c r="Z148" s="29" t="s">
        <v>37</v>
      </c>
      <c r="AA148" s="30">
        <v>0</v>
      </c>
      <c r="AB148" s="30">
        <v>0</v>
      </c>
      <c r="AC148" s="29" t="s">
        <v>37</v>
      </c>
      <c r="AD148" s="26">
        <f>(AB148/AB$183)*100</f>
        <v>0</v>
      </c>
    </row>
    <row r="149" spans="1:30" x14ac:dyDescent="0.2">
      <c r="A149" s="8"/>
      <c r="B149" s="23" t="s">
        <v>23</v>
      </c>
      <c r="C149" s="30">
        <v>1.1288228220000003</v>
      </c>
      <c r="D149" s="30">
        <v>32.976991335000022</v>
      </c>
      <c r="E149" s="25">
        <f t="shared" si="152"/>
        <v>2821.3611465236672</v>
      </c>
      <c r="F149" s="30">
        <v>8.8652005258813578</v>
      </c>
      <c r="G149" s="30">
        <v>37.803311873000027</v>
      </c>
      <c r="H149" s="25">
        <f t="shared" si="153"/>
        <v>326.42365237690672</v>
      </c>
      <c r="I149" s="26">
        <f>(G149/G$184)*100</f>
        <v>1.2277264480640895</v>
      </c>
      <c r="J149" s="31">
        <v>1</v>
      </c>
      <c r="K149" s="31">
        <v>19</v>
      </c>
      <c r="L149" s="25">
        <f t="shared" si="154"/>
        <v>1800</v>
      </c>
      <c r="M149" s="31">
        <v>10</v>
      </c>
      <c r="N149" s="31">
        <v>27</v>
      </c>
      <c r="O149" s="25">
        <f t="shared" si="155"/>
        <v>170</v>
      </c>
      <c r="P149" s="26">
        <f>(N149/N$184)*100</f>
        <v>0.19451048195374973</v>
      </c>
      <c r="Q149" s="28">
        <v>74305</v>
      </c>
      <c r="R149" s="28">
        <v>828093</v>
      </c>
      <c r="S149" s="25">
        <f t="shared" si="156"/>
        <v>1014.4512482336318</v>
      </c>
      <c r="T149" s="31">
        <v>415306</v>
      </c>
      <c r="U149" s="31">
        <v>957382</v>
      </c>
      <c r="V149" s="25">
        <f t="shared" si="157"/>
        <v>130.52448074431865</v>
      </c>
      <c r="W149" s="26">
        <f>(U149/U$184)*100</f>
        <v>2.5959254375676735</v>
      </c>
      <c r="X149" s="30">
        <v>817.85166040000001</v>
      </c>
      <c r="Y149" s="30">
        <v>3046.9258230999999</v>
      </c>
      <c r="Z149" s="25">
        <f t="shared" si="158"/>
        <v>272.55237968335115</v>
      </c>
      <c r="AA149" s="30">
        <v>6217.0012862019994</v>
      </c>
      <c r="AB149" s="30">
        <v>5545.5307124999999</v>
      </c>
      <c r="AC149" s="25">
        <f t="shared" si="159"/>
        <v>-10.800553881052911</v>
      </c>
      <c r="AD149" s="26">
        <f>(AB149/AB$184)*100</f>
        <v>0.58222096040749849</v>
      </c>
    </row>
    <row r="150" spans="1:30" x14ac:dyDescent="0.2">
      <c r="A150" s="8"/>
      <c r="B150" s="23"/>
      <c r="C150" s="30"/>
      <c r="D150" s="30"/>
      <c r="E150" s="25"/>
      <c r="F150" s="30"/>
      <c r="G150" s="30"/>
      <c r="H150" s="25"/>
      <c r="I150" s="26"/>
      <c r="J150" s="31"/>
      <c r="K150" s="31"/>
      <c r="L150" s="25"/>
      <c r="M150" s="31"/>
      <c r="N150" s="31"/>
      <c r="O150" s="25"/>
      <c r="P150" s="26"/>
      <c r="Q150" s="28"/>
      <c r="R150" s="28"/>
      <c r="S150" s="25"/>
      <c r="T150" s="31"/>
      <c r="U150" s="31"/>
      <c r="V150" s="25"/>
      <c r="W150" s="26"/>
      <c r="X150" s="30"/>
      <c r="Y150" s="30"/>
      <c r="Z150" s="25"/>
      <c r="AA150" s="30"/>
      <c r="AB150" s="30"/>
      <c r="AC150" s="25"/>
      <c r="AD150" s="26"/>
    </row>
    <row r="151" spans="1:30" x14ac:dyDescent="0.2">
      <c r="A151" s="8">
        <v>22</v>
      </c>
      <c r="B151" s="18" t="s">
        <v>42</v>
      </c>
      <c r="C151" s="19">
        <f>C152+C153+C154+C155+C156</f>
        <v>39.973818837000003</v>
      </c>
      <c r="D151" s="19">
        <f>D152+D153+D154+D155+D156</f>
        <v>71.225901437000005</v>
      </c>
      <c r="E151" s="20">
        <f t="shared" ref="E151:E156" si="160">((D151-C151)/C151)*100</f>
        <v>78.181378485342236</v>
      </c>
      <c r="F151" s="19">
        <f>F152+F153+F154+F155+F156</f>
        <v>355.87774150699994</v>
      </c>
      <c r="G151" s="19">
        <f>G152+G153+G154+G155+G156</f>
        <v>455.16965974900006</v>
      </c>
      <c r="H151" s="20">
        <f t="shared" ref="H151:H156" si="161">((G151-F151)/F151)*100</f>
        <v>27.900569960216831</v>
      </c>
      <c r="I151" s="21">
        <f>(G151/G$179)*100</f>
        <v>0.30858192755672087</v>
      </c>
      <c r="J151" s="22">
        <f>J152+J153+J154+J155+J156</f>
        <v>4466</v>
      </c>
      <c r="K151" s="22">
        <f>K152+K153+K154+K155+K156</f>
        <v>6357</v>
      </c>
      <c r="L151" s="20">
        <f t="shared" ref="L151:L156" si="162">((K151-J151)/J151)*100</f>
        <v>42.342140618002688</v>
      </c>
      <c r="M151" s="22">
        <f>M152+M153+M154+M155+M156</f>
        <v>39545</v>
      </c>
      <c r="N151" s="22">
        <f>N152+N153+N154+N155+N156</f>
        <v>39576</v>
      </c>
      <c r="O151" s="20">
        <f t="shared" ref="O151:O156" si="163">((N151-M151)/M151)*100</f>
        <v>7.8391705651789101E-2</v>
      </c>
      <c r="P151" s="21">
        <f>(N151/N$179)*100</f>
        <v>0.35422375760554908</v>
      </c>
      <c r="Q151" s="22">
        <f>Q152+Q153+Q154+Q155+Q156</f>
        <v>110408</v>
      </c>
      <c r="R151" s="22">
        <f>R152+R153+R154+R155+R156</f>
        <v>166121</v>
      </c>
      <c r="S151" s="20">
        <f t="shared" ref="S151:S156" si="164">((R151-Q151)/Q151)*100</f>
        <v>50.461017317585679</v>
      </c>
      <c r="T151" s="22">
        <f>T152+T153+T154+T155+T156</f>
        <v>794825</v>
      </c>
      <c r="U151" s="22">
        <f>U152+U153+U154+U155+U156</f>
        <v>2108840</v>
      </c>
      <c r="V151" s="20">
        <f t="shared" ref="V151:V156" si="165">((U151-T151)/T151)*100</f>
        <v>165.32129714088006</v>
      </c>
      <c r="W151" s="21">
        <f>(U151/U$179)*100</f>
        <v>3.0942645531339035</v>
      </c>
      <c r="X151" s="19">
        <f>X152+X153+X154+X155+X156</f>
        <v>2900.7041230999998</v>
      </c>
      <c r="Y151" s="19">
        <f>Y152+Y153+Y154+Y155+Y156</f>
        <v>4706.9166952999994</v>
      </c>
      <c r="Z151" s="20">
        <f t="shared" ref="Z151:Z156" si="166">((Y151-X151)/X151)*100</f>
        <v>62.268073390046055</v>
      </c>
      <c r="AA151" s="19">
        <f>AA152+AA153+AA154+AA155+AA156</f>
        <v>21245.278402900003</v>
      </c>
      <c r="AB151" s="19">
        <f>AB152+AB153+AB154+AB155+AB156</f>
        <v>49859.119191099991</v>
      </c>
      <c r="AC151" s="20">
        <f t="shared" ref="AC151:AC156" si="167">((AB151-AA151)/AA151)*100</f>
        <v>134.68329407391607</v>
      </c>
      <c r="AD151" s="21">
        <f>(AB151/AB$179)*100</f>
        <v>2.1141716603634251</v>
      </c>
    </row>
    <row r="152" spans="1:30" x14ac:dyDescent="0.2">
      <c r="A152" s="8"/>
      <c r="B152" s="39" t="s">
        <v>2</v>
      </c>
      <c r="C152" s="30">
        <v>3.8313027000000002</v>
      </c>
      <c r="D152" s="30">
        <v>16.160999699999998</v>
      </c>
      <c r="E152" s="25">
        <f t="shared" si="160"/>
        <v>321.81474462980952</v>
      </c>
      <c r="F152" s="30">
        <v>38.070439600000007</v>
      </c>
      <c r="G152" s="30">
        <v>80.409966460000007</v>
      </c>
      <c r="H152" s="25">
        <f t="shared" si="161"/>
        <v>111.21365370312139</v>
      </c>
      <c r="I152" s="26">
        <f>(G152/G$180)*100</f>
        <v>0.30670647361947773</v>
      </c>
      <c r="J152" s="31">
        <v>106</v>
      </c>
      <c r="K152" s="31">
        <v>264</v>
      </c>
      <c r="L152" s="25">
        <f t="shared" si="162"/>
        <v>149.0566037735849</v>
      </c>
      <c r="M152" s="31">
        <v>884</v>
      </c>
      <c r="N152" s="31">
        <v>1607</v>
      </c>
      <c r="O152" s="25">
        <f t="shared" si="163"/>
        <v>81.787330316742086</v>
      </c>
      <c r="P152" s="26">
        <f>(N152/N$180)*100</f>
        <v>0.25415151035900685</v>
      </c>
      <c r="Q152" s="28">
        <v>0</v>
      </c>
      <c r="R152" s="28">
        <v>0</v>
      </c>
      <c r="S152" s="29" t="s">
        <v>37</v>
      </c>
      <c r="T152" s="31">
        <v>0</v>
      </c>
      <c r="U152" s="31">
        <v>0</v>
      </c>
      <c r="V152" s="29" t="s">
        <v>37</v>
      </c>
      <c r="W152" s="29" t="s">
        <v>37</v>
      </c>
      <c r="X152" s="30">
        <v>2.4158751999999999</v>
      </c>
      <c r="Y152" s="30">
        <v>35.483641400000003</v>
      </c>
      <c r="Z152" s="25">
        <f t="shared" si="166"/>
        <v>1368.7696367759395</v>
      </c>
      <c r="AA152" s="30">
        <v>30.6676194</v>
      </c>
      <c r="AB152" s="30">
        <v>231.42530350000001</v>
      </c>
      <c r="AC152" s="25">
        <f t="shared" si="167"/>
        <v>654.62428459641058</v>
      </c>
      <c r="AD152" s="26">
        <f>(AB152/AB$180)*100</f>
        <v>1.2164432028576819</v>
      </c>
    </row>
    <row r="153" spans="1:30" x14ac:dyDescent="0.2">
      <c r="A153" s="8"/>
      <c r="B153" s="39" t="s">
        <v>3</v>
      </c>
      <c r="C153" s="30">
        <v>27.801464320000004</v>
      </c>
      <c r="D153" s="30">
        <v>39.504125940000002</v>
      </c>
      <c r="E153" s="25">
        <f t="shared" si="160"/>
        <v>42.093687891041256</v>
      </c>
      <c r="F153" s="30">
        <v>258.66033282999996</v>
      </c>
      <c r="G153" s="30">
        <v>254.27849565000005</v>
      </c>
      <c r="H153" s="25">
        <f t="shared" si="161"/>
        <v>-1.6940507004140417</v>
      </c>
      <c r="I153" s="26">
        <f>(G153/G$181)*100</f>
        <v>0.80639124369576864</v>
      </c>
      <c r="J153" s="31">
        <v>4358</v>
      </c>
      <c r="K153" s="31">
        <v>6092</v>
      </c>
      <c r="L153" s="25">
        <f t="shared" si="162"/>
        <v>39.788893988067919</v>
      </c>
      <c r="M153" s="31">
        <v>38650</v>
      </c>
      <c r="N153" s="31">
        <v>37960</v>
      </c>
      <c r="O153" s="25">
        <f t="shared" si="163"/>
        <v>-1.7852522639068564</v>
      </c>
      <c r="P153" s="26">
        <f>(N153/N$181)*100</f>
        <v>0.36076157185983709</v>
      </c>
      <c r="Q153" s="33">
        <v>0</v>
      </c>
      <c r="R153" s="33">
        <v>0</v>
      </c>
      <c r="S153" s="29" t="s">
        <v>37</v>
      </c>
      <c r="T153" s="31">
        <v>0</v>
      </c>
      <c r="U153" s="31">
        <v>0</v>
      </c>
      <c r="V153" s="29" t="s">
        <v>37</v>
      </c>
      <c r="W153" s="29" t="s">
        <v>37</v>
      </c>
      <c r="X153" s="30">
        <v>374.47528690000007</v>
      </c>
      <c r="Y153" s="30">
        <v>472.08495149999993</v>
      </c>
      <c r="Z153" s="25">
        <f t="shared" si="166"/>
        <v>26.065715953657993</v>
      </c>
      <c r="AA153" s="30">
        <v>3219.6554455000005</v>
      </c>
      <c r="AB153" s="30">
        <v>3369.9375157999993</v>
      </c>
      <c r="AC153" s="25">
        <f t="shared" si="167"/>
        <v>4.6676444993529609</v>
      </c>
      <c r="AD153" s="26">
        <f>(AB153/AB$181)*100</f>
        <v>0.34621584928973864</v>
      </c>
    </row>
    <row r="154" spans="1:30" x14ac:dyDescent="0.2">
      <c r="A154" s="8"/>
      <c r="B154" s="39" t="s">
        <v>4</v>
      </c>
      <c r="C154" s="30">
        <v>5.3464535</v>
      </c>
      <c r="D154" s="30">
        <v>10.5282242</v>
      </c>
      <c r="E154" s="25">
        <f t="shared" si="160"/>
        <v>96.919774949880335</v>
      </c>
      <c r="F154" s="30">
        <v>34.736934599999998</v>
      </c>
      <c r="G154" s="30">
        <v>51.950535851999994</v>
      </c>
      <c r="H154" s="25">
        <f t="shared" si="161"/>
        <v>49.554174685293034</v>
      </c>
      <c r="I154" s="26">
        <f>(G154/G$182)*100</f>
        <v>6.3167540757362417E-2</v>
      </c>
      <c r="J154" s="31">
        <v>0</v>
      </c>
      <c r="K154" s="31">
        <v>0</v>
      </c>
      <c r="L154" s="29" t="s">
        <v>37</v>
      </c>
      <c r="M154" s="31">
        <v>0</v>
      </c>
      <c r="N154" s="31">
        <v>2</v>
      </c>
      <c r="O154" s="29" t="s">
        <v>37</v>
      </c>
      <c r="P154" s="26">
        <f>(N154/N$182)*100</f>
        <v>0.30075187969924816</v>
      </c>
      <c r="Q154" s="28">
        <v>2757</v>
      </c>
      <c r="R154" s="28">
        <v>5883</v>
      </c>
      <c r="S154" s="25">
        <f t="shared" si="164"/>
        <v>113.38411316648531</v>
      </c>
      <c r="T154" s="31">
        <v>17067</v>
      </c>
      <c r="U154" s="31">
        <v>31927</v>
      </c>
      <c r="V154" s="25">
        <f t="shared" si="165"/>
        <v>87.068611941173017</v>
      </c>
      <c r="W154" s="26">
        <f>(U154/U$182)*100</f>
        <v>0.10767562235646348</v>
      </c>
      <c r="X154" s="30">
        <v>273.2679</v>
      </c>
      <c r="Y154" s="30">
        <v>683.6848</v>
      </c>
      <c r="Z154" s="25">
        <f t="shared" si="166"/>
        <v>150.18847804663483</v>
      </c>
      <c r="AA154" s="30">
        <v>1797.7989000000002</v>
      </c>
      <c r="AB154" s="30">
        <v>3047.6138000000001</v>
      </c>
      <c r="AC154" s="25">
        <f t="shared" si="167"/>
        <v>69.519171471291912</v>
      </c>
      <c r="AD154" s="26">
        <f>(AB154/AB$182)*100</f>
        <v>0.86011962523963459</v>
      </c>
    </row>
    <row r="155" spans="1:30" s="2" customFormat="1" ht="15" x14ac:dyDescent="0.25">
      <c r="A155" s="8"/>
      <c r="B155" s="39" t="s">
        <v>5</v>
      </c>
      <c r="C155" s="30">
        <v>7.8279563999999996E-2</v>
      </c>
      <c r="D155" s="30">
        <v>2.0878408000000001E-2</v>
      </c>
      <c r="E155" s="25">
        <f t="shared" si="160"/>
        <v>-73.328405354940401</v>
      </c>
      <c r="F155" s="30">
        <v>0.84955964300000009</v>
      </c>
      <c r="G155" s="30">
        <v>0.83631382899999995</v>
      </c>
      <c r="H155" s="25">
        <f t="shared" si="161"/>
        <v>-1.5591387972745465</v>
      </c>
      <c r="I155" s="26">
        <f>(G155/G$183)*100</f>
        <v>1.8870112209351537E-2</v>
      </c>
      <c r="J155" s="31">
        <v>0</v>
      </c>
      <c r="K155" s="31">
        <v>0</v>
      </c>
      <c r="L155" s="29" t="s">
        <v>37</v>
      </c>
      <c r="M155" s="31">
        <v>0</v>
      </c>
      <c r="N155" s="31">
        <v>0</v>
      </c>
      <c r="O155" s="29" t="s">
        <v>37</v>
      </c>
      <c r="P155" s="26">
        <f>(N155/N$183)*100</f>
        <v>0</v>
      </c>
      <c r="Q155" s="28">
        <v>49</v>
      </c>
      <c r="R155" s="28">
        <v>19</v>
      </c>
      <c r="S155" s="25">
        <f t="shared" si="164"/>
        <v>-61.224489795918366</v>
      </c>
      <c r="T155" s="31">
        <v>435</v>
      </c>
      <c r="U155" s="31">
        <v>538</v>
      </c>
      <c r="V155" s="25">
        <f t="shared" si="165"/>
        <v>23.678160919540232</v>
      </c>
      <c r="W155" s="26">
        <f>(U155/U$183)*100</f>
        <v>3.3170665540425977E-2</v>
      </c>
      <c r="X155" s="30">
        <v>14.3599</v>
      </c>
      <c r="Y155" s="30">
        <v>4.5636000000000001</v>
      </c>
      <c r="Z155" s="25">
        <f t="shared" si="166"/>
        <v>-68.219834399961002</v>
      </c>
      <c r="AA155" s="30">
        <v>125.21940000000001</v>
      </c>
      <c r="AB155" s="30">
        <v>143.91340000000002</v>
      </c>
      <c r="AC155" s="25">
        <f t="shared" si="167"/>
        <v>14.928996625123595</v>
      </c>
      <c r="AD155" s="26">
        <f>(AB155/AB$183)*100</f>
        <v>0.24335276935472136</v>
      </c>
    </row>
    <row r="156" spans="1:30" x14ac:dyDescent="0.2">
      <c r="A156" s="8"/>
      <c r="B156" s="23" t="s">
        <v>23</v>
      </c>
      <c r="C156" s="30">
        <v>2.9163187529999988</v>
      </c>
      <c r="D156" s="30">
        <v>5.0116731889999997</v>
      </c>
      <c r="E156" s="25">
        <f t="shared" si="160"/>
        <v>71.84929404045846</v>
      </c>
      <c r="F156" s="30">
        <v>23.560474834000004</v>
      </c>
      <c r="G156" s="30">
        <v>67.694347958000009</v>
      </c>
      <c r="H156" s="25">
        <f t="shared" si="161"/>
        <v>187.32166238139916</v>
      </c>
      <c r="I156" s="26">
        <f>(G156/G$184)*100</f>
        <v>2.1984883666197783</v>
      </c>
      <c r="J156" s="31">
        <v>2</v>
      </c>
      <c r="K156" s="31">
        <v>1</v>
      </c>
      <c r="L156" s="25">
        <f t="shared" si="162"/>
        <v>-50</v>
      </c>
      <c r="M156" s="31">
        <v>11</v>
      </c>
      <c r="N156" s="31">
        <v>7</v>
      </c>
      <c r="O156" s="25">
        <f t="shared" si="163"/>
        <v>-36.363636363636367</v>
      </c>
      <c r="P156" s="26">
        <f>(N156/N$184)*100</f>
        <v>5.0428643469490678E-2</v>
      </c>
      <c r="Q156" s="28">
        <v>107602</v>
      </c>
      <c r="R156" s="28">
        <v>160219</v>
      </c>
      <c r="S156" s="25">
        <f t="shared" si="164"/>
        <v>48.8996487054144</v>
      </c>
      <c r="T156" s="31">
        <v>777323</v>
      </c>
      <c r="U156" s="31">
        <v>2076375</v>
      </c>
      <c r="V156" s="25">
        <f t="shared" si="165"/>
        <v>167.11868811292086</v>
      </c>
      <c r="W156" s="26">
        <f>(U156/U$184)*100</f>
        <v>5.6300564251569156</v>
      </c>
      <c r="X156" s="30">
        <v>2236.1851609999999</v>
      </c>
      <c r="Y156" s="30">
        <v>3511.0997023999998</v>
      </c>
      <c r="Z156" s="25">
        <f t="shared" si="166"/>
        <v>57.012923779078776</v>
      </c>
      <c r="AA156" s="30">
        <v>16071.937038000002</v>
      </c>
      <c r="AB156" s="30">
        <v>43066.229171799991</v>
      </c>
      <c r="AC156" s="25">
        <f t="shared" si="167"/>
        <v>167.95917050928895</v>
      </c>
      <c r="AD156" s="26">
        <f>(AB156/AB$184)*100</f>
        <v>4.5214899365747252</v>
      </c>
    </row>
    <row r="157" spans="1:30" x14ac:dyDescent="0.2">
      <c r="A157" s="8"/>
      <c r="B157" s="23"/>
      <c r="C157" s="30"/>
      <c r="D157" s="30"/>
      <c r="E157" s="25"/>
      <c r="F157" s="30"/>
      <c r="G157" s="30"/>
      <c r="H157" s="25"/>
      <c r="I157" s="26"/>
      <c r="J157" s="31"/>
      <c r="K157" s="31"/>
      <c r="L157" s="25"/>
      <c r="M157" s="31"/>
      <c r="N157" s="31"/>
      <c r="O157" s="25"/>
      <c r="P157" s="26"/>
      <c r="Q157" s="28"/>
      <c r="R157" s="28"/>
      <c r="S157" s="25"/>
      <c r="T157" s="31"/>
      <c r="U157" s="31"/>
      <c r="V157" s="25"/>
      <c r="W157" s="26"/>
      <c r="X157" s="30"/>
      <c r="Y157" s="30"/>
      <c r="Z157" s="25"/>
      <c r="AA157" s="30"/>
      <c r="AB157" s="30"/>
      <c r="AC157" s="25"/>
      <c r="AD157" s="26"/>
    </row>
    <row r="158" spans="1:30" x14ac:dyDescent="0.2">
      <c r="A158" s="8">
        <v>23</v>
      </c>
      <c r="B158" s="18" t="s">
        <v>30</v>
      </c>
      <c r="C158" s="19">
        <f>C159+C160+C161+C162+C163</f>
        <v>188.03781506800001</v>
      </c>
      <c r="D158" s="19">
        <f>D159+D160+D161+D162+D163</f>
        <v>299.85910073100001</v>
      </c>
      <c r="E158" s="20">
        <f t="shared" ref="E158:E163" si="168">((D158-C158)/C158)*100</f>
        <v>59.467445748910727</v>
      </c>
      <c r="F158" s="19">
        <f>F159+F160+F161+F162+F163</f>
        <v>1496.2406042239998</v>
      </c>
      <c r="G158" s="19">
        <f>G159+G160+G161+G162+G163</f>
        <v>1915.8399853499998</v>
      </c>
      <c r="H158" s="20">
        <f t="shared" ref="H158:H163" si="169">((G158-F158)/F158)*100</f>
        <v>28.043576677536986</v>
      </c>
      <c r="I158" s="21">
        <f>(G158/G$179)*100</f>
        <v>1.2988422732208298</v>
      </c>
      <c r="J158" s="22">
        <f>J159+J160+J161+J162+J163</f>
        <v>36936</v>
      </c>
      <c r="K158" s="22">
        <f>K159+K160+K161+K162+K163</f>
        <v>32384</v>
      </c>
      <c r="L158" s="20">
        <f t="shared" ref="L158:L163" si="170">((K158-J158)/J158)*100</f>
        <v>-12.324019926359107</v>
      </c>
      <c r="M158" s="22">
        <f>M159+M160+M161+M162+M163</f>
        <v>227943</v>
      </c>
      <c r="N158" s="22">
        <f>N159+N160+N161+N162+N163</f>
        <v>232036</v>
      </c>
      <c r="O158" s="20">
        <f t="shared" ref="O158:O163" si="171">((N158-M158)/M158)*100</f>
        <v>1.7956243446826619</v>
      </c>
      <c r="P158" s="21">
        <f>(N158/N$179)*100</f>
        <v>2.0768310041378912</v>
      </c>
      <c r="Q158" s="22">
        <f>Q159+Q160+Q161+Q162+Q163</f>
        <v>29915</v>
      </c>
      <c r="R158" s="22">
        <f>R159+R160+R161+R162+R163</f>
        <v>19472</v>
      </c>
      <c r="S158" s="20">
        <f t="shared" ref="S158:S163" si="172">((R158-Q158)/Q158)*100</f>
        <v>-34.908908574293832</v>
      </c>
      <c r="T158" s="22">
        <f>T159+T160+T161+T162+T163</f>
        <v>302448</v>
      </c>
      <c r="U158" s="22">
        <f>U159+U160+U161+U162+U163</f>
        <v>288013</v>
      </c>
      <c r="V158" s="20">
        <f t="shared" ref="V158:V163" si="173">((U158-T158)/T158)*100</f>
        <v>-4.7727212611754748</v>
      </c>
      <c r="W158" s="21">
        <f>(U158/U$179)*100</f>
        <v>0.42259650648781077</v>
      </c>
      <c r="X158" s="19">
        <f>X159+X160+X161+X162+X163</f>
        <v>20134.161476419999</v>
      </c>
      <c r="Y158" s="19">
        <f>Y159+Y160+Y161+Y162+Y163</f>
        <v>15037.293305420009</v>
      </c>
      <c r="Z158" s="20">
        <f t="shared" ref="Z158:Z163" si="174">((Y158-X158)/X158)*100</f>
        <v>-25.314529124886352</v>
      </c>
      <c r="AA158" s="19">
        <f>AA159+AA160+AA161+AA162+AA163</f>
        <v>142074.66696740902</v>
      </c>
      <c r="AB158" s="19">
        <f>AB159+AB160+AB161+AB162+AB163</f>
        <v>140035.14286957902</v>
      </c>
      <c r="AC158" s="20">
        <f t="shared" ref="AC158:AC163" si="175">((AB158-AA158)/AA158)*100</f>
        <v>-1.4355297403567746</v>
      </c>
      <c r="AD158" s="21">
        <f>(AB158/AB$179)*100</f>
        <v>5.9378973257645251</v>
      </c>
    </row>
    <row r="159" spans="1:30" s="2" customFormat="1" ht="15" x14ac:dyDescent="0.25">
      <c r="A159" s="8"/>
      <c r="B159" s="39" t="s">
        <v>2</v>
      </c>
      <c r="C159" s="30">
        <v>11.565416899999997</v>
      </c>
      <c r="D159" s="30">
        <v>44.485105399999995</v>
      </c>
      <c r="E159" s="25">
        <f t="shared" si="168"/>
        <v>284.63901288331431</v>
      </c>
      <c r="F159" s="30">
        <v>221.2040264</v>
      </c>
      <c r="G159" s="30">
        <v>364.35828260800002</v>
      </c>
      <c r="H159" s="25">
        <f t="shared" si="169"/>
        <v>64.715936024209739</v>
      </c>
      <c r="I159" s="26">
        <f>(G159/G$180)*100</f>
        <v>1.389766081401606</v>
      </c>
      <c r="J159" s="31">
        <v>119</v>
      </c>
      <c r="K159" s="31">
        <v>312</v>
      </c>
      <c r="L159" s="25">
        <f t="shared" si="170"/>
        <v>162.18487394957984</v>
      </c>
      <c r="M159" s="31">
        <v>1439</v>
      </c>
      <c r="N159" s="31">
        <v>2240</v>
      </c>
      <c r="O159" s="25">
        <f t="shared" si="171"/>
        <v>55.663655316191793</v>
      </c>
      <c r="P159" s="26">
        <f>(N159/N$180)*100</f>
        <v>0.35426221730191365</v>
      </c>
      <c r="Q159" s="28">
        <v>0</v>
      </c>
      <c r="R159" s="28">
        <v>0</v>
      </c>
      <c r="S159" s="29" t="s">
        <v>37</v>
      </c>
      <c r="T159" s="31">
        <v>0</v>
      </c>
      <c r="U159" s="31">
        <v>0</v>
      </c>
      <c r="V159" s="29" t="s">
        <v>37</v>
      </c>
      <c r="W159" s="29" t="s">
        <v>37</v>
      </c>
      <c r="X159" s="30">
        <v>11.78432399999997</v>
      </c>
      <c r="Y159" s="30">
        <v>247.26939499999989</v>
      </c>
      <c r="Z159" s="25">
        <f t="shared" si="174"/>
        <v>1998.2908735367471</v>
      </c>
      <c r="AA159" s="30">
        <v>227.57531399999999</v>
      </c>
      <c r="AB159" s="30">
        <v>2359.7782310000002</v>
      </c>
      <c r="AC159" s="25">
        <f t="shared" si="175"/>
        <v>936.92188292443711</v>
      </c>
      <c r="AD159" s="26">
        <f>(AB159/AB$180)*100</f>
        <v>12.403726584510991</v>
      </c>
    </row>
    <row r="160" spans="1:30" x14ac:dyDescent="0.2">
      <c r="A160" s="8"/>
      <c r="B160" s="39" t="s">
        <v>3</v>
      </c>
      <c r="C160" s="30">
        <v>170.52920026000001</v>
      </c>
      <c r="D160" s="30">
        <v>230.60149792799996</v>
      </c>
      <c r="E160" s="25">
        <f t="shared" si="168"/>
        <v>35.226986097635937</v>
      </c>
      <c r="F160" s="30">
        <v>1199.1248570569996</v>
      </c>
      <c r="G160" s="30">
        <v>1478.1352817429993</v>
      </c>
      <c r="H160" s="25">
        <f t="shared" si="169"/>
        <v>23.267837627081818</v>
      </c>
      <c r="I160" s="26">
        <f>(G160/G$181)*100</f>
        <v>4.6875979234830449</v>
      </c>
      <c r="J160" s="31">
        <v>36804</v>
      </c>
      <c r="K160" s="31">
        <v>32054</v>
      </c>
      <c r="L160" s="25">
        <f t="shared" si="170"/>
        <v>-12.906205847190522</v>
      </c>
      <c r="M160" s="31">
        <v>226370</v>
      </c>
      <c r="N160" s="31">
        <v>229617</v>
      </c>
      <c r="O160" s="25">
        <f t="shared" si="171"/>
        <v>1.4343773468215752</v>
      </c>
      <c r="P160" s="26">
        <f>(N160/N$181)*100</f>
        <v>2.1822178568424713</v>
      </c>
      <c r="Q160" s="28">
        <v>0</v>
      </c>
      <c r="R160" s="28">
        <v>0</v>
      </c>
      <c r="S160" s="29" t="s">
        <v>37</v>
      </c>
      <c r="T160" s="31">
        <v>0</v>
      </c>
      <c r="U160" s="31">
        <v>0</v>
      </c>
      <c r="V160" s="29" t="s">
        <v>37</v>
      </c>
      <c r="W160" s="29" t="s">
        <v>37</v>
      </c>
      <c r="X160" s="30">
        <v>15212.956976399999</v>
      </c>
      <c r="Y160" s="30">
        <v>12853.017536400012</v>
      </c>
      <c r="Z160" s="25">
        <f t="shared" si="174"/>
        <v>-15.512693841578487</v>
      </c>
      <c r="AA160" s="30">
        <v>94637.325540400023</v>
      </c>
      <c r="AB160" s="30">
        <v>110242.69532150001</v>
      </c>
      <c r="AC160" s="25">
        <f t="shared" si="175"/>
        <v>16.489656371827795</v>
      </c>
      <c r="AD160" s="26">
        <f>(AB160/AB$181)*100</f>
        <v>11.32595729439282</v>
      </c>
    </row>
    <row r="161" spans="1:30" x14ac:dyDescent="0.2">
      <c r="A161" s="8"/>
      <c r="B161" s="39" t="s">
        <v>4</v>
      </c>
      <c r="C161" s="30">
        <v>3.5441493609999997</v>
      </c>
      <c r="D161" s="30">
        <v>2.6444137890000001</v>
      </c>
      <c r="E161" s="25">
        <f t="shared" si="168"/>
        <v>-25.386502665512229</v>
      </c>
      <c r="F161" s="30">
        <v>25.543832735999999</v>
      </c>
      <c r="G161" s="30">
        <v>8.8738175730000002</v>
      </c>
      <c r="H161" s="25">
        <f t="shared" si="169"/>
        <v>-65.260430317124047</v>
      </c>
      <c r="I161" s="26">
        <f>(G161/G$182)*100</f>
        <v>1.0789825822254667E-2</v>
      </c>
      <c r="J161" s="31">
        <v>0</v>
      </c>
      <c r="K161" s="31">
        <v>0</v>
      </c>
      <c r="L161" s="29" t="s">
        <v>37</v>
      </c>
      <c r="M161" s="31">
        <v>0</v>
      </c>
      <c r="N161" s="31">
        <v>1</v>
      </c>
      <c r="O161" s="29" t="s">
        <v>37</v>
      </c>
      <c r="P161" s="26">
        <f>(N161/N$182)*100</f>
        <v>0.15037593984962408</v>
      </c>
      <c r="Q161" s="28">
        <v>3712</v>
      </c>
      <c r="R161" s="28">
        <v>2613</v>
      </c>
      <c r="S161" s="25">
        <f t="shared" si="172"/>
        <v>-29.606681034482758</v>
      </c>
      <c r="T161" s="31">
        <v>28063</v>
      </c>
      <c r="U161" s="31">
        <v>10567</v>
      </c>
      <c r="V161" s="25">
        <f t="shared" si="173"/>
        <v>-62.345437052346512</v>
      </c>
      <c r="W161" s="26">
        <f>(U161/U$182)*100</f>
        <v>3.5637808169911037E-2</v>
      </c>
      <c r="X161" s="30">
        <v>302.02692031999999</v>
      </c>
      <c r="Y161" s="30">
        <v>198.3129103</v>
      </c>
      <c r="Z161" s="25">
        <f t="shared" si="174"/>
        <v>-34.339326411736458</v>
      </c>
      <c r="AA161" s="30">
        <v>2085.29232933</v>
      </c>
      <c r="AB161" s="30">
        <v>708.31896210000002</v>
      </c>
      <c r="AC161" s="25">
        <f t="shared" si="175"/>
        <v>-66.032629951332453</v>
      </c>
      <c r="AD161" s="26">
        <f>(AB161/AB$182)*100</f>
        <v>0.19990690429068764</v>
      </c>
    </row>
    <row r="162" spans="1:30" x14ac:dyDescent="0.2">
      <c r="A162" s="8"/>
      <c r="B162" s="39" t="s">
        <v>5</v>
      </c>
      <c r="C162" s="30">
        <v>1.0062919429999999</v>
      </c>
      <c r="D162" s="30">
        <v>20.957371438999999</v>
      </c>
      <c r="E162" s="25">
        <f t="shared" si="168"/>
        <v>1982.6333336746193</v>
      </c>
      <c r="F162" s="30">
        <v>34.415923067000001</v>
      </c>
      <c r="G162" s="30">
        <v>38.888529534999996</v>
      </c>
      <c r="H162" s="25">
        <f t="shared" si="169"/>
        <v>12.995747518649562</v>
      </c>
      <c r="I162" s="26">
        <f>(G162/G$183)*100</f>
        <v>0.87745878465215632</v>
      </c>
      <c r="J162" s="31">
        <v>3</v>
      </c>
      <c r="K162" s="31">
        <v>4</v>
      </c>
      <c r="L162" s="25">
        <f t="shared" si="170"/>
        <v>33.333333333333329</v>
      </c>
      <c r="M162" s="31">
        <v>49</v>
      </c>
      <c r="N162" s="31">
        <v>38</v>
      </c>
      <c r="O162" s="25">
        <f t="shared" si="171"/>
        <v>-22.448979591836736</v>
      </c>
      <c r="P162" s="26">
        <f>(N162/N$183)*100</f>
        <v>1.0650224215246635</v>
      </c>
      <c r="Q162" s="33">
        <v>180</v>
      </c>
      <c r="R162" s="33">
        <v>1795</v>
      </c>
      <c r="S162" s="25">
        <f t="shared" si="172"/>
        <v>897.22222222222217</v>
      </c>
      <c r="T162" s="31">
        <v>42425</v>
      </c>
      <c r="U162" s="31">
        <v>31280</v>
      </c>
      <c r="V162" s="25">
        <f t="shared" si="173"/>
        <v>-26.269888037713613</v>
      </c>
      <c r="W162" s="26">
        <f>(U162/U$183)*100</f>
        <v>1.9285844202686329</v>
      </c>
      <c r="X162" s="30">
        <v>0.12869999999999998</v>
      </c>
      <c r="Y162" s="30">
        <v>0.21100000000000002</v>
      </c>
      <c r="Z162" s="25">
        <f t="shared" si="174"/>
        <v>63.947163947163986</v>
      </c>
      <c r="AA162" s="30">
        <v>14.267300000000001</v>
      </c>
      <c r="AB162" s="30">
        <v>16.955299999999998</v>
      </c>
      <c r="AC162" s="25">
        <f t="shared" si="175"/>
        <v>18.840285127529363</v>
      </c>
      <c r="AD162" s="26">
        <f>(AB162/AB$183)*100</f>
        <v>2.8670847956063197E-2</v>
      </c>
    </row>
    <row r="163" spans="1:30" x14ac:dyDescent="0.2">
      <c r="A163" s="8"/>
      <c r="B163" s="23" t="s">
        <v>23</v>
      </c>
      <c r="C163" s="30">
        <v>1.3927566040000052</v>
      </c>
      <c r="D163" s="30">
        <v>1.1707121750000469</v>
      </c>
      <c r="E163" s="25">
        <f t="shared" si="168"/>
        <v>-15.942802092070174</v>
      </c>
      <c r="F163" s="30">
        <v>15.951964964000094</v>
      </c>
      <c r="G163" s="30">
        <v>25.584073891000379</v>
      </c>
      <c r="H163" s="25">
        <f t="shared" si="169"/>
        <v>60.381958891821377</v>
      </c>
      <c r="I163" s="26">
        <f>(G163/G$184)*100</f>
        <v>0.83088604169734159</v>
      </c>
      <c r="J163" s="31">
        <v>10</v>
      </c>
      <c r="K163" s="31">
        <v>14</v>
      </c>
      <c r="L163" s="25">
        <f t="shared" si="170"/>
        <v>40</v>
      </c>
      <c r="M163" s="31">
        <v>85</v>
      </c>
      <c r="N163" s="31">
        <v>140</v>
      </c>
      <c r="O163" s="25">
        <f t="shared" si="171"/>
        <v>64.705882352941174</v>
      </c>
      <c r="P163" s="26">
        <f>(N163/N$184)*100</f>
        <v>1.0085728693898133</v>
      </c>
      <c r="Q163" s="28">
        <v>26023</v>
      </c>
      <c r="R163" s="28">
        <v>15064</v>
      </c>
      <c r="S163" s="25">
        <f t="shared" si="172"/>
        <v>-42.112746416631438</v>
      </c>
      <c r="T163" s="31">
        <v>231960</v>
      </c>
      <c r="U163" s="31">
        <v>246166</v>
      </c>
      <c r="V163" s="25">
        <f t="shared" si="173"/>
        <v>6.1243317813416107</v>
      </c>
      <c r="W163" s="26">
        <f>(U163/U$184)*100</f>
        <v>0.66747503218598625</v>
      </c>
      <c r="X163" s="30">
        <v>4607.2645556999996</v>
      </c>
      <c r="Y163" s="30">
        <v>1738.4824637199999</v>
      </c>
      <c r="Z163" s="25">
        <f t="shared" si="174"/>
        <v>-62.266493649269819</v>
      </c>
      <c r="AA163" s="30">
        <v>45110.206483679001</v>
      </c>
      <c r="AB163" s="30">
        <v>26707.395054978999</v>
      </c>
      <c r="AC163" s="25">
        <f t="shared" si="175"/>
        <v>-40.795227650660813</v>
      </c>
      <c r="AD163" s="26">
        <f>(AB163/AB$184)*100</f>
        <v>2.803988654114292</v>
      </c>
    </row>
    <row r="164" spans="1:30" x14ac:dyDescent="0.2">
      <c r="A164" s="8"/>
      <c r="B164" s="23"/>
      <c r="C164" s="30"/>
      <c r="D164" s="30"/>
      <c r="E164" s="25"/>
      <c r="F164" s="30"/>
      <c r="G164" s="30"/>
      <c r="H164" s="25"/>
      <c r="I164" s="26"/>
      <c r="J164" s="31"/>
      <c r="K164" s="31"/>
      <c r="L164" s="25"/>
      <c r="M164" s="31"/>
      <c r="N164" s="31"/>
      <c r="O164" s="25"/>
      <c r="P164" s="26"/>
      <c r="Q164" s="28"/>
      <c r="R164" s="28"/>
      <c r="S164" s="25"/>
      <c r="T164" s="31"/>
      <c r="U164" s="31"/>
      <c r="V164" s="25"/>
      <c r="W164" s="26"/>
      <c r="X164" s="30"/>
      <c r="Y164" s="30"/>
      <c r="Z164" s="25"/>
      <c r="AA164" s="30"/>
      <c r="AB164" s="30"/>
      <c r="AC164" s="25"/>
      <c r="AD164" s="26"/>
    </row>
    <row r="165" spans="1:30" s="9" customFormat="1" ht="15" x14ac:dyDescent="0.25">
      <c r="A165" s="4"/>
      <c r="B165" s="18" t="s">
        <v>9</v>
      </c>
      <c r="C165" s="19">
        <f>C166+C167+C168+C169+C170</f>
        <v>5849.7103710065221</v>
      </c>
      <c r="D165" s="19">
        <f>D166+D167+D168+D169+D170</f>
        <v>7227.9645507880086</v>
      </c>
      <c r="E165" s="20">
        <f t="shared" ref="E165:E170" si="176">((D165-C165)/C165)*100</f>
        <v>23.561066999362211</v>
      </c>
      <c r="F165" s="19">
        <f>F166+F167+F168+F169+F170</f>
        <v>41627.595293223618</v>
      </c>
      <c r="G165" s="19">
        <f>G166+G167+G168+G169+G170</f>
        <v>43937.588137415216</v>
      </c>
      <c r="H165" s="20">
        <f t="shared" ref="H165:H170" si="177">((G165-F165)/F165)*100</f>
        <v>5.5491863700510997</v>
      </c>
      <c r="I165" s="21">
        <f>(G165/G$179)*100</f>
        <v>29.787454741850656</v>
      </c>
      <c r="J165" s="22">
        <f>J166+J167+J168+J169+J170</f>
        <v>486498</v>
      </c>
      <c r="K165" s="22">
        <f>K166+K167+K168+K169+K170</f>
        <v>552516</v>
      </c>
      <c r="L165" s="20">
        <f t="shared" ref="L165:L170" si="178">((K165-J165)/J165)*100</f>
        <v>13.570045508922956</v>
      </c>
      <c r="M165" s="22">
        <f>M166+M167+M168+M169+M170</f>
        <v>3642710</v>
      </c>
      <c r="N165" s="22">
        <f>N166+N167+N168+N169+N170</f>
        <v>3476550</v>
      </c>
      <c r="O165" s="20">
        <f t="shared" ref="O165:O170" si="179">((N165-M165)/M165)*100</f>
        <v>-4.5614391483263832</v>
      </c>
      <c r="P165" s="21">
        <f>(N165/N$179)*100</f>
        <v>31.116752691115114</v>
      </c>
      <c r="Q165" s="22">
        <f>Q166+Q167+Q168+Q169+Q170</f>
        <v>14690254</v>
      </c>
      <c r="R165" s="22">
        <f>R166+R167+R168+R169+R170</f>
        <v>12408969</v>
      </c>
      <c r="S165" s="20">
        <f t="shared" ref="S165:S170" si="180">((R165-Q165)/Q165)*100</f>
        <v>-15.529241359611618</v>
      </c>
      <c r="T165" s="22">
        <f>T166+T167+T168+T169+T170</f>
        <v>102177073</v>
      </c>
      <c r="U165" s="22">
        <f>U166+U167+U168+U169+U170</f>
        <v>56610757</v>
      </c>
      <c r="V165" s="20">
        <f t="shared" ref="V165:V170" si="181">((U165-T165)/T165)*100</f>
        <v>-44.595440701261815</v>
      </c>
      <c r="W165" s="21">
        <f>(U165/U$179)*100</f>
        <v>83.06398717360112</v>
      </c>
      <c r="X165" s="19">
        <f>X166+X167+X168+X169+X170</f>
        <v>331422.77965720242</v>
      </c>
      <c r="Y165" s="19">
        <f>Y166+Y167+Y168+Y169+Y170</f>
        <v>300061.53837680409</v>
      </c>
      <c r="Z165" s="20">
        <f t="shared" ref="Z165:Z170" si="182">((Y165-X165)/X165)*100</f>
        <v>-9.4626088504948047</v>
      </c>
      <c r="AA165" s="19">
        <f>AA166+AA167+AA168+AA169+AA170</f>
        <v>2224253.2154170475</v>
      </c>
      <c r="AB165" s="19">
        <f>AB166+AB167+AB168+AB169+AB170</f>
        <v>2015990.1222627112</v>
      </c>
      <c r="AC165" s="20">
        <f t="shared" ref="AC165:AC170" si="183">((AB165-AA165)/AA165)*100</f>
        <v>-9.3632816493551516</v>
      </c>
      <c r="AD165" s="21">
        <f>(AB165/AB$179)*100</f>
        <v>85.483844343989674</v>
      </c>
    </row>
    <row r="166" spans="1:30" s="9" customFormat="1" ht="15" x14ac:dyDescent="0.25">
      <c r="A166" s="4"/>
      <c r="B166" s="23" t="s">
        <v>2</v>
      </c>
      <c r="C166" s="36">
        <f t="shared" ref="C166:D170" si="184">C5+C12+C19+C26+C33+C40+C47+C54+C61+C68+C75+C82+C89+C96+C103+C110+C117+C124+C131+C138+C145+C152+C159</f>
        <v>585.99867843284278</v>
      </c>
      <c r="D166" s="36">
        <f t="shared" si="184"/>
        <v>1010.5231865580001</v>
      </c>
      <c r="E166" s="25">
        <f t="shared" si="176"/>
        <v>72.444618691031593</v>
      </c>
      <c r="F166" s="36">
        <f t="shared" ref="F166:G170" si="185">F5+F12+F19+F26+F33+F40+F47+F54+F61+F68+F75+F82+F89+F96+F103+F110+F117+F124+F131+F138+F145+F152+F159</f>
        <v>4597.2444710099435</v>
      </c>
      <c r="G166" s="36">
        <f t="shared" si="185"/>
        <v>6456.1897189002566</v>
      </c>
      <c r="H166" s="25">
        <f t="shared" si="177"/>
        <v>40.436075558146932</v>
      </c>
      <c r="I166" s="26">
        <f>(G166/G$180)*100</f>
        <v>24.62574316191581</v>
      </c>
      <c r="J166" s="28">
        <f t="shared" ref="J166:K170" si="186">J5+J12+J19+J26+J33+J40+J47+J54+J61+J68+J75+J82+J89+J96+J103+J110+J117+J124+J131+J138+J145+J152+J159</f>
        <v>12464</v>
      </c>
      <c r="K166" s="28">
        <f t="shared" si="186"/>
        <v>14633</v>
      </c>
      <c r="L166" s="25">
        <f t="shared" si="178"/>
        <v>17.402118100128369</v>
      </c>
      <c r="M166" s="28">
        <f t="shared" ref="M166:N170" si="187">M5+M12+M19+M26+M33+M40+M47+M54+M61+M68+M75+M82+M89+M96+M103+M110+M117+M124+M131+M138+M145+M152+M159</f>
        <v>109820</v>
      </c>
      <c r="N166" s="28">
        <f t="shared" si="187"/>
        <v>101108</v>
      </c>
      <c r="O166" s="25">
        <f t="shared" si="179"/>
        <v>-7.9329812420324162</v>
      </c>
      <c r="P166" s="26">
        <f>(N166/N$180)*100</f>
        <v>15.990510833465127</v>
      </c>
      <c r="Q166" s="28">
        <f t="shared" ref="Q166:R170" si="188">Q5+Q12+Q19+Q26+Q33+Q40+Q47+Q54+Q61+Q68+Q75+Q82+Q89+Q96+Q103+Q110+Q117+Q124+Q131+Q138+Q145+Q152+Q159</f>
        <v>0</v>
      </c>
      <c r="R166" s="28">
        <f t="shared" si="188"/>
        <v>0</v>
      </c>
      <c r="S166" s="29" t="s">
        <v>37</v>
      </c>
      <c r="T166" s="28">
        <f t="shared" ref="T166:U170" si="189">T5+T12+T19+T26+T33+T40+T47+T54+T61+T68+T75+T82+T89+T96+T103+T110+T117+T124+T131+T138+T145+T152+T159</f>
        <v>0</v>
      </c>
      <c r="U166" s="28">
        <f t="shared" si="189"/>
        <v>0</v>
      </c>
      <c r="V166" s="29" t="s">
        <v>37</v>
      </c>
      <c r="W166" s="29" t="s">
        <v>37</v>
      </c>
      <c r="X166" s="36">
        <f t="shared" ref="X166:Y170" si="190">X5+X12+X19+X26+X33+X40+X47+X54+X61+X68+X75+X82+X89+X96+X103+X110+X117+X124+X131+X138+X145+X152+X159</f>
        <v>994.0760029890032</v>
      </c>
      <c r="Y166" s="36">
        <f t="shared" si="190"/>
        <v>1888.3929030319994</v>
      </c>
      <c r="Z166" s="25">
        <f t="shared" si="182"/>
        <v>89.964640264320863</v>
      </c>
      <c r="AA166" s="36">
        <f t="shared" ref="AA166:AB170" si="191">AA5+AA12+AA19+AA26+AA33+AA40+AA47+AA54+AA61+AA68+AA75+AA82+AA89+AA96+AA103+AA110+AA117+AA124+AA131+AA138+AA145+AA152+AA159</f>
        <v>7590.5547061779998</v>
      </c>
      <c r="AB166" s="36">
        <f t="shared" si="191"/>
        <v>12501.402176901996</v>
      </c>
      <c r="AC166" s="25">
        <f t="shared" si="183"/>
        <v>64.696819413303572</v>
      </c>
      <c r="AD166" s="26">
        <f>(AB166/AB$180)*100</f>
        <v>65.711248831883509</v>
      </c>
    </row>
    <row r="167" spans="1:30" s="10" customFormat="1" x14ac:dyDescent="0.2">
      <c r="A167" s="4"/>
      <c r="B167" s="23" t="s">
        <v>3</v>
      </c>
      <c r="C167" s="36">
        <f t="shared" si="184"/>
        <v>2834.1640192641598</v>
      </c>
      <c r="D167" s="36">
        <f t="shared" si="184"/>
        <v>3207.7393724829981</v>
      </c>
      <c r="E167" s="25">
        <f t="shared" si="176"/>
        <v>13.181147974485627</v>
      </c>
      <c r="F167" s="36">
        <f t="shared" si="185"/>
        <v>20521.029569381633</v>
      </c>
      <c r="G167" s="36">
        <f t="shared" si="185"/>
        <v>18695.584139712148</v>
      </c>
      <c r="H167" s="25">
        <f t="shared" si="177"/>
        <v>-8.8954865714590579</v>
      </c>
      <c r="I167" s="26">
        <f>(G167/G$181)*100</f>
        <v>59.289147937985931</v>
      </c>
      <c r="J167" s="28">
        <f t="shared" si="186"/>
        <v>473408</v>
      </c>
      <c r="K167" s="28">
        <f t="shared" si="186"/>
        <v>537348</v>
      </c>
      <c r="L167" s="25">
        <f t="shared" si="178"/>
        <v>13.506320129782345</v>
      </c>
      <c r="M167" s="28">
        <f t="shared" si="187"/>
        <v>3528709</v>
      </c>
      <c r="N167" s="28">
        <f t="shared" si="187"/>
        <v>3371239</v>
      </c>
      <c r="O167" s="25">
        <f t="shared" si="179"/>
        <v>-4.4625385658040946</v>
      </c>
      <c r="P167" s="26">
        <f>(N167/N$181)*100</f>
        <v>32.03934353938844</v>
      </c>
      <c r="Q167" s="28">
        <f t="shared" si="188"/>
        <v>0</v>
      </c>
      <c r="R167" s="28">
        <f t="shared" si="188"/>
        <v>0</v>
      </c>
      <c r="S167" s="29" t="s">
        <v>37</v>
      </c>
      <c r="T167" s="28">
        <f t="shared" si="189"/>
        <v>0</v>
      </c>
      <c r="U167" s="28">
        <f t="shared" si="189"/>
        <v>0</v>
      </c>
      <c r="V167" s="29" t="s">
        <v>37</v>
      </c>
      <c r="W167" s="29" t="s">
        <v>37</v>
      </c>
      <c r="X167" s="36">
        <f t="shared" si="190"/>
        <v>91233.529861470946</v>
      </c>
      <c r="Y167" s="36">
        <f t="shared" si="190"/>
        <v>98927.52231306101</v>
      </c>
      <c r="Z167" s="25">
        <f t="shared" si="182"/>
        <v>8.4332947144242105</v>
      </c>
      <c r="AA167" s="36">
        <f t="shared" si="191"/>
        <v>663509.3855273748</v>
      </c>
      <c r="AB167" s="36">
        <f t="shared" si="191"/>
        <v>759296.09599019657</v>
      </c>
      <c r="AC167" s="25">
        <f t="shared" si="183"/>
        <v>14.436376116471653</v>
      </c>
      <c r="AD167" s="26">
        <f>(AB167/AB$181)*100</f>
        <v>78.007482780648189</v>
      </c>
    </row>
    <row r="168" spans="1:30" s="10" customFormat="1" x14ac:dyDescent="0.2">
      <c r="A168" s="4"/>
      <c r="B168" s="23" t="s">
        <v>4</v>
      </c>
      <c r="C168" s="36">
        <f t="shared" si="184"/>
        <v>2081.7114281096547</v>
      </c>
      <c r="D168" s="36">
        <f t="shared" si="184"/>
        <v>2580.6920238535968</v>
      </c>
      <c r="E168" s="25">
        <f t="shared" si="176"/>
        <v>23.969729377767443</v>
      </c>
      <c r="F168" s="36">
        <f t="shared" si="185"/>
        <v>13842.87985405351</v>
      </c>
      <c r="G168" s="36">
        <f t="shared" si="185"/>
        <v>15914.446761423578</v>
      </c>
      <c r="H168" s="25">
        <f t="shared" si="177"/>
        <v>14.964855067809221</v>
      </c>
      <c r="I168" s="26">
        <f>(G168/G$182)*100</f>
        <v>19.350646686243895</v>
      </c>
      <c r="J168" s="28">
        <f t="shared" si="186"/>
        <v>96</v>
      </c>
      <c r="K168" s="28">
        <f t="shared" si="186"/>
        <v>75</v>
      </c>
      <c r="L168" s="25">
        <f t="shared" si="178"/>
        <v>-21.875</v>
      </c>
      <c r="M168" s="28">
        <f t="shared" si="187"/>
        <v>643</v>
      </c>
      <c r="N168" s="28">
        <f t="shared" si="187"/>
        <v>522</v>
      </c>
      <c r="O168" s="25">
        <f t="shared" si="179"/>
        <v>-18.818040435458787</v>
      </c>
      <c r="P168" s="26">
        <f>(N168/N$182)*100</f>
        <v>78.496240601503757</v>
      </c>
      <c r="Q168" s="28">
        <f t="shared" si="188"/>
        <v>10142370</v>
      </c>
      <c r="R168" s="28">
        <f t="shared" si="188"/>
        <v>8235681</v>
      </c>
      <c r="S168" s="25">
        <f t="shared" si="180"/>
        <v>-18.799245146844378</v>
      </c>
      <c r="T168" s="28">
        <f t="shared" si="189"/>
        <v>66174296</v>
      </c>
      <c r="U168" s="28">
        <f t="shared" si="189"/>
        <v>29597065</v>
      </c>
      <c r="V168" s="25">
        <f t="shared" si="181"/>
        <v>-55.274076508498105</v>
      </c>
      <c r="W168" s="26">
        <f>(U168/U$182)*100</f>
        <v>99.817784126278781</v>
      </c>
      <c r="X168" s="36">
        <f t="shared" si="190"/>
        <v>81397.896071544121</v>
      </c>
      <c r="Y168" s="36">
        <f t="shared" si="190"/>
        <v>94781.832056703206</v>
      </c>
      <c r="Z168" s="25">
        <f t="shared" si="182"/>
        <v>16.442606788503927</v>
      </c>
      <c r="AA168" s="36">
        <f t="shared" si="191"/>
        <v>563357.83083892672</v>
      </c>
      <c r="AB168" s="36">
        <f t="shared" si="191"/>
        <v>353685.71203105873</v>
      </c>
      <c r="AC168" s="25">
        <f t="shared" si="183"/>
        <v>-37.218284246734243</v>
      </c>
      <c r="AD168" s="26">
        <f>(AB168/AB$182)*100</f>
        <v>99.819741623681963</v>
      </c>
    </row>
    <row r="169" spans="1:30" s="9" customFormat="1" ht="15" x14ac:dyDescent="0.25">
      <c r="A169" s="4"/>
      <c r="B169" s="23" t="s">
        <v>5</v>
      </c>
      <c r="C169" s="36">
        <f t="shared" si="184"/>
        <v>6.111863163699998</v>
      </c>
      <c r="D169" s="36">
        <f t="shared" si="184"/>
        <v>29.031549517000002</v>
      </c>
      <c r="E169" s="25">
        <f t="shared" si="176"/>
        <v>375.00326397073474</v>
      </c>
      <c r="F169" s="36">
        <f t="shared" si="185"/>
        <v>85.898652281959784</v>
      </c>
      <c r="G169" s="36">
        <f t="shared" si="185"/>
        <v>90.887354895529995</v>
      </c>
      <c r="H169" s="25">
        <f t="shared" si="177"/>
        <v>5.8076610994954185</v>
      </c>
      <c r="I169" s="26">
        <f>(G169/G$183)*100</f>
        <v>2.0507308689855548</v>
      </c>
      <c r="J169" s="28">
        <f t="shared" si="186"/>
        <v>22</v>
      </c>
      <c r="K169" s="28">
        <f t="shared" si="186"/>
        <v>27</v>
      </c>
      <c r="L169" s="25">
        <f t="shared" si="178"/>
        <v>22.727272727272727</v>
      </c>
      <c r="M169" s="28">
        <f t="shared" si="187"/>
        <v>211</v>
      </c>
      <c r="N169" s="28">
        <f t="shared" si="187"/>
        <v>173</v>
      </c>
      <c r="O169" s="25">
        <f t="shared" si="179"/>
        <v>-18.009478672985782</v>
      </c>
      <c r="P169" s="26">
        <f>(N169/N$183)*100</f>
        <v>4.8486547085201792</v>
      </c>
      <c r="Q169" s="28">
        <f t="shared" si="188"/>
        <v>231818</v>
      </c>
      <c r="R169" s="28">
        <f t="shared" si="188"/>
        <v>12363</v>
      </c>
      <c r="S169" s="25">
        <f t="shared" si="180"/>
        <v>-94.666936993676075</v>
      </c>
      <c r="T169" s="28">
        <f t="shared" si="189"/>
        <v>1194561</v>
      </c>
      <c r="U169" s="28">
        <f t="shared" si="189"/>
        <v>340522</v>
      </c>
      <c r="V169" s="25">
        <f t="shared" si="181"/>
        <v>-71.493963054209871</v>
      </c>
      <c r="W169" s="26">
        <f>(U169/U$183)*100</f>
        <v>20.995058310700625</v>
      </c>
      <c r="X169" s="36">
        <f t="shared" si="190"/>
        <v>7577.7601790999997</v>
      </c>
      <c r="Y169" s="36">
        <f t="shared" si="190"/>
        <v>4008.4176708</v>
      </c>
      <c r="Z169" s="25">
        <f t="shared" si="182"/>
        <v>-47.102869765455232</v>
      </c>
      <c r="AA169" s="36">
        <f t="shared" si="191"/>
        <v>57413.371134399989</v>
      </c>
      <c r="AB169" s="36">
        <f t="shared" si="191"/>
        <v>33906.1769824</v>
      </c>
      <c r="AC169" s="25">
        <f t="shared" si="183"/>
        <v>-40.943762206492941</v>
      </c>
      <c r="AD169" s="26">
        <f>(AB169/AB$183)*100</f>
        <v>57.334216736581503</v>
      </c>
    </row>
    <row r="170" spans="1:30" s="10" customFormat="1" x14ac:dyDescent="0.2">
      <c r="A170" s="4"/>
      <c r="B170" s="23" t="s">
        <v>23</v>
      </c>
      <c r="C170" s="36">
        <f t="shared" si="184"/>
        <v>341.72438203616434</v>
      </c>
      <c r="D170" s="36">
        <f t="shared" si="184"/>
        <v>399.97841837641363</v>
      </c>
      <c r="E170" s="25">
        <f t="shared" si="176"/>
        <v>17.047082210857383</v>
      </c>
      <c r="F170" s="36">
        <f t="shared" si="185"/>
        <v>2580.5427464965719</v>
      </c>
      <c r="G170" s="36">
        <f t="shared" si="185"/>
        <v>2780.4801624837055</v>
      </c>
      <c r="H170" s="25">
        <f t="shared" si="177"/>
        <v>7.7478823498884131</v>
      </c>
      <c r="I170" s="26">
        <f>(G170/G$184)*100</f>
        <v>90.300792831775709</v>
      </c>
      <c r="J170" s="28">
        <f t="shared" si="186"/>
        <v>508</v>
      </c>
      <c r="K170" s="28">
        <f t="shared" si="186"/>
        <v>433</v>
      </c>
      <c r="L170" s="25">
        <f t="shared" si="178"/>
        <v>-14.763779527559054</v>
      </c>
      <c r="M170" s="28">
        <f t="shared" si="187"/>
        <v>3327</v>
      </c>
      <c r="N170" s="28">
        <f t="shared" si="187"/>
        <v>3508</v>
      </c>
      <c r="O170" s="25">
        <f t="shared" si="179"/>
        <v>5.4403366396152686</v>
      </c>
      <c r="P170" s="26">
        <f>(N170/N$184)*100</f>
        <v>25.27195447013904</v>
      </c>
      <c r="Q170" s="28">
        <f t="shared" si="188"/>
        <v>4316066</v>
      </c>
      <c r="R170" s="28">
        <f t="shared" si="188"/>
        <v>4160925</v>
      </c>
      <c r="S170" s="25">
        <f t="shared" si="180"/>
        <v>-3.5945001767813558</v>
      </c>
      <c r="T170" s="28">
        <f t="shared" si="189"/>
        <v>34808216</v>
      </c>
      <c r="U170" s="28">
        <f t="shared" si="189"/>
        <v>26673170</v>
      </c>
      <c r="V170" s="25">
        <f t="shared" si="181"/>
        <v>-23.371051248360445</v>
      </c>
      <c r="W170" s="26">
        <f>(U170/U$184)*100</f>
        <v>72.323858714250889</v>
      </c>
      <c r="X170" s="36">
        <f t="shared" si="190"/>
        <v>150219.51754209836</v>
      </c>
      <c r="Y170" s="36">
        <f t="shared" si="190"/>
        <v>100455.37343320789</v>
      </c>
      <c r="Z170" s="25">
        <f t="shared" si="182"/>
        <v>-33.127615454459367</v>
      </c>
      <c r="AA170" s="36">
        <f t="shared" si="191"/>
        <v>932382.07321016828</v>
      </c>
      <c r="AB170" s="36">
        <f t="shared" si="191"/>
        <v>856600.7350821537</v>
      </c>
      <c r="AC170" s="25">
        <f t="shared" si="183"/>
        <v>-8.1277129092691922</v>
      </c>
      <c r="AD170" s="26">
        <f>(AB170/AB$184)*100</f>
        <v>89.933845563442219</v>
      </c>
    </row>
    <row r="171" spans="1:30" s="10" customFormat="1" x14ac:dyDescent="0.2">
      <c r="A171" s="4"/>
      <c r="B171" s="23"/>
      <c r="C171" s="36"/>
      <c r="D171" s="36"/>
      <c r="E171" s="25"/>
      <c r="F171" s="36"/>
      <c r="G171" s="36"/>
      <c r="H171" s="25"/>
      <c r="I171" s="26"/>
      <c r="J171" s="28"/>
      <c r="K171" s="28"/>
      <c r="L171" s="25"/>
      <c r="M171" s="28"/>
      <c r="N171" s="28"/>
      <c r="O171" s="25"/>
      <c r="P171" s="26"/>
      <c r="Q171" s="28"/>
      <c r="R171" s="28"/>
      <c r="S171" s="25"/>
      <c r="T171" s="28"/>
      <c r="U171" s="28"/>
      <c r="V171" s="25"/>
      <c r="W171" s="26"/>
      <c r="X171" s="36"/>
      <c r="Y171" s="36"/>
      <c r="Z171" s="25"/>
      <c r="AA171" s="36"/>
      <c r="AB171" s="36"/>
      <c r="AC171" s="25"/>
      <c r="AD171" s="26"/>
    </row>
    <row r="172" spans="1:30" s="10" customFormat="1" x14ac:dyDescent="0.2">
      <c r="A172" s="3">
        <v>24</v>
      </c>
      <c r="B172" s="18" t="s">
        <v>33</v>
      </c>
      <c r="C172" s="19">
        <f>C173+C174+C175+C176+C177</f>
        <v>11422.151200655004</v>
      </c>
      <c r="D172" s="19">
        <v>15548.064261158999</v>
      </c>
      <c r="E172" s="20">
        <f t="shared" ref="E172:E177" si="192">((D172-C172)/C172)*100</f>
        <v>36.122031551004113</v>
      </c>
      <c r="F172" s="19">
        <f>F173+F174+F175+F176+F177</f>
        <v>101402.36785370501</v>
      </c>
      <c r="G172" s="19">
        <v>103566.07915539299</v>
      </c>
      <c r="H172" s="20">
        <f t="shared" ref="H172:H177" si="193">((G172-F172)/F172)*100</f>
        <v>2.1337877482403549</v>
      </c>
      <c r="I172" s="21">
        <f>(G172/G$179)*100</f>
        <v>70.212545258149333</v>
      </c>
      <c r="J172" s="22">
        <f>J173+J174+J175+J176+J177</f>
        <v>1750112</v>
      </c>
      <c r="K172" s="22">
        <v>1534473</v>
      </c>
      <c r="L172" s="20">
        <f t="shared" ref="L172:L177" si="194">((K172-J172)/J172)*100</f>
        <v>-12.321439999268618</v>
      </c>
      <c r="M172" s="22">
        <f>M173+M174+M175+M176+M177</f>
        <v>10266615</v>
      </c>
      <c r="N172" s="22">
        <v>7696049</v>
      </c>
      <c r="O172" s="20">
        <f t="shared" ref="O172:O177" si="195">((N172-M172)/M172)*100</f>
        <v>-25.038106522938669</v>
      </c>
      <c r="P172" s="21">
        <f>(N172/N$179)*100</f>
        <v>68.88324730888489</v>
      </c>
      <c r="Q172" s="22">
        <f>Q173+Q174+Q175+Q176+Q177</f>
        <v>1397448</v>
      </c>
      <c r="R172" s="22">
        <v>1230827</v>
      </c>
      <c r="S172" s="20">
        <f t="shared" ref="S172:S177" si="196">((R172-Q172)/Q172)*100</f>
        <v>-11.923234352906155</v>
      </c>
      <c r="T172" s="22">
        <f>T173+T174+T175+T176+T177</f>
        <v>12656456</v>
      </c>
      <c r="U172" s="22">
        <v>11542433</v>
      </c>
      <c r="V172" s="20">
        <f t="shared" ref="V172:V177" si="197">((U172-T172)/T172)*100</f>
        <v>-8.8020137706795651</v>
      </c>
      <c r="W172" s="21">
        <f>(U172/U$179)*100</f>
        <v>16.936012826398883</v>
      </c>
      <c r="X172" s="19">
        <f>X173+X174+X175+X176+X177</f>
        <v>49837.121035900011</v>
      </c>
      <c r="Y172" s="19">
        <v>56483.061409099995</v>
      </c>
      <c r="Z172" s="20">
        <f t="shared" ref="Z172:Z177" si="198">((Y172-X172)/X172)*100</f>
        <v>13.335321613807913</v>
      </c>
      <c r="AA172" s="19">
        <f>AA173+AA174+AA175+AA176+AA177</f>
        <v>321357.635809</v>
      </c>
      <c r="AB172" s="19">
        <v>342338.67978590005</v>
      </c>
      <c r="AC172" s="20">
        <f t="shared" ref="AC172:AC177" si="199">((AB172-AA172)/AA172)*100</f>
        <v>6.5288767525568323</v>
      </c>
      <c r="AD172" s="21">
        <f>(AB172/AB$179)*100</f>
        <v>14.516155656010326</v>
      </c>
    </row>
    <row r="173" spans="1:30" s="10" customFormat="1" x14ac:dyDescent="0.2">
      <c r="A173" s="4"/>
      <c r="B173" s="23" t="s">
        <v>2</v>
      </c>
      <c r="C173" s="36">
        <v>1079.2167533000002</v>
      </c>
      <c r="D173" s="36">
        <v>4712.6973550000002</v>
      </c>
      <c r="E173" s="25">
        <f t="shared" si="192"/>
        <v>336.67755718113528</v>
      </c>
      <c r="F173" s="36">
        <v>14735.705953299999</v>
      </c>
      <c r="G173" s="36">
        <v>19761.048382099998</v>
      </c>
      <c r="H173" s="25">
        <f t="shared" si="193"/>
        <v>34.103167128376327</v>
      </c>
      <c r="I173" s="25">
        <f>(G173/G$180)*100</f>
        <v>75.374256838084193</v>
      </c>
      <c r="J173" s="28">
        <v>53464</v>
      </c>
      <c r="K173" s="28">
        <v>113191</v>
      </c>
      <c r="L173" s="25">
        <f t="shared" si="194"/>
        <v>111.71442465958401</v>
      </c>
      <c r="M173" s="28">
        <v>516314</v>
      </c>
      <c r="N173" s="28">
        <v>531192</v>
      </c>
      <c r="O173" s="25">
        <f t="shared" si="195"/>
        <v>2.8815798138342172</v>
      </c>
      <c r="P173" s="25">
        <f>(N173/N$180)*100</f>
        <v>84.009489166534863</v>
      </c>
      <c r="Q173" s="28">
        <v>0</v>
      </c>
      <c r="R173" s="28">
        <v>0</v>
      </c>
      <c r="S173" s="29" t="s">
        <v>37</v>
      </c>
      <c r="T173" s="28">
        <v>0</v>
      </c>
      <c r="U173" s="28">
        <v>0</v>
      </c>
      <c r="V173" s="29" t="s">
        <v>37</v>
      </c>
      <c r="W173" s="29" t="s">
        <v>37</v>
      </c>
      <c r="X173" s="36">
        <v>816.61883300000216</v>
      </c>
      <c r="Y173" s="36">
        <v>1311.0440000000008</v>
      </c>
      <c r="Z173" s="25">
        <f t="shared" si="198"/>
        <v>60.54540343915842</v>
      </c>
      <c r="AA173" s="36">
        <v>6381.9100000000008</v>
      </c>
      <c r="AB173" s="36">
        <v>6523.3499000000011</v>
      </c>
      <c r="AC173" s="25">
        <f t="shared" si="199"/>
        <v>2.2162628429420081</v>
      </c>
      <c r="AD173" s="25">
        <f>(AB173/AB$180)*100</f>
        <v>34.288751168116491</v>
      </c>
    </row>
    <row r="174" spans="1:30" s="10" customFormat="1" x14ac:dyDescent="0.2">
      <c r="A174" s="4"/>
      <c r="B174" s="23" t="s">
        <v>3</v>
      </c>
      <c r="C174" s="36">
        <v>2204.5658998000013</v>
      </c>
      <c r="D174" s="36">
        <v>1979.9181226999995</v>
      </c>
      <c r="E174" s="25">
        <f t="shared" si="192"/>
        <v>-10.190113941269885</v>
      </c>
      <c r="F174" s="36">
        <v>13415.7757998</v>
      </c>
      <c r="G174" s="36">
        <v>12837.309804499999</v>
      </c>
      <c r="H174" s="25">
        <f t="shared" si="193"/>
        <v>-4.3118340969042181</v>
      </c>
      <c r="I174" s="25">
        <f>(G174/G$181)*100</f>
        <v>40.710852062014062</v>
      </c>
      <c r="J174" s="28">
        <v>1693602</v>
      </c>
      <c r="K174" s="28">
        <v>1418392</v>
      </c>
      <c r="L174" s="25">
        <f t="shared" si="194"/>
        <v>-16.249980810131305</v>
      </c>
      <c r="M174" s="28">
        <v>9734176</v>
      </c>
      <c r="N174" s="28">
        <v>7150946</v>
      </c>
      <c r="O174" s="25">
        <f t="shared" si="195"/>
        <v>-26.537736732929424</v>
      </c>
      <c r="P174" s="25">
        <f>(N174/N$181)*100</f>
        <v>67.96065646061156</v>
      </c>
      <c r="Q174" s="28">
        <v>0</v>
      </c>
      <c r="R174" s="28">
        <v>0</v>
      </c>
      <c r="S174" s="29" t="s">
        <v>37</v>
      </c>
      <c r="T174" s="28">
        <v>0</v>
      </c>
      <c r="U174" s="28">
        <v>0</v>
      </c>
      <c r="V174" s="29" t="s">
        <v>37</v>
      </c>
      <c r="W174" s="29" t="s">
        <v>37</v>
      </c>
      <c r="X174" s="36">
        <v>43380.900089100011</v>
      </c>
      <c r="Y174" s="36">
        <v>42361.081899999983</v>
      </c>
      <c r="Z174" s="25">
        <f t="shared" si="198"/>
        <v>-2.3508460797388335</v>
      </c>
      <c r="AA174" s="36">
        <v>258822.79999899998</v>
      </c>
      <c r="AB174" s="36">
        <v>214067.05960000001</v>
      </c>
      <c r="AC174" s="25">
        <f t="shared" si="199"/>
        <v>-17.292039340882216</v>
      </c>
      <c r="AD174" s="25">
        <f>(AB174/AB$181)*100</f>
        <v>21.992517219351797</v>
      </c>
    </row>
    <row r="175" spans="1:30" s="9" customFormat="1" ht="15" x14ac:dyDescent="0.25">
      <c r="A175" s="4"/>
      <c r="B175" s="23" t="s">
        <v>4</v>
      </c>
      <c r="C175" s="36">
        <v>7902.2758059730022</v>
      </c>
      <c r="D175" s="36">
        <v>8358.8615285860014</v>
      </c>
      <c r="E175" s="25">
        <f t="shared" si="192"/>
        <v>5.7779016301593149</v>
      </c>
      <c r="F175" s="36">
        <v>52528.549811047</v>
      </c>
      <c r="G175" s="36">
        <v>66328.007557877994</v>
      </c>
      <c r="H175" s="25">
        <f t="shared" si="193"/>
        <v>26.270395425858311</v>
      </c>
      <c r="I175" s="25">
        <f>(G175/G$182)*100</f>
        <v>80.649353313756109</v>
      </c>
      <c r="J175" s="28">
        <v>132</v>
      </c>
      <c r="K175" s="28">
        <v>37</v>
      </c>
      <c r="L175" s="25">
        <f t="shared" si="194"/>
        <v>-71.969696969696969</v>
      </c>
      <c r="M175" s="28">
        <v>710</v>
      </c>
      <c r="N175" s="28">
        <v>143</v>
      </c>
      <c r="O175" s="25">
        <f t="shared" si="195"/>
        <v>-79.859154929577471</v>
      </c>
      <c r="P175" s="25">
        <f>(N175/N$182)*100</f>
        <v>21.503759398496243</v>
      </c>
      <c r="Q175" s="28">
        <v>24486</v>
      </c>
      <c r="R175" s="28">
        <v>20348</v>
      </c>
      <c r="S175" s="25">
        <f t="shared" si="196"/>
        <v>-16.899452748509354</v>
      </c>
      <c r="T175" s="28">
        <v>111793</v>
      </c>
      <c r="U175" s="28">
        <v>54029</v>
      </c>
      <c r="V175" s="25">
        <f t="shared" si="197"/>
        <v>-51.670498152836039</v>
      </c>
      <c r="W175" s="25">
        <f>(U175/U$182)*100</f>
        <v>0.1822158737212192</v>
      </c>
      <c r="X175" s="36">
        <v>151.07035000000005</v>
      </c>
      <c r="Y175" s="36">
        <v>377.35774309999999</v>
      </c>
      <c r="Z175" s="25">
        <f t="shared" si="198"/>
        <v>149.78941473293725</v>
      </c>
      <c r="AA175" s="36">
        <v>1026.9757099999999</v>
      </c>
      <c r="AB175" s="36">
        <v>638.699431</v>
      </c>
      <c r="AC175" s="25">
        <f t="shared" si="199"/>
        <v>-37.807737341713754</v>
      </c>
      <c r="AD175" s="25">
        <f>(AB175/AB$182)*100</f>
        <v>0.18025837631805178</v>
      </c>
    </row>
    <row r="176" spans="1:30" s="10" customFormat="1" x14ac:dyDescent="0.2">
      <c r="A176" s="4"/>
      <c r="B176" s="23" t="s">
        <v>5</v>
      </c>
      <c r="C176" s="36">
        <v>212.92091676299933</v>
      </c>
      <c r="D176" s="36">
        <v>477.79193476599954</v>
      </c>
      <c r="E176" s="25">
        <f t="shared" si="192"/>
        <v>124.39877773860337</v>
      </c>
      <c r="F176" s="36">
        <v>20234.635205666997</v>
      </c>
      <c r="G176" s="36">
        <v>4341.0620671409997</v>
      </c>
      <c r="H176" s="25">
        <f t="shared" si="193"/>
        <v>-78.546378409998596</v>
      </c>
      <c r="I176" s="25">
        <f>(G176/G$183)*100</f>
        <v>97.949269131014447</v>
      </c>
      <c r="J176" s="28">
        <v>181</v>
      </c>
      <c r="K176" s="28">
        <v>756</v>
      </c>
      <c r="L176" s="25">
        <f t="shared" si="194"/>
        <v>317.67955801104972</v>
      </c>
      <c r="M176" s="28">
        <v>1372</v>
      </c>
      <c r="N176" s="28">
        <v>3395</v>
      </c>
      <c r="O176" s="25">
        <f t="shared" si="195"/>
        <v>147.44897959183675</v>
      </c>
      <c r="P176" s="25">
        <f>(N176/N$183)*100</f>
        <v>95.151345291479814</v>
      </c>
      <c r="Q176" s="28">
        <v>237662</v>
      </c>
      <c r="R176" s="28">
        <v>220106</v>
      </c>
      <c r="S176" s="25">
        <f t="shared" si="196"/>
        <v>-7.386961314808425</v>
      </c>
      <c r="T176" s="28">
        <v>3253810</v>
      </c>
      <c r="U176" s="28">
        <v>1281393</v>
      </c>
      <c r="V176" s="25">
        <f t="shared" si="197"/>
        <v>-60.618690089464359</v>
      </c>
      <c r="W176" s="25">
        <f>(U176/U$183)*100</f>
        <v>79.004941689299386</v>
      </c>
      <c r="X176" s="36">
        <v>913.57515500000136</v>
      </c>
      <c r="Y176" s="36">
        <v>1610.2405710000023</v>
      </c>
      <c r="Z176" s="25">
        <f t="shared" si="198"/>
        <v>76.257044884282124</v>
      </c>
      <c r="AA176" s="36">
        <v>6743.0281000000004</v>
      </c>
      <c r="AB176" s="36">
        <v>25231.592594499998</v>
      </c>
      <c r="AC176" s="25">
        <f t="shared" si="199"/>
        <v>274.18786071053148</v>
      </c>
      <c r="AD176" s="25">
        <f>(AB176/AB$183)*100</f>
        <v>42.665783263418497</v>
      </c>
    </row>
    <row r="177" spans="1:30" s="10" customFormat="1" x14ac:dyDescent="0.2">
      <c r="A177" s="4"/>
      <c r="B177" s="23" t="s">
        <v>23</v>
      </c>
      <c r="C177" s="36">
        <v>23.171824818999994</v>
      </c>
      <c r="D177" s="36">
        <v>18.795320106999998</v>
      </c>
      <c r="E177" s="25">
        <f t="shared" si="192"/>
        <v>-18.887181938348817</v>
      </c>
      <c r="F177" s="36">
        <v>487.70108389099994</v>
      </c>
      <c r="G177" s="36">
        <v>298.651343774</v>
      </c>
      <c r="H177" s="25">
        <f t="shared" si="193"/>
        <v>-38.763444733137426</v>
      </c>
      <c r="I177" s="25">
        <f>(G177/G$184)*100</f>
        <v>9.6992071682242926</v>
      </c>
      <c r="J177" s="28">
        <v>2733</v>
      </c>
      <c r="K177" s="28">
        <v>2097</v>
      </c>
      <c r="L177" s="25">
        <f t="shared" si="194"/>
        <v>-23.271130625686059</v>
      </c>
      <c r="M177" s="28">
        <v>14043</v>
      </c>
      <c r="N177" s="28">
        <v>10373</v>
      </c>
      <c r="O177" s="25">
        <f t="shared" si="195"/>
        <v>-26.134016947945593</v>
      </c>
      <c r="P177" s="25">
        <f>(N177/N$184)*100</f>
        <v>74.728045529860964</v>
      </c>
      <c r="Q177" s="28">
        <v>1135300</v>
      </c>
      <c r="R177" s="28">
        <v>990373</v>
      </c>
      <c r="S177" s="25">
        <f t="shared" si="196"/>
        <v>-12.765524530960978</v>
      </c>
      <c r="T177" s="28">
        <v>9290853</v>
      </c>
      <c r="U177" s="28">
        <v>10207011</v>
      </c>
      <c r="V177" s="25">
        <f t="shared" si="197"/>
        <v>9.8608599231954273</v>
      </c>
      <c r="W177" s="25">
        <f>(U177/U$184)*100</f>
        <v>27.676141285749111</v>
      </c>
      <c r="X177" s="36">
        <v>4574.9566088000029</v>
      </c>
      <c r="Y177" s="36">
        <v>10823.337195000011</v>
      </c>
      <c r="Z177" s="25">
        <f t="shared" si="198"/>
        <v>136.57792019668881</v>
      </c>
      <c r="AA177" s="36">
        <v>48382.921999999999</v>
      </c>
      <c r="AB177" s="36">
        <v>95877.978260400021</v>
      </c>
      <c r="AC177" s="25">
        <f t="shared" si="199"/>
        <v>98.164919143163829</v>
      </c>
      <c r="AD177" s="25">
        <f>(AB177/AB$184)*100</f>
        <v>10.06615443655779</v>
      </c>
    </row>
    <row r="178" spans="1:30" s="10" customFormat="1" x14ac:dyDescent="0.2">
      <c r="A178" s="4"/>
      <c r="B178" s="23"/>
      <c r="C178" s="36"/>
      <c r="D178" s="36"/>
      <c r="E178" s="25"/>
      <c r="F178" s="36"/>
      <c r="G178" s="36"/>
      <c r="H178" s="25"/>
      <c r="I178" s="25"/>
      <c r="J178" s="28"/>
      <c r="K178" s="28"/>
      <c r="L178" s="25"/>
      <c r="M178" s="28"/>
      <c r="N178" s="28"/>
      <c r="O178" s="25"/>
      <c r="P178" s="25"/>
      <c r="Q178" s="28"/>
      <c r="R178" s="28"/>
      <c r="S178" s="25"/>
      <c r="T178" s="28"/>
      <c r="U178" s="28"/>
      <c r="V178" s="25"/>
      <c r="W178" s="25"/>
      <c r="X178" s="36"/>
      <c r="Y178" s="36"/>
      <c r="Z178" s="25"/>
      <c r="AA178" s="36"/>
      <c r="AB178" s="36"/>
      <c r="AC178" s="25"/>
      <c r="AD178" s="25"/>
    </row>
    <row r="179" spans="1:30" s="10" customFormat="1" x14ac:dyDescent="0.2">
      <c r="A179" s="4"/>
      <c r="B179" s="18" t="s">
        <v>10</v>
      </c>
      <c r="C179" s="19">
        <f>C180+C181+C182+C183+C184</f>
        <v>17271.861571661524</v>
      </c>
      <c r="D179" s="19">
        <f>D180+D181+D182+D183+D184</f>
        <v>22776.02881194701</v>
      </c>
      <c r="E179" s="20">
        <f t="shared" ref="E179:E184" si="200">((D179-C179)/C179)*100</f>
        <v>31.867828591889264</v>
      </c>
      <c r="F179" s="19">
        <f>F180+F181+F182+F183+F184</f>
        <v>143029.96314692861</v>
      </c>
      <c r="G179" s="19">
        <f>G180+G181+G182+G183+G184</f>
        <v>147503.66729280821</v>
      </c>
      <c r="H179" s="20">
        <f t="shared" ref="H179:H184" si="201">((G179-F179)/F179)*100</f>
        <v>3.1278090600386679</v>
      </c>
      <c r="I179" s="21">
        <f>(G179/G$179)*100</f>
        <v>100</v>
      </c>
      <c r="J179" s="22">
        <f>J180+J181+J182+J183+J184</f>
        <v>2236610</v>
      </c>
      <c r="K179" s="22">
        <f>K180+K181+K182+K183+K184</f>
        <v>2086989</v>
      </c>
      <c r="L179" s="20">
        <f t="shared" ref="L179:L184" si="202">((K179-J179)/J179)*100</f>
        <v>-6.6896329713271419</v>
      </c>
      <c r="M179" s="22">
        <f>M180+M181+M182+M183+M184</f>
        <v>13909325</v>
      </c>
      <c r="N179" s="22">
        <f>N180+N181+N182+N183+N184</f>
        <v>11172599</v>
      </c>
      <c r="O179" s="20">
        <f t="shared" ref="O179:O184" si="203">((N179-M179)/M179)*100</f>
        <v>-19.675476703578354</v>
      </c>
      <c r="P179" s="21">
        <f>(N179/N$179)*100</f>
        <v>100</v>
      </c>
      <c r="Q179" s="22">
        <f>Q180+Q181+Q182+Q183+Q184</f>
        <v>16087702</v>
      </c>
      <c r="R179" s="22">
        <f>R180+R181+R182+R183+R184</f>
        <v>13639796</v>
      </c>
      <c r="S179" s="20">
        <f t="shared" ref="S179:S184" si="204">((R179-Q179)/Q179)*100</f>
        <v>-15.216007854944106</v>
      </c>
      <c r="T179" s="22">
        <f>T180+T181+T182+T183+T184</f>
        <v>114833529</v>
      </c>
      <c r="U179" s="22">
        <f>U180+U181+U182+U183+U184</f>
        <v>68153190</v>
      </c>
      <c r="V179" s="20">
        <f t="shared" ref="V179:V184" si="205">((U179-T179)/T179)*100</f>
        <v>-40.65044365221938</v>
      </c>
      <c r="W179" s="21">
        <f>(U179/U$179)*100</f>
        <v>100</v>
      </c>
      <c r="X179" s="19">
        <f>X180+X181+X182+X183+X184</f>
        <v>381259.90069310245</v>
      </c>
      <c r="Y179" s="19">
        <f>Y180+Y181+Y182+Y183+Y184</f>
        <v>356544.59978590411</v>
      </c>
      <c r="Z179" s="20">
        <f t="shared" ref="Z179:Z184" si="206">((Y179-X179)/X179)*100</f>
        <v>-6.4825335321830959</v>
      </c>
      <c r="AA179" s="19">
        <f>AA180+AA181+AA182+AA183+AA184</f>
        <v>2545610.8512260476</v>
      </c>
      <c r="AB179" s="19">
        <f>AB180+AB181+AB182+AB183+AB184</f>
        <v>2358328.802048611</v>
      </c>
      <c r="AC179" s="20">
        <f t="shared" ref="AC179:AC184" si="207">((AB179-AA179)/AA179)*100</f>
        <v>-7.3570573085527027</v>
      </c>
      <c r="AD179" s="21">
        <f>(AB179/AB$179)*100</f>
        <v>100</v>
      </c>
    </row>
    <row r="180" spans="1:30" s="9" customFormat="1" ht="15" x14ac:dyDescent="0.25">
      <c r="A180" s="4"/>
      <c r="B180" s="23" t="s">
        <v>2</v>
      </c>
      <c r="C180" s="36">
        <f>C166+C173</f>
        <v>1665.2154317328429</v>
      </c>
      <c r="D180" s="36">
        <f>D166+D173</f>
        <v>5723.2205415580001</v>
      </c>
      <c r="E180" s="25">
        <f t="shared" si="200"/>
        <v>243.69249963065434</v>
      </c>
      <c r="F180" s="36">
        <f>F166+F173</f>
        <v>19332.950424309944</v>
      </c>
      <c r="G180" s="36">
        <f>G166+G173</f>
        <v>26217.238101000254</v>
      </c>
      <c r="H180" s="25">
        <f t="shared" si="201"/>
        <v>35.609089795387675</v>
      </c>
      <c r="I180" s="25">
        <f>(G180/G$180)*100</f>
        <v>100</v>
      </c>
      <c r="J180" s="28">
        <f>J166+J173</f>
        <v>65928</v>
      </c>
      <c r="K180" s="28">
        <f>K166+K173</f>
        <v>127824</v>
      </c>
      <c r="L180" s="25">
        <f t="shared" si="202"/>
        <v>93.884237349836184</v>
      </c>
      <c r="M180" s="28">
        <f>M166+M173</f>
        <v>626134</v>
      </c>
      <c r="N180" s="28">
        <f>N166+N173</f>
        <v>632300</v>
      </c>
      <c r="O180" s="25">
        <f t="shared" si="203"/>
        <v>0.98477322745610363</v>
      </c>
      <c r="P180" s="25">
        <f>(N180/N$180)*100</f>
        <v>100</v>
      </c>
      <c r="Q180" s="28">
        <f>Q166+Q173</f>
        <v>0</v>
      </c>
      <c r="R180" s="28">
        <f>R166+R173</f>
        <v>0</v>
      </c>
      <c r="S180" s="29" t="s">
        <v>37</v>
      </c>
      <c r="T180" s="28">
        <f>T166+T173</f>
        <v>0</v>
      </c>
      <c r="U180" s="28">
        <f>U166+U173</f>
        <v>0</v>
      </c>
      <c r="V180" s="29" t="s">
        <v>37</v>
      </c>
      <c r="W180" s="29" t="s">
        <v>37</v>
      </c>
      <c r="X180" s="36">
        <f>X166+X173</f>
        <v>1810.6948359890052</v>
      </c>
      <c r="Y180" s="36">
        <f>Y166+Y173</f>
        <v>3199.4369030320004</v>
      </c>
      <c r="Z180" s="25">
        <f t="shared" si="206"/>
        <v>76.696638187762957</v>
      </c>
      <c r="AA180" s="36">
        <f>AA166+AA173</f>
        <v>13972.464706178002</v>
      </c>
      <c r="AB180" s="36">
        <f>AB166+AB173</f>
        <v>19024.752076901997</v>
      </c>
      <c r="AC180" s="25">
        <f t="shared" si="207"/>
        <v>36.158884470039851</v>
      </c>
      <c r="AD180" s="25">
        <f>(AB180/AB$180)*100</f>
        <v>100</v>
      </c>
    </row>
    <row r="181" spans="1:30" s="10" customFormat="1" x14ac:dyDescent="0.2">
      <c r="A181" s="4"/>
      <c r="B181" s="23" t="s">
        <v>3</v>
      </c>
      <c r="C181" s="36">
        <f t="shared" ref="C181:D184" si="208">C167+C174</f>
        <v>5038.7299190641606</v>
      </c>
      <c r="D181" s="36">
        <f t="shared" si="208"/>
        <v>5187.6574951829971</v>
      </c>
      <c r="E181" s="25">
        <f t="shared" si="200"/>
        <v>2.9556570507056792</v>
      </c>
      <c r="F181" s="36">
        <f t="shared" ref="F181:G184" si="209">F167+F174</f>
        <v>33936.805369181631</v>
      </c>
      <c r="G181" s="36">
        <f t="shared" si="209"/>
        <v>31532.893944212148</v>
      </c>
      <c r="H181" s="25">
        <f t="shared" si="201"/>
        <v>-7.0834935664053411</v>
      </c>
      <c r="I181" s="25">
        <f>(G181/G$181)*100</f>
        <v>100</v>
      </c>
      <c r="J181" s="28">
        <f t="shared" ref="J181:K184" si="210">J167+J174</f>
        <v>2167010</v>
      </c>
      <c r="K181" s="28">
        <f t="shared" si="210"/>
        <v>1955740</v>
      </c>
      <c r="L181" s="25">
        <f t="shared" si="202"/>
        <v>-9.7493781754583502</v>
      </c>
      <c r="M181" s="28">
        <f t="shared" ref="M181:N184" si="211">M167+M174</f>
        <v>13262885</v>
      </c>
      <c r="N181" s="28">
        <f t="shared" si="211"/>
        <v>10522185</v>
      </c>
      <c r="O181" s="25">
        <f t="shared" si="203"/>
        <v>-20.66443311541946</v>
      </c>
      <c r="P181" s="25">
        <f>(N181/N$181)*100</f>
        <v>100</v>
      </c>
      <c r="Q181" s="28">
        <f t="shared" ref="Q181:R184" si="212">Q167+Q174</f>
        <v>0</v>
      </c>
      <c r="R181" s="28">
        <f t="shared" si="212"/>
        <v>0</v>
      </c>
      <c r="S181" s="29" t="s">
        <v>37</v>
      </c>
      <c r="T181" s="28">
        <f t="shared" ref="T181:U184" si="213">T167+T174</f>
        <v>0</v>
      </c>
      <c r="U181" s="28">
        <f t="shared" si="213"/>
        <v>0</v>
      </c>
      <c r="V181" s="29" t="s">
        <v>37</v>
      </c>
      <c r="W181" s="29" t="s">
        <v>37</v>
      </c>
      <c r="X181" s="36">
        <f t="shared" ref="X181:Y184" si="214">X167+X174</f>
        <v>134614.42995057095</v>
      </c>
      <c r="Y181" s="36">
        <f t="shared" si="214"/>
        <v>141288.60421306099</v>
      </c>
      <c r="Z181" s="25">
        <f t="shared" si="206"/>
        <v>4.957993184639065</v>
      </c>
      <c r="AA181" s="36">
        <f t="shared" ref="AA181:AB184" si="215">AA167+AA174</f>
        <v>922332.18552637473</v>
      </c>
      <c r="AB181" s="36">
        <f t="shared" si="215"/>
        <v>973363.15559019661</v>
      </c>
      <c r="AC181" s="25">
        <f t="shared" si="207"/>
        <v>5.5328189631264486</v>
      </c>
      <c r="AD181" s="25">
        <f>(AB181/AB$181)*100</f>
        <v>100</v>
      </c>
    </row>
    <row r="182" spans="1:30" s="10" customFormat="1" x14ac:dyDescent="0.2">
      <c r="A182" s="4"/>
      <c r="B182" s="23" t="s">
        <v>4</v>
      </c>
      <c r="C182" s="36">
        <f t="shared" si="208"/>
        <v>9983.9872340826569</v>
      </c>
      <c r="D182" s="36">
        <f t="shared" si="208"/>
        <v>10939.553552439598</v>
      </c>
      <c r="E182" s="25">
        <f t="shared" si="200"/>
        <v>9.5709889841895439</v>
      </c>
      <c r="F182" s="36">
        <f t="shared" si="209"/>
        <v>66371.429665100513</v>
      </c>
      <c r="G182" s="36">
        <f t="shared" si="209"/>
        <v>82242.454319301571</v>
      </c>
      <c r="H182" s="25">
        <f t="shared" si="201"/>
        <v>23.912434513289345</v>
      </c>
      <c r="I182" s="25">
        <f>(G182/G$182)*100</f>
        <v>100</v>
      </c>
      <c r="J182" s="28">
        <f t="shared" si="210"/>
        <v>228</v>
      </c>
      <c r="K182" s="28">
        <f t="shared" si="210"/>
        <v>112</v>
      </c>
      <c r="L182" s="25">
        <f t="shared" si="202"/>
        <v>-50.877192982456144</v>
      </c>
      <c r="M182" s="28">
        <f t="shared" si="211"/>
        <v>1353</v>
      </c>
      <c r="N182" s="28">
        <f t="shared" si="211"/>
        <v>665</v>
      </c>
      <c r="O182" s="25">
        <f t="shared" si="203"/>
        <v>-50.849963045084998</v>
      </c>
      <c r="P182" s="25">
        <f>(N182/N$182)*100</f>
        <v>100</v>
      </c>
      <c r="Q182" s="28">
        <f t="shared" si="212"/>
        <v>10166856</v>
      </c>
      <c r="R182" s="28">
        <f t="shared" si="212"/>
        <v>8256029</v>
      </c>
      <c r="S182" s="25">
        <f t="shared" si="204"/>
        <v>-18.794669659922398</v>
      </c>
      <c r="T182" s="28">
        <f t="shared" si="213"/>
        <v>66286089</v>
      </c>
      <c r="U182" s="28">
        <f t="shared" si="213"/>
        <v>29651094</v>
      </c>
      <c r="V182" s="25">
        <f t="shared" si="205"/>
        <v>-55.267998991462598</v>
      </c>
      <c r="W182" s="25">
        <f>(U182/U$182)*100</f>
        <v>100</v>
      </c>
      <c r="X182" s="36">
        <f t="shared" si="214"/>
        <v>81548.966421544115</v>
      </c>
      <c r="Y182" s="36">
        <f t="shared" si="214"/>
        <v>95159.189799803207</v>
      </c>
      <c r="Z182" s="25">
        <f t="shared" si="206"/>
        <v>16.689633205042632</v>
      </c>
      <c r="AA182" s="36">
        <f t="shared" si="215"/>
        <v>564384.80654892675</v>
      </c>
      <c r="AB182" s="36">
        <f t="shared" si="215"/>
        <v>354324.41146205872</v>
      </c>
      <c r="AC182" s="25">
        <f t="shared" si="207"/>
        <v>-37.219356837639786</v>
      </c>
      <c r="AD182" s="25">
        <f>(AB182/AB$182)*100</f>
        <v>100</v>
      </c>
    </row>
    <row r="183" spans="1:30" s="10" customFormat="1" x14ac:dyDescent="0.2">
      <c r="A183" s="4"/>
      <c r="B183" s="23" t="s">
        <v>5</v>
      </c>
      <c r="C183" s="36">
        <f t="shared" si="208"/>
        <v>219.03277992669933</v>
      </c>
      <c r="D183" s="36">
        <f t="shared" si="208"/>
        <v>506.82348428299952</v>
      </c>
      <c r="E183" s="25">
        <f t="shared" si="200"/>
        <v>131.39161382721397</v>
      </c>
      <c r="F183" s="36">
        <f t="shared" si="209"/>
        <v>20320.533857948958</v>
      </c>
      <c r="G183" s="36">
        <f t="shared" si="209"/>
        <v>4431.9494220365295</v>
      </c>
      <c r="H183" s="25">
        <f t="shared" si="201"/>
        <v>-78.189798294581479</v>
      </c>
      <c r="I183" s="25">
        <f>(G183/G$183)*100</f>
        <v>100</v>
      </c>
      <c r="J183" s="28">
        <f t="shared" si="210"/>
        <v>203</v>
      </c>
      <c r="K183" s="28">
        <f t="shared" si="210"/>
        <v>783</v>
      </c>
      <c r="L183" s="25">
        <f t="shared" si="202"/>
        <v>285.71428571428572</v>
      </c>
      <c r="M183" s="28">
        <f t="shared" si="211"/>
        <v>1583</v>
      </c>
      <c r="N183" s="28">
        <f t="shared" si="211"/>
        <v>3568</v>
      </c>
      <c r="O183" s="25">
        <f t="shared" si="203"/>
        <v>125.39481996209729</v>
      </c>
      <c r="P183" s="25">
        <f>(N183/N$183)*100</f>
        <v>100</v>
      </c>
      <c r="Q183" s="28">
        <f t="shared" si="212"/>
        <v>469480</v>
      </c>
      <c r="R183" s="28">
        <f t="shared" si="212"/>
        <v>232469</v>
      </c>
      <c r="S183" s="25">
        <f t="shared" si="204"/>
        <v>-50.483726676322739</v>
      </c>
      <c r="T183" s="28">
        <f t="shared" si="213"/>
        <v>4448371</v>
      </c>
      <c r="U183" s="28">
        <f t="shared" si="213"/>
        <v>1621915</v>
      </c>
      <c r="V183" s="25">
        <f t="shared" si="205"/>
        <v>-63.53912477174228</v>
      </c>
      <c r="W183" s="25">
        <f>(U183/U$183)*100</f>
        <v>100</v>
      </c>
      <c r="X183" s="36">
        <f t="shared" si="214"/>
        <v>8491.3353341000002</v>
      </c>
      <c r="Y183" s="36">
        <f t="shared" si="214"/>
        <v>5618.6582418000025</v>
      </c>
      <c r="Z183" s="25">
        <f t="shared" si="206"/>
        <v>-33.83068715663287</v>
      </c>
      <c r="AA183" s="36">
        <f t="shared" si="215"/>
        <v>64156.399234399993</v>
      </c>
      <c r="AB183" s="36">
        <f t="shared" si="215"/>
        <v>59137.769576899998</v>
      </c>
      <c r="AC183" s="25">
        <f t="shared" si="207"/>
        <v>-7.8224927168435254</v>
      </c>
      <c r="AD183" s="25">
        <f>(AB183/AB$183)*100</f>
        <v>100</v>
      </c>
    </row>
    <row r="184" spans="1:30" s="9" customFormat="1" ht="15" x14ac:dyDescent="0.25">
      <c r="A184" s="4"/>
      <c r="B184" s="23" t="s">
        <v>23</v>
      </c>
      <c r="C184" s="36">
        <f t="shared" si="208"/>
        <v>364.89620685516434</v>
      </c>
      <c r="D184" s="36">
        <f t="shared" si="208"/>
        <v>418.77373848341364</v>
      </c>
      <c r="E184" s="25">
        <f t="shared" si="200"/>
        <v>14.765166262644799</v>
      </c>
      <c r="F184" s="36">
        <f t="shared" si="209"/>
        <v>3068.243830387572</v>
      </c>
      <c r="G184" s="36">
        <f t="shared" si="209"/>
        <v>3079.1315062577055</v>
      </c>
      <c r="H184" s="25">
        <f t="shared" si="201"/>
        <v>0.35485041189696565</v>
      </c>
      <c r="I184" s="25">
        <f>(G184/G$184)*100</f>
        <v>100</v>
      </c>
      <c r="J184" s="28">
        <f t="shared" si="210"/>
        <v>3241</v>
      </c>
      <c r="K184" s="28">
        <f t="shared" si="210"/>
        <v>2530</v>
      </c>
      <c r="L184" s="25">
        <f t="shared" si="202"/>
        <v>-21.937673557543967</v>
      </c>
      <c r="M184" s="28">
        <f t="shared" si="211"/>
        <v>17370</v>
      </c>
      <c r="N184" s="28">
        <f t="shared" si="211"/>
        <v>13881</v>
      </c>
      <c r="O184" s="25">
        <f t="shared" si="203"/>
        <v>-20.08635578583765</v>
      </c>
      <c r="P184" s="25">
        <f>(N184/N$184)*100</f>
        <v>100</v>
      </c>
      <c r="Q184" s="28">
        <f t="shared" si="212"/>
        <v>5451366</v>
      </c>
      <c r="R184" s="28">
        <f t="shared" si="212"/>
        <v>5151298</v>
      </c>
      <c r="S184" s="25">
        <f t="shared" si="204"/>
        <v>-5.5044552136106804</v>
      </c>
      <c r="T184" s="28">
        <f t="shared" si="213"/>
        <v>44099069</v>
      </c>
      <c r="U184" s="28">
        <f t="shared" si="213"/>
        <v>36880181</v>
      </c>
      <c r="V184" s="25">
        <f t="shared" si="205"/>
        <v>-16.369706126902589</v>
      </c>
      <c r="W184" s="25">
        <f>(U184/U$184)*100</f>
        <v>100</v>
      </c>
      <c r="X184" s="36">
        <f t="shared" si="214"/>
        <v>154794.47415089837</v>
      </c>
      <c r="Y184" s="36">
        <f t="shared" si="214"/>
        <v>111278.7106282079</v>
      </c>
      <c r="Z184" s="25">
        <f t="shared" si="206"/>
        <v>-28.111961852249305</v>
      </c>
      <c r="AA184" s="36">
        <f t="shared" si="215"/>
        <v>980764.9952101683</v>
      </c>
      <c r="AB184" s="36">
        <f t="shared" si="215"/>
        <v>952478.7133425537</v>
      </c>
      <c r="AC184" s="25">
        <f t="shared" si="207"/>
        <v>-2.8841039398590205</v>
      </c>
      <c r="AD184" s="25">
        <f>(AB184/AB$184)*100</f>
        <v>100</v>
      </c>
    </row>
    <row r="185" spans="1:30" x14ac:dyDescent="0.2">
      <c r="A185" s="11" t="s">
        <v>22</v>
      </c>
      <c r="N185" s="6"/>
      <c r="O185" s="6"/>
      <c r="P185" s="6"/>
      <c r="Q185" s="6"/>
    </row>
    <row r="186" spans="1:30" x14ac:dyDescent="0.2">
      <c r="A186" s="11" t="s">
        <v>14</v>
      </c>
    </row>
    <row r="194" spans="3:4" x14ac:dyDescent="0.2">
      <c r="C194" s="12"/>
      <c r="D194" s="12"/>
    </row>
    <row r="195" spans="3:4" x14ac:dyDescent="0.2">
      <c r="C195" s="12"/>
      <c r="D195" s="12"/>
    </row>
    <row r="196" spans="3:4" x14ac:dyDescent="0.2">
      <c r="C196" s="12"/>
      <c r="D196" s="12"/>
    </row>
    <row r="197" spans="3:4" x14ac:dyDescent="0.2">
      <c r="C197" s="12"/>
      <c r="D197" s="12"/>
    </row>
    <row r="198" spans="3:4" x14ac:dyDescent="0.2">
      <c r="C198" s="12"/>
      <c r="D198" s="12"/>
    </row>
    <row r="199" spans="3:4" x14ac:dyDescent="0.2">
      <c r="C199" s="12"/>
      <c r="D199" s="12"/>
    </row>
    <row r="202" spans="3:4" x14ac:dyDescent="0.2">
      <c r="C202" s="12"/>
      <c r="D202" s="12"/>
    </row>
    <row r="203" spans="3:4" x14ac:dyDescent="0.2">
      <c r="C203" s="12"/>
      <c r="D203" s="12"/>
    </row>
    <row r="204" spans="3:4" x14ac:dyDescent="0.2">
      <c r="C204" s="12"/>
      <c r="D204" s="12"/>
    </row>
    <row r="205" spans="3:4" x14ac:dyDescent="0.2">
      <c r="C205" s="12"/>
      <c r="D205" s="12"/>
    </row>
    <row r="206" spans="3:4" x14ac:dyDescent="0.2">
      <c r="C206" s="12"/>
      <c r="D206" s="12"/>
    </row>
  </sheetData>
  <mergeCells count="10">
    <mergeCell ref="Q2:W2"/>
    <mergeCell ref="X2:AD2"/>
    <mergeCell ref="Q1:W1"/>
    <mergeCell ref="X1:AD1"/>
    <mergeCell ref="J1:P1"/>
    <mergeCell ref="A1:I1"/>
    <mergeCell ref="A2:A3"/>
    <mergeCell ref="B2:B3"/>
    <mergeCell ref="C2:I2"/>
    <mergeCell ref="J2:P2"/>
  </mergeCells>
  <pageMargins left="0.7" right="0.7" top="0.75" bottom="0.75" header="0.3" footer="0.3"/>
  <pageSetup paperSize="9" scale="70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NB Stmt as at 31st Oct' 2020</vt:lpstr>
      <vt:lpstr>'NB Stmt as at 31st Oct'' 2020'!Print_Titles</vt:lpstr>
    </vt:vector>
  </TitlesOfParts>
  <Company>IRDA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SastryBHSN</cp:lastModifiedBy>
  <cp:lastPrinted>2020-11-06T10:20:01Z</cp:lastPrinted>
  <dcterms:created xsi:type="dcterms:W3CDTF">2002-04-18T04:47:59Z</dcterms:created>
  <dcterms:modified xsi:type="dcterms:W3CDTF">2020-11-06T10:20:05Z</dcterms:modified>
</cp:coreProperties>
</file>