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350" tabRatio="695"/>
  </bookViews>
  <sheets>
    <sheet name="NB Stmt as at 31st Dec' 2020" sheetId="41" r:id="rId1"/>
  </sheets>
  <definedNames>
    <definedName name="_xlnm.Print_Titles" localSheetId="0">'NB Stmt as at 31st Dec'' 2020'!$A:$B,'NB Stmt as at 31st Dec'' 2020'!$1:$3</definedName>
  </definedNames>
  <calcPr calcId="124519"/>
  <fileRecoveryPr autoRecover="0"/>
</workbook>
</file>

<file path=xl/calcChain.xml><?xml version="1.0" encoding="utf-8"?>
<calcChain xmlns="http://schemas.openxmlformats.org/spreadsheetml/2006/main">
  <c r="AC163" i="41"/>
  <c r="Z163"/>
  <c r="V163"/>
  <c r="S163"/>
  <c r="O163"/>
  <c r="L163"/>
  <c r="H163"/>
  <c r="E163"/>
  <c r="AC162"/>
  <c r="Z162"/>
  <c r="V162"/>
  <c r="S162"/>
  <c r="O162"/>
  <c r="L162"/>
  <c r="H162"/>
  <c r="E162"/>
  <c r="AC161"/>
  <c r="Z161"/>
  <c r="V161"/>
  <c r="S161"/>
  <c r="H161"/>
  <c r="E161"/>
  <c r="AC160"/>
  <c r="Z160"/>
  <c r="O160"/>
  <c r="L160"/>
  <c r="H160"/>
  <c r="E160"/>
  <c r="AC159"/>
  <c r="Z159"/>
  <c r="O159"/>
  <c r="L159"/>
  <c r="H159"/>
  <c r="E159"/>
  <c r="AB158"/>
  <c r="AA158"/>
  <c r="AC158" s="1"/>
  <c r="Y158"/>
  <c r="Z158" s="1"/>
  <c r="X158"/>
  <c r="U158"/>
  <c r="T158"/>
  <c r="R158"/>
  <c r="Q158"/>
  <c r="S158" s="1"/>
  <c r="N158"/>
  <c r="M158"/>
  <c r="O158" s="1"/>
  <c r="K158"/>
  <c r="L158" s="1"/>
  <c r="J158"/>
  <c r="G158"/>
  <c r="H158" s="1"/>
  <c r="F158"/>
  <c r="D158"/>
  <c r="C158"/>
  <c r="E158" s="1"/>
  <c r="AC177"/>
  <c r="Z177"/>
  <c r="V177"/>
  <c r="S177"/>
  <c r="O177"/>
  <c r="L177"/>
  <c r="H177"/>
  <c r="E177"/>
  <c r="AC176"/>
  <c r="Z176"/>
  <c r="V176"/>
  <c r="S176"/>
  <c r="O176"/>
  <c r="L176"/>
  <c r="H176"/>
  <c r="E176"/>
  <c r="AC175"/>
  <c r="Z175"/>
  <c r="V175"/>
  <c r="S175"/>
  <c r="O175"/>
  <c r="L175"/>
  <c r="H175"/>
  <c r="E175"/>
  <c r="AC174"/>
  <c r="Z174"/>
  <c r="O174"/>
  <c r="L174"/>
  <c r="H174"/>
  <c r="E174"/>
  <c r="AC173"/>
  <c r="Z173"/>
  <c r="O173"/>
  <c r="L173"/>
  <c r="H173"/>
  <c r="E173"/>
  <c r="AB172"/>
  <c r="AA172"/>
  <c r="AC172" s="1"/>
  <c r="Y172"/>
  <c r="Z172" s="1"/>
  <c r="X172"/>
  <c r="U172"/>
  <c r="T172"/>
  <c r="R172"/>
  <c r="Q172"/>
  <c r="S172" s="1"/>
  <c r="N172"/>
  <c r="M172"/>
  <c r="O172" s="1"/>
  <c r="K172"/>
  <c r="L172" s="1"/>
  <c r="J172"/>
  <c r="G172"/>
  <c r="H172" s="1"/>
  <c r="F172"/>
  <c r="D172"/>
  <c r="C172"/>
  <c r="E172" s="1"/>
  <c r="AB170"/>
  <c r="AB184" s="1"/>
  <c r="AD163" s="1"/>
  <c r="AA170"/>
  <c r="AA184" s="1"/>
  <c r="Y170"/>
  <c r="Y184" s="1"/>
  <c r="X170"/>
  <c r="X184" s="1"/>
  <c r="U170"/>
  <c r="T170"/>
  <c r="T184" s="1"/>
  <c r="R170"/>
  <c r="R184" s="1"/>
  <c r="Q170"/>
  <c r="S170" s="1"/>
  <c r="N170"/>
  <c r="N184" s="1"/>
  <c r="P163" s="1"/>
  <c r="M170"/>
  <c r="O170" s="1"/>
  <c r="K170"/>
  <c r="K184" s="1"/>
  <c r="J170"/>
  <c r="J184" s="1"/>
  <c r="G170"/>
  <c r="G184" s="1"/>
  <c r="I163" s="1"/>
  <c r="F170"/>
  <c r="F184" s="1"/>
  <c r="D170"/>
  <c r="D184" s="1"/>
  <c r="C170"/>
  <c r="C184" s="1"/>
  <c r="AB169"/>
  <c r="AB183" s="1"/>
  <c r="AD162" s="1"/>
  <c r="AA169"/>
  <c r="AA183" s="1"/>
  <c r="Y169"/>
  <c r="Y183" s="1"/>
  <c r="X169"/>
  <c r="X183" s="1"/>
  <c r="U169"/>
  <c r="T169"/>
  <c r="T183" s="1"/>
  <c r="R169"/>
  <c r="R183" s="1"/>
  <c r="Q169"/>
  <c r="S169" s="1"/>
  <c r="N169"/>
  <c r="N183" s="1"/>
  <c r="P162" s="1"/>
  <c r="M169"/>
  <c r="O169" s="1"/>
  <c r="K169"/>
  <c r="K183" s="1"/>
  <c r="J169"/>
  <c r="J183" s="1"/>
  <c r="G169"/>
  <c r="G183" s="1"/>
  <c r="I162" s="1"/>
  <c r="F169"/>
  <c r="F183" s="1"/>
  <c r="D169"/>
  <c r="D183" s="1"/>
  <c r="C169"/>
  <c r="C183" s="1"/>
  <c r="AB168"/>
  <c r="AB182" s="1"/>
  <c r="AD161" s="1"/>
  <c r="AA168"/>
  <c r="AA182" s="1"/>
  <c r="Y168"/>
  <c r="Y182" s="1"/>
  <c r="X168"/>
  <c r="X182" s="1"/>
  <c r="U168"/>
  <c r="T168"/>
  <c r="T182" s="1"/>
  <c r="R168"/>
  <c r="R182" s="1"/>
  <c r="Q168"/>
  <c r="S168" s="1"/>
  <c r="N168"/>
  <c r="N182" s="1"/>
  <c r="P161" s="1"/>
  <c r="M168"/>
  <c r="O168" s="1"/>
  <c r="K168"/>
  <c r="K182" s="1"/>
  <c r="J168"/>
  <c r="J182" s="1"/>
  <c r="G168"/>
  <c r="G182" s="1"/>
  <c r="I161" s="1"/>
  <c r="F168"/>
  <c r="F182" s="1"/>
  <c r="D168"/>
  <c r="D182" s="1"/>
  <c r="C168"/>
  <c r="C182" s="1"/>
  <c r="AB167"/>
  <c r="AB181" s="1"/>
  <c r="AD160" s="1"/>
  <c r="AA167"/>
  <c r="AA181" s="1"/>
  <c r="Y167"/>
  <c r="Y181" s="1"/>
  <c r="X167"/>
  <c r="X181" s="1"/>
  <c r="U167"/>
  <c r="T167"/>
  <c r="T181" s="1"/>
  <c r="R167"/>
  <c r="R181" s="1"/>
  <c r="Q167"/>
  <c r="N167"/>
  <c r="N181" s="1"/>
  <c r="P160" s="1"/>
  <c r="M167"/>
  <c r="O167" s="1"/>
  <c r="K167"/>
  <c r="K181" s="1"/>
  <c r="J167"/>
  <c r="J181" s="1"/>
  <c r="G167"/>
  <c r="G181" s="1"/>
  <c r="I160" s="1"/>
  <c r="F167"/>
  <c r="F181" s="1"/>
  <c r="D167"/>
  <c r="D181" s="1"/>
  <c r="C167"/>
  <c r="C181" s="1"/>
  <c r="AB166"/>
  <c r="AB180" s="1"/>
  <c r="AD159" s="1"/>
  <c r="AA166"/>
  <c r="AA180" s="1"/>
  <c r="AA179" s="1"/>
  <c r="Y166"/>
  <c r="Y180" s="1"/>
  <c r="X166"/>
  <c r="X180" s="1"/>
  <c r="X179" s="1"/>
  <c r="U166"/>
  <c r="T166"/>
  <c r="T180" s="1"/>
  <c r="T179" s="1"/>
  <c r="R166"/>
  <c r="R180" s="1"/>
  <c r="Q166"/>
  <c r="N166"/>
  <c r="N180" s="1"/>
  <c r="P159" s="1"/>
  <c r="M166"/>
  <c r="O166" s="1"/>
  <c r="K166"/>
  <c r="K180" s="1"/>
  <c r="J166"/>
  <c r="J180" s="1"/>
  <c r="J179" s="1"/>
  <c r="G166"/>
  <c r="G180" s="1"/>
  <c r="I159" s="1"/>
  <c r="F166"/>
  <c r="F180" s="1"/>
  <c r="F179" s="1"/>
  <c r="D166"/>
  <c r="D180" s="1"/>
  <c r="C166"/>
  <c r="C180" s="1"/>
  <c r="C179" s="1"/>
  <c r="AB165"/>
  <c r="AA165"/>
  <c r="AC165" s="1"/>
  <c r="Y165"/>
  <c r="X165"/>
  <c r="U165"/>
  <c r="T165"/>
  <c r="R165"/>
  <c r="S165" s="1"/>
  <c r="Q165"/>
  <c r="N165"/>
  <c r="M165"/>
  <c r="O165" s="1"/>
  <c r="K165"/>
  <c r="J165"/>
  <c r="G165"/>
  <c r="F165"/>
  <c r="D165"/>
  <c r="C165"/>
  <c r="E165" s="1"/>
  <c r="AC156"/>
  <c r="Z156"/>
  <c r="V156"/>
  <c r="S156"/>
  <c r="O156"/>
  <c r="H156"/>
  <c r="E156"/>
  <c r="AC155"/>
  <c r="Z155"/>
  <c r="V155"/>
  <c r="S155"/>
  <c r="H155"/>
  <c r="E155"/>
  <c r="AC154"/>
  <c r="Z154"/>
  <c r="V154"/>
  <c r="S154"/>
  <c r="H154"/>
  <c r="E154"/>
  <c r="AC153"/>
  <c r="Z153"/>
  <c r="O153"/>
  <c r="L153"/>
  <c r="H153"/>
  <c r="E153"/>
  <c r="AC152"/>
  <c r="Z152"/>
  <c r="O152"/>
  <c r="L152"/>
  <c r="H152"/>
  <c r="E152"/>
  <c r="AB151"/>
  <c r="AA151"/>
  <c r="AC151" s="1"/>
  <c r="Y151"/>
  <c r="Z151" s="1"/>
  <c r="X151"/>
  <c r="U151"/>
  <c r="V151" s="1"/>
  <c r="T151"/>
  <c r="R151"/>
  <c r="Q151"/>
  <c r="S151" s="1"/>
  <c r="N151"/>
  <c r="M151"/>
  <c r="O151" s="1"/>
  <c r="K151"/>
  <c r="L151" s="1"/>
  <c r="J151"/>
  <c r="G151"/>
  <c r="H151" s="1"/>
  <c r="F151"/>
  <c r="D151"/>
  <c r="C151"/>
  <c r="E151" s="1"/>
  <c r="AC149"/>
  <c r="Z149"/>
  <c r="V149"/>
  <c r="S149"/>
  <c r="O149"/>
  <c r="H149"/>
  <c r="E149"/>
  <c r="AC148"/>
  <c r="Z148"/>
  <c r="S148"/>
  <c r="AC147"/>
  <c r="Z147"/>
  <c r="V147"/>
  <c r="S147"/>
  <c r="O147"/>
  <c r="H147"/>
  <c r="E147"/>
  <c r="AC146"/>
  <c r="Z146"/>
  <c r="O146"/>
  <c r="L146"/>
  <c r="H146"/>
  <c r="E146"/>
  <c r="AC145"/>
  <c r="Z145"/>
  <c r="O145"/>
  <c r="L145"/>
  <c r="H145"/>
  <c r="E145"/>
  <c r="AB144"/>
  <c r="AA144"/>
  <c r="AC144" s="1"/>
  <c r="Y144"/>
  <c r="Z144" s="1"/>
  <c r="X144"/>
  <c r="U144"/>
  <c r="T144"/>
  <c r="R144"/>
  <c r="Q144"/>
  <c r="S144" s="1"/>
  <c r="N144"/>
  <c r="M144"/>
  <c r="O144" s="1"/>
  <c r="K144"/>
  <c r="L144" s="1"/>
  <c r="J144"/>
  <c r="G144"/>
  <c r="H144" s="1"/>
  <c r="F144"/>
  <c r="D144"/>
  <c r="C144"/>
  <c r="E144" s="1"/>
  <c r="AC142"/>
  <c r="Z142"/>
  <c r="V142"/>
  <c r="S142"/>
  <c r="O142"/>
  <c r="L142"/>
  <c r="H142"/>
  <c r="E142"/>
  <c r="AC141"/>
  <c r="Z141"/>
  <c r="V141"/>
  <c r="S141"/>
  <c r="H141"/>
  <c r="E141"/>
  <c r="AC140"/>
  <c r="Z140"/>
  <c r="V140"/>
  <c r="S140"/>
  <c r="O140"/>
  <c r="L140"/>
  <c r="H140"/>
  <c r="E140"/>
  <c r="AC139"/>
  <c r="Z139"/>
  <c r="O139"/>
  <c r="L139"/>
  <c r="H139"/>
  <c r="E139"/>
  <c r="AC138"/>
  <c r="Z138"/>
  <c r="O138"/>
  <c r="L138"/>
  <c r="H138"/>
  <c r="E138"/>
  <c r="AB137"/>
  <c r="AA137"/>
  <c r="AC137" s="1"/>
  <c r="Y137"/>
  <c r="Z137" s="1"/>
  <c r="X137"/>
  <c r="U137"/>
  <c r="T137"/>
  <c r="R137"/>
  <c r="Q137"/>
  <c r="S137" s="1"/>
  <c r="N137"/>
  <c r="M137"/>
  <c r="O137" s="1"/>
  <c r="K137"/>
  <c r="L137" s="1"/>
  <c r="J137"/>
  <c r="G137"/>
  <c r="H137" s="1"/>
  <c r="F137"/>
  <c r="D137"/>
  <c r="C137"/>
  <c r="E137" s="1"/>
  <c r="AB130"/>
  <c r="AA130"/>
  <c r="Y130"/>
  <c r="X130"/>
  <c r="U130"/>
  <c r="T130"/>
  <c r="R130"/>
  <c r="Q130"/>
  <c r="N130"/>
  <c r="M130"/>
  <c r="K130"/>
  <c r="J130"/>
  <c r="G130"/>
  <c r="F130"/>
  <c r="D130"/>
  <c r="C130"/>
  <c r="AC128"/>
  <c r="Z128"/>
  <c r="V128"/>
  <c r="S128"/>
  <c r="O128"/>
  <c r="L128"/>
  <c r="H128"/>
  <c r="E128"/>
  <c r="AC127"/>
  <c r="Z127"/>
  <c r="V127"/>
  <c r="S127"/>
  <c r="O127"/>
  <c r="H127"/>
  <c r="E127"/>
  <c r="AC126"/>
  <c r="Z126"/>
  <c r="V126"/>
  <c r="H126"/>
  <c r="AC125"/>
  <c r="Z125"/>
  <c r="O125"/>
  <c r="L125"/>
  <c r="H125"/>
  <c r="E125"/>
  <c r="AC124"/>
  <c r="Z124"/>
  <c r="O124"/>
  <c r="L124"/>
  <c r="H124"/>
  <c r="E124"/>
  <c r="AB123"/>
  <c r="AA123"/>
  <c r="AC123" s="1"/>
  <c r="Y123"/>
  <c r="Z123" s="1"/>
  <c r="X123"/>
  <c r="U123"/>
  <c r="T123"/>
  <c r="R123"/>
  <c r="Q123"/>
  <c r="S123" s="1"/>
  <c r="N123"/>
  <c r="M123"/>
  <c r="O123" s="1"/>
  <c r="K123"/>
  <c r="L123" s="1"/>
  <c r="J123"/>
  <c r="G123"/>
  <c r="H123" s="1"/>
  <c r="F123"/>
  <c r="D123"/>
  <c r="C123"/>
  <c r="E123" s="1"/>
  <c r="AC121"/>
  <c r="Z121"/>
  <c r="V121"/>
  <c r="S121"/>
  <c r="O121"/>
  <c r="L121"/>
  <c r="H121"/>
  <c r="E121"/>
  <c r="S120"/>
  <c r="AC119"/>
  <c r="Z119"/>
  <c r="V119"/>
  <c r="S119"/>
  <c r="O119"/>
  <c r="L119"/>
  <c r="H119"/>
  <c r="E119"/>
  <c r="AC118"/>
  <c r="Z118"/>
  <c r="O118"/>
  <c r="L118"/>
  <c r="H118"/>
  <c r="E118"/>
  <c r="AC117"/>
  <c r="Z117"/>
  <c r="O117"/>
  <c r="L117"/>
  <c r="H117"/>
  <c r="E117"/>
  <c r="AB116"/>
  <c r="AA116"/>
  <c r="AC116" s="1"/>
  <c r="Y116"/>
  <c r="Z116" s="1"/>
  <c r="X116"/>
  <c r="U116"/>
  <c r="T116"/>
  <c r="R116"/>
  <c r="Q116"/>
  <c r="S116" s="1"/>
  <c r="N116"/>
  <c r="M116"/>
  <c r="O116" s="1"/>
  <c r="K116"/>
  <c r="L116" s="1"/>
  <c r="J116"/>
  <c r="G116"/>
  <c r="H116" s="1"/>
  <c r="F116"/>
  <c r="D116"/>
  <c r="C116"/>
  <c r="E116" s="1"/>
  <c r="AC114"/>
  <c r="Z114"/>
  <c r="V114"/>
  <c r="S114"/>
  <c r="H114"/>
  <c r="E114"/>
  <c r="AC113"/>
  <c r="Z113"/>
  <c r="V113"/>
  <c r="S113"/>
  <c r="O113"/>
  <c r="L113"/>
  <c r="H113"/>
  <c r="E113"/>
  <c r="AC112"/>
  <c r="Z112"/>
  <c r="V112"/>
  <c r="S112"/>
  <c r="O112"/>
  <c r="L112"/>
  <c r="H112"/>
  <c r="E112"/>
  <c r="AC111"/>
  <c r="Z111"/>
  <c r="O111"/>
  <c r="L111"/>
  <c r="H111"/>
  <c r="E111"/>
  <c r="AC110"/>
  <c r="Z110"/>
  <c r="O110"/>
  <c r="L110"/>
  <c r="H110"/>
  <c r="E110"/>
  <c r="AB109"/>
  <c r="AC109" s="1"/>
  <c r="AA109"/>
  <c r="Y109"/>
  <c r="Z109" s="1"/>
  <c r="X109"/>
  <c r="U109"/>
  <c r="V109" s="1"/>
  <c r="T109"/>
  <c r="S109"/>
  <c r="R109"/>
  <c r="Q109"/>
  <c r="O109"/>
  <c r="N109"/>
  <c r="M109"/>
  <c r="K109"/>
  <c r="L109" s="1"/>
  <c r="J109"/>
  <c r="G109"/>
  <c r="H109" s="1"/>
  <c r="F109"/>
  <c r="D109"/>
  <c r="E109" s="1"/>
  <c r="C109"/>
  <c r="AC107"/>
  <c r="Z107"/>
  <c r="V107"/>
  <c r="S107"/>
  <c r="O107"/>
  <c r="L107"/>
  <c r="H107"/>
  <c r="E107"/>
  <c r="S106"/>
  <c r="AC105"/>
  <c r="Z105"/>
  <c r="V105"/>
  <c r="S105"/>
  <c r="O105"/>
  <c r="L105"/>
  <c r="H105"/>
  <c r="E105"/>
  <c r="AC104"/>
  <c r="Z104"/>
  <c r="O104"/>
  <c r="L104"/>
  <c r="H104"/>
  <c r="E104"/>
  <c r="AC103"/>
  <c r="Z103"/>
  <c r="O103"/>
  <c r="L103"/>
  <c r="H103"/>
  <c r="E103"/>
  <c r="AB102"/>
  <c r="AC102" s="1"/>
  <c r="AA102"/>
  <c r="Y102"/>
  <c r="Z102" s="1"/>
  <c r="X102"/>
  <c r="U102"/>
  <c r="V102" s="1"/>
  <c r="T102"/>
  <c r="S102"/>
  <c r="R102"/>
  <c r="Q102"/>
  <c r="O102"/>
  <c r="N102"/>
  <c r="M102"/>
  <c r="K102"/>
  <c r="L102" s="1"/>
  <c r="J102"/>
  <c r="G102"/>
  <c r="H102" s="1"/>
  <c r="F102"/>
  <c r="D102"/>
  <c r="E102" s="1"/>
  <c r="C102"/>
  <c r="AC100"/>
  <c r="Z100"/>
  <c r="V100"/>
  <c r="S100"/>
  <c r="O100"/>
  <c r="L100"/>
  <c r="H100"/>
  <c r="E100"/>
  <c r="AC99"/>
  <c r="Z99"/>
  <c r="V99"/>
  <c r="S99"/>
  <c r="O99"/>
  <c r="L99"/>
  <c r="H99"/>
  <c r="E99"/>
  <c r="AC98"/>
  <c r="Z98"/>
  <c r="V98"/>
  <c r="S98"/>
  <c r="O98"/>
  <c r="L98"/>
  <c r="H98"/>
  <c r="E98"/>
  <c r="AC97"/>
  <c r="Z97"/>
  <c r="O97"/>
  <c r="L97"/>
  <c r="H97"/>
  <c r="E97"/>
  <c r="AC96"/>
  <c r="Z96"/>
  <c r="O96"/>
  <c r="L96"/>
  <c r="H96"/>
  <c r="E96"/>
  <c r="AB95"/>
  <c r="AC95" s="1"/>
  <c r="AA95"/>
  <c r="Y95"/>
  <c r="Z95" s="1"/>
  <c r="X95"/>
  <c r="U95"/>
  <c r="V95" s="1"/>
  <c r="T95"/>
  <c r="S95"/>
  <c r="R95"/>
  <c r="Q95"/>
  <c r="O95"/>
  <c r="N95"/>
  <c r="M95"/>
  <c r="K95"/>
  <c r="L95" s="1"/>
  <c r="J95"/>
  <c r="G95"/>
  <c r="H95" s="1"/>
  <c r="F95"/>
  <c r="D95"/>
  <c r="E95" s="1"/>
  <c r="C95"/>
  <c r="S93"/>
  <c r="AC92"/>
  <c r="Z92"/>
  <c r="V92"/>
  <c r="S92"/>
  <c r="O92"/>
  <c r="L92"/>
  <c r="H92"/>
  <c r="E92"/>
  <c r="AC91"/>
  <c r="Z91"/>
  <c r="V91"/>
  <c r="S91"/>
  <c r="O91"/>
  <c r="L91"/>
  <c r="H91"/>
  <c r="E91"/>
  <c r="AC90"/>
  <c r="Z90"/>
  <c r="O90"/>
  <c r="L90"/>
  <c r="H90"/>
  <c r="E90"/>
  <c r="AC89"/>
  <c r="Z89"/>
  <c r="O89"/>
  <c r="L89"/>
  <c r="H89"/>
  <c r="E89"/>
  <c r="AB88"/>
  <c r="AC88" s="1"/>
  <c r="AA88"/>
  <c r="Y88"/>
  <c r="Z88" s="1"/>
  <c r="X88"/>
  <c r="U88"/>
  <c r="V88" s="1"/>
  <c r="T88"/>
  <c r="S88"/>
  <c r="R88"/>
  <c r="Q88"/>
  <c r="O88"/>
  <c r="N88"/>
  <c r="M88"/>
  <c r="K88"/>
  <c r="L88" s="1"/>
  <c r="J88"/>
  <c r="G88"/>
  <c r="H88" s="1"/>
  <c r="F88"/>
  <c r="D88"/>
  <c r="E88" s="1"/>
  <c r="C88"/>
  <c r="AC85"/>
  <c r="V85"/>
  <c r="H85"/>
  <c r="AC84"/>
  <c r="Z84"/>
  <c r="V84"/>
  <c r="S84"/>
  <c r="O84"/>
  <c r="H84"/>
  <c r="E84"/>
  <c r="AC83"/>
  <c r="Z83"/>
  <c r="O83"/>
  <c r="L83"/>
  <c r="H83"/>
  <c r="E83"/>
  <c r="AC82"/>
  <c r="Z82"/>
  <c r="O82"/>
  <c r="L82"/>
  <c r="H82"/>
  <c r="E82"/>
  <c r="AB81"/>
  <c r="AC81" s="1"/>
  <c r="AA81"/>
  <c r="Y81"/>
  <c r="Z81" s="1"/>
  <c r="X81"/>
  <c r="U81"/>
  <c r="T81"/>
  <c r="V81" s="1"/>
  <c r="S81"/>
  <c r="R81"/>
  <c r="Q81"/>
  <c r="O81"/>
  <c r="N81"/>
  <c r="M81"/>
  <c r="K81"/>
  <c r="L81" s="1"/>
  <c r="J81"/>
  <c r="G81"/>
  <c r="H81" s="1"/>
  <c r="F81"/>
  <c r="D81"/>
  <c r="E81" s="1"/>
  <c r="C81"/>
  <c r="AC79"/>
  <c r="Z79"/>
  <c r="V79"/>
  <c r="S79"/>
  <c r="O79"/>
  <c r="L79"/>
  <c r="H79"/>
  <c r="E79"/>
  <c r="AC78"/>
  <c r="AC77"/>
  <c r="Z77"/>
  <c r="V77"/>
  <c r="S77"/>
  <c r="O77"/>
  <c r="L77"/>
  <c r="H77"/>
  <c r="E77"/>
  <c r="AC76"/>
  <c r="Z76"/>
  <c r="O76"/>
  <c r="L76"/>
  <c r="H76"/>
  <c r="E76"/>
  <c r="AC75"/>
  <c r="Z75"/>
  <c r="O75"/>
  <c r="L75"/>
  <c r="H75"/>
  <c r="E75"/>
  <c r="AB74"/>
  <c r="AC74" s="1"/>
  <c r="AA74"/>
  <c r="Y74"/>
  <c r="Z74" s="1"/>
  <c r="X74"/>
  <c r="U74"/>
  <c r="V74" s="1"/>
  <c r="T74"/>
  <c r="S74"/>
  <c r="R74"/>
  <c r="Q74"/>
  <c r="O74"/>
  <c r="N74"/>
  <c r="M74"/>
  <c r="K74"/>
  <c r="L74" s="1"/>
  <c r="J74"/>
  <c r="G74"/>
  <c r="H74" s="1"/>
  <c r="F74"/>
  <c r="D74"/>
  <c r="E74" s="1"/>
  <c r="C74"/>
  <c r="AC72"/>
  <c r="Z72"/>
  <c r="V72"/>
  <c r="S72"/>
  <c r="O72"/>
  <c r="L72"/>
  <c r="H72"/>
  <c r="E72"/>
  <c r="AC70"/>
  <c r="Z70"/>
  <c r="V70"/>
  <c r="S70"/>
  <c r="O70"/>
  <c r="L70"/>
  <c r="H70"/>
  <c r="E70"/>
  <c r="AC69"/>
  <c r="Z69"/>
  <c r="O69"/>
  <c r="L69"/>
  <c r="H69"/>
  <c r="E69"/>
  <c r="AC68"/>
  <c r="Z68"/>
  <c r="O68"/>
  <c r="L68"/>
  <c r="H68"/>
  <c r="E68"/>
  <c r="AB67"/>
  <c r="AC67" s="1"/>
  <c r="AA67"/>
  <c r="Y67"/>
  <c r="Z67" s="1"/>
  <c r="X67"/>
  <c r="U67"/>
  <c r="V67" s="1"/>
  <c r="T67"/>
  <c r="S67"/>
  <c r="R67"/>
  <c r="Q67"/>
  <c r="O67"/>
  <c r="N67"/>
  <c r="M67"/>
  <c r="K67"/>
  <c r="L67" s="1"/>
  <c r="J67"/>
  <c r="G67"/>
  <c r="H67" s="1"/>
  <c r="F67"/>
  <c r="D67"/>
  <c r="E67" s="1"/>
  <c r="C67"/>
  <c r="AC65"/>
  <c r="Z65"/>
  <c r="V65"/>
  <c r="S65"/>
  <c r="O65"/>
  <c r="L65"/>
  <c r="H65"/>
  <c r="E65"/>
  <c r="AC63"/>
  <c r="Z63"/>
  <c r="V63"/>
  <c r="S63"/>
  <c r="O63"/>
  <c r="H63"/>
  <c r="E63"/>
  <c r="AC62"/>
  <c r="Z62"/>
  <c r="O62"/>
  <c r="L62"/>
  <c r="H62"/>
  <c r="E62"/>
  <c r="AC61"/>
  <c r="Z61"/>
  <c r="O61"/>
  <c r="L61"/>
  <c r="H61"/>
  <c r="E61"/>
  <c r="AB60"/>
  <c r="AC60" s="1"/>
  <c r="AA60"/>
  <c r="Y60"/>
  <c r="Z60" s="1"/>
  <c r="X60"/>
  <c r="U60"/>
  <c r="V60" s="1"/>
  <c r="T60"/>
  <c r="S60"/>
  <c r="R60"/>
  <c r="Q60"/>
  <c r="O60"/>
  <c r="N60"/>
  <c r="M60"/>
  <c r="K60"/>
  <c r="L60" s="1"/>
  <c r="J60"/>
  <c r="G60"/>
  <c r="H60" s="1"/>
  <c r="F60"/>
  <c r="D60"/>
  <c r="E60" s="1"/>
  <c r="C60"/>
  <c r="AC58"/>
  <c r="Z58"/>
  <c r="V58"/>
  <c r="S58"/>
  <c r="H58"/>
  <c r="E58"/>
  <c r="AC57"/>
  <c r="Z57"/>
  <c r="V57"/>
  <c r="S57"/>
  <c r="O57"/>
  <c r="L57"/>
  <c r="H57"/>
  <c r="E57"/>
  <c r="AC56"/>
  <c r="Z56"/>
  <c r="V56"/>
  <c r="S56"/>
  <c r="H56"/>
  <c r="E56"/>
  <c r="AC55"/>
  <c r="Z55"/>
  <c r="O55"/>
  <c r="L55"/>
  <c r="H55"/>
  <c r="E55"/>
  <c r="AC54"/>
  <c r="Z54"/>
  <c r="O54"/>
  <c r="L54"/>
  <c r="H54"/>
  <c r="E54"/>
  <c r="AB53"/>
  <c r="AC53" s="1"/>
  <c r="AA53"/>
  <c r="Y53"/>
  <c r="Z53" s="1"/>
  <c r="X53"/>
  <c r="U53"/>
  <c r="V53" s="1"/>
  <c r="T53"/>
  <c r="S53"/>
  <c r="R53"/>
  <c r="Q53"/>
  <c r="O53"/>
  <c r="N53"/>
  <c r="M53"/>
  <c r="K53"/>
  <c r="L53" s="1"/>
  <c r="J53"/>
  <c r="G53"/>
  <c r="H53" s="1"/>
  <c r="F53"/>
  <c r="D53"/>
  <c r="E53" s="1"/>
  <c r="C53"/>
  <c r="AC51"/>
  <c r="Z51"/>
  <c r="V51"/>
  <c r="S51"/>
  <c r="O51"/>
  <c r="L51"/>
  <c r="H51"/>
  <c r="E51"/>
  <c r="AC50"/>
  <c r="Z50"/>
  <c r="V50"/>
  <c r="O50"/>
  <c r="L50"/>
  <c r="H50"/>
  <c r="E50"/>
  <c r="AC49"/>
  <c r="Z49"/>
  <c r="V49"/>
  <c r="S49"/>
  <c r="O49"/>
  <c r="H49"/>
  <c r="E49"/>
  <c r="AC48"/>
  <c r="Z48"/>
  <c r="O48"/>
  <c r="L48"/>
  <c r="H48"/>
  <c r="E48"/>
  <c r="AC47"/>
  <c r="Z47"/>
  <c r="O47"/>
  <c r="L47"/>
  <c r="H47"/>
  <c r="E47"/>
  <c r="AB46"/>
  <c r="AC46" s="1"/>
  <c r="AA46"/>
  <c r="Y46"/>
  <c r="Z46" s="1"/>
  <c r="X46"/>
  <c r="U46"/>
  <c r="V46" s="1"/>
  <c r="T46"/>
  <c r="S46"/>
  <c r="R46"/>
  <c r="Q46"/>
  <c r="O46"/>
  <c r="N46"/>
  <c r="M46"/>
  <c r="K46"/>
  <c r="L46" s="1"/>
  <c r="J46"/>
  <c r="G46"/>
  <c r="H46" s="1"/>
  <c r="F46"/>
  <c r="D46"/>
  <c r="E46" s="1"/>
  <c r="C46"/>
  <c r="AC44"/>
  <c r="Z44"/>
  <c r="V44"/>
  <c r="S44"/>
  <c r="O44"/>
  <c r="L44"/>
  <c r="H44"/>
  <c r="E44"/>
  <c r="AC43"/>
  <c r="Z43"/>
  <c r="V43"/>
  <c r="S43"/>
  <c r="O43"/>
  <c r="H43"/>
  <c r="E43"/>
  <c r="AC42"/>
  <c r="Z42"/>
  <c r="V42"/>
  <c r="S42"/>
  <c r="O42"/>
  <c r="H42"/>
  <c r="E42"/>
  <c r="AC41"/>
  <c r="Z41"/>
  <c r="O41"/>
  <c r="L41"/>
  <c r="H41"/>
  <c r="E41"/>
  <c r="AC40"/>
  <c r="Z40"/>
  <c r="O40"/>
  <c r="L40"/>
  <c r="H40"/>
  <c r="E40"/>
  <c r="AB39"/>
  <c r="AC39" s="1"/>
  <c r="AA39"/>
  <c r="Z39"/>
  <c r="Y39"/>
  <c r="X39"/>
  <c r="V39"/>
  <c r="U39"/>
  <c r="T39"/>
  <c r="R39"/>
  <c r="S39" s="1"/>
  <c r="Q39"/>
  <c r="N39"/>
  <c r="O39" s="1"/>
  <c r="M39"/>
  <c r="K39"/>
  <c r="J39"/>
  <c r="L39" s="1"/>
  <c r="G39"/>
  <c r="F39"/>
  <c r="H39" s="1"/>
  <c r="D39"/>
  <c r="E39" s="1"/>
  <c r="C39"/>
  <c r="AC35"/>
  <c r="Z35"/>
  <c r="V35"/>
  <c r="S35"/>
  <c r="O35"/>
  <c r="L35"/>
  <c r="H35"/>
  <c r="E35"/>
  <c r="AC34"/>
  <c r="Z34"/>
  <c r="O34"/>
  <c r="L34"/>
  <c r="H34"/>
  <c r="E34"/>
  <c r="AC33"/>
  <c r="Z33"/>
  <c r="O33"/>
  <c r="L33"/>
  <c r="H33"/>
  <c r="E33"/>
  <c r="AB32"/>
  <c r="AC32" s="1"/>
  <c r="AA32"/>
  <c r="Y32"/>
  <c r="X32"/>
  <c r="Z32" s="1"/>
  <c r="U32"/>
  <c r="T32"/>
  <c r="V32" s="1"/>
  <c r="R32"/>
  <c r="S32" s="1"/>
  <c r="Q32"/>
  <c r="N32"/>
  <c r="O32" s="1"/>
  <c r="M32"/>
  <c r="K32"/>
  <c r="J32"/>
  <c r="L32" s="1"/>
  <c r="G32"/>
  <c r="F32"/>
  <c r="H32" s="1"/>
  <c r="D32"/>
  <c r="E32" s="1"/>
  <c r="C32"/>
  <c r="AC30"/>
  <c r="Z30"/>
  <c r="V30"/>
  <c r="S30"/>
  <c r="O30"/>
  <c r="L30"/>
  <c r="H30"/>
  <c r="E30"/>
  <c r="H29"/>
  <c r="AC28"/>
  <c r="Z28"/>
  <c r="V28"/>
  <c r="S28"/>
  <c r="O28"/>
  <c r="L28"/>
  <c r="H28"/>
  <c r="E28"/>
  <c r="AC27"/>
  <c r="Z27"/>
  <c r="O27"/>
  <c r="L27"/>
  <c r="H27"/>
  <c r="E27"/>
  <c r="AC26"/>
  <c r="Z26"/>
  <c r="O26"/>
  <c r="L26"/>
  <c r="H26"/>
  <c r="E26"/>
  <c r="AB25"/>
  <c r="AC25" s="1"/>
  <c r="AA25"/>
  <c r="Y25"/>
  <c r="X25"/>
  <c r="Z25" s="1"/>
  <c r="U25"/>
  <c r="T25"/>
  <c r="V25" s="1"/>
  <c r="R25"/>
  <c r="S25" s="1"/>
  <c r="Q25"/>
  <c r="N25"/>
  <c r="O25" s="1"/>
  <c r="M25"/>
  <c r="K25"/>
  <c r="J25"/>
  <c r="L25" s="1"/>
  <c r="G25"/>
  <c r="F25"/>
  <c r="H25" s="1"/>
  <c r="D25"/>
  <c r="E25" s="1"/>
  <c r="C25"/>
  <c r="AC23"/>
  <c r="Z23"/>
  <c r="V23"/>
  <c r="S23"/>
  <c r="O23"/>
  <c r="L23"/>
  <c r="H23"/>
  <c r="E23"/>
  <c r="AC22"/>
  <c r="Z22"/>
  <c r="H22"/>
  <c r="E22"/>
  <c r="AC21"/>
  <c r="Z21"/>
  <c r="V21"/>
  <c r="S21"/>
  <c r="H21"/>
  <c r="E21"/>
  <c r="AC20"/>
  <c r="Z20"/>
  <c r="O20"/>
  <c r="L20"/>
  <c r="H20"/>
  <c r="E20"/>
  <c r="AC19"/>
  <c r="Z19"/>
  <c r="O19"/>
  <c r="L19"/>
  <c r="H19"/>
  <c r="E19"/>
  <c r="AB18"/>
  <c r="AC18" s="1"/>
  <c r="AA18"/>
  <c r="Y18"/>
  <c r="X18"/>
  <c r="Z18" s="1"/>
  <c r="U18"/>
  <c r="T18"/>
  <c r="V18" s="1"/>
  <c r="R18"/>
  <c r="S18" s="1"/>
  <c r="Q18"/>
  <c r="N18"/>
  <c r="O18" s="1"/>
  <c r="M18"/>
  <c r="K18"/>
  <c r="J18"/>
  <c r="L18" s="1"/>
  <c r="G18"/>
  <c r="F18"/>
  <c r="H18" s="1"/>
  <c r="D18"/>
  <c r="E18" s="1"/>
  <c r="C18"/>
  <c r="AC16"/>
  <c r="Z16"/>
  <c r="V16"/>
  <c r="S16"/>
  <c r="O16"/>
  <c r="L16"/>
  <c r="H16"/>
  <c r="E16"/>
  <c r="H14"/>
  <c r="AC13"/>
  <c r="Z13"/>
  <c r="O13"/>
  <c r="L13"/>
  <c r="H13"/>
  <c r="E13"/>
  <c r="AC12"/>
  <c r="Z12"/>
  <c r="O12"/>
  <c r="L12"/>
  <c r="H12"/>
  <c r="E12"/>
  <c r="AB11"/>
  <c r="AC11" s="1"/>
  <c r="AA11"/>
  <c r="Y11"/>
  <c r="X11"/>
  <c r="Z11" s="1"/>
  <c r="U11"/>
  <c r="T11"/>
  <c r="V11" s="1"/>
  <c r="R11"/>
  <c r="S11" s="1"/>
  <c r="Q11"/>
  <c r="N11"/>
  <c r="O11" s="1"/>
  <c r="M11"/>
  <c r="K11"/>
  <c r="J11"/>
  <c r="L11" s="1"/>
  <c r="G11"/>
  <c r="F11"/>
  <c r="H11" s="1"/>
  <c r="D11"/>
  <c r="E11" s="1"/>
  <c r="C11"/>
  <c r="AC9"/>
  <c r="Z9"/>
  <c r="V9"/>
  <c r="S9"/>
  <c r="O9"/>
  <c r="L9"/>
  <c r="H9"/>
  <c r="E9"/>
  <c r="V8"/>
  <c r="S8"/>
  <c r="O8"/>
  <c r="H8"/>
  <c r="E8"/>
  <c r="AC7"/>
  <c r="Z7"/>
  <c r="V7"/>
  <c r="S7"/>
  <c r="O7"/>
  <c r="L7"/>
  <c r="H7"/>
  <c r="E7"/>
  <c r="AC6"/>
  <c r="Z6"/>
  <c r="O6"/>
  <c r="L6"/>
  <c r="H6"/>
  <c r="E6"/>
  <c r="AC5"/>
  <c r="Z5"/>
  <c r="O5"/>
  <c r="L5"/>
  <c r="H5"/>
  <c r="E5"/>
  <c r="AB4"/>
  <c r="AC4" s="1"/>
  <c r="AA4"/>
  <c r="Y4"/>
  <c r="X4"/>
  <c r="Z4" s="1"/>
  <c r="U4"/>
  <c r="T4"/>
  <c r="V4" s="1"/>
  <c r="R4"/>
  <c r="S4" s="1"/>
  <c r="Q4"/>
  <c r="N4"/>
  <c r="O4" s="1"/>
  <c r="M4"/>
  <c r="K4"/>
  <c r="J4"/>
  <c r="L4" s="1"/>
  <c r="G4"/>
  <c r="F4"/>
  <c r="H4" s="1"/>
  <c r="D4"/>
  <c r="E4" s="1"/>
  <c r="C4"/>
  <c r="L165" l="1"/>
  <c r="V165"/>
  <c r="V158"/>
  <c r="H165"/>
  <c r="Z165"/>
  <c r="G179"/>
  <c r="I158" s="1"/>
  <c r="H180"/>
  <c r="I180"/>
  <c r="I173"/>
  <c r="I152"/>
  <c r="I145"/>
  <c r="I138"/>
  <c r="I131"/>
  <c r="I124"/>
  <c r="P180"/>
  <c r="P173"/>
  <c r="P166"/>
  <c r="P152"/>
  <c r="P145"/>
  <c r="P138"/>
  <c r="P131"/>
  <c r="P124"/>
  <c r="N179"/>
  <c r="P172" s="1"/>
  <c r="AB179"/>
  <c r="AD130" s="1"/>
  <c r="AC180"/>
  <c r="AD180"/>
  <c r="AD173"/>
  <c r="AD152"/>
  <c r="AD145"/>
  <c r="AD138"/>
  <c r="AD131"/>
  <c r="AD124"/>
  <c r="H181"/>
  <c r="I181"/>
  <c r="I174"/>
  <c r="I153"/>
  <c r="I146"/>
  <c r="I139"/>
  <c r="I132"/>
  <c r="I125"/>
  <c r="P181"/>
  <c r="P174"/>
  <c r="P167"/>
  <c r="P153"/>
  <c r="P146"/>
  <c r="P139"/>
  <c r="P132"/>
  <c r="P125"/>
  <c r="AC181"/>
  <c r="AD181"/>
  <c r="AD174"/>
  <c r="AD153"/>
  <c r="AD146"/>
  <c r="AD139"/>
  <c r="AD132"/>
  <c r="AD125"/>
  <c r="H182"/>
  <c r="I182"/>
  <c r="I175"/>
  <c r="I154"/>
  <c r="I147"/>
  <c r="I140"/>
  <c r="I133"/>
  <c r="I126"/>
  <c r="P182"/>
  <c r="P175"/>
  <c r="P168"/>
  <c r="P154"/>
  <c r="P147"/>
  <c r="P140"/>
  <c r="P133"/>
  <c r="P126"/>
  <c r="AC182"/>
  <c r="AD182"/>
  <c r="AD175"/>
  <c r="AD154"/>
  <c r="AD147"/>
  <c r="AD140"/>
  <c r="AD133"/>
  <c r="AD126"/>
  <c r="H183"/>
  <c r="I183"/>
  <c r="I176"/>
  <c r="I155"/>
  <c r="I148"/>
  <c r="I141"/>
  <c r="I134"/>
  <c r="I127"/>
  <c r="P183"/>
  <c r="P176"/>
  <c r="P169"/>
  <c r="P155"/>
  <c r="P148"/>
  <c r="P141"/>
  <c r="P134"/>
  <c r="P127"/>
  <c r="AC183"/>
  <c r="AD183"/>
  <c r="AD176"/>
  <c r="AD155"/>
  <c r="AD148"/>
  <c r="AD141"/>
  <c r="AD134"/>
  <c r="AD127"/>
  <c r="H184"/>
  <c r="I184"/>
  <c r="I177"/>
  <c r="I156"/>
  <c r="I149"/>
  <c r="I142"/>
  <c r="I135"/>
  <c r="I128"/>
  <c r="P184"/>
  <c r="P177"/>
  <c r="P170"/>
  <c r="P156"/>
  <c r="P149"/>
  <c r="P142"/>
  <c r="P135"/>
  <c r="P128"/>
  <c r="AC184"/>
  <c r="AD184"/>
  <c r="AD177"/>
  <c r="AD156"/>
  <c r="AD149"/>
  <c r="AD142"/>
  <c r="AD135"/>
  <c r="AD128"/>
  <c r="AD165"/>
  <c r="W169"/>
  <c r="D179"/>
  <c r="E179" s="1"/>
  <c r="E180"/>
  <c r="K179"/>
  <c r="L179" s="1"/>
  <c r="L180"/>
  <c r="R179"/>
  <c r="Y179"/>
  <c r="Z179" s="1"/>
  <c r="Z180"/>
  <c r="P123"/>
  <c r="AD123"/>
  <c r="P130"/>
  <c r="AD137"/>
  <c r="P151"/>
  <c r="AD151"/>
  <c r="E181"/>
  <c r="L181"/>
  <c r="Z181"/>
  <c r="E182"/>
  <c r="L182"/>
  <c r="Z182"/>
  <c r="E183"/>
  <c r="L183"/>
  <c r="Z183"/>
  <c r="E184"/>
  <c r="L184"/>
  <c r="S184"/>
  <c r="Z184"/>
  <c r="V123"/>
  <c r="V137"/>
  <c r="V144"/>
  <c r="Z166"/>
  <c r="AD166"/>
  <c r="Z167"/>
  <c r="AD167"/>
  <c r="V168"/>
  <c r="Z168"/>
  <c r="AD168"/>
  <c r="V169"/>
  <c r="Z169"/>
  <c r="AD169"/>
  <c r="V170"/>
  <c r="Z170"/>
  <c r="AD170"/>
  <c r="V172"/>
  <c r="I123"/>
  <c r="I130"/>
  <c r="I137"/>
  <c r="I144"/>
  <c r="I151"/>
  <c r="I165"/>
  <c r="E166"/>
  <c r="I166"/>
  <c r="AC166"/>
  <c r="E167"/>
  <c r="I167"/>
  <c r="AC167"/>
  <c r="E168"/>
  <c r="I168"/>
  <c r="AC168"/>
  <c r="E169"/>
  <c r="I169"/>
  <c r="AC169"/>
  <c r="E170"/>
  <c r="I170"/>
  <c r="AC170"/>
  <c r="I172"/>
  <c r="M180"/>
  <c r="Q180"/>
  <c r="U180"/>
  <c r="M181"/>
  <c r="O181" s="1"/>
  <c r="Q181"/>
  <c r="U181"/>
  <c r="M182"/>
  <c r="O182" s="1"/>
  <c r="Q182"/>
  <c r="S182" s="1"/>
  <c r="U182"/>
  <c r="W161" s="1"/>
  <c r="M183"/>
  <c r="O183" s="1"/>
  <c r="Q183"/>
  <c r="S183" s="1"/>
  <c r="U183"/>
  <c r="W162" s="1"/>
  <c r="M184"/>
  <c r="O184" s="1"/>
  <c r="Q184"/>
  <c r="U184"/>
  <c r="H166"/>
  <c r="L166"/>
  <c r="H167"/>
  <c r="L167"/>
  <c r="H168"/>
  <c r="L168"/>
  <c r="H169"/>
  <c r="L169"/>
  <c r="H170"/>
  <c r="L170"/>
  <c r="V116"/>
  <c r="P121"/>
  <c r="P120"/>
  <c r="W119"/>
  <c r="P119"/>
  <c r="P118"/>
  <c r="I118"/>
  <c r="AD117"/>
  <c r="P117"/>
  <c r="P144" l="1"/>
  <c r="P158"/>
  <c r="W170"/>
  <c r="W163"/>
  <c r="P137"/>
  <c r="AD158"/>
  <c r="W182"/>
  <c r="W175"/>
  <c r="W154"/>
  <c r="W147"/>
  <c r="W140"/>
  <c r="W133"/>
  <c r="W126"/>
  <c r="V182"/>
  <c r="P179"/>
  <c r="P165"/>
  <c r="H179"/>
  <c r="I179"/>
  <c r="M179"/>
  <c r="O179" s="1"/>
  <c r="Q179"/>
  <c r="S179" s="1"/>
  <c r="W184"/>
  <c r="W177"/>
  <c r="W156"/>
  <c r="W149"/>
  <c r="W142"/>
  <c r="W135"/>
  <c r="W128"/>
  <c r="V184"/>
  <c r="U179"/>
  <c r="W158" s="1"/>
  <c r="AC179"/>
  <c r="AD179"/>
  <c r="AD172"/>
  <c r="AD144"/>
  <c r="W183"/>
  <c r="W176"/>
  <c r="W155"/>
  <c r="W148"/>
  <c r="W141"/>
  <c r="W134"/>
  <c r="W127"/>
  <c r="V183"/>
  <c r="W168"/>
  <c r="O180"/>
  <c r="P110"/>
  <c r="P103"/>
  <c r="P96"/>
  <c r="P89"/>
  <c r="P82"/>
  <c r="P75"/>
  <c r="P68"/>
  <c r="P61"/>
  <c r="P54"/>
  <c r="P47"/>
  <c r="AD110"/>
  <c r="AD103"/>
  <c r="AD96"/>
  <c r="AD89"/>
  <c r="AD82"/>
  <c r="AD75"/>
  <c r="AD68"/>
  <c r="AD61"/>
  <c r="AD54"/>
  <c r="AD47"/>
  <c r="I111"/>
  <c r="I104"/>
  <c r="I97"/>
  <c r="I90"/>
  <c r="I83"/>
  <c r="I76"/>
  <c r="I69"/>
  <c r="I62"/>
  <c r="I55"/>
  <c r="I48"/>
  <c r="P111"/>
  <c r="P104"/>
  <c r="P97"/>
  <c r="P90"/>
  <c r="P83"/>
  <c r="P76"/>
  <c r="P69"/>
  <c r="P62"/>
  <c r="P55"/>
  <c r="P48"/>
  <c r="P112"/>
  <c r="P105"/>
  <c r="P98"/>
  <c r="P91"/>
  <c r="P84"/>
  <c r="P77"/>
  <c r="P70"/>
  <c r="P63"/>
  <c r="P56"/>
  <c r="P49"/>
  <c r="W112"/>
  <c r="W105"/>
  <c r="W98"/>
  <c r="W91"/>
  <c r="W84"/>
  <c r="W77"/>
  <c r="W70"/>
  <c r="W63"/>
  <c r="W56"/>
  <c r="W49"/>
  <c r="P113"/>
  <c r="P106"/>
  <c r="P99"/>
  <c r="P92"/>
  <c r="P85"/>
  <c r="P78"/>
  <c r="P71"/>
  <c r="P64"/>
  <c r="P57"/>
  <c r="P50"/>
  <c r="P114"/>
  <c r="P107"/>
  <c r="P100"/>
  <c r="P93"/>
  <c r="P86"/>
  <c r="P79"/>
  <c r="P72"/>
  <c r="P65"/>
  <c r="P58"/>
  <c r="P51"/>
  <c r="P40"/>
  <c r="P33"/>
  <c r="P26"/>
  <c r="P19"/>
  <c r="P12"/>
  <c r="P5"/>
  <c r="AD40"/>
  <c r="AD33"/>
  <c r="AD26"/>
  <c r="AD19"/>
  <c r="AD12"/>
  <c r="AD5"/>
  <c r="I41"/>
  <c r="I34"/>
  <c r="I27"/>
  <c r="I20"/>
  <c r="I13"/>
  <c r="I6"/>
  <c r="P41"/>
  <c r="P34"/>
  <c r="P27"/>
  <c r="P20"/>
  <c r="P13"/>
  <c r="P6"/>
  <c r="P42"/>
  <c r="P35"/>
  <c r="P28"/>
  <c r="P21"/>
  <c r="P14"/>
  <c r="P7"/>
  <c r="W42"/>
  <c r="W35"/>
  <c r="W28"/>
  <c r="W21"/>
  <c r="W14"/>
  <c r="W7"/>
  <c r="P43"/>
  <c r="P36"/>
  <c r="P29"/>
  <c r="P22"/>
  <c r="P15"/>
  <c r="P8"/>
  <c r="P44"/>
  <c r="P37"/>
  <c r="P30"/>
  <c r="P23"/>
  <c r="P16"/>
  <c r="P9"/>
  <c r="P116"/>
  <c r="AD120"/>
  <c r="W120"/>
  <c r="AD121"/>
  <c r="AD118"/>
  <c r="I119"/>
  <c r="I117"/>
  <c r="AD119"/>
  <c r="I120"/>
  <c r="I121"/>
  <c r="W121"/>
  <c r="W179" l="1"/>
  <c r="W165"/>
  <c r="W151"/>
  <c r="V179"/>
  <c r="W172"/>
  <c r="W137"/>
  <c r="W144"/>
  <c r="W123"/>
  <c r="W130"/>
  <c r="I114"/>
  <c r="I107"/>
  <c r="I100"/>
  <c r="I93"/>
  <c r="I86"/>
  <c r="I79"/>
  <c r="I72"/>
  <c r="I65"/>
  <c r="I58"/>
  <c r="I51"/>
  <c r="W114"/>
  <c r="W107"/>
  <c r="W100"/>
  <c r="W93"/>
  <c r="W86"/>
  <c r="W79"/>
  <c r="W72"/>
  <c r="W65"/>
  <c r="W58"/>
  <c r="W51"/>
  <c r="I110"/>
  <c r="I103"/>
  <c r="I96"/>
  <c r="I89"/>
  <c r="I82"/>
  <c r="I75"/>
  <c r="I68"/>
  <c r="I61"/>
  <c r="I54"/>
  <c r="I47"/>
  <c r="AD114"/>
  <c r="AD107"/>
  <c r="AD100"/>
  <c r="AD93"/>
  <c r="AD86"/>
  <c r="AD79"/>
  <c r="AD72"/>
  <c r="AD65"/>
  <c r="AD58"/>
  <c r="AD51"/>
  <c r="AD112"/>
  <c r="AD105"/>
  <c r="AD98"/>
  <c r="AD91"/>
  <c r="AD84"/>
  <c r="AD77"/>
  <c r="AD70"/>
  <c r="AD63"/>
  <c r="AD56"/>
  <c r="AD49"/>
  <c r="AD111"/>
  <c r="AD104"/>
  <c r="AD97"/>
  <c r="AD90"/>
  <c r="AD83"/>
  <c r="AD76"/>
  <c r="AD69"/>
  <c r="AD62"/>
  <c r="AD55"/>
  <c r="AD48"/>
  <c r="W113"/>
  <c r="W106"/>
  <c r="W99"/>
  <c r="W92"/>
  <c r="W85"/>
  <c r="W78"/>
  <c r="W71"/>
  <c r="W64"/>
  <c r="W57"/>
  <c r="W50"/>
  <c r="I113"/>
  <c r="I106"/>
  <c r="I99"/>
  <c r="I92"/>
  <c r="I85"/>
  <c r="I78"/>
  <c r="I71"/>
  <c r="I64"/>
  <c r="I57"/>
  <c r="I50"/>
  <c r="I112"/>
  <c r="I105"/>
  <c r="I98"/>
  <c r="I91"/>
  <c r="I84"/>
  <c r="I77"/>
  <c r="I70"/>
  <c r="I63"/>
  <c r="I56"/>
  <c r="I49"/>
  <c r="AD113"/>
  <c r="AD106"/>
  <c r="AD99"/>
  <c r="AD92"/>
  <c r="AD85"/>
  <c r="AD78"/>
  <c r="AD71"/>
  <c r="AD64"/>
  <c r="AD57"/>
  <c r="AD50"/>
  <c r="P109"/>
  <c r="P102"/>
  <c r="P95"/>
  <c r="P88"/>
  <c r="P81"/>
  <c r="P74"/>
  <c r="P67"/>
  <c r="P60"/>
  <c r="P53"/>
  <c r="P46"/>
  <c r="I43"/>
  <c r="I36"/>
  <c r="I29"/>
  <c r="I22"/>
  <c r="I15"/>
  <c r="I8"/>
  <c r="I42"/>
  <c r="I35"/>
  <c r="I28"/>
  <c r="I21"/>
  <c r="I14"/>
  <c r="I7"/>
  <c r="W44"/>
  <c r="W37"/>
  <c r="W30"/>
  <c r="W23"/>
  <c r="W16"/>
  <c r="W9"/>
  <c r="I40"/>
  <c r="I33"/>
  <c r="I26"/>
  <c r="I19"/>
  <c r="I12"/>
  <c r="I5"/>
  <c r="AD44"/>
  <c r="AD37"/>
  <c r="AD30"/>
  <c r="AD23"/>
  <c r="AD16"/>
  <c r="AD9"/>
  <c r="P18"/>
  <c r="P11"/>
  <c r="P39"/>
  <c r="P4"/>
  <c r="P32"/>
  <c r="P25"/>
  <c r="AD42"/>
  <c r="AD35"/>
  <c r="AD28"/>
  <c r="AD21"/>
  <c r="AD14"/>
  <c r="AD7"/>
  <c r="AD41"/>
  <c r="AD34"/>
  <c r="AD27"/>
  <c r="AD20"/>
  <c r="AD13"/>
  <c r="AD6"/>
  <c r="W43"/>
  <c r="W36"/>
  <c r="W29"/>
  <c r="W22"/>
  <c r="W15"/>
  <c r="W8"/>
  <c r="AD43"/>
  <c r="AD36"/>
  <c r="AD29"/>
  <c r="AD22"/>
  <c r="AD15"/>
  <c r="AD8"/>
  <c r="I44"/>
  <c r="I37"/>
  <c r="I30"/>
  <c r="I23"/>
  <c r="I16"/>
  <c r="I9"/>
  <c r="I116"/>
  <c r="W116"/>
  <c r="AD116"/>
  <c r="W109" l="1"/>
  <c r="W102"/>
  <c r="W95"/>
  <c r="W88"/>
  <c r="W81"/>
  <c r="W74"/>
  <c r="W67"/>
  <c r="W60"/>
  <c r="W53"/>
  <c r="W46"/>
  <c r="I53"/>
  <c r="I81"/>
  <c r="I109"/>
  <c r="I46"/>
  <c r="I74"/>
  <c r="I102"/>
  <c r="I67"/>
  <c r="I95"/>
  <c r="I60"/>
  <c r="I88"/>
  <c r="AD67"/>
  <c r="AD95"/>
  <c r="AD60"/>
  <c r="AD88"/>
  <c r="AD53"/>
  <c r="AD81"/>
  <c r="AD109"/>
  <c r="AD46"/>
  <c r="AD74"/>
  <c r="AD102"/>
  <c r="W11"/>
  <c r="W25"/>
  <c r="W39"/>
  <c r="W4"/>
  <c r="W18"/>
  <c r="W32"/>
  <c r="I11"/>
  <c r="I25"/>
  <c r="I39"/>
  <c r="I4"/>
  <c r="I18"/>
  <c r="I32"/>
  <c r="AD39"/>
  <c r="AD25"/>
  <c r="AD18"/>
  <c r="AD11"/>
  <c r="AD4"/>
  <c r="AD32"/>
</calcChain>
</file>

<file path=xl/sharedStrings.xml><?xml version="1.0" encoding="utf-8"?>
<sst xmlns="http://schemas.openxmlformats.org/spreadsheetml/2006/main" count="533" uniqueCount="48">
  <si>
    <t>Insurer</t>
  </si>
  <si>
    <t>Sl No.</t>
  </si>
  <si>
    <t>Individual Single Premium</t>
  </si>
  <si>
    <t>Individual Non-Single Premium</t>
  </si>
  <si>
    <t>Group Single Premium</t>
  </si>
  <si>
    <t>Group Non-Single Premium</t>
  </si>
  <si>
    <t>SBI Life</t>
  </si>
  <si>
    <t>No. of Policies / Schemes</t>
  </si>
  <si>
    <t>No. of lives covered under Group Schemes</t>
  </si>
  <si>
    <t>Private Total</t>
  </si>
  <si>
    <t>Grand Total</t>
  </si>
  <si>
    <t>Sahara Life</t>
  </si>
  <si>
    <t>Shriram Life</t>
  </si>
  <si>
    <t>Bharti Axa Life</t>
  </si>
  <si>
    <t xml:space="preserve">          2. Compiled on the basis of data submitted by the Insurance companies</t>
  </si>
  <si>
    <t>Future Generali Life</t>
  </si>
  <si>
    <t>Canara HSBC OBC Life</t>
  </si>
  <si>
    <t>Max Life</t>
  </si>
  <si>
    <t>Exide Life</t>
  </si>
  <si>
    <t>PNB Met Life</t>
  </si>
  <si>
    <t>Aegon Life</t>
  </si>
  <si>
    <t>Growth in %</t>
  </si>
  <si>
    <t>Note:  1.Cumulative premium upto the month is net of cancellations which may occur during the free look period.</t>
  </si>
  <si>
    <t>Group Yearly Renewable Premium</t>
  </si>
  <si>
    <t>Aviva Life</t>
  </si>
  <si>
    <t>Bajaj Allianz Life</t>
  </si>
  <si>
    <t>ICICI Prudential Life</t>
  </si>
  <si>
    <t>IDBI Federal Life</t>
  </si>
  <si>
    <t>India First Life</t>
  </si>
  <si>
    <t>Reliance Nippon Life</t>
  </si>
  <si>
    <t>Tata AIA Life</t>
  </si>
  <si>
    <t>Aditya Birla Sun Life</t>
  </si>
  <si>
    <t>Kotak Mahindra Life</t>
  </si>
  <si>
    <t>LIC of India</t>
  </si>
  <si>
    <t>Market Share</t>
  </si>
  <si>
    <t>Sum Assured</t>
  </si>
  <si>
    <t>(Premium &amp; Sum Assured in Rs.Crore)</t>
  </si>
  <si>
    <t xml:space="preserve">First Year Premium  </t>
  </si>
  <si>
    <t>Edelweiss Tokio Life</t>
  </si>
  <si>
    <t xml:space="preserve">Star Union Dai-ichi Life </t>
  </si>
  <si>
    <t>HDFC Life</t>
  </si>
  <si>
    <t>NA</t>
  </si>
  <si>
    <t>Pramerica Life</t>
  </si>
  <si>
    <r>
      <t xml:space="preserve">New Business Statement of Life Insurers for the Period ended ended 31st December, 2020 </t>
    </r>
    <r>
      <rPr>
        <b/>
        <i/>
        <sz val="11"/>
        <rFont val="Arial"/>
        <family val="2"/>
      </rPr>
      <t>(Premium &amp; Sum Assured in Rs.Crore)</t>
    </r>
  </si>
  <si>
    <t>For December, 2019</t>
  </si>
  <si>
    <t>For December, 2020</t>
  </si>
  <si>
    <t>Up to 31st December, 2019</t>
  </si>
  <si>
    <t>Up to 31st December, 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</si>
</sst>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1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b/>
      <sz val="10"/>
      <name val="Century Gothic"/>
      <family val="2"/>
    </font>
    <font>
      <b/>
      <i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">
    <xf numFmtId="0" fontId="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center"/>
    </xf>
    <xf numFmtId="2" fontId="6" fillId="0" borderId="1" xfId="0" applyNumberFormat="1" applyFont="1" applyFill="1" applyBorder="1"/>
    <xf numFmtId="2" fontId="4" fillId="2" borderId="1" xfId="0" applyNumberFormat="1" applyFont="1" applyFill="1" applyBorder="1"/>
    <xf numFmtId="2" fontId="4" fillId="0" borderId="1" xfId="0" applyNumberFormat="1" applyFont="1" applyBorder="1"/>
    <xf numFmtId="1" fontId="6" fillId="0" borderId="1" xfId="0" applyNumberFormat="1" applyFont="1" applyFill="1" applyBorder="1"/>
    <xf numFmtId="0" fontId="5" fillId="0" borderId="1" xfId="0" applyFont="1" applyFill="1" applyBorder="1"/>
    <xf numFmtId="2" fontId="5" fillId="2" borderId="1" xfId="0" applyNumberFormat="1" applyFont="1" applyFill="1" applyBorder="1"/>
    <xf numFmtId="2" fontId="5" fillId="0" borderId="1" xfId="1" applyNumberFormat="1" applyFont="1" applyFill="1" applyBorder="1"/>
    <xf numFmtId="2" fontId="7" fillId="2" borderId="1" xfId="0" applyNumberFormat="1" applyFont="1" applyFill="1" applyBorder="1"/>
    <xf numFmtId="2" fontId="7" fillId="0" borderId="1" xfId="0" applyNumberFormat="1" applyFont="1" applyBorder="1"/>
    <xf numFmtId="1" fontId="5" fillId="2" borderId="1" xfId="0" applyNumberFormat="1" applyFont="1" applyFill="1" applyBorder="1"/>
    <xf numFmtId="1" fontId="5" fillId="0" borderId="1" xfId="1" applyNumberFormat="1" applyFont="1" applyFill="1" applyBorder="1"/>
    <xf numFmtId="2" fontId="5" fillId="0" borderId="1" xfId="0" applyNumberFormat="1" applyFont="1" applyBorder="1"/>
    <xf numFmtId="2" fontId="5" fillId="0" borderId="1" xfId="0" applyNumberFormat="1" applyFont="1" applyFill="1" applyBorder="1"/>
    <xf numFmtId="1" fontId="5" fillId="0" borderId="1" xfId="0" applyNumberFormat="1" applyFont="1" applyFill="1" applyBorder="1"/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1" applyNumberFormat="1" applyFont="1" applyFill="1" applyBorder="1"/>
    <xf numFmtId="1" fontId="5" fillId="2" borderId="1" xfId="0" applyNumberFormat="1" applyFont="1" applyFill="1" applyBorder="1" applyAlignment="1">
      <alignment horizontal="right"/>
    </xf>
    <xf numFmtId="0" fontId="6" fillId="0" borderId="0" xfId="0" applyFont="1" applyFill="1"/>
    <xf numFmtId="0" fontId="5" fillId="0" borderId="0" xfId="0" applyFont="1" applyFill="1"/>
    <xf numFmtId="0" fontId="6" fillId="0" borderId="0" xfId="0" applyFont="1" applyAlignment="1">
      <alignment wrapText="1"/>
    </xf>
    <xf numFmtId="0" fontId="5" fillId="0" borderId="1" xfId="8" applyFont="1" applyFill="1" applyBorder="1" applyAlignment="1">
      <alignment horizontal="center"/>
    </xf>
    <xf numFmtId="0" fontId="5" fillId="0" borderId="1" xfId="8" applyFont="1" applyFill="1" applyBorder="1"/>
    <xf numFmtId="0" fontId="6" fillId="0" borderId="0" xfId="0" applyFont="1" applyBorder="1"/>
    <xf numFmtId="0" fontId="5" fillId="0" borderId="0" xfId="0" applyFont="1" applyBorder="1"/>
    <xf numFmtId="0" fontId="5" fillId="0" borderId="0" xfId="8" applyFont="1"/>
    <xf numFmtId="0" fontId="1" fillId="0" borderId="0" xfId="0" applyFont="1"/>
    <xf numFmtId="0" fontId="8" fillId="0" borderId="0" xfId="0" applyFont="1"/>
    <xf numFmtId="2" fontId="7" fillId="2" borderId="1" xfId="0" applyNumberFormat="1" applyFont="1" applyFill="1" applyBorder="1" applyAlignment="1">
      <alignment horizontal="right"/>
    </xf>
    <xf numFmtId="2" fontId="4" fillId="2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4" fillId="0" borderId="2" xfId="0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6" fillId="0" borderId="3" xfId="0" quotePrefix="1" applyFont="1" applyBorder="1" applyAlignment="1">
      <alignment horizontal="left"/>
    </xf>
    <xf numFmtId="0" fontId="6" fillId="0" borderId="2" xfId="0" quotePrefix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</cellXfs>
  <cellStyles count="14">
    <cellStyle name="Comma" xfId="1" builtinId="3"/>
    <cellStyle name="Comma 2" xfId="2"/>
    <cellStyle name="Comma 2 2" xfId="3"/>
    <cellStyle name="Comma 2 3" xfId="4"/>
    <cellStyle name="Comma 2 4" xfId="5"/>
    <cellStyle name="Comma 2 5" xfId="6"/>
    <cellStyle name="Normal" xfId="0" builtinId="0"/>
    <cellStyle name="Normal 2" xfId="7"/>
    <cellStyle name="Normal 3" xfId="10"/>
    <cellStyle name="Normal 4" xfId="11"/>
    <cellStyle name="Normal 5" xfId="12"/>
    <cellStyle name="Normal 6" xfId="13"/>
    <cellStyle name="Normal_companywise Month" xfId="8"/>
    <cellStyle name="Percent 2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6"/>
  <sheetViews>
    <sheetView tabSelected="1" topLeftCell="R175" zoomScaleSheetLayoutView="50" workbookViewId="0">
      <selection activeCell="AC8" sqref="AC8"/>
    </sheetView>
  </sheetViews>
  <sheetFormatPr defaultRowHeight="14.25"/>
  <cols>
    <col min="1" max="1" width="6.42578125" style="2" customWidth="1"/>
    <col min="2" max="2" width="30.7109375" style="2" customWidth="1"/>
    <col min="3" max="21" width="12.7109375" style="2" customWidth="1"/>
    <col min="22" max="22" width="11.85546875" style="2" customWidth="1"/>
    <col min="23" max="23" width="9.140625" style="2"/>
    <col min="24" max="30" width="12.7109375" style="2" customWidth="1"/>
    <col min="31" max="16384" width="9.140625" style="2"/>
  </cols>
  <sheetData>
    <row r="1" spans="1:30" ht="15">
      <c r="A1" s="40" t="s">
        <v>43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8" t="s">
        <v>36</v>
      </c>
      <c r="M1" s="38"/>
      <c r="N1" s="38"/>
      <c r="O1" s="38"/>
      <c r="P1" s="38"/>
      <c r="Q1" s="38" t="s">
        <v>36</v>
      </c>
      <c r="R1" s="38"/>
      <c r="S1" s="38"/>
      <c r="T1" s="38"/>
      <c r="U1" s="38"/>
      <c r="V1" s="38"/>
      <c r="W1" s="38"/>
      <c r="X1" s="38" t="s">
        <v>36</v>
      </c>
      <c r="Y1" s="38"/>
      <c r="Z1" s="38"/>
      <c r="AA1" s="38"/>
      <c r="AB1" s="38"/>
      <c r="AC1" s="38"/>
      <c r="AD1" s="38"/>
    </row>
    <row r="2" spans="1:30" s="31" customFormat="1" ht="41.25" customHeight="1">
      <c r="A2" s="39" t="s">
        <v>1</v>
      </c>
      <c r="B2" s="39" t="s">
        <v>0</v>
      </c>
      <c r="C2" s="39" t="s">
        <v>37</v>
      </c>
      <c r="D2" s="39"/>
      <c r="E2" s="39"/>
      <c r="F2" s="39"/>
      <c r="G2" s="39"/>
      <c r="H2" s="39"/>
      <c r="I2" s="39"/>
      <c r="J2" s="39" t="s">
        <v>7</v>
      </c>
      <c r="K2" s="39"/>
      <c r="L2" s="39"/>
      <c r="M2" s="39"/>
      <c r="N2" s="39"/>
      <c r="O2" s="39"/>
      <c r="P2" s="39"/>
      <c r="Q2" s="42" t="s">
        <v>8</v>
      </c>
      <c r="R2" s="42"/>
      <c r="S2" s="42"/>
      <c r="T2" s="42"/>
      <c r="U2" s="42"/>
      <c r="V2" s="42"/>
      <c r="W2" s="42"/>
      <c r="X2" s="39" t="s">
        <v>35</v>
      </c>
      <c r="Y2" s="39"/>
      <c r="Z2" s="39"/>
      <c r="AA2" s="39"/>
      <c r="AB2" s="39"/>
      <c r="AC2" s="39"/>
      <c r="AD2" s="39"/>
    </row>
    <row r="3" spans="1:30" s="32" customFormat="1" ht="39.75" customHeight="1">
      <c r="A3" s="39"/>
      <c r="B3" s="39"/>
      <c r="C3" s="35" t="s">
        <v>44</v>
      </c>
      <c r="D3" s="35" t="s">
        <v>45</v>
      </c>
      <c r="E3" s="36" t="s">
        <v>21</v>
      </c>
      <c r="F3" s="37" t="s">
        <v>46</v>
      </c>
      <c r="G3" s="37" t="s">
        <v>47</v>
      </c>
      <c r="H3" s="36" t="s">
        <v>21</v>
      </c>
      <c r="I3" s="36" t="s">
        <v>34</v>
      </c>
      <c r="J3" s="35" t="s">
        <v>44</v>
      </c>
      <c r="K3" s="35" t="s">
        <v>45</v>
      </c>
      <c r="L3" s="36" t="s">
        <v>21</v>
      </c>
      <c r="M3" s="37" t="s">
        <v>46</v>
      </c>
      <c r="N3" s="37" t="s">
        <v>47</v>
      </c>
      <c r="O3" s="36" t="s">
        <v>21</v>
      </c>
      <c r="P3" s="36" t="s">
        <v>34</v>
      </c>
      <c r="Q3" s="35" t="s">
        <v>44</v>
      </c>
      <c r="R3" s="35" t="s">
        <v>45</v>
      </c>
      <c r="S3" s="36" t="s">
        <v>21</v>
      </c>
      <c r="T3" s="37" t="s">
        <v>46</v>
      </c>
      <c r="U3" s="37" t="s">
        <v>47</v>
      </c>
      <c r="V3" s="36" t="s">
        <v>21</v>
      </c>
      <c r="W3" s="36" t="s">
        <v>34</v>
      </c>
      <c r="X3" s="35" t="s">
        <v>44</v>
      </c>
      <c r="Y3" s="35" t="s">
        <v>45</v>
      </c>
      <c r="Z3" s="36" t="s">
        <v>21</v>
      </c>
      <c r="AA3" s="37" t="s">
        <v>46</v>
      </c>
      <c r="AB3" s="37" t="s">
        <v>47</v>
      </c>
      <c r="AC3" s="36" t="s">
        <v>21</v>
      </c>
      <c r="AD3" s="36" t="s">
        <v>34</v>
      </c>
    </row>
    <row r="4" spans="1:30" s="3" customFormat="1" ht="15">
      <c r="A4" s="4">
        <v>1</v>
      </c>
      <c r="B4" s="5" t="s">
        <v>31</v>
      </c>
      <c r="C4" s="6">
        <f>C5+C6+C7+C8+C9</f>
        <v>318.54563673326567</v>
      </c>
      <c r="D4" s="6">
        <f>D5+D6+D7+D8+D9</f>
        <v>514.04119293255508</v>
      </c>
      <c r="E4" s="7">
        <f t="shared" ref="E4:E9" si="0">((D4-C4)/C4)*100</f>
        <v>61.371286765728861</v>
      </c>
      <c r="F4" s="6">
        <f>F5+F6+F7+F8+F9</f>
        <v>2519.3602642098572</v>
      </c>
      <c r="G4" s="6">
        <f>G5+G6+G7+G8+G9</f>
        <v>3227.4251071096228</v>
      </c>
      <c r="H4" s="7">
        <f t="shared" ref="H4:H9" si="1">((G4-F4)/F4)*100</f>
        <v>28.104946043587571</v>
      </c>
      <c r="I4" s="8">
        <f>(G4/G$179)*100</f>
        <v>1.6893410514206959</v>
      </c>
      <c r="J4" s="9">
        <f>J5+J6+J7+J8+J9</f>
        <v>26833</v>
      </c>
      <c r="K4" s="9">
        <f>K5+K6+K7+K8+K9</f>
        <v>25258</v>
      </c>
      <c r="L4" s="7">
        <f t="shared" ref="L4:L9" si="2">((K4-J4)/J4)*100</f>
        <v>-5.8696381321507101</v>
      </c>
      <c r="M4" s="9">
        <f>M5+M6+M7+M8+M9</f>
        <v>189921</v>
      </c>
      <c r="N4" s="9">
        <f>N5+N6+N7+N8+N9</f>
        <v>179496</v>
      </c>
      <c r="O4" s="7">
        <f t="shared" ref="O4:O9" si="3">((N4-M4)/M4)*100</f>
        <v>-5.4891244254189893</v>
      </c>
      <c r="P4" s="8">
        <f>(N4/N$179)*100</f>
        <v>1.1008309404292453</v>
      </c>
      <c r="Q4" s="9">
        <f>Q5+Q6+Q7+Q8+Q9</f>
        <v>225009</v>
      </c>
      <c r="R4" s="9">
        <f>R5+R6+R7+R8+R9</f>
        <v>153275</v>
      </c>
      <c r="S4" s="7">
        <f t="shared" ref="S4:S9" si="4">((R4-Q4)/Q4)*100</f>
        <v>-31.88050255767547</v>
      </c>
      <c r="T4" s="9">
        <f>T5+T6+T7+T8+T9</f>
        <v>2262722</v>
      </c>
      <c r="U4" s="9">
        <f>U5+U6+U7+U8+U9</f>
        <v>1032809</v>
      </c>
      <c r="V4" s="7">
        <f t="shared" ref="V4:V9" si="5">((U4-T4)/T4)*100</f>
        <v>-54.355462138079716</v>
      </c>
      <c r="W4" s="8">
        <f>(U4/U$179)*100</f>
        <v>1.002353841720546</v>
      </c>
      <c r="X4" s="6">
        <f>X5+X6+X7+X8+X9</f>
        <v>17345.655497687003</v>
      </c>
      <c r="Y4" s="6">
        <f>Y5+Y6+Y7+Y8+Y9</f>
        <v>14720.070268710002</v>
      </c>
      <c r="Z4" s="7">
        <f t="shared" ref="Z4:Z9" si="6">((Y4-X4)/X4)*100</f>
        <v>-15.136846395497223</v>
      </c>
      <c r="AA4" s="6">
        <f>AA5+AA6+AA7+AA8+AA9</f>
        <v>150916.84831148997</v>
      </c>
      <c r="AB4" s="6">
        <f>AB5+AB6+AB7+AB8+AB9</f>
        <v>150778.71686542299</v>
      </c>
      <c r="AC4" s="7">
        <f t="shared" ref="AC4:AC9" si="7">((AB4-AA4)/AA4)*100</f>
        <v>-9.1528180990024896E-2</v>
      </c>
      <c r="AD4" s="8">
        <f>(AB4/AB$179)*100</f>
        <v>4.7550410419408866</v>
      </c>
    </row>
    <row r="5" spans="1:30">
      <c r="A5" s="4"/>
      <c r="B5" s="10" t="s">
        <v>2</v>
      </c>
      <c r="C5" s="12">
        <v>10.775538823</v>
      </c>
      <c r="D5" s="12">
        <v>13.588704392197101</v>
      </c>
      <c r="E5" s="13">
        <f t="shared" si="0"/>
        <v>26.106959618506508</v>
      </c>
      <c r="F5" s="12">
        <v>81.791331311182844</v>
      </c>
      <c r="G5" s="12">
        <v>89.766440140197119</v>
      </c>
      <c r="H5" s="13">
        <f t="shared" si="1"/>
        <v>9.7505551030490256</v>
      </c>
      <c r="I5" s="14">
        <f>(G5/G$180)*100</f>
        <v>0.28138507530848045</v>
      </c>
      <c r="J5" s="16">
        <v>249</v>
      </c>
      <c r="K5" s="16">
        <v>196</v>
      </c>
      <c r="L5" s="13">
        <f t="shared" si="2"/>
        <v>-21.285140562248998</v>
      </c>
      <c r="M5" s="16">
        <v>2325</v>
      </c>
      <c r="N5" s="16">
        <v>1387</v>
      </c>
      <c r="O5" s="13">
        <f t="shared" si="3"/>
        <v>-40.344086021505376</v>
      </c>
      <c r="P5" s="14">
        <f>(N5/N$180)*100</f>
        <v>0.17069886848925964</v>
      </c>
      <c r="Q5" s="15">
        <v>0</v>
      </c>
      <c r="R5" s="15">
        <v>0</v>
      </c>
      <c r="S5" s="33" t="s">
        <v>41</v>
      </c>
      <c r="T5" s="16">
        <v>0</v>
      </c>
      <c r="U5" s="16">
        <v>0</v>
      </c>
      <c r="V5" s="33" t="s">
        <v>41</v>
      </c>
      <c r="W5" s="33" t="s">
        <v>41</v>
      </c>
      <c r="X5" s="12">
        <v>16.675119712000321</v>
      </c>
      <c r="Y5" s="12">
        <v>17.9012563779999</v>
      </c>
      <c r="Z5" s="13">
        <f t="shared" si="6"/>
        <v>7.3530906354884209</v>
      </c>
      <c r="AA5" s="12">
        <v>177.02221450800019</v>
      </c>
      <c r="AB5" s="12">
        <v>154.08239374099986</v>
      </c>
      <c r="AC5" s="13">
        <f t="shared" si="7"/>
        <v>-12.958724322118117</v>
      </c>
      <c r="AD5" s="14">
        <f>(AB5/AB$180)*100</f>
        <v>0.58030472087617391</v>
      </c>
    </row>
    <row r="6" spans="1:30">
      <c r="A6" s="4"/>
      <c r="B6" s="10" t="s">
        <v>3</v>
      </c>
      <c r="C6" s="12">
        <v>201.67710753226592</v>
      </c>
      <c r="D6" s="12">
        <v>241.469244535358</v>
      </c>
      <c r="E6" s="13">
        <f t="shared" si="0"/>
        <v>19.730616672358718</v>
      </c>
      <c r="F6" s="12">
        <v>1179.7571611186743</v>
      </c>
      <c r="G6" s="12">
        <v>1247.1373160114263</v>
      </c>
      <c r="H6" s="13">
        <f t="shared" si="1"/>
        <v>5.7113579907292529</v>
      </c>
      <c r="I6" s="14">
        <f>(G6/G$181)*100</f>
        <v>2.7876303925412835</v>
      </c>
      <c r="J6" s="16">
        <v>26508</v>
      </c>
      <c r="K6" s="16">
        <v>25035</v>
      </c>
      <c r="L6" s="13">
        <f t="shared" si="2"/>
        <v>-5.5568130375735629</v>
      </c>
      <c r="M6" s="16">
        <v>187086</v>
      </c>
      <c r="N6" s="16">
        <v>177691</v>
      </c>
      <c r="O6" s="13">
        <f t="shared" si="3"/>
        <v>-5.0217547010465777</v>
      </c>
      <c r="P6" s="14">
        <f>(N6/N$181)*100</f>
        <v>1.1488760100211373</v>
      </c>
      <c r="Q6" s="15">
        <v>0</v>
      </c>
      <c r="R6" s="15">
        <v>0</v>
      </c>
      <c r="S6" s="33" t="s">
        <v>41</v>
      </c>
      <c r="T6" s="16">
        <v>0</v>
      </c>
      <c r="U6" s="16">
        <v>0</v>
      </c>
      <c r="V6" s="33" t="s">
        <v>41</v>
      </c>
      <c r="W6" s="33" t="s">
        <v>41</v>
      </c>
      <c r="X6" s="12">
        <v>4808.5466868000003</v>
      </c>
      <c r="Y6" s="12">
        <v>4764.2568871399999</v>
      </c>
      <c r="Z6" s="13">
        <f t="shared" si="6"/>
        <v>-0.92106414983098517</v>
      </c>
      <c r="AA6" s="12">
        <v>35266.093187761988</v>
      </c>
      <c r="AB6" s="12">
        <v>31964.763676371997</v>
      </c>
      <c r="AC6" s="13">
        <f t="shared" si="7"/>
        <v>-9.3611999883662076</v>
      </c>
      <c r="AD6" s="14">
        <f>(AB6/AB$181)*100</f>
        <v>2.4870550486010079</v>
      </c>
    </row>
    <row r="7" spans="1:30">
      <c r="A7" s="4"/>
      <c r="B7" s="10" t="s">
        <v>4</v>
      </c>
      <c r="C7" s="12">
        <v>100.52671808699986</v>
      </c>
      <c r="D7" s="12">
        <v>256.842488049</v>
      </c>
      <c r="E7" s="13">
        <f t="shared" si="0"/>
        <v>155.49674050506474</v>
      </c>
      <c r="F7" s="12">
        <v>1200.8095307870001</v>
      </c>
      <c r="G7" s="12">
        <v>1779.9978762019996</v>
      </c>
      <c r="H7" s="13">
        <f t="shared" si="1"/>
        <v>48.233156930009088</v>
      </c>
      <c r="I7" s="14">
        <f>(G7/G$182)*100</f>
        <v>1.6971999379246483</v>
      </c>
      <c r="J7" s="16">
        <v>24</v>
      </c>
      <c r="K7" s="16">
        <v>5</v>
      </c>
      <c r="L7" s="13">
        <f t="shared" si="2"/>
        <v>-79.166666666666657</v>
      </c>
      <c r="M7" s="16">
        <v>75</v>
      </c>
      <c r="N7" s="16">
        <v>40</v>
      </c>
      <c r="O7" s="13">
        <f t="shared" si="3"/>
        <v>-46.666666666666664</v>
      </c>
      <c r="P7" s="14">
        <f>(N7/N$182)*100</f>
        <v>4.0241448692152915</v>
      </c>
      <c r="Q7" s="15">
        <v>106625</v>
      </c>
      <c r="R7" s="15">
        <v>91325</v>
      </c>
      <c r="S7" s="13">
        <f t="shared" si="4"/>
        <v>-14.349355216881593</v>
      </c>
      <c r="T7" s="16">
        <v>1165187</v>
      </c>
      <c r="U7" s="16">
        <v>424271</v>
      </c>
      <c r="V7" s="13">
        <f t="shared" si="5"/>
        <v>-63.58773312781554</v>
      </c>
      <c r="W7" s="14">
        <f>(U7/U$182)*100</f>
        <v>0.84081114511006272</v>
      </c>
      <c r="X7" s="12">
        <v>943.16782929999999</v>
      </c>
      <c r="Y7" s="12">
        <v>1101.4047473000001</v>
      </c>
      <c r="Z7" s="13">
        <f t="shared" si="6"/>
        <v>16.777175077890462</v>
      </c>
      <c r="AA7" s="12">
        <v>7096.0793513699991</v>
      </c>
      <c r="AB7" s="12">
        <v>5864.4822743100012</v>
      </c>
      <c r="AC7" s="13">
        <f t="shared" si="7"/>
        <v>-17.356021770278268</v>
      </c>
      <c r="AD7" s="14">
        <f>(AB7/AB$182)*100</f>
        <v>1.0309832073020575</v>
      </c>
    </row>
    <row r="8" spans="1:30">
      <c r="A8" s="4"/>
      <c r="B8" s="10" t="s">
        <v>5</v>
      </c>
      <c r="C8" s="12">
        <v>0.30887384599999995</v>
      </c>
      <c r="D8" s="12">
        <v>-0.43965447599999896</v>
      </c>
      <c r="E8" s="13">
        <f t="shared" si="0"/>
        <v>-242.3411148899927</v>
      </c>
      <c r="F8" s="12">
        <v>3.7245023789999991</v>
      </c>
      <c r="G8" s="12">
        <v>53.505036229000012</v>
      </c>
      <c r="H8" s="13">
        <f t="shared" si="1"/>
        <v>1336.5687220574607</v>
      </c>
      <c r="I8" s="14">
        <f>(G8/G$183)*100</f>
        <v>1.0233630133854057</v>
      </c>
      <c r="J8" s="16">
        <v>0</v>
      </c>
      <c r="K8" s="16">
        <v>0</v>
      </c>
      <c r="L8" s="33" t="s">
        <v>41</v>
      </c>
      <c r="M8" s="16">
        <v>2</v>
      </c>
      <c r="N8" s="16">
        <v>1</v>
      </c>
      <c r="O8" s="13">
        <f t="shared" si="3"/>
        <v>-50</v>
      </c>
      <c r="P8" s="14">
        <f>(N8/N$183)*100</f>
        <v>1.9992003198720514E-2</v>
      </c>
      <c r="Q8" s="15">
        <v>18</v>
      </c>
      <c r="R8" s="15">
        <v>0</v>
      </c>
      <c r="S8" s="13">
        <f t="shared" si="4"/>
        <v>-100</v>
      </c>
      <c r="T8" s="16">
        <v>42</v>
      </c>
      <c r="U8" s="16">
        <v>108</v>
      </c>
      <c r="V8" s="13">
        <f t="shared" si="5"/>
        <v>157.14285714285714</v>
      </c>
      <c r="W8" s="14">
        <f>(U8/U$183)*100</f>
        <v>4.7102786129799576E-3</v>
      </c>
      <c r="X8" s="12">
        <v>0</v>
      </c>
      <c r="Y8" s="12">
        <v>0</v>
      </c>
      <c r="Z8" s="33" t="s">
        <v>41</v>
      </c>
      <c r="AA8" s="12">
        <v>0</v>
      </c>
      <c r="AB8" s="12">
        <v>0</v>
      </c>
      <c r="AC8" s="33" t="s">
        <v>41</v>
      </c>
      <c r="AD8" s="14">
        <f>(AB8/AB$183)*100</f>
        <v>0</v>
      </c>
    </row>
    <row r="9" spans="1:30">
      <c r="A9" s="4"/>
      <c r="B9" s="10" t="s">
        <v>23</v>
      </c>
      <c r="C9" s="12">
        <v>5.2573984449998612</v>
      </c>
      <c r="D9" s="12">
        <v>2.580410431999999</v>
      </c>
      <c r="E9" s="13">
        <f t="shared" si="0"/>
        <v>-50.918492121247873</v>
      </c>
      <c r="F9" s="12">
        <v>53.277738614000228</v>
      </c>
      <c r="G9" s="12">
        <v>57.018438527000001</v>
      </c>
      <c r="H9" s="13">
        <f t="shared" si="1"/>
        <v>7.0211311709404995</v>
      </c>
      <c r="I9" s="14">
        <f>(G9/G$184)*100</f>
        <v>1.3261211004052671</v>
      </c>
      <c r="J9" s="16">
        <v>52</v>
      </c>
      <c r="K9" s="16">
        <v>22</v>
      </c>
      <c r="L9" s="13">
        <f t="shared" si="2"/>
        <v>-57.692307692307686</v>
      </c>
      <c r="M9" s="16">
        <v>433</v>
      </c>
      <c r="N9" s="16">
        <v>377</v>
      </c>
      <c r="O9" s="13">
        <f t="shared" si="3"/>
        <v>-12.933025404157044</v>
      </c>
      <c r="P9" s="14">
        <f>(N9/N$184)*100</f>
        <v>1.8430701539965777</v>
      </c>
      <c r="Q9" s="15">
        <v>118366</v>
      </c>
      <c r="R9" s="15">
        <v>61950</v>
      </c>
      <c r="S9" s="13">
        <f t="shared" si="4"/>
        <v>-47.662335467955323</v>
      </c>
      <c r="T9" s="16">
        <v>1097493</v>
      </c>
      <c r="U9" s="16">
        <v>608430</v>
      </c>
      <c r="V9" s="13">
        <f t="shared" si="5"/>
        <v>-44.561833196202613</v>
      </c>
      <c r="W9" s="14">
        <f>(U9/U$184)*100</f>
        <v>1.2099444415498775</v>
      </c>
      <c r="X9" s="12">
        <v>11577.265861875001</v>
      </c>
      <c r="Y9" s="12">
        <v>8836.5073778920014</v>
      </c>
      <c r="Z9" s="13">
        <f t="shared" si="6"/>
        <v>-23.673624815065956</v>
      </c>
      <c r="AA9" s="12">
        <v>108377.65355784999</v>
      </c>
      <c r="AB9" s="12">
        <v>112795.388521</v>
      </c>
      <c r="AC9" s="13">
        <f t="shared" si="7"/>
        <v>4.0762415665254323</v>
      </c>
      <c r="AD9" s="14">
        <f>(AB9/AB$184)*100</f>
        <v>9.340362607969114</v>
      </c>
    </row>
    <row r="10" spans="1:30">
      <c r="A10" s="4"/>
      <c r="B10" s="10"/>
      <c r="C10" s="12"/>
      <c r="D10" s="12"/>
      <c r="E10" s="13"/>
      <c r="F10" s="12"/>
      <c r="G10" s="12"/>
      <c r="H10" s="13"/>
      <c r="I10" s="14"/>
      <c r="J10" s="16"/>
      <c r="K10" s="16"/>
      <c r="L10" s="13"/>
      <c r="M10" s="16"/>
      <c r="N10" s="16"/>
      <c r="O10" s="13"/>
      <c r="P10" s="14"/>
      <c r="Q10" s="15"/>
      <c r="R10" s="15"/>
      <c r="S10" s="13"/>
      <c r="T10" s="16"/>
      <c r="U10" s="16"/>
      <c r="V10" s="13"/>
      <c r="W10" s="14"/>
      <c r="X10" s="12"/>
      <c r="Y10" s="12"/>
      <c r="Z10" s="13"/>
      <c r="AA10" s="12"/>
      <c r="AB10" s="12"/>
      <c r="AC10" s="13"/>
      <c r="AD10" s="14"/>
    </row>
    <row r="11" spans="1:30" ht="15">
      <c r="A11" s="4">
        <v>2</v>
      </c>
      <c r="B11" s="5" t="s">
        <v>20</v>
      </c>
      <c r="C11" s="6">
        <f>C12+C13+C14+C15+C16</f>
        <v>7.4428772789999975</v>
      </c>
      <c r="D11" s="6">
        <f>D12+D13+D14+D15+D16</f>
        <v>2.0421099460000143</v>
      </c>
      <c r="E11" s="7">
        <f t="shared" ref="E11:E16" si="8">((D11-C11)/C11)*100</f>
        <v>-72.562896451862684</v>
      </c>
      <c r="F11" s="6">
        <f>F12+F13+F14+F15+F16</f>
        <v>66.804767921999996</v>
      </c>
      <c r="G11" s="6">
        <f>G12+G13+G14+G15+G16</f>
        <v>46.138957611000023</v>
      </c>
      <c r="H11" s="7">
        <f t="shared" ref="H11:H16" si="9">((G11-F11)/F11)*100</f>
        <v>-30.934633790104606</v>
      </c>
      <c r="I11" s="8">
        <f>(G11/G$179)*100</f>
        <v>2.415065650642664E-2</v>
      </c>
      <c r="J11" s="9">
        <f>J12+J13+J14+J15+J16</f>
        <v>1698</v>
      </c>
      <c r="K11" s="9">
        <f>K12+K13+K14+K15+K16</f>
        <v>640</v>
      </c>
      <c r="L11" s="7">
        <f t="shared" ref="L11:L16" si="10">((K11-J11)/J11)*100</f>
        <v>-62.30859835100118</v>
      </c>
      <c r="M11" s="9">
        <f>M12+M13+M14+M15+M16</f>
        <v>32355</v>
      </c>
      <c r="N11" s="9">
        <f>N12+N13+N14+N15+N16</f>
        <v>11942</v>
      </c>
      <c r="O11" s="7">
        <f t="shared" ref="O11:O16" si="11">((N11-M11)/M11)*100</f>
        <v>-63.090712409210326</v>
      </c>
      <c r="P11" s="8">
        <f>(N11/N$179)*100</f>
        <v>7.3239086612548743E-2</v>
      </c>
      <c r="Q11" s="9">
        <f>Q12+Q13+Q14+Q15+Q16</f>
        <v>36562</v>
      </c>
      <c r="R11" s="9">
        <f>R12+R13+R14+R15+R16</f>
        <v>13584</v>
      </c>
      <c r="S11" s="7">
        <f t="shared" ref="S11:S16" si="12">((R11-Q11)/Q11)*100</f>
        <v>-62.846671407472243</v>
      </c>
      <c r="T11" s="9">
        <f>T12+T13+T14+T15+T16</f>
        <v>185719</v>
      </c>
      <c r="U11" s="9">
        <f>U12+U13+U14+U15+U16</f>
        <v>89831</v>
      </c>
      <c r="V11" s="7">
        <f t="shared" ref="V11:V16" si="13">((U11-T11)/T11)*100</f>
        <v>-51.630689374808178</v>
      </c>
      <c r="W11" s="8">
        <f>(U11/U$179)*100</f>
        <v>8.7182090740493504E-2</v>
      </c>
      <c r="X11" s="6">
        <f>X12+X13+X14+X15+X16</f>
        <v>3966.6325850000003</v>
      </c>
      <c r="Y11" s="6">
        <f>Y12+Y13+Y14+Y15+Y16</f>
        <v>4032.8829430459996</v>
      </c>
      <c r="Z11" s="7">
        <f t="shared" ref="Z11:Z16" si="14">((Y11-X11)/X11)*100</f>
        <v>1.6701914439095771</v>
      </c>
      <c r="AA11" s="6">
        <f>AA12+AA13+AA14+AA15+AA16</f>
        <v>27948.577102099996</v>
      </c>
      <c r="AB11" s="6">
        <f>AB12+AB13+AB14+AB15+AB16</f>
        <v>24897.127930745999</v>
      </c>
      <c r="AC11" s="7">
        <f t="shared" ref="AC11:AC16" si="15">((AB11-AA11)/AA11)*100</f>
        <v>-10.918084166527096</v>
      </c>
      <c r="AD11" s="8">
        <f>(AB11/AB$179)*100</f>
        <v>0.78516960217147758</v>
      </c>
    </row>
    <row r="12" spans="1:30">
      <c r="A12" s="4"/>
      <c r="B12" s="10" t="s">
        <v>2</v>
      </c>
      <c r="C12" s="18">
        <v>0.16219999999999998</v>
      </c>
      <c r="D12" s="18">
        <v>2.6011134000013026E-2</v>
      </c>
      <c r="E12" s="13">
        <f t="shared" si="8"/>
        <v>-83.963542540065944</v>
      </c>
      <c r="F12" s="18">
        <v>2.2093145520000004</v>
      </c>
      <c r="G12" s="18">
        <v>0.46129736000001303</v>
      </c>
      <c r="H12" s="13">
        <f t="shared" si="9"/>
        <v>-79.120340307249606</v>
      </c>
      <c r="I12" s="14">
        <f>(G12/G$180)*100</f>
        <v>1.4459991081353116E-3</v>
      </c>
      <c r="J12" s="19">
        <v>2</v>
      </c>
      <c r="K12" s="19">
        <v>1</v>
      </c>
      <c r="L12" s="13">
        <f t="shared" si="10"/>
        <v>-50</v>
      </c>
      <c r="M12" s="19">
        <v>15032</v>
      </c>
      <c r="N12" s="19">
        <v>17</v>
      </c>
      <c r="O12" s="13">
        <f t="shared" si="11"/>
        <v>-99.886907929749867</v>
      </c>
      <c r="P12" s="14">
        <f>(N12/N$180)*100</f>
        <v>2.0921995416852295E-3</v>
      </c>
      <c r="Q12" s="15">
        <v>0</v>
      </c>
      <c r="R12" s="15">
        <v>0</v>
      </c>
      <c r="S12" s="33" t="s">
        <v>41</v>
      </c>
      <c r="T12" s="19">
        <v>0</v>
      </c>
      <c r="U12" s="19">
        <v>0</v>
      </c>
      <c r="V12" s="33" t="s">
        <v>41</v>
      </c>
      <c r="W12" s="33" t="s">
        <v>41</v>
      </c>
      <c r="X12" s="18">
        <v>0.15620800000000001</v>
      </c>
      <c r="Y12" s="18">
        <v>1</v>
      </c>
      <c r="Z12" s="13">
        <f t="shared" si="14"/>
        <v>540.17207825463481</v>
      </c>
      <c r="AA12" s="18">
        <v>42.465798000000007</v>
      </c>
      <c r="AB12" s="18">
        <v>14.15</v>
      </c>
      <c r="AC12" s="13">
        <f t="shared" si="15"/>
        <v>-66.679067234295246</v>
      </c>
      <c r="AD12" s="14">
        <f>(AB12/AB$180)*100</f>
        <v>5.329169414514949E-2</v>
      </c>
    </row>
    <row r="13" spans="1:30" s="3" customFormat="1" ht="15">
      <c r="A13" s="4"/>
      <c r="B13" s="10" t="s">
        <v>3</v>
      </c>
      <c r="C13" s="18">
        <v>5.6340321219999971</v>
      </c>
      <c r="D13" s="18">
        <v>1.3241790700000013</v>
      </c>
      <c r="E13" s="13">
        <f t="shared" si="8"/>
        <v>-76.496778127528003</v>
      </c>
      <c r="F13" s="18">
        <v>52.094166698000002</v>
      </c>
      <c r="G13" s="18">
        <v>30.049065862000006</v>
      </c>
      <c r="H13" s="13">
        <f t="shared" si="9"/>
        <v>-42.317791479033964</v>
      </c>
      <c r="I13" s="14">
        <f>(G13/G$181)*100</f>
        <v>6.7166372290329651E-2</v>
      </c>
      <c r="J13" s="19">
        <v>1687</v>
      </c>
      <c r="K13" s="19">
        <v>638</v>
      </c>
      <c r="L13" s="13">
        <f t="shared" si="10"/>
        <v>-62.181387077652637</v>
      </c>
      <c r="M13" s="19">
        <v>17242</v>
      </c>
      <c r="N13" s="19">
        <v>11875</v>
      </c>
      <c r="O13" s="13">
        <f t="shared" si="11"/>
        <v>-31.127479410741216</v>
      </c>
      <c r="P13" s="14">
        <f>(N13/N$181)*100</f>
        <v>7.6778804886015642E-2</v>
      </c>
      <c r="Q13" s="15">
        <v>0</v>
      </c>
      <c r="R13" s="15">
        <v>0</v>
      </c>
      <c r="S13" s="33" t="s">
        <v>41</v>
      </c>
      <c r="T13" s="19">
        <v>0</v>
      </c>
      <c r="U13" s="19">
        <v>0</v>
      </c>
      <c r="V13" s="33" t="s">
        <v>41</v>
      </c>
      <c r="W13" s="33" t="s">
        <v>41</v>
      </c>
      <c r="X13" s="18">
        <v>1096.3402699999999</v>
      </c>
      <c r="Y13" s="18">
        <v>595.19522089999998</v>
      </c>
      <c r="Z13" s="13">
        <f t="shared" si="14"/>
        <v>-45.710721644841158</v>
      </c>
      <c r="AA13" s="18">
        <v>11190.8734888</v>
      </c>
      <c r="AB13" s="18">
        <v>8152.5974473999995</v>
      </c>
      <c r="AC13" s="13">
        <f t="shared" si="15"/>
        <v>-27.149587960589084</v>
      </c>
      <c r="AD13" s="14">
        <f>(AB13/AB$181)*100</f>
        <v>0.6343221819517354</v>
      </c>
    </row>
    <row r="14" spans="1:30" s="3" customFormat="1" ht="15">
      <c r="A14" s="4"/>
      <c r="B14" s="10" t="s">
        <v>4</v>
      </c>
      <c r="C14" s="18">
        <v>0</v>
      </c>
      <c r="D14" s="18">
        <v>0</v>
      </c>
      <c r="E14" s="33" t="s">
        <v>41</v>
      </c>
      <c r="F14" s="18">
        <v>1.0822620999999999</v>
      </c>
      <c r="G14" s="18">
        <v>5.2349755000000009</v>
      </c>
      <c r="H14" s="13">
        <f t="shared" si="9"/>
        <v>383.70681187117259</v>
      </c>
      <c r="I14" s="14">
        <f>(G14/G$182)*100</f>
        <v>4.991466682305626E-3</v>
      </c>
      <c r="J14" s="19">
        <v>0</v>
      </c>
      <c r="K14" s="19">
        <v>0</v>
      </c>
      <c r="L14" s="33" t="s">
        <v>41</v>
      </c>
      <c r="M14" s="19">
        <v>0</v>
      </c>
      <c r="N14" s="19">
        <v>0</v>
      </c>
      <c r="O14" s="33" t="s">
        <v>41</v>
      </c>
      <c r="P14" s="14">
        <f>(N14/N$182)*100</f>
        <v>0</v>
      </c>
      <c r="Q14" s="15">
        <v>0</v>
      </c>
      <c r="R14" s="15">
        <v>0</v>
      </c>
      <c r="S14" s="33" t="s">
        <v>41</v>
      </c>
      <c r="T14" s="19">
        <v>0</v>
      </c>
      <c r="U14" s="19">
        <v>0</v>
      </c>
      <c r="V14" s="33" t="s">
        <v>41</v>
      </c>
      <c r="W14" s="14">
        <f>(U14/U$182)*100</f>
        <v>0</v>
      </c>
      <c r="X14" s="18">
        <v>0</v>
      </c>
      <c r="Y14" s="18">
        <v>0</v>
      </c>
      <c r="Z14" s="33" t="s">
        <v>41</v>
      </c>
      <c r="AA14" s="18">
        <v>0</v>
      </c>
      <c r="AB14" s="18">
        <v>0</v>
      </c>
      <c r="AC14" s="33" t="s">
        <v>41</v>
      </c>
      <c r="AD14" s="14">
        <f>(AB14/AB$182)*100</f>
        <v>0</v>
      </c>
    </row>
    <row r="15" spans="1:30">
      <c r="A15" s="4"/>
      <c r="B15" s="10" t="s">
        <v>5</v>
      </c>
      <c r="C15" s="18">
        <v>0</v>
      </c>
      <c r="D15" s="18">
        <v>0</v>
      </c>
      <c r="E15" s="33" t="s">
        <v>41</v>
      </c>
      <c r="F15" s="18">
        <v>0</v>
      </c>
      <c r="G15" s="18">
        <v>0</v>
      </c>
      <c r="H15" s="33" t="s">
        <v>41</v>
      </c>
      <c r="I15" s="14">
        <f>(G15/G$183)*100</f>
        <v>0</v>
      </c>
      <c r="J15" s="19">
        <v>0</v>
      </c>
      <c r="K15" s="19">
        <v>0</v>
      </c>
      <c r="L15" s="33" t="s">
        <v>41</v>
      </c>
      <c r="M15" s="19">
        <v>0</v>
      </c>
      <c r="N15" s="19">
        <v>0</v>
      </c>
      <c r="O15" s="33" t="s">
        <v>41</v>
      </c>
      <c r="P15" s="14">
        <f>(N15/N$183)*100</f>
        <v>0</v>
      </c>
      <c r="Q15" s="15">
        <v>0</v>
      </c>
      <c r="R15" s="15">
        <v>0</v>
      </c>
      <c r="S15" s="33" t="s">
        <v>41</v>
      </c>
      <c r="T15" s="19">
        <v>0</v>
      </c>
      <c r="U15" s="19">
        <v>0</v>
      </c>
      <c r="V15" s="33" t="s">
        <v>41</v>
      </c>
      <c r="W15" s="14">
        <f>(U15/U$183)*100</f>
        <v>0</v>
      </c>
      <c r="X15" s="18">
        <v>0</v>
      </c>
      <c r="Y15" s="18">
        <v>0</v>
      </c>
      <c r="Z15" s="33" t="s">
        <v>41</v>
      </c>
      <c r="AA15" s="18">
        <v>0</v>
      </c>
      <c r="AB15" s="18">
        <v>0</v>
      </c>
      <c r="AC15" s="33" t="s">
        <v>41</v>
      </c>
      <c r="AD15" s="14">
        <f>(AB15/AB$183)*100</f>
        <v>0</v>
      </c>
    </row>
    <row r="16" spans="1:30">
      <c r="A16" s="4"/>
      <c r="B16" s="10" t="s">
        <v>23</v>
      </c>
      <c r="C16" s="18">
        <v>1.646645157</v>
      </c>
      <c r="D16" s="18">
        <v>0.69191974199999995</v>
      </c>
      <c r="E16" s="13">
        <f t="shared" si="8"/>
        <v>-57.980033581697775</v>
      </c>
      <c r="F16" s="18">
        <v>11.419024571999998</v>
      </c>
      <c r="G16" s="18">
        <v>10.393618888999999</v>
      </c>
      <c r="H16" s="13">
        <f t="shared" si="9"/>
        <v>-8.9798010025684984</v>
      </c>
      <c r="I16" s="14">
        <f>(G16/G$184)*100</f>
        <v>0.24173228300082045</v>
      </c>
      <c r="J16" s="19">
        <v>9</v>
      </c>
      <c r="K16" s="19">
        <v>1</v>
      </c>
      <c r="L16" s="13">
        <f t="shared" si="10"/>
        <v>-88.888888888888886</v>
      </c>
      <c r="M16" s="19">
        <v>81</v>
      </c>
      <c r="N16" s="19">
        <v>50</v>
      </c>
      <c r="O16" s="13">
        <f t="shared" si="11"/>
        <v>-38.271604938271601</v>
      </c>
      <c r="P16" s="14">
        <f>(N16/N$184)*100</f>
        <v>0.24443901246638963</v>
      </c>
      <c r="Q16" s="15">
        <v>36562</v>
      </c>
      <c r="R16" s="15">
        <v>13584</v>
      </c>
      <c r="S16" s="13">
        <f t="shared" si="12"/>
        <v>-62.846671407472243</v>
      </c>
      <c r="T16" s="19">
        <v>185719</v>
      </c>
      <c r="U16" s="19">
        <v>89831</v>
      </c>
      <c r="V16" s="13">
        <f t="shared" si="13"/>
        <v>-51.630689374808178</v>
      </c>
      <c r="W16" s="14">
        <f>(U16/U$184)*100</f>
        <v>0.17864095973056399</v>
      </c>
      <c r="X16" s="18">
        <v>2870.1361070000003</v>
      </c>
      <c r="Y16" s="18">
        <v>3436.6877221459995</v>
      </c>
      <c r="Z16" s="13">
        <f t="shared" si="14"/>
        <v>19.739538266642878</v>
      </c>
      <c r="AA16" s="18">
        <v>16715.237815299999</v>
      </c>
      <c r="AB16" s="18">
        <v>16730.380483345998</v>
      </c>
      <c r="AC16" s="13">
        <f t="shared" si="15"/>
        <v>9.059199882958556E-2</v>
      </c>
      <c r="AD16" s="14">
        <f>(AB16/AB$184)*100</f>
        <v>1.3854096548871551</v>
      </c>
    </row>
    <row r="17" spans="1:30">
      <c r="A17" s="4"/>
      <c r="B17" s="10"/>
      <c r="C17" s="18"/>
      <c r="D17" s="18"/>
      <c r="E17" s="13"/>
      <c r="F17" s="18"/>
      <c r="G17" s="18"/>
      <c r="H17" s="13"/>
      <c r="I17" s="14"/>
      <c r="J17" s="19"/>
      <c r="K17" s="19"/>
      <c r="L17" s="13"/>
      <c r="M17" s="19"/>
      <c r="N17" s="19"/>
      <c r="O17" s="13"/>
      <c r="P17" s="14"/>
      <c r="Q17" s="15"/>
      <c r="R17" s="15"/>
      <c r="S17" s="13"/>
      <c r="T17" s="19"/>
      <c r="U17" s="19"/>
      <c r="V17" s="13"/>
      <c r="W17" s="14"/>
      <c r="X17" s="18"/>
      <c r="Y17" s="18"/>
      <c r="Z17" s="13"/>
      <c r="AA17" s="18"/>
      <c r="AB17" s="18"/>
      <c r="AC17" s="13"/>
      <c r="AD17" s="14"/>
    </row>
    <row r="18" spans="1:30" ht="15">
      <c r="A18" s="4">
        <v>3</v>
      </c>
      <c r="B18" s="5" t="s">
        <v>24</v>
      </c>
      <c r="C18" s="6">
        <f>C19+C20+C21+C22+C23</f>
        <v>14.158598255506922</v>
      </c>
      <c r="D18" s="6">
        <f>D19+D20+D21+D22+D23</f>
        <v>5.762536711678341</v>
      </c>
      <c r="E18" s="7">
        <f t="shared" ref="E18:E23" si="16">((D18-C18)/C18)*100</f>
        <v>-59.300090251257544</v>
      </c>
      <c r="F18" s="6">
        <f>F19+F20+F21+F22+F23</f>
        <v>166.45627154480772</v>
      </c>
      <c r="G18" s="6">
        <f>G19+G20+G21+G22+G23</f>
        <v>133.62316468173503</v>
      </c>
      <c r="H18" s="7">
        <f t="shared" ref="H18:H23" si="17">((G18-F18)/F18)*100</f>
        <v>-19.724764082700524</v>
      </c>
      <c r="I18" s="8">
        <f>(G18/G$179)*100</f>
        <v>6.9942784116147655E-2</v>
      </c>
      <c r="J18" s="9">
        <f>J19+J20+J21+J22+J23</f>
        <v>2232</v>
      </c>
      <c r="K18" s="9">
        <f>K19+K20+K21+K22+K23</f>
        <v>207</v>
      </c>
      <c r="L18" s="7">
        <f t="shared" ref="L18:L23" si="18">((K18-J18)/J18)*100</f>
        <v>-90.725806451612897</v>
      </c>
      <c r="M18" s="9">
        <f>M19+M20+M21+M22+M23</f>
        <v>14040</v>
      </c>
      <c r="N18" s="9">
        <f>N19+N20+N21+N22+N23</f>
        <v>13040</v>
      </c>
      <c r="O18" s="7">
        <f t="shared" ref="O18:O23" si="19">((N18-M18)/M18)*100</f>
        <v>-7.1225071225071224</v>
      </c>
      <c r="P18" s="8">
        <f>(N18/N$179)*100</f>
        <v>7.9973010335591649E-2</v>
      </c>
      <c r="Q18" s="9">
        <f>Q19+Q20+Q21+Q22+Q23</f>
        <v>26791</v>
      </c>
      <c r="R18" s="9">
        <f>R19+R20+R21+R22+R23</f>
        <v>8361</v>
      </c>
      <c r="S18" s="7">
        <f t="shared" ref="S18:S23" si="20">((R18-Q18)/Q18)*100</f>
        <v>-68.791758426337196</v>
      </c>
      <c r="T18" s="9">
        <f>T19+T20+T21+T22+T23</f>
        <v>295237</v>
      </c>
      <c r="U18" s="9">
        <f>U19+U20+U21+U22+U23</f>
        <v>380962</v>
      </c>
      <c r="V18" s="7">
        <f t="shared" ref="V18:V23" si="21">((U18-T18)/T18)*100</f>
        <v>29.035994810948491</v>
      </c>
      <c r="W18" s="8">
        <f>(U18/U$179)*100</f>
        <v>0.36972830818625968</v>
      </c>
      <c r="X18" s="6">
        <f>X19+X20+X21+X22+X23</f>
        <v>409.54298993700024</v>
      </c>
      <c r="Y18" s="6">
        <f>Y19+Y20+Y21+Y22+Y23</f>
        <v>932.52303892000043</v>
      </c>
      <c r="Z18" s="7">
        <f t="shared" ref="Z18:Z23" si="22">((Y18-X18)/X18)*100</f>
        <v>127.69844969473165</v>
      </c>
      <c r="AA18" s="6">
        <f>AA19+AA20+AA21+AA22+AA23</f>
        <v>2054.2771238196046</v>
      </c>
      <c r="AB18" s="6">
        <f>AB19+AB20+AB21+AB22+AB23</f>
        <v>15797.89467419705</v>
      </c>
      <c r="AC18" s="7">
        <f t="shared" ref="AC18:AC23" si="23">((AB18-AA18)/AA18)*100</f>
        <v>669.02451431788108</v>
      </c>
      <c r="AD18" s="8">
        <f>(AB18/AB$179)*100</f>
        <v>0.49821114752630574</v>
      </c>
    </row>
    <row r="19" spans="1:30">
      <c r="A19" s="4"/>
      <c r="B19" s="10" t="s">
        <v>2</v>
      </c>
      <c r="C19" s="18">
        <v>0.82741009999999993</v>
      </c>
      <c r="D19" s="18">
        <v>0</v>
      </c>
      <c r="E19" s="13">
        <f t="shared" si="16"/>
        <v>-100</v>
      </c>
      <c r="F19" s="18">
        <v>6.4967192999999996</v>
      </c>
      <c r="G19" s="18">
        <v>9.5753026999999999</v>
      </c>
      <c r="H19" s="13">
        <f t="shared" si="17"/>
        <v>47.386738719033168</v>
      </c>
      <c r="I19" s="14">
        <f>(G19/G$180)*100</f>
        <v>3.0015084335893987E-2</v>
      </c>
      <c r="J19" s="19">
        <v>259</v>
      </c>
      <c r="K19" s="19">
        <v>0</v>
      </c>
      <c r="L19" s="13">
        <f t="shared" si="18"/>
        <v>-100</v>
      </c>
      <c r="M19" s="19">
        <v>385</v>
      </c>
      <c r="N19" s="19">
        <v>298</v>
      </c>
      <c r="O19" s="13">
        <f t="shared" si="19"/>
        <v>-22.597402597402596</v>
      </c>
      <c r="P19" s="14">
        <f>(N19/N$180)*100</f>
        <v>3.667502726012932E-2</v>
      </c>
      <c r="Q19" s="15">
        <v>0</v>
      </c>
      <c r="R19" s="15">
        <v>0</v>
      </c>
      <c r="S19" s="33" t="s">
        <v>41</v>
      </c>
      <c r="T19" s="19">
        <v>0</v>
      </c>
      <c r="U19" s="19">
        <v>0</v>
      </c>
      <c r="V19" s="33" t="s">
        <v>41</v>
      </c>
      <c r="W19" s="33" t="s">
        <v>41</v>
      </c>
      <c r="X19" s="18">
        <v>1.0362781999999999</v>
      </c>
      <c r="Y19" s="18">
        <v>0</v>
      </c>
      <c r="Z19" s="13">
        <f t="shared" si="22"/>
        <v>-100</v>
      </c>
      <c r="AA19" s="18">
        <v>4.4886602</v>
      </c>
      <c r="AB19" s="18">
        <v>13.039598700000001</v>
      </c>
      <c r="AC19" s="13">
        <f t="shared" si="23"/>
        <v>190.50090938048731</v>
      </c>
      <c r="AD19" s="14">
        <f>(AB19/AB$180)*100</f>
        <v>4.9109703582748333E-2</v>
      </c>
    </row>
    <row r="20" spans="1:30">
      <c r="A20" s="4"/>
      <c r="B20" s="10" t="s">
        <v>3</v>
      </c>
      <c r="C20" s="18">
        <v>11.304055099999998</v>
      </c>
      <c r="D20" s="18">
        <v>1.653972</v>
      </c>
      <c r="E20" s="13">
        <f t="shared" si="16"/>
        <v>-85.368330343683482</v>
      </c>
      <c r="F20" s="18">
        <v>77.286524499999999</v>
      </c>
      <c r="G20" s="18">
        <v>78.966589100000007</v>
      </c>
      <c r="H20" s="13">
        <f t="shared" si="17"/>
        <v>2.1738131076136158</v>
      </c>
      <c r="I20" s="14">
        <f>(G20/G$181)*100</f>
        <v>0.17650796022565846</v>
      </c>
      <c r="J20" s="19">
        <v>1972</v>
      </c>
      <c r="K20" s="19">
        <v>192</v>
      </c>
      <c r="L20" s="13">
        <f t="shared" si="18"/>
        <v>-90.263691683569974</v>
      </c>
      <c r="M20" s="19">
        <v>13628</v>
      </c>
      <c r="N20" s="19">
        <v>12628</v>
      </c>
      <c r="O20" s="13">
        <f t="shared" si="19"/>
        <v>-7.3378338714411502</v>
      </c>
      <c r="P20" s="14">
        <f>(N20/N$181)*100</f>
        <v>8.1647389313735205E-2</v>
      </c>
      <c r="Q20" s="15">
        <v>0</v>
      </c>
      <c r="R20" s="15">
        <v>0</v>
      </c>
      <c r="S20" s="33" t="s">
        <v>41</v>
      </c>
      <c r="T20" s="19">
        <v>0</v>
      </c>
      <c r="U20" s="19">
        <v>0</v>
      </c>
      <c r="V20" s="33" t="s">
        <v>41</v>
      </c>
      <c r="W20" s="33" t="s">
        <v>41</v>
      </c>
      <c r="X20" s="18">
        <v>334.0536706000002</v>
      </c>
      <c r="Y20" s="18">
        <v>25.061702399999998</v>
      </c>
      <c r="Z20" s="13">
        <f t="shared" si="22"/>
        <v>-92.497701834861985</v>
      </c>
      <c r="AA20" s="18">
        <v>2247.8201362</v>
      </c>
      <c r="AB20" s="18">
        <v>1483.7194167</v>
      </c>
      <c r="AC20" s="13">
        <f t="shared" si="23"/>
        <v>-33.992965326475485</v>
      </c>
      <c r="AD20" s="14">
        <f>(AB20/AB$181)*100</f>
        <v>0.1154424885906087</v>
      </c>
    </row>
    <row r="21" spans="1:30">
      <c r="A21" s="4"/>
      <c r="B21" s="10" t="s">
        <v>4</v>
      </c>
      <c r="C21" s="18">
        <v>0.50265848892626563</v>
      </c>
      <c r="D21" s="18">
        <v>0</v>
      </c>
      <c r="E21" s="13">
        <f t="shared" si="16"/>
        <v>-100</v>
      </c>
      <c r="F21" s="18">
        <v>1.9600131688941744</v>
      </c>
      <c r="G21" s="18">
        <v>0.98587393812446811</v>
      </c>
      <c r="H21" s="13">
        <f t="shared" si="17"/>
        <v>-49.700647231840222</v>
      </c>
      <c r="I21" s="14">
        <f>(G21/G$182)*100</f>
        <v>9.4001527134209527E-4</v>
      </c>
      <c r="J21" s="19">
        <v>0</v>
      </c>
      <c r="K21" s="19">
        <v>0</v>
      </c>
      <c r="L21" s="33" t="s">
        <v>41</v>
      </c>
      <c r="M21" s="19">
        <v>0</v>
      </c>
      <c r="N21" s="19">
        <v>0</v>
      </c>
      <c r="O21" s="33" t="s">
        <v>41</v>
      </c>
      <c r="P21" s="14">
        <f>(N21/N$182)*100</f>
        <v>0</v>
      </c>
      <c r="Q21" s="15">
        <v>234</v>
      </c>
      <c r="R21" s="15">
        <v>0</v>
      </c>
      <c r="S21" s="13">
        <f t="shared" si="20"/>
        <v>-100</v>
      </c>
      <c r="T21" s="19">
        <v>2583</v>
      </c>
      <c r="U21" s="19">
        <v>8591</v>
      </c>
      <c r="V21" s="13">
        <f t="shared" si="21"/>
        <v>232.59775454897405</v>
      </c>
      <c r="W21" s="14">
        <f>(U21/U$182)*100</f>
        <v>1.7025459076016384E-2</v>
      </c>
      <c r="X21" s="18">
        <v>13.6798723</v>
      </c>
      <c r="Y21" s="18">
        <v>0</v>
      </c>
      <c r="Z21" s="13">
        <f t="shared" si="22"/>
        <v>-100</v>
      </c>
      <c r="AA21" s="18">
        <v>31.092337799999999</v>
      </c>
      <c r="AB21" s="18">
        <v>47.767151454000008</v>
      </c>
      <c r="AC21" s="13">
        <f t="shared" si="23"/>
        <v>53.62997713861197</v>
      </c>
      <c r="AD21" s="14">
        <f>(AB21/AB$182)*100</f>
        <v>8.3975240620063688E-3</v>
      </c>
    </row>
    <row r="22" spans="1:30" s="3" customFormat="1" ht="15">
      <c r="A22" s="4"/>
      <c r="B22" s="10" t="s">
        <v>5</v>
      </c>
      <c r="C22" s="18">
        <v>0.1841315</v>
      </c>
      <c r="D22" s="18">
        <v>1.4578500000000001E-2</v>
      </c>
      <c r="E22" s="13">
        <f t="shared" si="16"/>
        <v>-92.082560561337957</v>
      </c>
      <c r="F22" s="18">
        <v>1.0658204</v>
      </c>
      <c r="G22" s="18">
        <v>0.98554204899999998</v>
      </c>
      <c r="H22" s="13">
        <f t="shared" si="17"/>
        <v>-7.5320711632091131</v>
      </c>
      <c r="I22" s="14">
        <f>(G22/G$183)*100</f>
        <v>1.884995043767522E-2</v>
      </c>
      <c r="J22" s="19">
        <v>0</v>
      </c>
      <c r="K22" s="19">
        <v>0</v>
      </c>
      <c r="L22" s="33" t="s">
        <v>41</v>
      </c>
      <c r="M22" s="19">
        <v>0</v>
      </c>
      <c r="N22" s="19">
        <v>0</v>
      </c>
      <c r="O22" s="33" t="s">
        <v>41</v>
      </c>
      <c r="P22" s="14">
        <f>(N22/N$183)*100</f>
        <v>0</v>
      </c>
      <c r="Q22" s="15">
        <v>0</v>
      </c>
      <c r="R22" s="15">
        <v>0</v>
      </c>
      <c r="S22" s="33" t="s">
        <v>41</v>
      </c>
      <c r="T22" s="19">
        <v>0</v>
      </c>
      <c r="U22" s="19">
        <v>0</v>
      </c>
      <c r="V22" s="33" t="s">
        <v>41</v>
      </c>
      <c r="W22" s="14">
        <f>(U22/U$183)*100</f>
        <v>0</v>
      </c>
      <c r="X22" s="18">
        <v>-4.3499999999999997E-2</v>
      </c>
      <c r="Y22" s="18">
        <v>0</v>
      </c>
      <c r="Z22" s="13">
        <f t="shared" si="22"/>
        <v>-100</v>
      </c>
      <c r="AA22" s="18">
        <v>-0.47749999999999998</v>
      </c>
      <c r="AB22" s="18">
        <v>-0.73150000000000004</v>
      </c>
      <c r="AC22" s="13">
        <f t="shared" si="23"/>
        <v>53.193717277486932</v>
      </c>
      <c r="AD22" s="14">
        <f>(AB22/AB$183)*100</f>
        <v>-8.8463672927946381E-4</v>
      </c>
    </row>
    <row r="23" spans="1:30">
      <c r="A23" s="4"/>
      <c r="B23" s="10" t="s">
        <v>23</v>
      </c>
      <c r="C23" s="18">
        <v>1.3403430665806602</v>
      </c>
      <c r="D23" s="18">
        <v>4.0939862116783408</v>
      </c>
      <c r="E23" s="13">
        <f t="shared" si="16"/>
        <v>205.44315957275629</v>
      </c>
      <c r="F23" s="18">
        <v>79.64719417591354</v>
      </c>
      <c r="G23" s="18">
        <v>43.109856894610544</v>
      </c>
      <c r="H23" s="13">
        <f t="shared" si="17"/>
        <v>-45.873979189529834</v>
      </c>
      <c r="I23" s="14">
        <f>(G23/G$184)*100</f>
        <v>1.002638661111761</v>
      </c>
      <c r="J23" s="19">
        <v>1</v>
      </c>
      <c r="K23" s="19">
        <v>15</v>
      </c>
      <c r="L23" s="13">
        <f t="shared" si="18"/>
        <v>1400</v>
      </c>
      <c r="M23" s="19">
        <v>27</v>
      </c>
      <c r="N23" s="19">
        <v>114</v>
      </c>
      <c r="O23" s="13">
        <f t="shared" si="19"/>
        <v>322.22222222222223</v>
      </c>
      <c r="P23" s="14">
        <f>(N23/N$184)*100</f>
        <v>0.55732094842336832</v>
      </c>
      <c r="Q23" s="15">
        <v>26557</v>
      </c>
      <c r="R23" s="15">
        <v>8361</v>
      </c>
      <c r="S23" s="13">
        <f t="shared" si="20"/>
        <v>-68.516775238166957</v>
      </c>
      <c r="T23" s="19">
        <v>292654</v>
      </c>
      <c r="U23" s="19">
        <v>372371</v>
      </c>
      <c r="V23" s="13">
        <f t="shared" si="21"/>
        <v>27.239333820825955</v>
      </c>
      <c r="W23" s="14">
        <f>(U23/U$184)*100</f>
        <v>0.74050954365230093</v>
      </c>
      <c r="X23" s="18">
        <v>60.816668837000009</v>
      </c>
      <c r="Y23" s="18">
        <v>907.46133652000049</v>
      </c>
      <c r="Z23" s="13">
        <f t="shared" si="22"/>
        <v>1392.1260139258297</v>
      </c>
      <c r="AA23" s="18">
        <v>-228.64651038039557</v>
      </c>
      <c r="AB23" s="18">
        <v>14254.10000734305</v>
      </c>
      <c r="AC23" s="13">
        <f t="shared" si="23"/>
        <v>-6334.1209509949349</v>
      </c>
      <c r="AD23" s="14">
        <f>(AB23/AB$184)*100</f>
        <v>1.1803537756692228</v>
      </c>
    </row>
    <row r="24" spans="1:30">
      <c r="A24" s="4"/>
      <c r="B24" s="10"/>
      <c r="C24" s="18"/>
      <c r="D24" s="18"/>
      <c r="E24" s="13"/>
      <c r="F24" s="18"/>
      <c r="G24" s="18"/>
      <c r="H24" s="13"/>
      <c r="I24" s="14"/>
      <c r="J24" s="19"/>
      <c r="K24" s="19"/>
      <c r="L24" s="13"/>
      <c r="M24" s="19"/>
      <c r="N24" s="19"/>
      <c r="O24" s="13"/>
      <c r="P24" s="14"/>
      <c r="Q24" s="15"/>
      <c r="R24" s="15"/>
      <c r="S24" s="13"/>
      <c r="T24" s="19"/>
      <c r="U24" s="19"/>
      <c r="V24" s="13"/>
      <c r="W24" s="14"/>
      <c r="X24" s="18"/>
      <c r="Y24" s="18"/>
      <c r="Z24" s="13"/>
      <c r="AA24" s="18"/>
      <c r="AB24" s="18"/>
      <c r="AC24" s="13"/>
      <c r="AD24" s="14"/>
    </row>
    <row r="25" spans="1:30" s="3" customFormat="1" ht="15">
      <c r="A25" s="4">
        <v>4</v>
      </c>
      <c r="B25" s="5" t="s">
        <v>25</v>
      </c>
      <c r="C25" s="6">
        <f>C26+C27+C28+C29+C30</f>
        <v>418.31673573821627</v>
      </c>
      <c r="D25" s="6">
        <f>D26+D27+D28+D29+D30</f>
        <v>686.80135187048427</v>
      </c>
      <c r="E25" s="7">
        <f t="shared" ref="E25:E30" si="24">((D25-C25)/C25)*100</f>
        <v>64.182135973705428</v>
      </c>
      <c r="F25" s="6">
        <f>F26+F27+F28+F29+F30</f>
        <v>3659.7381434873441</v>
      </c>
      <c r="G25" s="6">
        <f>G26+G27+G28+G29+G30</f>
        <v>3819.9664462613218</v>
      </c>
      <c r="H25" s="7">
        <f t="shared" ref="H25:H30" si="25">((G25-F25)/F25)*100</f>
        <v>4.3781357160514505</v>
      </c>
      <c r="I25" s="8">
        <f>(G25/G$179)*100</f>
        <v>1.9994967872385989</v>
      </c>
      <c r="J25" s="9">
        <f>J26+J27+J28+J29+J30</f>
        <v>29729</v>
      </c>
      <c r="K25" s="9">
        <f>K26+K27+K28+K29+K30</f>
        <v>38817</v>
      </c>
      <c r="L25" s="7">
        <f t="shared" ref="L25:L30" si="26">((K25-J25)/J25)*100</f>
        <v>30.569477614450534</v>
      </c>
      <c r="M25" s="9">
        <f>M26+M27+M28+M29+M30</f>
        <v>212282</v>
      </c>
      <c r="N25" s="9">
        <f>N26+N27+N28+N29+N30</f>
        <v>289317</v>
      </c>
      <c r="O25" s="7">
        <f t="shared" ref="O25:O30" si="27">((N25-M25)/M25)*100</f>
        <v>36.288992943348944</v>
      </c>
      <c r="P25" s="8">
        <f>(N25/N$179)*100</f>
        <v>1.7743521036244148</v>
      </c>
      <c r="Q25" s="9">
        <f>Q26+Q27+Q28+Q29+Q30</f>
        <v>2976348</v>
      </c>
      <c r="R25" s="9">
        <f>R26+R27+R28+R29+R30</f>
        <v>2444831</v>
      </c>
      <c r="S25" s="7">
        <f t="shared" ref="S25:S30" si="28">((R25-Q25)/Q25)*100</f>
        <v>-17.858026010399321</v>
      </c>
      <c r="T25" s="9">
        <f>T26+T27+T28+T29+T30</f>
        <v>23379711</v>
      </c>
      <c r="U25" s="9">
        <f>U26+U27+U28+U29+U30</f>
        <v>12702596</v>
      </c>
      <c r="V25" s="7">
        <f t="shared" ref="V25:V30" si="29">((U25-T25)/T25)*100</f>
        <v>-45.66829333348047</v>
      </c>
      <c r="W25" s="8">
        <f>(U25/U$179)*100</f>
        <v>12.328025705066512</v>
      </c>
      <c r="X25" s="6">
        <f>X26+X27+X28+X29+X30</f>
        <v>22716.928534691997</v>
      </c>
      <c r="Y25" s="6">
        <f>Y26+Y27+Y28+Y29+Y30</f>
        <v>25284.927191387</v>
      </c>
      <c r="Z25" s="7">
        <f t="shared" ref="Z25:Z30" si="30">((Y25-X25)/X25)*100</f>
        <v>11.304339196970673</v>
      </c>
      <c r="AA25" s="6">
        <f>AA26+AA27+AA28+AA29+AA30</f>
        <v>190686.14625908734</v>
      </c>
      <c r="AB25" s="6">
        <f>AB26+AB27+AB28+AB29+AB30</f>
        <v>181253.10012772959</v>
      </c>
      <c r="AC25" s="7">
        <f t="shared" ref="AC25:AC30" si="31">((AB25-AA25)/AA25)*100</f>
        <v>-4.9468964140378464</v>
      </c>
      <c r="AD25" s="8">
        <f>(AB25/AB$179)*100</f>
        <v>5.7160980541811526</v>
      </c>
    </row>
    <row r="26" spans="1:30">
      <c r="A26" s="4"/>
      <c r="B26" s="10" t="s">
        <v>2</v>
      </c>
      <c r="C26" s="18">
        <v>7.6510061029999852</v>
      </c>
      <c r="D26" s="18">
        <v>4.0712929404999976</v>
      </c>
      <c r="E26" s="13">
        <f t="shared" si="24"/>
        <v>-46.787482774276839</v>
      </c>
      <c r="F26" s="18">
        <v>52.750883871102467</v>
      </c>
      <c r="G26" s="18">
        <v>33.353879819379969</v>
      </c>
      <c r="H26" s="13">
        <f t="shared" si="25"/>
        <v>-36.770955533407459</v>
      </c>
      <c r="I26" s="14">
        <f>(G26/G$180)*100</f>
        <v>0.10455225772736797</v>
      </c>
      <c r="J26" s="19">
        <v>15</v>
      </c>
      <c r="K26" s="19">
        <v>92</v>
      </c>
      <c r="L26" s="13">
        <f t="shared" si="26"/>
        <v>513.33333333333337</v>
      </c>
      <c r="M26" s="19">
        <v>366</v>
      </c>
      <c r="N26" s="19">
        <v>645</v>
      </c>
      <c r="O26" s="13">
        <f t="shared" si="27"/>
        <v>76.229508196721312</v>
      </c>
      <c r="P26" s="14">
        <f>(N26/N$180)*100</f>
        <v>7.9380512022763125E-2</v>
      </c>
      <c r="Q26" s="1">
        <v>0</v>
      </c>
      <c r="R26" s="1">
        <v>0</v>
      </c>
      <c r="S26" s="33" t="s">
        <v>41</v>
      </c>
      <c r="T26" s="19">
        <v>0</v>
      </c>
      <c r="U26" s="19">
        <v>0</v>
      </c>
      <c r="V26" s="33" t="s">
        <v>41</v>
      </c>
      <c r="W26" s="33" t="s">
        <v>41</v>
      </c>
      <c r="X26" s="18">
        <v>6.1169153999999999</v>
      </c>
      <c r="Y26" s="18">
        <v>10.356672400000001</v>
      </c>
      <c r="Z26" s="13">
        <f t="shared" si="30"/>
        <v>69.312009775384524</v>
      </c>
      <c r="AA26" s="18">
        <v>37.391992700000003</v>
      </c>
      <c r="AB26" s="18">
        <v>120.18614940000002</v>
      </c>
      <c r="AC26" s="13">
        <f t="shared" si="31"/>
        <v>221.42215678171121</v>
      </c>
      <c r="AD26" s="14">
        <f>(AB26/AB$180)*100</f>
        <v>0.45264477132919034</v>
      </c>
    </row>
    <row r="27" spans="1:30">
      <c r="A27" s="4"/>
      <c r="B27" s="10" t="s">
        <v>3</v>
      </c>
      <c r="C27" s="18">
        <v>189.79688200921629</v>
      </c>
      <c r="D27" s="18">
        <v>268.82227991198414</v>
      </c>
      <c r="E27" s="13">
        <f t="shared" si="24"/>
        <v>41.636826203989209</v>
      </c>
      <c r="F27" s="18">
        <v>1315.8116724627914</v>
      </c>
      <c r="G27" s="18">
        <v>1475.0563988011418</v>
      </c>
      <c r="H27" s="13">
        <f t="shared" si="25"/>
        <v>12.10239502134022</v>
      </c>
      <c r="I27" s="14">
        <f>(G27/G$181)*100</f>
        <v>3.2970804379113656</v>
      </c>
      <c r="J27" s="19">
        <v>29705</v>
      </c>
      <c r="K27" s="19">
        <v>38717</v>
      </c>
      <c r="L27" s="13">
        <f t="shared" si="26"/>
        <v>30.338326880996462</v>
      </c>
      <c r="M27" s="19">
        <v>211838</v>
      </c>
      <c r="N27" s="19">
        <v>288547</v>
      </c>
      <c r="O27" s="13">
        <f t="shared" si="27"/>
        <v>36.211161359151802</v>
      </c>
      <c r="P27" s="14">
        <f>(N27/N$181)*100</f>
        <v>1.8656247421848553</v>
      </c>
      <c r="Q27" s="20">
        <v>0</v>
      </c>
      <c r="R27" s="20">
        <v>0</v>
      </c>
      <c r="S27" s="33" t="s">
        <v>41</v>
      </c>
      <c r="T27" s="19">
        <v>0</v>
      </c>
      <c r="U27" s="19">
        <v>0</v>
      </c>
      <c r="V27" s="33" t="s">
        <v>41</v>
      </c>
      <c r="W27" s="33" t="s">
        <v>41</v>
      </c>
      <c r="X27" s="18">
        <v>2553.4876827920002</v>
      </c>
      <c r="Y27" s="18">
        <v>4815.3921928450009</v>
      </c>
      <c r="Z27" s="13">
        <f t="shared" si="30"/>
        <v>88.580983777443535</v>
      </c>
      <c r="AA27" s="18">
        <v>19433.550726794001</v>
      </c>
      <c r="AB27" s="18">
        <v>55697.410371079568</v>
      </c>
      <c r="AC27" s="13">
        <f t="shared" si="31"/>
        <v>186.60439440069374</v>
      </c>
      <c r="AD27" s="14">
        <f>(AB27/AB$181)*100</f>
        <v>4.3336008068093399</v>
      </c>
    </row>
    <row r="28" spans="1:30">
      <c r="A28" s="4"/>
      <c r="B28" s="10" t="s">
        <v>4</v>
      </c>
      <c r="C28" s="18">
        <v>196.23530546799998</v>
      </c>
      <c r="D28" s="18">
        <v>384.04281287400011</v>
      </c>
      <c r="E28" s="13">
        <f t="shared" si="24"/>
        <v>95.705259029765074</v>
      </c>
      <c r="F28" s="18">
        <v>2158.4547962252004</v>
      </c>
      <c r="G28" s="18">
        <v>2182.2118262638</v>
      </c>
      <c r="H28" s="13">
        <f t="shared" si="25"/>
        <v>1.1006498760199634</v>
      </c>
      <c r="I28" s="14">
        <f>(G28/G$182)*100</f>
        <v>2.0807046039717036</v>
      </c>
      <c r="J28" s="19">
        <v>6</v>
      </c>
      <c r="K28" s="19">
        <v>1</v>
      </c>
      <c r="L28" s="13">
        <f t="shared" si="26"/>
        <v>-83.333333333333343</v>
      </c>
      <c r="M28" s="19">
        <v>45</v>
      </c>
      <c r="N28" s="19">
        <v>46</v>
      </c>
      <c r="O28" s="13">
        <f t="shared" si="27"/>
        <v>2.2222222222222223</v>
      </c>
      <c r="P28" s="14">
        <f>(N28/N$182)*100</f>
        <v>4.6277665995975852</v>
      </c>
      <c r="Q28" s="15">
        <v>2615795</v>
      </c>
      <c r="R28" s="15">
        <v>2023215</v>
      </c>
      <c r="S28" s="13">
        <f t="shared" si="28"/>
        <v>-22.653915922310425</v>
      </c>
      <c r="T28" s="19">
        <v>20996139</v>
      </c>
      <c r="U28" s="19">
        <v>8938230</v>
      </c>
      <c r="V28" s="13">
        <f t="shared" si="29"/>
        <v>-57.429173049387792</v>
      </c>
      <c r="W28" s="14">
        <f>(U28/U$182)*100</f>
        <v>17.713592023864734</v>
      </c>
      <c r="X28" s="18">
        <v>12118.797161299999</v>
      </c>
      <c r="Y28" s="18">
        <v>11668.5133099</v>
      </c>
      <c r="Z28" s="13">
        <f t="shared" si="30"/>
        <v>-3.7155820450393362</v>
      </c>
      <c r="AA28" s="18">
        <v>118389.45068088424</v>
      </c>
      <c r="AB28" s="18">
        <v>53792.562472462014</v>
      </c>
      <c r="AC28" s="13">
        <f t="shared" si="31"/>
        <v>-54.563044119987936</v>
      </c>
      <c r="AD28" s="14">
        <f>(AB28/AB$182)*100</f>
        <v>9.4567987407516476</v>
      </c>
    </row>
    <row r="29" spans="1:30">
      <c r="A29" s="4"/>
      <c r="B29" s="10" t="s">
        <v>5</v>
      </c>
      <c r="C29" s="18">
        <v>0</v>
      </c>
      <c r="D29" s="18">
        <v>0</v>
      </c>
      <c r="E29" s="33" t="s">
        <v>41</v>
      </c>
      <c r="F29" s="18">
        <v>-3.204607500000001E-4</v>
      </c>
      <c r="G29" s="18">
        <v>7.4185600000000016E-4</v>
      </c>
      <c r="H29" s="13">
        <f t="shared" si="25"/>
        <v>-331.49668095078721</v>
      </c>
      <c r="I29" s="14">
        <f>(G29/G$183)*100</f>
        <v>1.4189094058524526E-5</v>
      </c>
      <c r="J29" s="19">
        <v>0</v>
      </c>
      <c r="K29" s="19">
        <v>0</v>
      </c>
      <c r="L29" s="33" t="s">
        <v>41</v>
      </c>
      <c r="M29" s="19">
        <v>0</v>
      </c>
      <c r="N29" s="19">
        <v>0</v>
      </c>
      <c r="O29" s="33" t="s">
        <v>41</v>
      </c>
      <c r="P29" s="14">
        <f>(N29/N$183)*100</f>
        <v>0</v>
      </c>
      <c r="Q29" s="15">
        <v>0</v>
      </c>
      <c r="R29" s="15">
        <v>0</v>
      </c>
      <c r="S29" s="33" t="s">
        <v>41</v>
      </c>
      <c r="T29" s="19">
        <v>0</v>
      </c>
      <c r="U29" s="19">
        <v>0</v>
      </c>
      <c r="V29" s="33" t="s">
        <v>41</v>
      </c>
      <c r="W29" s="14">
        <f>(U29/U$183)*100</f>
        <v>0</v>
      </c>
      <c r="X29" s="18">
        <v>0</v>
      </c>
      <c r="Y29" s="18">
        <v>0</v>
      </c>
      <c r="Z29" s="33" t="s">
        <v>41</v>
      </c>
      <c r="AA29" s="18">
        <v>0</v>
      </c>
      <c r="AB29" s="18">
        <v>0</v>
      </c>
      <c r="AC29" s="33" t="s">
        <v>41</v>
      </c>
      <c r="AD29" s="14">
        <f>(AB29/AB$183)*100</f>
        <v>0</v>
      </c>
    </row>
    <row r="30" spans="1:30">
      <c r="A30" s="4"/>
      <c r="B30" s="10" t="s">
        <v>23</v>
      </c>
      <c r="C30" s="18">
        <v>24.633542158000008</v>
      </c>
      <c r="D30" s="18">
        <v>29.864966144</v>
      </c>
      <c r="E30" s="13">
        <f t="shared" si="24"/>
        <v>21.236994470570004</v>
      </c>
      <c r="F30" s="18">
        <v>132.72111138899993</v>
      </c>
      <c r="G30" s="18">
        <v>129.34359952099999</v>
      </c>
      <c r="H30" s="13">
        <f t="shared" si="25"/>
        <v>-2.5448188556081321</v>
      </c>
      <c r="I30" s="14">
        <f>(G30/G$184)*100</f>
        <v>3.0082422626488472</v>
      </c>
      <c r="J30" s="19">
        <v>3</v>
      </c>
      <c r="K30" s="19">
        <v>7</v>
      </c>
      <c r="L30" s="13">
        <f t="shared" si="26"/>
        <v>133.33333333333331</v>
      </c>
      <c r="M30" s="19">
        <v>33</v>
      </c>
      <c r="N30" s="19">
        <v>79</v>
      </c>
      <c r="O30" s="13">
        <f t="shared" si="27"/>
        <v>139.39393939393941</v>
      </c>
      <c r="P30" s="14">
        <f>(N30/N$184)*100</f>
        <v>0.38621363969689565</v>
      </c>
      <c r="Q30" s="15">
        <v>360553</v>
      </c>
      <c r="R30" s="15">
        <v>421616</v>
      </c>
      <c r="S30" s="13">
        <f t="shared" si="28"/>
        <v>16.935928975767776</v>
      </c>
      <c r="T30" s="19">
        <v>2383572</v>
      </c>
      <c r="U30" s="19">
        <v>3764366</v>
      </c>
      <c r="V30" s="13">
        <f t="shared" si="29"/>
        <v>57.929611524216597</v>
      </c>
      <c r="W30" s="14">
        <f>(U30/U$184)*100</f>
        <v>7.4859453308668975</v>
      </c>
      <c r="X30" s="18">
        <v>8038.5267751999991</v>
      </c>
      <c r="Y30" s="18">
        <v>8790.665016242001</v>
      </c>
      <c r="Z30" s="13">
        <f t="shared" si="30"/>
        <v>9.3566677337252351</v>
      </c>
      <c r="AA30" s="18">
        <v>52825.752858709107</v>
      </c>
      <c r="AB30" s="18">
        <v>71642.941134788009</v>
      </c>
      <c r="AC30" s="13">
        <f t="shared" si="31"/>
        <v>35.621240129617213</v>
      </c>
      <c r="AD30" s="14">
        <f>(AB30/AB$184)*100</f>
        <v>5.9326099876478668</v>
      </c>
    </row>
    <row r="31" spans="1:30">
      <c r="A31" s="4"/>
      <c r="B31" s="10"/>
      <c r="C31" s="18"/>
      <c r="D31" s="18"/>
      <c r="E31" s="13"/>
      <c r="F31" s="18"/>
      <c r="G31" s="18"/>
      <c r="H31" s="13"/>
      <c r="I31" s="14"/>
      <c r="J31" s="19"/>
      <c r="K31" s="19"/>
      <c r="L31" s="13"/>
      <c r="M31" s="19"/>
      <c r="N31" s="19"/>
      <c r="O31" s="13"/>
      <c r="P31" s="14"/>
      <c r="Q31" s="15"/>
      <c r="R31" s="15"/>
      <c r="S31" s="13"/>
      <c r="T31" s="19"/>
      <c r="U31" s="19"/>
      <c r="V31" s="13"/>
      <c r="W31" s="14"/>
      <c r="X31" s="18"/>
      <c r="Y31" s="18"/>
      <c r="Z31" s="13"/>
      <c r="AA31" s="18"/>
      <c r="AB31" s="18"/>
      <c r="AC31" s="13"/>
      <c r="AD31" s="14"/>
    </row>
    <row r="32" spans="1:30" s="3" customFormat="1" ht="15">
      <c r="A32" s="4">
        <v>5</v>
      </c>
      <c r="B32" s="5" t="s">
        <v>13</v>
      </c>
      <c r="C32" s="6">
        <f>C33+C34+C35+C36+C37</f>
        <v>75.265920922273864</v>
      </c>
      <c r="D32" s="6">
        <f>D33+D34+D35+D36+D37</f>
        <v>81.136277984624513</v>
      </c>
      <c r="E32" s="7">
        <f t="shared" ref="E32:E35" si="32">((D32-C32)/C32)*100</f>
        <v>7.7994887864494347</v>
      </c>
      <c r="F32" s="6">
        <f>F33+F34+F35+F36+F37</f>
        <v>615.50490441233831</v>
      </c>
      <c r="G32" s="6">
        <f>G33+G34+G35+G36+G37</f>
        <v>502.74096946981302</v>
      </c>
      <c r="H32" s="7">
        <f t="shared" ref="H32:H35" si="33">((G32-F32)/F32)*100</f>
        <v>-18.320558314671462</v>
      </c>
      <c r="I32" s="8">
        <f>(G32/G$179)*100</f>
        <v>0.26315125208807721</v>
      </c>
      <c r="J32" s="9">
        <f>J33+J34+J35+J36+J37</f>
        <v>15278</v>
      </c>
      <c r="K32" s="9">
        <f>K33+K34+K35+K36+K37</f>
        <v>11646</v>
      </c>
      <c r="L32" s="7">
        <f t="shared" ref="L32:L37" si="34">((K32-J32)/J32)*100</f>
        <v>-23.772745123707292</v>
      </c>
      <c r="M32" s="9">
        <f>M33+M34+M35+M36+M37</f>
        <v>165628</v>
      </c>
      <c r="N32" s="9">
        <f>N33+N34+N35+N36+N37</f>
        <v>76297</v>
      </c>
      <c r="O32" s="7">
        <f t="shared" ref="O32:O37" si="35">((N32-M32)/M32)*100</f>
        <v>-53.934721182408772</v>
      </c>
      <c r="P32" s="8">
        <f>(N32/N$179)*100</f>
        <v>0.46792183815756416</v>
      </c>
      <c r="Q32" s="9">
        <f>Q33+Q34+Q35+Q36+Q37</f>
        <v>20755</v>
      </c>
      <c r="R32" s="9">
        <f>R33+R34+R35+R36+R37</f>
        <v>148627</v>
      </c>
      <c r="S32" s="7">
        <f t="shared" ref="S32:S37" si="36">((R32-Q32)/Q32)*100</f>
        <v>616.10214406167188</v>
      </c>
      <c r="T32" s="9">
        <f>T33+T34+T35+T36+T37</f>
        <v>83390</v>
      </c>
      <c r="U32" s="9">
        <f>U33+U34+U35+U36+U37</f>
        <v>1551631</v>
      </c>
      <c r="V32" s="7">
        <f t="shared" ref="V32:V37" si="37">((U32-T32)/T32)*100</f>
        <v>1760.6919294879483</v>
      </c>
      <c r="W32" s="8">
        <f>(U32/U$179)*100</f>
        <v>1.5058769760746591</v>
      </c>
      <c r="X32" s="6">
        <f>X33+X34+X35+X36+X37</f>
        <v>1765.3547407999999</v>
      </c>
      <c r="Y32" s="6">
        <f>Y33+Y34+Y35+Y36+Y37</f>
        <v>5013.218989242001</v>
      </c>
      <c r="Z32" s="7">
        <f t="shared" ref="Z32:Z37" si="38">((Y32-X32)/X32)*100</f>
        <v>183.97799452874708</v>
      </c>
      <c r="AA32" s="6">
        <f>AA33+AA34+AA35+AA36+AA37</f>
        <v>19784.168266968998</v>
      </c>
      <c r="AB32" s="6">
        <f>AB33+AB34+AB35+AB36+AB37</f>
        <v>42654.286956358002</v>
      </c>
      <c r="AC32" s="7">
        <f t="shared" ref="AC32:AC37" si="39">((AB32-AA32)/AA32)*100</f>
        <v>115.59808014558899</v>
      </c>
      <c r="AD32" s="8">
        <f>(AB32/AB$179)*100</f>
        <v>1.3451691943580804</v>
      </c>
    </row>
    <row r="33" spans="1:30">
      <c r="A33" s="4"/>
      <c r="B33" s="10" t="s">
        <v>2</v>
      </c>
      <c r="C33" s="18">
        <v>2.2684895999999979</v>
      </c>
      <c r="D33" s="18">
        <v>2.3494897030000099</v>
      </c>
      <c r="E33" s="13">
        <f t="shared" si="32"/>
        <v>3.5706623032352502</v>
      </c>
      <c r="F33" s="18">
        <v>31.127859539999999</v>
      </c>
      <c r="G33" s="18">
        <v>72.624913051000007</v>
      </c>
      <c r="H33" s="13">
        <f t="shared" si="33"/>
        <v>133.31161899415332</v>
      </c>
      <c r="I33" s="14">
        <f>(G33/G$180)*100</f>
        <v>0.22765263495144994</v>
      </c>
      <c r="J33" s="19">
        <v>31</v>
      </c>
      <c r="K33" s="19">
        <v>83</v>
      </c>
      <c r="L33" s="13">
        <f t="shared" si="34"/>
        <v>167.74193548387098</v>
      </c>
      <c r="M33" s="19">
        <v>5235</v>
      </c>
      <c r="N33" s="19">
        <v>2733</v>
      </c>
      <c r="O33" s="13">
        <f t="shared" si="35"/>
        <v>-47.793696275071632</v>
      </c>
      <c r="P33" s="14">
        <f>(N33/N$180)*100</f>
        <v>0.33635184396621959</v>
      </c>
      <c r="Q33" s="15">
        <v>0</v>
      </c>
      <c r="R33" s="15">
        <v>0</v>
      </c>
      <c r="S33" s="33" t="s">
        <v>41</v>
      </c>
      <c r="T33" s="19">
        <v>0</v>
      </c>
      <c r="U33" s="19">
        <v>0</v>
      </c>
      <c r="V33" s="33" t="s">
        <v>41</v>
      </c>
      <c r="W33" s="33" t="s">
        <v>41</v>
      </c>
      <c r="X33" s="18">
        <v>18.91692500000001</v>
      </c>
      <c r="Y33" s="18">
        <v>19.237808300000012</v>
      </c>
      <c r="Z33" s="13">
        <f t="shared" si="38"/>
        <v>1.6962762182542976</v>
      </c>
      <c r="AA33" s="18">
        <v>230.94146399999997</v>
      </c>
      <c r="AB33" s="18">
        <v>506.80703900000003</v>
      </c>
      <c r="AC33" s="13">
        <f t="shared" si="39"/>
        <v>119.45259643803074</v>
      </c>
      <c r="AD33" s="14">
        <f>(AB33/AB$180)*100</f>
        <v>1.908735386077516</v>
      </c>
    </row>
    <row r="34" spans="1:30">
      <c r="A34" s="4"/>
      <c r="B34" s="10" t="s">
        <v>3</v>
      </c>
      <c r="C34" s="18">
        <v>61.85942195427431</v>
      </c>
      <c r="D34" s="18">
        <v>65.147625589624695</v>
      </c>
      <c r="E34" s="13">
        <f t="shared" si="32"/>
        <v>5.315606792738838</v>
      </c>
      <c r="F34" s="18">
        <v>429.25094701534078</v>
      </c>
      <c r="G34" s="18">
        <v>344.66271198576584</v>
      </c>
      <c r="H34" s="13">
        <f t="shared" si="33"/>
        <v>-19.706010113135964</v>
      </c>
      <c r="I34" s="14">
        <f>(G34/G$181)*100</f>
        <v>0.77039812598985768</v>
      </c>
      <c r="J34" s="19">
        <v>15244</v>
      </c>
      <c r="K34" s="19">
        <v>11559</v>
      </c>
      <c r="L34" s="13">
        <f t="shared" si="34"/>
        <v>-24.173445289950145</v>
      </c>
      <c r="M34" s="19">
        <v>160387</v>
      </c>
      <c r="N34" s="19">
        <v>73549</v>
      </c>
      <c r="O34" s="13">
        <f t="shared" si="35"/>
        <v>-54.142792121555985</v>
      </c>
      <c r="P34" s="14">
        <f>(N34/N$181)*100</f>
        <v>0.47553720594202648</v>
      </c>
      <c r="Q34" s="15">
        <v>0</v>
      </c>
      <c r="R34" s="15">
        <v>0</v>
      </c>
      <c r="S34" s="33" t="s">
        <v>41</v>
      </c>
      <c r="T34" s="19">
        <v>0</v>
      </c>
      <c r="U34" s="19">
        <v>0</v>
      </c>
      <c r="V34" s="33" t="s">
        <v>41</v>
      </c>
      <c r="W34" s="33" t="s">
        <v>41</v>
      </c>
      <c r="X34" s="18">
        <v>1109.0408935</v>
      </c>
      <c r="Y34" s="18">
        <v>1420.3588963000004</v>
      </c>
      <c r="Z34" s="13">
        <f t="shared" si="38"/>
        <v>28.07092187714721</v>
      </c>
      <c r="AA34" s="18">
        <v>9974.9530305999997</v>
      </c>
      <c r="AB34" s="18">
        <v>8152.3875639000007</v>
      </c>
      <c r="AC34" s="13">
        <f t="shared" si="39"/>
        <v>-18.27141903434477</v>
      </c>
      <c r="AD34" s="14">
        <f>(AB34/AB$181)*100</f>
        <v>0.63430585172562837</v>
      </c>
    </row>
    <row r="35" spans="1:30">
      <c r="A35" s="4"/>
      <c r="B35" s="10" t="s">
        <v>4</v>
      </c>
      <c r="C35" s="18">
        <v>11.138009367999562</v>
      </c>
      <c r="D35" s="18">
        <v>13.457956050000348</v>
      </c>
      <c r="E35" s="13">
        <f t="shared" si="32"/>
        <v>20.829096163863792</v>
      </c>
      <c r="F35" s="18">
        <v>155.12609785699752</v>
      </c>
      <c r="G35" s="18">
        <v>83.145954576051949</v>
      </c>
      <c r="H35" s="13">
        <f t="shared" si="33"/>
        <v>-46.401053256235599</v>
      </c>
      <c r="I35" s="14">
        <f>(G35/G$182)*100</f>
        <v>7.9278358042909711E-2</v>
      </c>
      <c r="J35" s="19">
        <v>3</v>
      </c>
      <c r="K35" s="19">
        <v>4</v>
      </c>
      <c r="L35" s="13">
        <f t="shared" si="34"/>
        <v>33.333333333333329</v>
      </c>
      <c r="M35" s="19">
        <v>6</v>
      </c>
      <c r="N35" s="19">
        <v>12</v>
      </c>
      <c r="O35" s="13">
        <f t="shared" si="35"/>
        <v>100</v>
      </c>
      <c r="P35" s="14">
        <f>(N35/N$182)*100</f>
        <v>1.2072434607645874</v>
      </c>
      <c r="Q35" s="15">
        <v>20755</v>
      </c>
      <c r="R35" s="15">
        <v>6761</v>
      </c>
      <c r="S35" s="13">
        <f t="shared" si="36"/>
        <v>-67.424716935678148</v>
      </c>
      <c r="T35" s="19">
        <v>83390</v>
      </c>
      <c r="U35" s="19">
        <v>78774</v>
      </c>
      <c r="V35" s="13">
        <f t="shared" si="37"/>
        <v>-5.5354359035855616</v>
      </c>
      <c r="W35" s="14">
        <f>(U35/U$182)*100</f>
        <v>0.15611261939868637</v>
      </c>
      <c r="X35" s="18">
        <v>637.39692230000003</v>
      </c>
      <c r="Y35" s="18">
        <v>736.66228464200003</v>
      </c>
      <c r="Z35" s="13">
        <f t="shared" si="38"/>
        <v>15.573555326217804</v>
      </c>
      <c r="AA35" s="18">
        <v>9578.2737723689988</v>
      </c>
      <c r="AB35" s="18">
        <v>4653.2523534580023</v>
      </c>
      <c r="AC35" s="13">
        <f t="shared" si="39"/>
        <v>-51.418674554056821</v>
      </c>
      <c r="AD35" s="14">
        <f>(AB35/AB$182)*100</f>
        <v>0.81804749530399612</v>
      </c>
    </row>
    <row r="36" spans="1:30" s="3" customFormat="1" ht="15">
      <c r="A36" s="4"/>
      <c r="B36" s="10" t="s">
        <v>5</v>
      </c>
      <c r="C36" s="18">
        <v>0</v>
      </c>
      <c r="D36" s="18">
        <v>0</v>
      </c>
      <c r="E36" s="33" t="s">
        <v>41</v>
      </c>
      <c r="F36" s="18">
        <v>0</v>
      </c>
      <c r="G36" s="18">
        <v>0</v>
      </c>
      <c r="H36" s="33" t="s">
        <v>41</v>
      </c>
      <c r="I36" s="14">
        <f>(G36/G$183)*100</f>
        <v>0</v>
      </c>
      <c r="J36" s="19">
        <v>0</v>
      </c>
      <c r="K36" s="19">
        <v>0</v>
      </c>
      <c r="L36" s="33" t="s">
        <v>41</v>
      </c>
      <c r="M36" s="19">
        <v>0</v>
      </c>
      <c r="N36" s="19">
        <v>0</v>
      </c>
      <c r="O36" s="33" t="s">
        <v>41</v>
      </c>
      <c r="P36" s="14">
        <f>(N36/N$183)*100</f>
        <v>0</v>
      </c>
      <c r="Q36" s="20">
        <v>0</v>
      </c>
      <c r="R36" s="20">
        <v>0</v>
      </c>
      <c r="S36" s="33" t="s">
        <v>41</v>
      </c>
      <c r="T36" s="19">
        <v>0</v>
      </c>
      <c r="U36" s="19">
        <v>0</v>
      </c>
      <c r="V36" s="33" t="s">
        <v>41</v>
      </c>
      <c r="W36" s="14">
        <f>(U36/U$183)*100</f>
        <v>0</v>
      </c>
      <c r="X36" s="18">
        <v>0</v>
      </c>
      <c r="Y36" s="18">
        <v>0</v>
      </c>
      <c r="Z36" s="33" t="s">
        <v>41</v>
      </c>
      <c r="AA36" s="18">
        <v>0</v>
      </c>
      <c r="AB36" s="18">
        <v>0</v>
      </c>
      <c r="AC36" s="33" t="s">
        <v>41</v>
      </c>
      <c r="AD36" s="14">
        <f>(AB36/AB$183)*100</f>
        <v>0</v>
      </c>
    </row>
    <row r="37" spans="1:30">
      <c r="A37" s="4"/>
      <c r="B37" s="10" t="s">
        <v>23</v>
      </c>
      <c r="C37" s="18">
        <v>0</v>
      </c>
      <c r="D37" s="18">
        <v>0.18120664199946113</v>
      </c>
      <c r="E37" s="33" t="s">
        <v>41</v>
      </c>
      <c r="F37" s="18">
        <v>0</v>
      </c>
      <c r="G37" s="18">
        <v>2.3073898569951878</v>
      </c>
      <c r="H37" s="33" t="s">
        <v>41</v>
      </c>
      <c r="I37" s="14">
        <f>(G37/G$184)*100</f>
        <v>5.3664717155897969E-2</v>
      </c>
      <c r="J37" s="19">
        <v>0</v>
      </c>
      <c r="K37" s="19">
        <v>0</v>
      </c>
      <c r="L37" s="33" t="s">
        <v>41</v>
      </c>
      <c r="M37" s="19">
        <v>0</v>
      </c>
      <c r="N37" s="19">
        <v>3</v>
      </c>
      <c r="O37" s="33" t="s">
        <v>41</v>
      </c>
      <c r="P37" s="14">
        <f>(N37/N$184)*100</f>
        <v>1.4666340747983378E-2</v>
      </c>
      <c r="Q37" s="15">
        <v>0</v>
      </c>
      <c r="R37" s="15">
        <v>141866</v>
      </c>
      <c r="S37" s="33" t="s">
        <v>41</v>
      </c>
      <c r="T37" s="19">
        <v>0</v>
      </c>
      <c r="U37" s="19">
        <v>1472857</v>
      </c>
      <c r="V37" s="33" t="s">
        <v>41</v>
      </c>
      <c r="W37" s="14">
        <f>(U37/U$184)*100</f>
        <v>2.9289731610009828</v>
      </c>
      <c r="X37" s="18">
        <v>0</v>
      </c>
      <c r="Y37" s="18">
        <v>2836.96</v>
      </c>
      <c r="Z37" s="33" t="s">
        <v>41</v>
      </c>
      <c r="AA37" s="18">
        <v>0</v>
      </c>
      <c r="AB37" s="18">
        <v>29341.84</v>
      </c>
      <c r="AC37" s="33" t="s">
        <v>41</v>
      </c>
      <c r="AD37" s="14">
        <f>(AB37/AB$184)*100</f>
        <v>2.4297396265804601</v>
      </c>
    </row>
    <row r="38" spans="1:30">
      <c r="A38" s="4"/>
      <c r="B38" s="10"/>
      <c r="C38" s="18"/>
      <c r="D38" s="18"/>
      <c r="E38" s="13"/>
      <c r="F38" s="18"/>
      <c r="G38" s="18"/>
      <c r="H38" s="13"/>
      <c r="I38" s="14"/>
      <c r="J38" s="19"/>
      <c r="K38" s="19"/>
      <c r="L38" s="13"/>
      <c r="M38" s="19"/>
      <c r="N38" s="19"/>
      <c r="O38" s="13"/>
      <c r="P38" s="14"/>
      <c r="Q38" s="15"/>
      <c r="R38" s="15"/>
      <c r="S38" s="13"/>
      <c r="T38" s="19"/>
      <c r="U38" s="19"/>
      <c r="V38" s="13"/>
      <c r="W38" s="14"/>
      <c r="X38" s="18"/>
      <c r="Y38" s="18"/>
      <c r="Z38" s="13"/>
      <c r="AA38" s="18"/>
      <c r="AB38" s="18"/>
      <c r="AC38" s="13"/>
      <c r="AD38" s="14"/>
    </row>
    <row r="39" spans="1:30" ht="15">
      <c r="A39" s="4">
        <v>6</v>
      </c>
      <c r="B39" s="5" t="s">
        <v>16</v>
      </c>
      <c r="C39" s="6">
        <f>C40+C41+C42+C43+C44</f>
        <v>146.50597453115242</v>
      </c>
      <c r="D39" s="6">
        <f>D40+D41+D42+D43+D44</f>
        <v>149.64093160299973</v>
      </c>
      <c r="E39" s="7">
        <f t="shared" ref="E39:E44" si="40">((D39-C39)/C39)*100</f>
        <v>2.1398151726438339</v>
      </c>
      <c r="F39" s="6">
        <f>F40+F41+F42+F43+F44</f>
        <v>1147.5794469677139</v>
      </c>
      <c r="G39" s="6">
        <f>G40+G41+G42+G43+G44</f>
        <v>1580.1986875601854</v>
      </c>
      <c r="H39" s="7">
        <f t="shared" ref="H39:H44" si="41">((G39-F39)/F39)*100</f>
        <v>37.698413102081531</v>
      </c>
      <c r="I39" s="8">
        <f>(G39/G$179)*100</f>
        <v>0.82712825974364435</v>
      </c>
      <c r="J39" s="9">
        <f>J40+J41+J42+J43+J44</f>
        <v>21784</v>
      </c>
      <c r="K39" s="9">
        <f>K40+K41+K42+K43+K44</f>
        <v>19442</v>
      </c>
      <c r="L39" s="7">
        <f t="shared" ref="L39:L44" si="42">((K39-J39)/J39)*100</f>
        <v>-10.751009915534338</v>
      </c>
      <c r="M39" s="9">
        <f>M40+M41+M42+M43+M44</f>
        <v>111527</v>
      </c>
      <c r="N39" s="9">
        <f>N40+N41+N42+N43+N44</f>
        <v>118778</v>
      </c>
      <c r="O39" s="7">
        <f t="shared" ref="O39:O44" si="43">((N39-M39)/M39)*100</f>
        <v>6.5015646435392327</v>
      </c>
      <c r="P39" s="8">
        <f>(N39/N$179)*100</f>
        <v>0.72845354460436385</v>
      </c>
      <c r="Q39" s="9">
        <f>Q40+Q41+Q42+Q43+Q44</f>
        <v>86566</v>
      </c>
      <c r="R39" s="9">
        <f>R40+R41+R42+R43+R44</f>
        <v>96685</v>
      </c>
      <c r="S39" s="7">
        <f t="shared" ref="S39:S44" si="44">((R39-Q39)/Q39)*100</f>
        <v>11.689346856733589</v>
      </c>
      <c r="T39" s="9">
        <f>T40+T41+T42+T43+T44</f>
        <v>3055240</v>
      </c>
      <c r="U39" s="9">
        <f>U40+U41+U42+U43+U44</f>
        <v>4365159</v>
      </c>
      <c r="V39" s="7">
        <f t="shared" ref="V39:V44" si="45">((U39-T39)/T39)*100</f>
        <v>42.8745041306084</v>
      </c>
      <c r="W39" s="8">
        <f>(U39/U$179)*100</f>
        <v>4.2364405164662751</v>
      </c>
      <c r="X39" s="6">
        <f>X40+X41+X42+X43+X44</f>
        <v>6591.8021509469236</v>
      </c>
      <c r="Y39" s="6">
        <f>Y40+Y41+Y42+Y43+Y44</f>
        <v>7393.4319746029987</v>
      </c>
      <c r="Z39" s="7">
        <f t="shared" ref="Z39:Z44" si="46">((Y39-X39)/X39)*100</f>
        <v>12.161011591358513</v>
      </c>
      <c r="AA39" s="6">
        <f>AA40+AA41+AA42+AA43+AA44</f>
        <v>77709.020011969682</v>
      </c>
      <c r="AB39" s="6">
        <f>AB40+AB41+AB42+AB43+AB44</f>
        <v>132142.95545618396</v>
      </c>
      <c r="AC39" s="7">
        <f t="shared" ref="AC39:AC44" si="47">((AB39-AA39)/AA39)*100</f>
        <v>70.048413216161663</v>
      </c>
      <c r="AD39" s="8">
        <f>(AB39/AB$179)*100</f>
        <v>4.1673333588476451</v>
      </c>
    </row>
    <row r="40" spans="1:30">
      <c r="A40" s="4"/>
      <c r="B40" s="10" t="s">
        <v>2</v>
      </c>
      <c r="C40" s="18">
        <v>2.2556037290000002</v>
      </c>
      <c r="D40" s="18">
        <v>24.070441956999979</v>
      </c>
      <c r="E40" s="13">
        <f t="shared" si="40"/>
        <v>967.13965966315243</v>
      </c>
      <c r="F40" s="18">
        <v>50.373586481999958</v>
      </c>
      <c r="G40" s="18">
        <v>320.53934866899903</v>
      </c>
      <c r="H40" s="13">
        <f t="shared" si="41"/>
        <v>536.32425454466636</v>
      </c>
      <c r="I40" s="14">
        <f>(G40/G$180)*100</f>
        <v>1.0047740405399961</v>
      </c>
      <c r="J40" s="19">
        <v>10</v>
      </c>
      <c r="K40" s="19">
        <v>265</v>
      </c>
      <c r="L40" s="13">
        <f t="shared" si="42"/>
        <v>2550</v>
      </c>
      <c r="M40" s="19">
        <v>347</v>
      </c>
      <c r="N40" s="19">
        <v>2887</v>
      </c>
      <c r="O40" s="13">
        <f t="shared" si="43"/>
        <v>731.9884726224783</v>
      </c>
      <c r="P40" s="14">
        <f>(N40/N$180)*100</f>
        <v>0.35530471040266226</v>
      </c>
      <c r="Q40" s="15">
        <v>0</v>
      </c>
      <c r="R40" s="15">
        <v>0</v>
      </c>
      <c r="S40" s="33" t="s">
        <v>41</v>
      </c>
      <c r="T40" s="19">
        <v>0</v>
      </c>
      <c r="U40" s="19">
        <v>0</v>
      </c>
      <c r="V40" s="33" t="s">
        <v>41</v>
      </c>
      <c r="W40" s="33" t="s">
        <v>41</v>
      </c>
      <c r="X40" s="18">
        <v>2.8215527469999868</v>
      </c>
      <c r="Y40" s="18">
        <v>26.165713702999412</v>
      </c>
      <c r="Z40" s="13">
        <f t="shared" si="46"/>
        <v>827.35157018843904</v>
      </c>
      <c r="AA40" s="18">
        <v>62.385822999999966</v>
      </c>
      <c r="AB40" s="18">
        <v>351.03686268399912</v>
      </c>
      <c r="AC40" s="13">
        <f t="shared" si="47"/>
        <v>462.68691475625695</v>
      </c>
      <c r="AD40" s="14">
        <f>(AB40/AB$180)*100</f>
        <v>1.3220741427440652</v>
      </c>
    </row>
    <row r="41" spans="1:30" s="3" customFormat="1" ht="15">
      <c r="A41" s="4"/>
      <c r="B41" s="10" t="s">
        <v>3</v>
      </c>
      <c r="C41" s="18">
        <v>132.84470418399988</v>
      </c>
      <c r="D41" s="18">
        <v>111.26706402099975</v>
      </c>
      <c r="E41" s="13">
        <f t="shared" si="40"/>
        <v>-16.242755249854355</v>
      </c>
      <c r="F41" s="18">
        <v>689.76832014898503</v>
      </c>
      <c r="G41" s="18">
        <v>536.21648413899993</v>
      </c>
      <c r="H41" s="13">
        <f t="shared" si="41"/>
        <v>-22.261363928227233</v>
      </c>
      <c r="I41" s="14">
        <f>(G41/G$181)*100</f>
        <v>1.1985635815533662</v>
      </c>
      <c r="J41" s="19">
        <v>21773</v>
      </c>
      <c r="K41" s="19">
        <v>19166</v>
      </c>
      <c r="L41" s="13">
        <f t="shared" si="42"/>
        <v>-11.973545216552612</v>
      </c>
      <c r="M41" s="19">
        <v>111162</v>
      </c>
      <c r="N41" s="19">
        <v>115829</v>
      </c>
      <c r="O41" s="13">
        <f t="shared" si="43"/>
        <v>4.1983771432683827</v>
      </c>
      <c r="P41" s="14">
        <f>(N41/N$181)*100</f>
        <v>0.74890207925408891</v>
      </c>
      <c r="Q41" s="20">
        <v>0</v>
      </c>
      <c r="R41" s="20">
        <v>0</v>
      </c>
      <c r="S41" s="33" t="s">
        <v>41</v>
      </c>
      <c r="T41" s="19">
        <v>0</v>
      </c>
      <c r="U41" s="19">
        <v>0</v>
      </c>
      <c r="V41" s="33" t="s">
        <v>41</v>
      </c>
      <c r="W41" s="33" t="s">
        <v>41</v>
      </c>
      <c r="X41" s="18">
        <v>1986.3614330999244</v>
      </c>
      <c r="Y41" s="18">
        <v>1448.3520231999987</v>
      </c>
      <c r="Z41" s="13">
        <f t="shared" si="46"/>
        <v>-27.085171959883748</v>
      </c>
      <c r="AA41" s="18">
        <v>11989.374817969685</v>
      </c>
      <c r="AB41" s="18">
        <v>17068.989521200001</v>
      </c>
      <c r="AC41" s="13">
        <f t="shared" si="47"/>
        <v>42.367636180803899</v>
      </c>
      <c r="AD41" s="14">
        <f>(AB41/AB$181)*100</f>
        <v>1.3280722796207582</v>
      </c>
    </row>
    <row r="42" spans="1:30">
      <c r="A42" s="4"/>
      <c r="B42" s="10" t="s">
        <v>4</v>
      </c>
      <c r="C42" s="18">
        <v>7.6571193411525407</v>
      </c>
      <c r="D42" s="18">
        <v>10.405767896</v>
      </c>
      <c r="E42" s="13">
        <f t="shared" si="40"/>
        <v>35.89663987702373</v>
      </c>
      <c r="F42" s="18">
        <v>320.05669956472883</v>
      </c>
      <c r="G42" s="18">
        <v>587.20031029725419</v>
      </c>
      <c r="H42" s="13">
        <f t="shared" si="41"/>
        <v>83.467589054013146</v>
      </c>
      <c r="I42" s="14">
        <f>(G42/G$182)*100</f>
        <v>0.55988624678153109</v>
      </c>
      <c r="J42" s="19">
        <v>0</v>
      </c>
      <c r="K42" s="19">
        <v>1</v>
      </c>
      <c r="L42" s="33" t="s">
        <v>41</v>
      </c>
      <c r="M42" s="19">
        <v>10</v>
      </c>
      <c r="N42" s="19">
        <v>9</v>
      </c>
      <c r="O42" s="13">
        <f t="shared" si="43"/>
        <v>-10</v>
      </c>
      <c r="P42" s="14">
        <f>(N42/N$182)*100</f>
        <v>0.90543259557344069</v>
      </c>
      <c r="Q42" s="21">
        <v>2893</v>
      </c>
      <c r="R42" s="21">
        <v>2609</v>
      </c>
      <c r="S42" s="13">
        <f t="shared" si="44"/>
        <v>-9.816799170411338</v>
      </c>
      <c r="T42" s="19">
        <v>18534</v>
      </c>
      <c r="U42" s="19">
        <v>26589</v>
      </c>
      <c r="V42" s="13">
        <f t="shared" si="45"/>
        <v>43.460666882486244</v>
      </c>
      <c r="W42" s="14">
        <f>(U42/U$182)*100</f>
        <v>5.2693508482388511E-2</v>
      </c>
      <c r="X42" s="18">
        <v>507.94921899999991</v>
      </c>
      <c r="Y42" s="18">
        <v>571.05478829999981</v>
      </c>
      <c r="Z42" s="13">
        <f t="shared" si="46"/>
        <v>12.423598056560829</v>
      </c>
      <c r="AA42" s="18">
        <v>2627.0451340000004</v>
      </c>
      <c r="AB42" s="18">
        <v>3179.4471696000005</v>
      </c>
      <c r="AC42" s="13">
        <f t="shared" si="47"/>
        <v>21.027504569702607</v>
      </c>
      <c r="AD42" s="14">
        <f>(AB42/AB$182)*100</f>
        <v>0.55895072864677264</v>
      </c>
    </row>
    <row r="43" spans="1:30">
      <c r="A43" s="4"/>
      <c r="B43" s="10" t="s">
        <v>5</v>
      </c>
      <c r="C43" s="17">
        <v>0.81920497599999986</v>
      </c>
      <c r="D43" s="17">
        <v>0.30789664099999997</v>
      </c>
      <c r="E43" s="13">
        <f t="shared" si="40"/>
        <v>-62.415189113792678</v>
      </c>
      <c r="F43" s="11">
        <v>5.4181328730000011</v>
      </c>
      <c r="G43" s="11">
        <v>2.4048190039322024</v>
      </c>
      <c r="H43" s="13">
        <f t="shared" si="41"/>
        <v>-55.61535568985294</v>
      </c>
      <c r="I43" s="14">
        <f>(G43/G$183)*100</f>
        <v>4.5995722944238877E-2</v>
      </c>
      <c r="J43" s="15">
        <v>0</v>
      </c>
      <c r="K43" s="15">
        <v>2</v>
      </c>
      <c r="L43" s="33" t="s">
        <v>41</v>
      </c>
      <c r="M43" s="15">
        <v>3</v>
      </c>
      <c r="N43" s="15">
        <v>2</v>
      </c>
      <c r="O43" s="13">
        <f t="shared" si="43"/>
        <v>-33.333333333333329</v>
      </c>
      <c r="P43" s="14">
        <f>(N43/N$183)*100</f>
        <v>3.9984006397441027E-2</v>
      </c>
      <c r="Q43" s="15">
        <v>1070</v>
      </c>
      <c r="R43" s="15">
        <v>442</v>
      </c>
      <c r="S43" s="13">
        <f t="shared" si="44"/>
        <v>-58.691588785046733</v>
      </c>
      <c r="T43" s="15">
        <v>9731</v>
      </c>
      <c r="U43" s="15">
        <v>3066</v>
      </c>
      <c r="V43" s="13">
        <f t="shared" si="45"/>
        <v>-68.492446819443018</v>
      </c>
      <c r="W43" s="14">
        <f>(U43/U$183)*100</f>
        <v>0.1337195761795977</v>
      </c>
      <c r="X43" s="17">
        <v>292.33194609999998</v>
      </c>
      <c r="Y43" s="17">
        <v>96.033140799999998</v>
      </c>
      <c r="Z43" s="13">
        <f t="shared" si="46"/>
        <v>-67.149282833717621</v>
      </c>
      <c r="AA43" s="11">
        <v>1935.7509717999999</v>
      </c>
      <c r="AB43" s="11">
        <v>683.05978489999995</v>
      </c>
      <c r="AC43" s="13">
        <f t="shared" si="47"/>
        <v>-64.713447398409826</v>
      </c>
      <c r="AD43" s="14">
        <f>(AB43/AB$183)*100</f>
        <v>0.82605574028198225</v>
      </c>
    </row>
    <row r="44" spans="1:30">
      <c r="A44" s="4"/>
      <c r="B44" s="10" t="s">
        <v>23</v>
      </c>
      <c r="C44" s="18">
        <v>2.9293423010000001</v>
      </c>
      <c r="D44" s="18">
        <v>3.5897610879999986</v>
      </c>
      <c r="E44" s="13">
        <f t="shared" si="40"/>
        <v>22.544951021072169</v>
      </c>
      <c r="F44" s="18">
        <v>81.962707898999994</v>
      </c>
      <c r="G44" s="18">
        <v>133.83772545099993</v>
      </c>
      <c r="H44" s="13">
        <f t="shared" si="41"/>
        <v>63.291000116691912</v>
      </c>
      <c r="I44" s="14">
        <f>(G44/G$184)*100</f>
        <v>3.1127655603331434</v>
      </c>
      <c r="J44" s="19">
        <v>1</v>
      </c>
      <c r="K44" s="19">
        <v>8</v>
      </c>
      <c r="L44" s="13">
        <f t="shared" si="42"/>
        <v>700</v>
      </c>
      <c r="M44" s="19">
        <v>5</v>
      </c>
      <c r="N44" s="19">
        <v>51</v>
      </c>
      <c r="O44" s="13">
        <f t="shared" si="43"/>
        <v>919.99999999999989</v>
      </c>
      <c r="P44" s="14">
        <f>(N44/N$184)*100</f>
        <v>0.24932779271571742</v>
      </c>
      <c r="Q44" s="15">
        <v>82603</v>
      </c>
      <c r="R44" s="15">
        <v>93634</v>
      </c>
      <c r="S44" s="13">
        <f t="shared" si="44"/>
        <v>13.354236528939628</v>
      </c>
      <c r="T44" s="19">
        <v>3026975</v>
      </c>
      <c r="U44" s="19">
        <v>4335504</v>
      </c>
      <c r="V44" s="13">
        <f t="shared" si="45"/>
        <v>43.228933175860391</v>
      </c>
      <c r="W44" s="14">
        <f>(U44/U$184)*100</f>
        <v>8.6217296420578542</v>
      </c>
      <c r="X44" s="18">
        <v>3802.3379999999997</v>
      </c>
      <c r="Y44" s="18">
        <v>5251.8263086000006</v>
      </c>
      <c r="Z44" s="13">
        <f t="shared" si="46"/>
        <v>38.120974742382217</v>
      </c>
      <c r="AA44" s="18">
        <v>61094.4632652</v>
      </c>
      <c r="AB44" s="18">
        <v>110860.42211779997</v>
      </c>
      <c r="AC44" s="13">
        <f t="shared" si="47"/>
        <v>81.457395961684711</v>
      </c>
      <c r="AD44" s="14">
        <f>(AB44/AB$184)*100</f>
        <v>9.1801318744514813</v>
      </c>
    </row>
    <row r="45" spans="1:30">
      <c r="A45" s="4"/>
      <c r="B45" s="10"/>
      <c r="C45" s="18"/>
      <c r="D45" s="18"/>
      <c r="E45" s="13"/>
      <c r="F45" s="18"/>
      <c r="G45" s="18"/>
      <c r="H45" s="13"/>
      <c r="I45" s="14"/>
      <c r="J45" s="19"/>
      <c r="K45" s="19"/>
      <c r="L45" s="13"/>
      <c r="M45" s="19"/>
      <c r="N45" s="19"/>
      <c r="O45" s="13"/>
      <c r="P45" s="14"/>
      <c r="Q45" s="19"/>
      <c r="R45" s="15"/>
      <c r="S45" s="13"/>
      <c r="T45" s="19"/>
      <c r="U45" s="19"/>
      <c r="V45" s="13"/>
      <c r="W45" s="14"/>
      <c r="X45" s="18"/>
      <c r="Y45" s="18"/>
      <c r="Z45" s="13"/>
      <c r="AA45" s="18"/>
      <c r="AB45" s="18"/>
      <c r="AC45" s="13"/>
      <c r="AD45" s="14"/>
    </row>
    <row r="46" spans="1:30" ht="15">
      <c r="A46" s="4">
        <v>7</v>
      </c>
      <c r="B46" s="5" t="s">
        <v>38</v>
      </c>
      <c r="C46" s="6">
        <f>C47+C48+C49+C50+C51</f>
        <v>44.192858308998986</v>
      </c>
      <c r="D46" s="6">
        <f>D47+D48+D49+D50+D51</f>
        <v>47.899940745999714</v>
      </c>
      <c r="E46" s="7">
        <f t="shared" ref="E46:E51" si="48">((D46-C46)/C46)*100</f>
        <v>8.3884197104441558</v>
      </c>
      <c r="F46" s="6">
        <f>F47+F48+F49+F50+F51</f>
        <v>250.27827233699188</v>
      </c>
      <c r="G46" s="6">
        <f>G47+G48+G49+G50+G51</f>
        <v>264.44044174999937</v>
      </c>
      <c r="H46" s="7">
        <f t="shared" ref="H46:H51" si="49">((G46-F46)/F46)*100</f>
        <v>5.6585692720215723</v>
      </c>
      <c r="I46" s="8">
        <f>(G46/G$179)*100</f>
        <v>0.13841687384782547</v>
      </c>
      <c r="J46" s="9">
        <f>J47+J48+J49+J50+J51</f>
        <v>9062</v>
      </c>
      <c r="K46" s="9">
        <f>K47+K48+K49+K50+K51</f>
        <v>6635</v>
      </c>
      <c r="L46" s="7">
        <f t="shared" ref="L46:L51" si="50">((K46-J46)/J46)*100</f>
        <v>-26.782167291988522</v>
      </c>
      <c r="M46" s="9">
        <f>M47+M48+M49+M50+M51</f>
        <v>54923</v>
      </c>
      <c r="N46" s="9">
        <f>N47+N48+N49+N50+N51</f>
        <v>51861</v>
      </c>
      <c r="O46" s="7">
        <f t="shared" ref="O46:O51" si="51">((N46-M46)/M46)*100</f>
        <v>-5.5750778362434676</v>
      </c>
      <c r="P46" s="8">
        <f>(N46/N$179)*100</f>
        <v>0.31805830437224836</v>
      </c>
      <c r="Q46" s="9">
        <f>Q47+Q48+Q49+Q50+Q51</f>
        <v>28544</v>
      </c>
      <c r="R46" s="9">
        <f>R47+R48+R49+R50+R51</f>
        <v>33325</v>
      </c>
      <c r="S46" s="7">
        <f t="shared" ref="S46:S51" si="52">((R46-Q46)/Q46)*100</f>
        <v>16.749579596412556</v>
      </c>
      <c r="T46" s="9">
        <f>T47+T48+T49+T50+T51</f>
        <v>185714</v>
      </c>
      <c r="U46" s="9">
        <f>U47+U48+U49+U50+U51</f>
        <v>153855</v>
      </c>
      <c r="V46" s="7">
        <f t="shared" ref="V46:V51" si="53">((U46-T46)/T46)*100</f>
        <v>-17.154872545957765</v>
      </c>
      <c r="W46" s="8">
        <f>(U46/U$179)*100</f>
        <v>0.14931817046318785</v>
      </c>
      <c r="X46" s="6">
        <f>X47+X48+X49+X50+X51</f>
        <v>2678.3884718167164</v>
      </c>
      <c r="Y46" s="6">
        <f>Y47+Y48+Y49+Y50+Y51</f>
        <v>2622.7359040184492</v>
      </c>
      <c r="Z46" s="7">
        <f t="shared" ref="Z46:Z51" si="54">((Y46-X46)/X46)*100</f>
        <v>-2.0778377887998754</v>
      </c>
      <c r="AA46" s="6">
        <f>AA47+AA48+AA49+AA50+AA51</f>
        <v>22184.674278627412</v>
      </c>
      <c r="AB46" s="6">
        <f>AB47+AB48+AB49+AB50+AB51</f>
        <v>14813.519653149811</v>
      </c>
      <c r="AC46" s="7">
        <f t="shared" ref="AC46:AC51" si="55">((AB46-AA46)/AA46)*100</f>
        <v>-33.226336942791754</v>
      </c>
      <c r="AD46" s="8">
        <f>(AB46/AB$179)*100</f>
        <v>0.46716735220127431</v>
      </c>
    </row>
    <row r="47" spans="1:30" s="3" customFormat="1" ht="15">
      <c r="A47" s="4"/>
      <c r="B47" s="10" t="s">
        <v>2</v>
      </c>
      <c r="C47" s="18">
        <v>1.7228219999999999</v>
      </c>
      <c r="D47" s="18">
        <v>0.27529880000000007</v>
      </c>
      <c r="E47" s="13">
        <f t="shared" si="48"/>
        <v>-84.020473386107213</v>
      </c>
      <c r="F47" s="18">
        <v>6.1113701549999995</v>
      </c>
      <c r="G47" s="18">
        <v>4.2661675440000089</v>
      </c>
      <c r="H47" s="13">
        <f t="shared" si="49"/>
        <v>-30.192944694903538</v>
      </c>
      <c r="I47" s="14">
        <f>(G47/G$180)*100</f>
        <v>1.3372880485983382E-2</v>
      </c>
      <c r="J47" s="19">
        <v>1173</v>
      </c>
      <c r="K47" s="19">
        <v>121</v>
      </c>
      <c r="L47" s="13">
        <f t="shared" si="50"/>
        <v>-89.684569479965901</v>
      </c>
      <c r="M47" s="19">
        <v>2205</v>
      </c>
      <c r="N47" s="19">
        <v>408</v>
      </c>
      <c r="O47" s="13">
        <f t="shared" si="51"/>
        <v>-81.496598639455783</v>
      </c>
      <c r="P47" s="14">
        <f>(N47/N$180)*100</f>
        <v>5.0212789000445512E-2</v>
      </c>
      <c r="Q47" s="15">
        <v>0</v>
      </c>
      <c r="R47" s="15">
        <v>0</v>
      </c>
      <c r="S47" s="33" t="s">
        <v>41</v>
      </c>
      <c r="T47" s="19">
        <v>0</v>
      </c>
      <c r="U47" s="19">
        <v>0</v>
      </c>
      <c r="V47" s="33" t="s">
        <v>41</v>
      </c>
      <c r="W47" s="33" t="s">
        <v>41</v>
      </c>
      <c r="X47" s="18">
        <v>3.349587799999989</v>
      </c>
      <c r="Y47" s="18">
        <v>28.993777699999995</v>
      </c>
      <c r="Z47" s="13">
        <f t="shared" si="54"/>
        <v>765.59240811660743</v>
      </c>
      <c r="AA47" s="18">
        <v>15.745519399999967</v>
      </c>
      <c r="AB47" s="18">
        <v>87.811863299999999</v>
      </c>
      <c r="AC47" s="13">
        <f t="shared" si="55"/>
        <v>457.69429428920699</v>
      </c>
      <c r="AD47" s="14">
        <f>(AB47/AB$180)*100</f>
        <v>0.33071681705295247</v>
      </c>
    </row>
    <row r="48" spans="1:30">
      <c r="A48" s="4"/>
      <c r="B48" s="10" t="s">
        <v>3</v>
      </c>
      <c r="C48" s="18">
        <v>38.094988079999055</v>
      </c>
      <c r="D48" s="18">
        <v>44.485045987999804</v>
      </c>
      <c r="E48" s="13">
        <f t="shared" si="48"/>
        <v>16.774012094666357</v>
      </c>
      <c r="F48" s="18">
        <v>218.54470719700251</v>
      </c>
      <c r="G48" s="18">
        <v>246.53443429400102</v>
      </c>
      <c r="H48" s="13">
        <f t="shared" si="49"/>
        <v>12.80732325023445</v>
      </c>
      <c r="I48" s="14">
        <f>(G48/G$181)*100</f>
        <v>0.55105951287214372</v>
      </c>
      <c r="J48" s="19">
        <v>7884</v>
      </c>
      <c r="K48" s="19">
        <v>6508</v>
      </c>
      <c r="L48" s="13">
        <f t="shared" si="50"/>
        <v>-17.453069507864029</v>
      </c>
      <c r="M48" s="19">
        <v>52678</v>
      </c>
      <c r="N48" s="19">
        <v>51429</v>
      </c>
      <c r="O48" s="13">
        <f t="shared" si="51"/>
        <v>-2.3710087702646265</v>
      </c>
      <c r="P48" s="14">
        <f>(N48/N$181)*100</f>
        <v>0.33251849738803352</v>
      </c>
      <c r="Q48" s="21">
        <v>0</v>
      </c>
      <c r="R48" s="21">
        <v>0</v>
      </c>
      <c r="S48" s="33" t="s">
        <v>41</v>
      </c>
      <c r="T48" s="19">
        <v>0</v>
      </c>
      <c r="U48" s="19">
        <v>0</v>
      </c>
      <c r="V48" s="33" t="s">
        <v>41</v>
      </c>
      <c r="W48" s="33" t="s">
        <v>41</v>
      </c>
      <c r="X48" s="18">
        <v>1881.7939410830068</v>
      </c>
      <c r="Y48" s="18">
        <v>814.23512839999853</v>
      </c>
      <c r="Z48" s="13">
        <f t="shared" si="54"/>
        <v>-56.730909233803182</v>
      </c>
      <c r="AA48" s="18">
        <v>14730.718033854026</v>
      </c>
      <c r="AB48" s="18">
        <v>8907.0104090819914</v>
      </c>
      <c r="AC48" s="13">
        <f t="shared" si="55"/>
        <v>-39.534445037832057</v>
      </c>
      <c r="AD48" s="14">
        <f>(AB48/AB$181)*100</f>
        <v>0.69302014650037214</v>
      </c>
    </row>
    <row r="49" spans="1:30">
      <c r="A49" s="4"/>
      <c r="B49" s="10" t="s">
        <v>4</v>
      </c>
      <c r="C49" s="18">
        <v>1.3089974779999307</v>
      </c>
      <c r="D49" s="18">
        <v>1.5332643779999091</v>
      </c>
      <c r="E49" s="13">
        <f t="shared" si="48"/>
        <v>17.132722084586803</v>
      </c>
      <c r="F49" s="18">
        <v>14.066122790989361</v>
      </c>
      <c r="G49" s="18">
        <v>8.3689274859983609</v>
      </c>
      <c r="H49" s="13">
        <f t="shared" si="49"/>
        <v>-40.502954436318269</v>
      </c>
      <c r="I49" s="14">
        <f>(G49/G$182)*100</f>
        <v>7.9796405375713031E-3</v>
      </c>
      <c r="J49" s="19">
        <v>0</v>
      </c>
      <c r="K49" s="19">
        <v>0</v>
      </c>
      <c r="L49" s="33" t="s">
        <v>41</v>
      </c>
      <c r="M49" s="19">
        <v>3</v>
      </c>
      <c r="N49" s="19">
        <v>0</v>
      </c>
      <c r="O49" s="13">
        <f t="shared" si="51"/>
        <v>-100</v>
      </c>
      <c r="P49" s="14">
        <f>(N49/N$182)*100</f>
        <v>0</v>
      </c>
      <c r="Q49" s="21">
        <v>12868</v>
      </c>
      <c r="R49" s="21">
        <v>23638</v>
      </c>
      <c r="S49" s="13">
        <f t="shared" si="52"/>
        <v>83.695990052844266</v>
      </c>
      <c r="T49" s="19">
        <v>104597</v>
      </c>
      <c r="U49" s="19">
        <v>102965</v>
      </c>
      <c r="V49" s="13">
        <f t="shared" si="53"/>
        <v>-1.5602741952446053</v>
      </c>
      <c r="W49" s="14">
        <f>(U49/U$182)*100</f>
        <v>0.20405382304295511</v>
      </c>
      <c r="X49" s="18">
        <v>115.34404189998922</v>
      </c>
      <c r="Y49" s="18">
        <v>119.7607488999885</v>
      </c>
      <c r="Z49" s="13">
        <f t="shared" si="54"/>
        <v>3.8291592068785394</v>
      </c>
      <c r="AA49" s="18">
        <v>989.08646589891111</v>
      </c>
      <c r="AB49" s="18">
        <v>617.88656670038847</v>
      </c>
      <c r="AC49" s="13">
        <f t="shared" si="55"/>
        <v>-37.529570163632272</v>
      </c>
      <c r="AD49" s="14">
        <f>(AB49/AB$182)*100</f>
        <v>0.10862521949741497</v>
      </c>
    </row>
    <row r="50" spans="1:30" s="3" customFormat="1" ht="15">
      <c r="A50" s="4"/>
      <c r="B50" s="10" t="s">
        <v>5</v>
      </c>
      <c r="C50" s="18">
        <v>2.3788549000000003</v>
      </c>
      <c r="D50" s="18">
        <v>0.20346</v>
      </c>
      <c r="E50" s="13">
        <f t="shared" si="48"/>
        <v>-91.447145431190435</v>
      </c>
      <c r="F50" s="18">
        <v>5.7600358000000007</v>
      </c>
      <c r="G50" s="18">
        <v>1.3899938000000001</v>
      </c>
      <c r="H50" s="13">
        <f t="shared" si="49"/>
        <v>-75.868313179581278</v>
      </c>
      <c r="I50" s="14">
        <f>(G50/G$183)*100</f>
        <v>2.6585688825009068E-2</v>
      </c>
      <c r="J50" s="19">
        <v>1</v>
      </c>
      <c r="K50" s="19">
        <v>0</v>
      </c>
      <c r="L50" s="13">
        <f t="shared" si="50"/>
        <v>-100</v>
      </c>
      <c r="M50" s="19">
        <v>2</v>
      </c>
      <c r="N50" s="19">
        <v>0</v>
      </c>
      <c r="O50" s="13">
        <f t="shared" si="51"/>
        <v>-100</v>
      </c>
      <c r="P50" s="14">
        <f>(N50/N$183)*100</f>
        <v>0</v>
      </c>
      <c r="Q50" s="21">
        <v>0</v>
      </c>
      <c r="R50" s="21">
        <v>0</v>
      </c>
      <c r="S50" s="33" t="s">
        <v>41</v>
      </c>
      <c r="T50" s="19">
        <v>284</v>
      </c>
      <c r="U50" s="19">
        <v>0</v>
      </c>
      <c r="V50" s="13">
        <f t="shared" si="53"/>
        <v>-100</v>
      </c>
      <c r="W50" s="14">
        <f>(U50/U$183)*100</f>
        <v>0</v>
      </c>
      <c r="X50" s="18">
        <v>2.3099999999999999E-2</v>
      </c>
      <c r="Y50" s="18">
        <v>0</v>
      </c>
      <c r="Z50" s="13">
        <f t="shared" si="54"/>
        <v>-100</v>
      </c>
      <c r="AA50" s="18">
        <v>2.8399999999999998E-2</v>
      </c>
      <c r="AB50" s="18">
        <v>0</v>
      </c>
      <c r="AC50" s="13">
        <f t="shared" si="55"/>
        <v>-100</v>
      </c>
      <c r="AD50" s="14">
        <f>(AB50/AB$183)*100</f>
        <v>0</v>
      </c>
    </row>
    <row r="51" spans="1:30" s="3" customFormat="1" ht="15">
      <c r="A51" s="4"/>
      <c r="B51" s="10" t="s">
        <v>23</v>
      </c>
      <c r="C51" s="18">
        <v>0.68719585100000014</v>
      </c>
      <c r="D51" s="18">
        <v>1.40287158</v>
      </c>
      <c r="E51" s="13">
        <f t="shared" si="48"/>
        <v>104.14436116844364</v>
      </c>
      <c r="F51" s="18">
        <v>5.7960363940000006</v>
      </c>
      <c r="G51" s="18">
        <v>3.8809186260000015</v>
      </c>
      <c r="H51" s="13">
        <f t="shared" si="49"/>
        <v>-33.041852014292218</v>
      </c>
      <c r="I51" s="14">
        <f>(G51/G$184)*100</f>
        <v>9.0261470006011479E-2</v>
      </c>
      <c r="J51" s="19">
        <v>4</v>
      </c>
      <c r="K51" s="19">
        <v>6</v>
      </c>
      <c r="L51" s="13">
        <f t="shared" si="50"/>
        <v>50</v>
      </c>
      <c r="M51" s="19">
        <v>35</v>
      </c>
      <c r="N51" s="19">
        <v>24</v>
      </c>
      <c r="O51" s="13">
        <f t="shared" si="51"/>
        <v>-31.428571428571427</v>
      </c>
      <c r="P51" s="14">
        <f>(N51/N$184)*100</f>
        <v>0.11733072598386703</v>
      </c>
      <c r="Q51" s="21">
        <v>15676</v>
      </c>
      <c r="R51" s="21">
        <v>9687</v>
      </c>
      <c r="S51" s="13">
        <f t="shared" si="52"/>
        <v>-38.204899208981885</v>
      </c>
      <c r="T51" s="19">
        <v>80833</v>
      </c>
      <c r="U51" s="19">
        <v>50890</v>
      </c>
      <c r="V51" s="13">
        <f t="shared" si="53"/>
        <v>-37.043039352739598</v>
      </c>
      <c r="W51" s="14">
        <f>(U51/U$184)*100</f>
        <v>0.10120157229339985</v>
      </c>
      <c r="X51" s="18">
        <v>677.87780103372052</v>
      </c>
      <c r="Y51" s="18">
        <v>1659.7462490184623</v>
      </c>
      <c r="Z51" s="13">
        <f t="shared" si="54"/>
        <v>144.84446112373865</v>
      </c>
      <c r="AA51" s="18">
        <v>6449.095859474477</v>
      </c>
      <c r="AB51" s="18">
        <v>5200.8108140674331</v>
      </c>
      <c r="AC51" s="13">
        <f t="shared" si="55"/>
        <v>-19.355969776339531</v>
      </c>
      <c r="AD51" s="14">
        <f>(AB51/AB$184)*100</f>
        <v>0.4306688375810046</v>
      </c>
    </row>
    <row r="52" spans="1:30" s="3" customFormat="1" ht="15">
      <c r="A52" s="4"/>
      <c r="B52" s="10"/>
      <c r="C52" s="18"/>
      <c r="D52" s="18"/>
      <c r="E52" s="13"/>
      <c r="F52" s="18"/>
      <c r="G52" s="18"/>
      <c r="H52" s="13"/>
      <c r="I52" s="14"/>
      <c r="J52" s="19"/>
      <c r="K52" s="19"/>
      <c r="L52" s="13"/>
      <c r="M52" s="19"/>
      <c r="N52" s="19"/>
      <c r="O52" s="13"/>
      <c r="P52" s="14"/>
      <c r="Q52" s="21"/>
      <c r="R52" s="21"/>
      <c r="S52" s="13"/>
      <c r="T52" s="19"/>
      <c r="U52" s="19"/>
      <c r="V52" s="13"/>
      <c r="W52" s="14"/>
      <c r="X52" s="18"/>
      <c r="Y52" s="18"/>
      <c r="Z52" s="13"/>
      <c r="AA52" s="18"/>
      <c r="AB52" s="18"/>
      <c r="AC52" s="13"/>
      <c r="AD52" s="14"/>
    </row>
    <row r="53" spans="1:30" ht="15">
      <c r="A53" s="4">
        <v>8</v>
      </c>
      <c r="B53" s="5" t="s">
        <v>18</v>
      </c>
      <c r="C53" s="6">
        <f>C54+C55+C56+C57+C58</f>
        <v>88.339761353103484</v>
      </c>
      <c r="D53" s="6">
        <f>D54+D55+D56+D57+D58</f>
        <v>73.635578089999996</v>
      </c>
      <c r="E53" s="7">
        <f t="shared" ref="E53:E58" si="56">((D53-C53)/C53)*100</f>
        <v>-16.645033943808489</v>
      </c>
      <c r="F53" s="6">
        <f>F54+F55+F56+F57+F58</f>
        <v>603.36348329230077</v>
      </c>
      <c r="G53" s="6">
        <f>G54+G55+G56+G57+G58</f>
        <v>454.41260879399988</v>
      </c>
      <c r="H53" s="7">
        <f t="shared" ref="H53:H58" si="57">((G53-F53)/F53)*100</f>
        <v>-24.686756594140999</v>
      </c>
      <c r="I53" s="8">
        <f>(G53/G$179)*100</f>
        <v>0.23785458960079997</v>
      </c>
      <c r="J53" s="9">
        <f>J54+J55+J56+J57+J58</f>
        <v>18927</v>
      </c>
      <c r="K53" s="9">
        <f>K54+K55+K56+K57+K58</f>
        <v>13609</v>
      </c>
      <c r="L53" s="7">
        <f t="shared" ref="L53:L58" si="58">((K53-J53)/J53)*100</f>
        <v>-28.097426956200138</v>
      </c>
      <c r="M53" s="9">
        <f>M54+M55+M56+M57+M58</f>
        <v>139627</v>
      </c>
      <c r="N53" s="9">
        <f>N54+N55+N56+N57+N58</f>
        <v>99880</v>
      </c>
      <c r="O53" s="7">
        <f t="shared" ref="O53:O58" si="59">((N53-M53)/M53)*100</f>
        <v>-28.466557327737473</v>
      </c>
      <c r="P53" s="8">
        <f>(N53/N$179)*100</f>
        <v>0.61255400861341214</v>
      </c>
      <c r="Q53" s="9">
        <f>Q54+Q55+Q56+Q57+Q58</f>
        <v>139282</v>
      </c>
      <c r="R53" s="9">
        <f>R54+R55+R56+R57+R58</f>
        <v>173878</v>
      </c>
      <c r="S53" s="7">
        <f t="shared" ref="S53:S58" si="60">((R53-Q53)/Q53)*100</f>
        <v>24.838816214586235</v>
      </c>
      <c r="T53" s="9">
        <f>T54+T55+T56+T57+T58</f>
        <v>1377588</v>
      </c>
      <c r="U53" s="9">
        <f>U54+U55+U56+U57+U58</f>
        <v>750442</v>
      </c>
      <c r="V53" s="7">
        <f t="shared" ref="V53:V58" si="61">((U53-T53)/T53)*100</f>
        <v>-45.524931982566628</v>
      </c>
      <c r="W53" s="8">
        <f>(U53/U$179)*100</f>
        <v>0.72831319410312068</v>
      </c>
      <c r="X53" s="6">
        <f>X54+X55+X56+X57+X58</f>
        <v>5362.2096655999994</v>
      </c>
      <c r="Y53" s="6">
        <f>Y54+Y55+Y56+Y57+Y58</f>
        <v>3046.0507099213751</v>
      </c>
      <c r="Z53" s="7">
        <f t="shared" ref="Z53:Z58" si="62">((Y53-X53)/X53)*100</f>
        <v>-43.19411399627657</v>
      </c>
      <c r="AA53" s="6">
        <f>AA54+AA55+AA56+AA57+AA58</f>
        <v>49730.248864230496</v>
      </c>
      <c r="AB53" s="6">
        <f>AB54+AB55+AB56+AB57+AB58</f>
        <v>32331.935013660142</v>
      </c>
      <c r="AC53" s="7">
        <f t="shared" ref="AC53:AC58" si="63">((AB53-AA53)/AA53)*100</f>
        <v>-34.985374591769734</v>
      </c>
      <c r="AD53" s="8">
        <f>(AB53/AB$179)*100</f>
        <v>1.0196377920667636</v>
      </c>
    </row>
    <row r="54" spans="1:30">
      <c r="A54" s="4"/>
      <c r="B54" s="10" t="s">
        <v>2</v>
      </c>
      <c r="C54" s="18">
        <v>11.162183362999999</v>
      </c>
      <c r="D54" s="18">
        <v>8.5883600810000011</v>
      </c>
      <c r="E54" s="13">
        <f t="shared" si="56"/>
        <v>-23.058421442274579</v>
      </c>
      <c r="F54" s="18">
        <v>90.034084084700012</v>
      </c>
      <c r="G54" s="18">
        <v>57.677747044376908</v>
      </c>
      <c r="H54" s="13">
        <f t="shared" si="57"/>
        <v>-35.937875493778243</v>
      </c>
      <c r="I54" s="14">
        <f>(G54/G$180)*100</f>
        <v>0.18079871687412377</v>
      </c>
      <c r="J54" s="19">
        <v>186</v>
      </c>
      <c r="K54" s="19">
        <v>104</v>
      </c>
      <c r="L54" s="13">
        <f t="shared" si="58"/>
        <v>-44.086021505376344</v>
      </c>
      <c r="M54" s="19">
        <v>1937</v>
      </c>
      <c r="N54" s="19">
        <v>858</v>
      </c>
      <c r="O54" s="13">
        <f t="shared" si="59"/>
        <v>-55.70469798657718</v>
      </c>
      <c r="P54" s="14">
        <f>(N54/N$180)*100</f>
        <v>0.10559454157446631</v>
      </c>
      <c r="Q54" s="21">
        <v>0</v>
      </c>
      <c r="R54" s="21">
        <v>0</v>
      </c>
      <c r="S54" s="33" t="s">
        <v>41</v>
      </c>
      <c r="T54" s="19">
        <v>0</v>
      </c>
      <c r="U54" s="19">
        <v>0</v>
      </c>
      <c r="V54" s="33" t="s">
        <v>41</v>
      </c>
      <c r="W54" s="33" t="s">
        <v>41</v>
      </c>
      <c r="X54" s="18">
        <v>21.665607099999999</v>
      </c>
      <c r="Y54" s="18">
        <v>2.5353673999999997</v>
      </c>
      <c r="Z54" s="13">
        <f t="shared" si="62"/>
        <v>-88.297732030781646</v>
      </c>
      <c r="AA54" s="18">
        <v>235.0452559</v>
      </c>
      <c r="AB54" s="18">
        <v>14.1132636</v>
      </c>
      <c r="AC54" s="13">
        <f t="shared" si="63"/>
        <v>-93.995512248924314</v>
      </c>
      <c r="AD54" s="14">
        <f>(AB54/AB$180)*100</f>
        <v>5.3153337608556284E-2</v>
      </c>
    </row>
    <row r="55" spans="1:30">
      <c r="A55" s="4"/>
      <c r="B55" s="10" t="s">
        <v>3</v>
      </c>
      <c r="C55" s="18">
        <v>71.164345139999995</v>
      </c>
      <c r="D55" s="18">
        <v>56.316427608999994</v>
      </c>
      <c r="E55" s="13">
        <f t="shared" si="56"/>
        <v>-20.864264965538617</v>
      </c>
      <c r="F55" s="18">
        <v>453.42541980130017</v>
      </c>
      <c r="G55" s="18">
        <v>348.23923469199985</v>
      </c>
      <c r="H55" s="13">
        <f t="shared" si="57"/>
        <v>-23.198122671506805</v>
      </c>
      <c r="I55" s="14">
        <f>(G55/G$181)*100</f>
        <v>0.778392452891564</v>
      </c>
      <c r="J55" s="19">
        <v>18739</v>
      </c>
      <c r="K55" s="19">
        <v>13502</v>
      </c>
      <c r="L55" s="13">
        <f t="shared" si="58"/>
        <v>-27.947062276535569</v>
      </c>
      <c r="M55" s="19">
        <v>137660</v>
      </c>
      <c r="N55" s="19">
        <v>99001</v>
      </c>
      <c r="O55" s="13">
        <f t="shared" si="59"/>
        <v>-28.082958012494551</v>
      </c>
      <c r="P55" s="14">
        <f>(N55/N$181)*100</f>
        <v>0.64009923894908916</v>
      </c>
      <c r="Q55" s="21">
        <v>0</v>
      </c>
      <c r="R55" s="21">
        <v>0</v>
      </c>
      <c r="S55" s="33" t="s">
        <v>41</v>
      </c>
      <c r="T55" s="19">
        <v>0</v>
      </c>
      <c r="U55" s="19">
        <v>0</v>
      </c>
      <c r="V55" s="33" t="s">
        <v>41</v>
      </c>
      <c r="W55" s="33" t="s">
        <v>41</v>
      </c>
      <c r="X55" s="18">
        <v>1546.9271818000002</v>
      </c>
      <c r="Y55" s="18">
        <v>988.55584715499992</v>
      </c>
      <c r="Z55" s="13">
        <f t="shared" si="62"/>
        <v>-36.095515109850282</v>
      </c>
      <c r="AA55" s="18">
        <v>11438.552078600002</v>
      </c>
      <c r="AB55" s="18">
        <v>10050.946354254998</v>
      </c>
      <c r="AC55" s="13">
        <f t="shared" si="63"/>
        <v>-12.130956040677802</v>
      </c>
      <c r="AD55" s="14">
        <f>(AB55/AB$181)*100</f>
        <v>0.78202539291868711</v>
      </c>
    </row>
    <row r="56" spans="1:30">
      <c r="A56" s="4"/>
      <c r="B56" s="10" t="s">
        <v>4</v>
      </c>
      <c r="C56" s="18">
        <v>5.1052990847457631E-2</v>
      </c>
      <c r="D56" s="18">
        <v>7.1018832203389851E-2</v>
      </c>
      <c r="E56" s="13">
        <f t="shared" si="56"/>
        <v>39.108073835651666</v>
      </c>
      <c r="F56" s="18">
        <v>0.30854088440677968</v>
      </c>
      <c r="G56" s="18">
        <v>0.4413632186440678</v>
      </c>
      <c r="H56" s="13">
        <f t="shared" si="57"/>
        <v>43.048536174601551</v>
      </c>
      <c r="I56" s="14">
        <f>(G56/G$182)*100</f>
        <v>4.2083287699379632E-4</v>
      </c>
      <c r="J56" s="19">
        <v>0</v>
      </c>
      <c r="K56" s="19">
        <v>0</v>
      </c>
      <c r="L56" s="33" t="s">
        <v>41</v>
      </c>
      <c r="M56" s="19">
        <v>0</v>
      </c>
      <c r="N56" s="19">
        <v>0</v>
      </c>
      <c r="O56" s="33" t="s">
        <v>41</v>
      </c>
      <c r="P56" s="14">
        <f>(N56/N$182)*100</f>
        <v>0</v>
      </c>
      <c r="Q56" s="15">
        <v>204</v>
      </c>
      <c r="R56" s="15">
        <v>326</v>
      </c>
      <c r="S56" s="13">
        <f t="shared" si="60"/>
        <v>59.803921568627452</v>
      </c>
      <c r="T56" s="19">
        <v>1182</v>
      </c>
      <c r="U56" s="19">
        <v>1963</v>
      </c>
      <c r="V56" s="13">
        <f t="shared" si="61"/>
        <v>66.074450084602361</v>
      </c>
      <c r="W56" s="14">
        <f>(U56/U$182)*100</f>
        <v>3.8902311915050831E-3</v>
      </c>
      <c r="X56" s="18">
        <v>3.6786250000000003</v>
      </c>
      <c r="Y56" s="18">
        <v>5.4902850000000001</v>
      </c>
      <c r="Z56" s="13">
        <f t="shared" si="62"/>
        <v>49.248292500594644</v>
      </c>
      <c r="AA56" s="18">
        <v>24.2379</v>
      </c>
      <c r="AB56" s="18">
        <v>33.977094999999998</v>
      </c>
      <c r="AC56" s="13">
        <f t="shared" si="63"/>
        <v>40.181678280709136</v>
      </c>
      <c r="AD56" s="14">
        <f>(AB56/AB$182)*100</f>
        <v>5.9732151517208247E-3</v>
      </c>
    </row>
    <row r="57" spans="1:30" s="3" customFormat="1" ht="15">
      <c r="A57" s="4"/>
      <c r="B57" s="10" t="s">
        <v>5</v>
      </c>
      <c r="C57" s="18">
        <v>0.35420682144432603</v>
      </c>
      <c r="D57" s="18">
        <v>1.6121617269999999</v>
      </c>
      <c r="E57" s="13">
        <f t="shared" si="56"/>
        <v>355.147001524757</v>
      </c>
      <c r="F57" s="18">
        <v>6.735586776152668</v>
      </c>
      <c r="G57" s="18">
        <v>12.27015542485864</v>
      </c>
      <c r="H57" s="13">
        <f t="shared" si="57"/>
        <v>82.169064591389443</v>
      </c>
      <c r="I57" s="14">
        <f>(G57/G$183)*100</f>
        <v>0.23468488417702923</v>
      </c>
      <c r="J57" s="19">
        <v>2</v>
      </c>
      <c r="K57" s="19">
        <v>3</v>
      </c>
      <c r="L57" s="13">
        <f t="shared" si="58"/>
        <v>50</v>
      </c>
      <c r="M57" s="19">
        <v>30</v>
      </c>
      <c r="N57" s="19">
        <v>21</v>
      </c>
      <c r="O57" s="13">
        <f t="shared" si="59"/>
        <v>-30</v>
      </c>
      <c r="P57" s="14">
        <f>(N57/N$183)*100</f>
        <v>0.41983206717313082</v>
      </c>
      <c r="Q57" s="22">
        <v>1998</v>
      </c>
      <c r="R57" s="22">
        <v>162</v>
      </c>
      <c r="S57" s="13">
        <f t="shared" si="60"/>
        <v>-91.891891891891902</v>
      </c>
      <c r="T57" s="19">
        <v>43063</v>
      </c>
      <c r="U57" s="19">
        <v>144664</v>
      </c>
      <c r="V57" s="13">
        <f t="shared" si="61"/>
        <v>235.93572208160137</v>
      </c>
      <c r="W57" s="14">
        <f>(U57/U$183)*100</f>
        <v>6.3093309747049311</v>
      </c>
      <c r="X57" s="18">
        <v>3.0591107999999996</v>
      </c>
      <c r="Y57" s="18">
        <v>69.822867799999997</v>
      </c>
      <c r="Z57" s="13">
        <f t="shared" si="62"/>
        <v>2182.4563203137336</v>
      </c>
      <c r="AA57" s="18">
        <v>1428.8704673999998</v>
      </c>
      <c r="AB57" s="18">
        <v>1976.0284937000001</v>
      </c>
      <c r="AC57" s="13">
        <f t="shared" si="63"/>
        <v>38.293046065653492</v>
      </c>
      <c r="AD57" s="14">
        <f>(AB57/AB$183)*100</f>
        <v>2.3897025066709414</v>
      </c>
    </row>
    <row r="58" spans="1:30" s="3" customFormat="1" ht="15">
      <c r="A58" s="4"/>
      <c r="B58" s="10" t="s">
        <v>23</v>
      </c>
      <c r="C58" s="18">
        <v>5.607973037811715</v>
      </c>
      <c r="D58" s="18">
        <v>7.0476098407966061</v>
      </c>
      <c r="E58" s="13">
        <f t="shared" si="56"/>
        <v>25.671250437157084</v>
      </c>
      <c r="F58" s="18">
        <v>52.859851745741089</v>
      </c>
      <c r="G58" s="18">
        <v>35.784108414120389</v>
      </c>
      <c r="H58" s="13">
        <f t="shared" si="57"/>
        <v>-32.303804811553391</v>
      </c>
      <c r="I58" s="14">
        <f>(G58/G$184)*100</f>
        <v>0.83225816863932067</v>
      </c>
      <c r="J58" s="19">
        <v>0</v>
      </c>
      <c r="K58" s="19">
        <v>0</v>
      </c>
      <c r="L58" s="33" t="s">
        <v>41</v>
      </c>
      <c r="M58" s="19">
        <v>0</v>
      </c>
      <c r="N58" s="19">
        <v>0</v>
      </c>
      <c r="O58" s="33" t="s">
        <v>41</v>
      </c>
      <c r="P58" s="14">
        <f>(N58/N$184)*100</f>
        <v>0</v>
      </c>
      <c r="Q58" s="15">
        <v>137080</v>
      </c>
      <c r="R58" s="15">
        <v>173390</v>
      </c>
      <c r="S58" s="13">
        <f t="shared" si="60"/>
        <v>26.488182083454916</v>
      </c>
      <c r="T58" s="19">
        <v>1333343</v>
      </c>
      <c r="U58" s="19">
        <v>603815</v>
      </c>
      <c r="V58" s="13">
        <f t="shared" si="61"/>
        <v>-54.714203322025909</v>
      </c>
      <c r="W58" s="14">
        <f>(U58/U$184)*100</f>
        <v>1.2007668967250782</v>
      </c>
      <c r="X58" s="18">
        <v>3786.8791408999996</v>
      </c>
      <c r="Y58" s="18">
        <v>1979.6463425663751</v>
      </c>
      <c r="Z58" s="13">
        <f t="shared" si="62"/>
        <v>-47.723540442965202</v>
      </c>
      <c r="AA58" s="18">
        <v>36603.543162330498</v>
      </c>
      <c r="AB58" s="18">
        <v>20256.869807105144</v>
      </c>
      <c r="AC58" s="13">
        <f t="shared" si="63"/>
        <v>-44.658718645707694</v>
      </c>
      <c r="AD58" s="14">
        <f>(AB58/AB$184)*100</f>
        <v>1.6774312476928728</v>
      </c>
    </row>
    <row r="59" spans="1:30" s="3" customFormat="1" ht="15">
      <c r="A59" s="4"/>
      <c r="B59" s="10"/>
      <c r="C59" s="18"/>
      <c r="D59" s="18"/>
      <c r="E59" s="13"/>
      <c r="F59" s="18"/>
      <c r="G59" s="18"/>
      <c r="H59" s="13"/>
      <c r="I59" s="14"/>
      <c r="J59" s="19"/>
      <c r="K59" s="19"/>
      <c r="L59" s="13"/>
      <c r="M59" s="19"/>
      <c r="N59" s="19"/>
      <c r="O59" s="13"/>
      <c r="P59" s="14"/>
      <c r="Q59" s="15"/>
      <c r="R59" s="15"/>
      <c r="S59" s="13"/>
      <c r="T59" s="19"/>
      <c r="U59" s="19"/>
      <c r="V59" s="13"/>
      <c r="W59" s="14"/>
      <c r="X59" s="18"/>
      <c r="Y59" s="18"/>
      <c r="Z59" s="13"/>
      <c r="AA59" s="18"/>
      <c r="AB59" s="18"/>
      <c r="AC59" s="13"/>
      <c r="AD59" s="14"/>
    </row>
    <row r="60" spans="1:30" s="3" customFormat="1" ht="15">
      <c r="A60" s="4">
        <v>9</v>
      </c>
      <c r="B60" s="5" t="s">
        <v>15</v>
      </c>
      <c r="C60" s="6">
        <f>C61+C62+C63+C64+C65</f>
        <v>58.504976187999993</v>
      </c>
      <c r="D60" s="6">
        <f>D61+D62+D63+D64+D65</f>
        <v>57.04413080599997</v>
      </c>
      <c r="E60" s="7">
        <f t="shared" ref="E60:E65" si="64">((D60-C60)/C60)*100</f>
        <v>-2.4969591942157887</v>
      </c>
      <c r="F60" s="6">
        <f>F61+F62+F63+F64+F65</f>
        <v>541.52836108600115</v>
      </c>
      <c r="G60" s="6">
        <f>G61+G62+G63+G64+G65</f>
        <v>271.86077689699994</v>
      </c>
      <c r="H60" s="7">
        <f t="shared" ref="H60:H65" si="65">((G60-F60)/F60)*100</f>
        <v>-49.797499737262108</v>
      </c>
      <c r="I60" s="8">
        <f>(G60/G$179)*100</f>
        <v>0.1423009226988782</v>
      </c>
      <c r="J60" s="9">
        <f>J61+J62+J63+J64+J65</f>
        <v>6320</v>
      </c>
      <c r="K60" s="9">
        <f>K61+K62+K63+K64+K65</f>
        <v>4324</v>
      </c>
      <c r="L60" s="7">
        <f t="shared" ref="L60:L65" si="66">((K60-J60)/J60)*100</f>
        <v>-31.582278481012661</v>
      </c>
      <c r="M60" s="9">
        <f>M61+M62+M63+M64+M65</f>
        <v>46548</v>
      </c>
      <c r="N60" s="9">
        <f>N61+N62+N63+N64+N65</f>
        <v>33725</v>
      </c>
      <c r="O60" s="7">
        <f t="shared" ref="O60:O65" si="67">((N60-M60)/M60)*100</f>
        <v>-27.54790753630661</v>
      </c>
      <c r="P60" s="8">
        <f>(N60/N$179)*100</f>
        <v>0.20683203785029358</v>
      </c>
      <c r="Q60" s="9">
        <f>Q61+Q62+Q63+Q64+Q65</f>
        <v>30045</v>
      </c>
      <c r="R60" s="9">
        <f>R61+R62+R63+R64+R65</f>
        <v>9960</v>
      </c>
      <c r="S60" s="7">
        <f t="shared" ref="S60:S65" si="68">((R60-Q60)/Q60)*100</f>
        <v>-66.849725411882176</v>
      </c>
      <c r="T60" s="9">
        <f>T61+T62+T63+T64+T65</f>
        <v>467822</v>
      </c>
      <c r="U60" s="9">
        <f>U61+U62+U63+U64+U65</f>
        <v>69794</v>
      </c>
      <c r="V60" s="7">
        <f t="shared" ref="V60:V65" si="69">((U60-T60)/T60)*100</f>
        <v>-85.081077845847346</v>
      </c>
      <c r="W60" s="8">
        <f>(U60/U$179)*100</f>
        <v>6.7735935714196699E-2</v>
      </c>
      <c r="X60" s="6">
        <f>X61+X62+X63+X64+X65</f>
        <v>3303.1598958</v>
      </c>
      <c r="Y60" s="6">
        <f>Y61+Y62+Y63+Y64+Y65</f>
        <v>2212.9695502</v>
      </c>
      <c r="Z60" s="7">
        <f t="shared" ref="Z60:Z65" si="70">((Y60-X60)/X60)*100</f>
        <v>-33.004467842631165</v>
      </c>
      <c r="AA60" s="6">
        <f>AA61+AA62+AA63+AA64+AA65</f>
        <v>48995.919052700003</v>
      </c>
      <c r="AB60" s="6">
        <f>AB61+AB62+AB63+AB64+AB65</f>
        <v>24066.4163424</v>
      </c>
      <c r="AC60" s="7">
        <f t="shared" ref="AC60:AC65" si="71">((AB60-AA60)/AA60)*100</f>
        <v>-50.880773730330141</v>
      </c>
      <c r="AD60" s="8">
        <f>(AB60/AB$179)*100</f>
        <v>0.75897182188311796</v>
      </c>
    </row>
    <row r="61" spans="1:30" s="3" customFormat="1" ht="15">
      <c r="A61" s="4"/>
      <c r="B61" s="10" t="s">
        <v>2</v>
      </c>
      <c r="C61" s="18">
        <v>0.489874533</v>
      </c>
      <c r="D61" s="18">
        <v>0.27184857900000003</v>
      </c>
      <c r="E61" s="13">
        <f t="shared" si="64"/>
        <v>-44.506488766583821</v>
      </c>
      <c r="F61" s="18">
        <v>4.0043949480000007</v>
      </c>
      <c r="G61" s="18">
        <v>1.9399949350000001</v>
      </c>
      <c r="H61" s="13">
        <f t="shared" si="65"/>
        <v>-51.553356744470655</v>
      </c>
      <c r="I61" s="14">
        <f>(G61/G$180)*100</f>
        <v>6.0811771083991092E-3</v>
      </c>
      <c r="J61" s="19">
        <v>24</v>
      </c>
      <c r="K61" s="19">
        <v>14</v>
      </c>
      <c r="L61" s="13">
        <f t="shared" si="66"/>
        <v>-41.666666666666671</v>
      </c>
      <c r="M61" s="19">
        <v>237</v>
      </c>
      <c r="N61" s="19">
        <v>88</v>
      </c>
      <c r="O61" s="13">
        <f t="shared" si="67"/>
        <v>-62.869198312236286</v>
      </c>
      <c r="P61" s="14">
        <f>(N61/N$180)*100</f>
        <v>1.0830209392252954E-2</v>
      </c>
      <c r="Q61" s="15">
        <v>0</v>
      </c>
      <c r="R61" s="15">
        <v>0</v>
      </c>
      <c r="S61" s="33" t="s">
        <v>41</v>
      </c>
      <c r="T61" s="19">
        <v>0</v>
      </c>
      <c r="U61" s="19">
        <v>0</v>
      </c>
      <c r="V61" s="33" t="s">
        <v>41</v>
      </c>
      <c r="W61" s="33" t="s">
        <v>41</v>
      </c>
      <c r="X61" s="18">
        <v>0.70433580000000007</v>
      </c>
      <c r="Y61" s="18">
        <v>5.5623300000000001E-2</v>
      </c>
      <c r="Z61" s="13">
        <f t="shared" si="70"/>
        <v>-92.102729976241434</v>
      </c>
      <c r="AA61" s="18">
        <v>7.6452999000000004</v>
      </c>
      <c r="AB61" s="18">
        <v>0.7894023</v>
      </c>
      <c r="AC61" s="13">
        <f t="shared" si="71"/>
        <v>-89.674671885664026</v>
      </c>
      <c r="AD61" s="14">
        <f>(AB61/AB$180)*100</f>
        <v>2.9730449419842785E-3</v>
      </c>
    </row>
    <row r="62" spans="1:30">
      <c r="A62" s="4"/>
      <c r="B62" s="10" t="s">
        <v>3</v>
      </c>
      <c r="C62" s="18">
        <v>43.329502999999995</v>
      </c>
      <c r="D62" s="18">
        <v>32.338759099999969</v>
      </c>
      <c r="E62" s="13">
        <f t="shared" si="64"/>
        <v>-25.365497268685562</v>
      </c>
      <c r="F62" s="18">
        <v>245.42094999999998</v>
      </c>
      <c r="G62" s="18">
        <v>185.42469269999995</v>
      </c>
      <c r="H62" s="13">
        <f t="shared" si="65"/>
        <v>-24.446265610168989</v>
      </c>
      <c r="I62" s="14">
        <f>(G62/G$181)*100</f>
        <v>0.41446559433509239</v>
      </c>
      <c r="J62" s="19">
        <v>6293</v>
      </c>
      <c r="K62" s="19">
        <v>4304</v>
      </c>
      <c r="L62" s="13">
        <f t="shared" si="66"/>
        <v>-31.606546956936278</v>
      </c>
      <c r="M62" s="19">
        <v>46274</v>
      </c>
      <c r="N62" s="19">
        <v>33609</v>
      </c>
      <c r="O62" s="13">
        <f t="shared" si="67"/>
        <v>-27.36958119030125</v>
      </c>
      <c r="P62" s="14">
        <f>(N62/N$181)*100</f>
        <v>0.21730179818223996</v>
      </c>
      <c r="Q62" s="20">
        <v>0</v>
      </c>
      <c r="R62" s="20">
        <v>0</v>
      </c>
      <c r="S62" s="33" t="s">
        <v>41</v>
      </c>
      <c r="T62" s="19">
        <v>0</v>
      </c>
      <c r="U62" s="19">
        <v>0</v>
      </c>
      <c r="V62" s="33" t="s">
        <v>41</v>
      </c>
      <c r="W62" s="33" t="s">
        <v>41</v>
      </c>
      <c r="X62" s="18">
        <v>801.86961080000026</v>
      </c>
      <c r="Y62" s="18">
        <v>372.92081140000005</v>
      </c>
      <c r="Z62" s="13">
        <f t="shared" si="70"/>
        <v>-53.493584695403463</v>
      </c>
      <c r="AA62" s="18">
        <v>5050.3380754</v>
      </c>
      <c r="AB62" s="18">
        <v>3042.5488641000002</v>
      </c>
      <c r="AC62" s="13">
        <f t="shared" si="71"/>
        <v>-39.755540744487242</v>
      </c>
      <c r="AD62" s="14">
        <f>(AB62/AB$181)*100</f>
        <v>0.23672899914691381</v>
      </c>
    </row>
    <row r="63" spans="1:30" ht="14.25" customHeight="1">
      <c r="A63" s="4"/>
      <c r="B63" s="10" t="s">
        <v>4</v>
      </c>
      <c r="C63" s="12">
        <v>6.035382051</v>
      </c>
      <c r="D63" s="12">
        <v>10.079392754999997</v>
      </c>
      <c r="E63" s="13">
        <f t="shared" si="64"/>
        <v>67.00504905617278</v>
      </c>
      <c r="F63" s="12">
        <v>52.844701773000004</v>
      </c>
      <c r="G63" s="12">
        <v>37.672594831999994</v>
      </c>
      <c r="H63" s="13">
        <f t="shared" si="65"/>
        <v>-28.710743805828248</v>
      </c>
      <c r="I63" s="14">
        <f>(G63/G$182)*100</f>
        <v>3.5920225785187929E-2</v>
      </c>
      <c r="J63" s="16">
        <v>0</v>
      </c>
      <c r="K63" s="16">
        <v>0</v>
      </c>
      <c r="L63" s="33" t="s">
        <v>41</v>
      </c>
      <c r="M63" s="16">
        <v>3</v>
      </c>
      <c r="N63" s="16">
        <v>5</v>
      </c>
      <c r="O63" s="13">
        <f t="shared" si="67"/>
        <v>66.666666666666657</v>
      </c>
      <c r="P63" s="14">
        <f>(N63/N$182)*100</f>
        <v>0.50301810865191143</v>
      </c>
      <c r="Q63" s="15">
        <v>5839</v>
      </c>
      <c r="R63" s="15">
        <v>6427</v>
      </c>
      <c r="S63" s="13">
        <f t="shared" si="68"/>
        <v>10.070217502997089</v>
      </c>
      <c r="T63" s="16">
        <v>46576</v>
      </c>
      <c r="U63" s="16">
        <v>25803</v>
      </c>
      <c r="V63" s="13">
        <f t="shared" si="69"/>
        <v>-44.600223290965303</v>
      </c>
      <c r="W63" s="14">
        <f>(U63/U$182)*100</f>
        <v>5.1135830582988102E-2</v>
      </c>
      <c r="X63" s="12">
        <v>484.7919627</v>
      </c>
      <c r="Y63" s="12">
        <v>641.87848150000002</v>
      </c>
      <c r="Z63" s="13">
        <f t="shared" si="70"/>
        <v>32.402871929873278</v>
      </c>
      <c r="AA63" s="12">
        <v>4585.4913814000001</v>
      </c>
      <c r="AB63" s="12">
        <v>2281.2009896999998</v>
      </c>
      <c r="AC63" s="13">
        <f t="shared" si="71"/>
        <v>-50.251765842300536</v>
      </c>
      <c r="AD63" s="14">
        <f>(AB63/AB$182)*100</f>
        <v>0.40103794382058211</v>
      </c>
    </row>
    <row r="64" spans="1:30">
      <c r="A64" s="4"/>
      <c r="B64" s="10" t="s">
        <v>5</v>
      </c>
      <c r="C64" s="12">
        <v>0</v>
      </c>
      <c r="D64" s="12">
        <v>0</v>
      </c>
      <c r="E64" s="33" t="s">
        <v>41</v>
      </c>
      <c r="F64" s="12">
        <v>0</v>
      </c>
      <c r="G64" s="12">
        <v>0</v>
      </c>
      <c r="H64" s="33" t="s">
        <v>41</v>
      </c>
      <c r="I64" s="14">
        <f>(G64/G$183)*100</f>
        <v>0</v>
      </c>
      <c r="J64" s="16">
        <v>0</v>
      </c>
      <c r="K64" s="16">
        <v>0</v>
      </c>
      <c r="L64" s="33" t="s">
        <v>41</v>
      </c>
      <c r="M64" s="16">
        <v>0</v>
      </c>
      <c r="N64" s="16">
        <v>0</v>
      </c>
      <c r="O64" s="33" t="s">
        <v>41</v>
      </c>
      <c r="P64" s="14">
        <f>(N64/N$183)*100</f>
        <v>0</v>
      </c>
      <c r="Q64" s="15">
        <v>0</v>
      </c>
      <c r="R64" s="15">
        <v>0</v>
      </c>
      <c r="S64" s="33" t="s">
        <v>41</v>
      </c>
      <c r="T64" s="16">
        <v>0</v>
      </c>
      <c r="U64" s="16">
        <v>0</v>
      </c>
      <c r="V64" s="33" t="s">
        <v>41</v>
      </c>
      <c r="W64" s="14">
        <f>(U64/U$183)*100</f>
        <v>0</v>
      </c>
      <c r="X64" s="12">
        <v>0</v>
      </c>
      <c r="Y64" s="12">
        <v>0</v>
      </c>
      <c r="Z64" s="33" t="s">
        <v>41</v>
      </c>
      <c r="AA64" s="12">
        <v>0</v>
      </c>
      <c r="AB64" s="12">
        <v>0</v>
      </c>
      <c r="AC64" s="33" t="s">
        <v>41</v>
      </c>
      <c r="AD64" s="14">
        <f>(AB64/AB$183)*100</f>
        <v>0</v>
      </c>
    </row>
    <row r="65" spans="1:30">
      <c r="A65" s="4"/>
      <c r="B65" s="10" t="s">
        <v>23</v>
      </c>
      <c r="C65" s="12">
        <v>8.6502166040000006</v>
      </c>
      <c r="D65" s="12">
        <v>14.354130372</v>
      </c>
      <c r="E65" s="13">
        <f t="shared" si="64"/>
        <v>65.939548442780236</v>
      </c>
      <c r="F65" s="12">
        <v>239.25831436500121</v>
      </c>
      <c r="G65" s="12">
        <v>46.823494430000004</v>
      </c>
      <c r="H65" s="13">
        <f t="shared" si="65"/>
        <v>-80.429731541714247</v>
      </c>
      <c r="I65" s="14">
        <f>(G65/G$184)*100</f>
        <v>1.0890095478312378</v>
      </c>
      <c r="J65" s="16">
        <v>3</v>
      </c>
      <c r="K65" s="16">
        <v>6</v>
      </c>
      <c r="L65" s="13">
        <f t="shared" si="66"/>
        <v>100</v>
      </c>
      <c r="M65" s="16">
        <v>34</v>
      </c>
      <c r="N65" s="16">
        <v>23</v>
      </c>
      <c r="O65" s="13">
        <f t="shared" si="67"/>
        <v>-32.352941176470587</v>
      </c>
      <c r="P65" s="14">
        <f>(N65/N$184)*100</f>
        <v>0.11244194573453922</v>
      </c>
      <c r="Q65" s="15">
        <v>24206</v>
      </c>
      <c r="R65" s="15">
        <v>3533</v>
      </c>
      <c r="S65" s="13">
        <f t="shared" si="68"/>
        <v>-85.404445178881275</v>
      </c>
      <c r="T65" s="16">
        <v>421246</v>
      </c>
      <c r="U65" s="16">
        <v>43991</v>
      </c>
      <c r="V65" s="13">
        <f t="shared" si="69"/>
        <v>-89.556933478300095</v>
      </c>
      <c r="W65" s="14">
        <f>(U65/U$184)*100</f>
        <v>8.7481987949674836E-2</v>
      </c>
      <c r="X65" s="12">
        <v>2015.7939864999998</v>
      </c>
      <c r="Y65" s="12">
        <v>1198.114634</v>
      </c>
      <c r="Z65" s="13">
        <f t="shared" si="70"/>
        <v>-40.563636858532711</v>
      </c>
      <c r="AA65" s="12">
        <v>39352.444296000001</v>
      </c>
      <c r="AB65" s="12">
        <v>18741.877086299999</v>
      </c>
      <c r="AC65" s="13">
        <f t="shared" si="71"/>
        <v>-52.374299940994959</v>
      </c>
      <c r="AD65" s="14">
        <f>(AB65/AB$184)*100</f>
        <v>1.5519777025940922</v>
      </c>
    </row>
    <row r="66" spans="1:30">
      <c r="A66" s="4"/>
      <c r="B66" s="10"/>
      <c r="C66" s="12"/>
      <c r="D66" s="12"/>
      <c r="E66" s="13"/>
      <c r="F66" s="12"/>
      <c r="G66" s="12"/>
      <c r="H66" s="13"/>
      <c r="I66" s="14"/>
      <c r="J66" s="16"/>
      <c r="K66" s="16"/>
      <c r="L66" s="13"/>
      <c r="M66" s="16"/>
      <c r="N66" s="16"/>
      <c r="O66" s="13"/>
      <c r="P66" s="14"/>
      <c r="Q66" s="15"/>
      <c r="R66" s="15"/>
      <c r="S66" s="13"/>
      <c r="T66" s="16"/>
      <c r="U66" s="16"/>
      <c r="V66" s="13"/>
      <c r="W66" s="14"/>
      <c r="X66" s="12"/>
      <c r="Y66" s="12"/>
      <c r="Z66" s="13"/>
      <c r="AA66" s="12"/>
      <c r="AB66" s="12"/>
      <c r="AC66" s="13"/>
      <c r="AD66" s="14"/>
    </row>
    <row r="67" spans="1:30" ht="15">
      <c r="A67" s="4">
        <v>10</v>
      </c>
      <c r="B67" s="5" t="s">
        <v>40</v>
      </c>
      <c r="C67" s="6">
        <f>C68+C69+C70+C71+C72</f>
        <v>1503.949772122</v>
      </c>
      <c r="D67" s="6">
        <f>D68+D69+D70+D71+D72</f>
        <v>1910.2720074190011</v>
      </c>
      <c r="E67" s="7">
        <f t="shared" ref="E67:E72" si="72">((D67-C67)/C67)*100</f>
        <v>27.017008335570946</v>
      </c>
      <c r="F67" s="6">
        <f>F68+F69+F70+F71+F72</f>
        <v>12276.83064204002</v>
      </c>
      <c r="G67" s="6">
        <f>G68+G69+G70+G71+G72</f>
        <v>13631.742935758994</v>
      </c>
      <c r="H67" s="7">
        <f t="shared" ref="H67:H72" si="73">((G67-F67)/F67)*100</f>
        <v>11.036336113323053</v>
      </c>
      <c r="I67" s="8">
        <f>(G67/G$179)*100</f>
        <v>7.1353051363027493</v>
      </c>
      <c r="J67" s="9">
        <f>J68+J69+J70+J71+J72</f>
        <v>84622</v>
      </c>
      <c r="K67" s="9">
        <f>K68+K69+K70+K71+K72</f>
        <v>83340</v>
      </c>
      <c r="L67" s="7">
        <f t="shared" ref="L67:L72" si="74">((K67-J67)/J67)*100</f>
        <v>-1.5149724657890382</v>
      </c>
      <c r="M67" s="9">
        <f>M68+M69+M70+M71+M72</f>
        <v>639799</v>
      </c>
      <c r="N67" s="9">
        <f>N68+N69+N70+N71+N72</f>
        <v>675700</v>
      </c>
      <c r="O67" s="7">
        <f t="shared" ref="O67:O72" si="75">((N67-M67)/M67)*100</f>
        <v>5.6112935468795673</v>
      </c>
      <c r="P67" s="8">
        <f>(N67/N$179)*100</f>
        <v>4.1440002364846071</v>
      </c>
      <c r="Q67" s="9">
        <f>Q68+Q69+Q70+Q71+Q72</f>
        <v>5767950</v>
      </c>
      <c r="R67" s="9">
        <f>R68+R69+R70+R71+R72</f>
        <v>3565726</v>
      </c>
      <c r="S67" s="7">
        <f t="shared" ref="S67:S72" si="76">((R67-Q67)/Q67)*100</f>
        <v>-38.180358706299465</v>
      </c>
      <c r="T67" s="9">
        <f>T68+T69+T70+T71+T72</f>
        <v>44153033</v>
      </c>
      <c r="U67" s="9">
        <f>U68+U69+U70+U71+U72</f>
        <v>20578233</v>
      </c>
      <c r="V67" s="7">
        <f t="shared" ref="V67:V72" si="77">((U67-T67)/T67)*100</f>
        <v>-53.393387493901045</v>
      </c>
      <c r="W67" s="8">
        <f>(U67/U$179)*100</f>
        <v>19.971428311885852</v>
      </c>
      <c r="X67" s="6">
        <f>X68+X69+X70+X71+X72</f>
        <v>72209.722574441999</v>
      </c>
      <c r="Y67" s="6">
        <f>Y68+Y69+Y70+Y71+Y72</f>
        <v>49570.133076173996</v>
      </c>
      <c r="Z67" s="7">
        <f t="shared" ref="Z67:Z72" si="78">((Y67-X67)/X67)*100</f>
        <v>-31.352550170690019</v>
      </c>
      <c r="AA67" s="6">
        <f>AA68+AA69+AA70+AA71+AA72</f>
        <v>731632.56224431307</v>
      </c>
      <c r="AB67" s="6">
        <f>AB68+AB69+AB70+AB71+AB72</f>
        <v>367074.62131187203</v>
      </c>
      <c r="AC67" s="7">
        <f t="shared" ref="AC67:AC72" si="79">((AB67-AA67)/AA67)*100</f>
        <v>-49.828009269317448</v>
      </c>
      <c r="AD67" s="8">
        <f>(AB67/AB$179)*100</f>
        <v>11.576268362535279</v>
      </c>
    </row>
    <row r="68" spans="1:30">
      <c r="A68" s="4"/>
      <c r="B68" s="10" t="s">
        <v>2</v>
      </c>
      <c r="C68" s="12">
        <v>262.81752249999994</v>
      </c>
      <c r="D68" s="12">
        <v>371.46533717700032</v>
      </c>
      <c r="E68" s="13">
        <f t="shared" si="72"/>
        <v>41.339638865593678</v>
      </c>
      <c r="F68" s="12">
        <v>1995.2686811469998</v>
      </c>
      <c r="G68" s="12">
        <v>2462.2779255119999</v>
      </c>
      <c r="H68" s="13">
        <f t="shared" si="73"/>
        <v>23.405832446411939</v>
      </c>
      <c r="I68" s="14">
        <f>(G68/G$180)*100</f>
        <v>7.7183439425526235</v>
      </c>
      <c r="J68" s="16">
        <v>3227</v>
      </c>
      <c r="K68" s="16">
        <v>3491</v>
      </c>
      <c r="L68" s="13">
        <f t="shared" si="74"/>
        <v>8.1809730399752087</v>
      </c>
      <c r="M68" s="16">
        <v>28518</v>
      </c>
      <c r="N68" s="16">
        <v>28406</v>
      </c>
      <c r="O68" s="13">
        <f t="shared" si="75"/>
        <v>-0.39273441335297005</v>
      </c>
      <c r="P68" s="14">
        <f>(N68/N$180)*100</f>
        <v>3.4959423635947435</v>
      </c>
      <c r="Q68" s="15">
        <v>0</v>
      </c>
      <c r="R68" s="15">
        <v>0</v>
      </c>
      <c r="S68" s="33" t="s">
        <v>41</v>
      </c>
      <c r="T68" s="16">
        <v>0</v>
      </c>
      <c r="U68" s="16">
        <v>0</v>
      </c>
      <c r="V68" s="33" t="s">
        <v>41</v>
      </c>
      <c r="W68" s="33" t="s">
        <v>41</v>
      </c>
      <c r="X68" s="12">
        <v>119.83521829999999</v>
      </c>
      <c r="Y68" s="12">
        <v>80.559506500000012</v>
      </c>
      <c r="Z68" s="13">
        <f t="shared" si="78"/>
        <v>-32.774765513152978</v>
      </c>
      <c r="AA68" s="12">
        <v>915.95883719999995</v>
      </c>
      <c r="AB68" s="12">
        <v>817.59273370000005</v>
      </c>
      <c r="AC68" s="13">
        <f t="shared" si="79"/>
        <v>-10.739140178034182</v>
      </c>
      <c r="AD68" s="14">
        <f>(AB68/AB$180)*100</f>
        <v>3.0792156819531491</v>
      </c>
    </row>
    <row r="69" spans="1:30">
      <c r="A69" s="4"/>
      <c r="B69" s="10" t="s">
        <v>3</v>
      </c>
      <c r="C69" s="12">
        <v>654.32706380599996</v>
      </c>
      <c r="D69" s="12">
        <v>669.64391583399981</v>
      </c>
      <c r="E69" s="13">
        <f t="shared" si="72"/>
        <v>2.3408556477714515</v>
      </c>
      <c r="F69" s="12">
        <v>4058.271056521</v>
      </c>
      <c r="G69" s="12">
        <v>4365.3374274999996</v>
      </c>
      <c r="H69" s="13">
        <f t="shared" si="73"/>
        <v>7.5664332594441301</v>
      </c>
      <c r="I69" s="14">
        <f>(G69/G$181)*100</f>
        <v>9.7575039495374138</v>
      </c>
      <c r="J69" s="16">
        <v>81350</v>
      </c>
      <c r="K69" s="16">
        <v>79829</v>
      </c>
      <c r="L69" s="13">
        <f t="shared" si="74"/>
        <v>-1.8696988322065149</v>
      </c>
      <c r="M69" s="16">
        <v>610942</v>
      </c>
      <c r="N69" s="16">
        <v>647109</v>
      </c>
      <c r="O69" s="13">
        <f t="shared" si="75"/>
        <v>5.9198745543766842</v>
      </c>
      <c r="P69" s="14">
        <f>(N69/N$181)*100</f>
        <v>4.1839373179776587</v>
      </c>
      <c r="Q69" s="15">
        <v>0</v>
      </c>
      <c r="R69" s="15">
        <v>0</v>
      </c>
      <c r="S69" s="33" t="s">
        <v>41</v>
      </c>
      <c r="T69" s="16">
        <v>0</v>
      </c>
      <c r="U69" s="16">
        <v>0</v>
      </c>
      <c r="V69" s="33" t="s">
        <v>41</v>
      </c>
      <c r="W69" s="33" t="s">
        <v>41</v>
      </c>
      <c r="X69" s="12">
        <v>22175.516448499999</v>
      </c>
      <c r="Y69" s="12">
        <v>16913.160285200003</v>
      </c>
      <c r="Z69" s="13">
        <f t="shared" si="78"/>
        <v>-23.730478501013458</v>
      </c>
      <c r="AA69" s="12">
        <v>155166.75818120001</v>
      </c>
      <c r="AB69" s="12">
        <v>158317.2471672</v>
      </c>
      <c r="AC69" s="13">
        <f t="shared" si="79"/>
        <v>2.030389126465423</v>
      </c>
      <c r="AD69" s="14">
        <f>(AB69/AB$181)*100</f>
        <v>12.318054744100905</v>
      </c>
    </row>
    <row r="70" spans="1:30" s="3" customFormat="1" ht="15">
      <c r="A70" s="4"/>
      <c r="B70" s="10" t="s">
        <v>4</v>
      </c>
      <c r="C70" s="18">
        <v>554.35156570499998</v>
      </c>
      <c r="D70" s="18">
        <v>847.64366742200082</v>
      </c>
      <c r="E70" s="13">
        <f t="shared" si="72"/>
        <v>52.907237908493109</v>
      </c>
      <c r="F70" s="18">
        <v>5902.8135813450372</v>
      </c>
      <c r="G70" s="18">
        <v>6662.9583615439824</v>
      </c>
      <c r="H70" s="13">
        <f t="shared" si="73"/>
        <v>12.877668754460917</v>
      </c>
      <c r="I70" s="14">
        <f>(G70/G$182)*100</f>
        <v>6.3530258483991897</v>
      </c>
      <c r="J70" s="19">
        <v>19</v>
      </c>
      <c r="K70" s="19">
        <v>18</v>
      </c>
      <c r="L70" s="13">
        <f t="shared" si="74"/>
        <v>-5.2631578947368416</v>
      </c>
      <c r="M70" s="19">
        <v>140</v>
      </c>
      <c r="N70" s="19">
        <v>120</v>
      </c>
      <c r="O70" s="13">
        <f t="shared" si="75"/>
        <v>-14.285714285714285</v>
      </c>
      <c r="P70" s="14">
        <f>(N70/N$182)*100</f>
        <v>12.072434607645874</v>
      </c>
      <c r="Q70" s="15">
        <v>3951873</v>
      </c>
      <c r="R70" s="15">
        <v>2894642</v>
      </c>
      <c r="S70" s="13">
        <f t="shared" si="76"/>
        <v>-26.752656272101859</v>
      </c>
      <c r="T70" s="19">
        <v>27703766</v>
      </c>
      <c r="U70" s="19">
        <v>14855550</v>
      </c>
      <c r="V70" s="13">
        <f t="shared" si="77"/>
        <v>-46.377145980802752</v>
      </c>
      <c r="W70" s="14">
        <f>(U70/U$182)*100</f>
        <v>29.440409565442348</v>
      </c>
      <c r="X70" s="18">
        <v>30792.149111342005</v>
      </c>
      <c r="Y70" s="18">
        <v>28194.685451273996</v>
      </c>
      <c r="Z70" s="13">
        <f t="shared" si="78"/>
        <v>-8.435473765328247</v>
      </c>
      <c r="AA70" s="18">
        <v>238176.40750951297</v>
      </c>
      <c r="AB70" s="18">
        <v>154463.03188737202</v>
      </c>
      <c r="AC70" s="13">
        <f t="shared" si="79"/>
        <v>-35.147635526746015</v>
      </c>
      <c r="AD70" s="14">
        <f>(AB70/AB$182)*100</f>
        <v>27.154791263066709</v>
      </c>
    </row>
    <row r="71" spans="1:30">
      <c r="A71" s="4"/>
      <c r="B71" s="10" t="s">
        <v>5</v>
      </c>
      <c r="C71" s="18">
        <v>0</v>
      </c>
      <c r="D71" s="18">
        <v>0</v>
      </c>
      <c r="E71" s="33" t="s">
        <v>41</v>
      </c>
      <c r="F71" s="18">
        <v>0</v>
      </c>
      <c r="G71" s="18">
        <v>0</v>
      </c>
      <c r="H71" s="33" t="s">
        <v>41</v>
      </c>
      <c r="I71" s="14">
        <f>(G71/G$183)*100</f>
        <v>0</v>
      </c>
      <c r="J71" s="19">
        <v>0</v>
      </c>
      <c r="K71" s="19">
        <v>0</v>
      </c>
      <c r="L71" s="33" t="s">
        <v>41</v>
      </c>
      <c r="M71" s="19">
        <v>0</v>
      </c>
      <c r="N71" s="19">
        <v>0</v>
      </c>
      <c r="O71" s="33" t="s">
        <v>41</v>
      </c>
      <c r="P71" s="14">
        <f>(N71/N$183)*100</f>
        <v>0</v>
      </c>
      <c r="Q71" s="20">
        <v>0</v>
      </c>
      <c r="R71" s="20">
        <v>0</v>
      </c>
      <c r="S71" s="33" t="s">
        <v>41</v>
      </c>
      <c r="T71" s="19">
        <v>0</v>
      </c>
      <c r="U71" s="19">
        <v>0</v>
      </c>
      <c r="V71" s="33" t="s">
        <v>41</v>
      </c>
      <c r="W71" s="14">
        <f>(U71/U$183)*100</f>
        <v>0</v>
      </c>
      <c r="X71" s="18">
        <v>0</v>
      </c>
      <c r="Y71" s="18">
        <v>0</v>
      </c>
      <c r="Z71" s="33" t="s">
        <v>41</v>
      </c>
      <c r="AA71" s="18">
        <v>0</v>
      </c>
      <c r="AB71" s="18">
        <v>0</v>
      </c>
      <c r="AC71" s="33" t="s">
        <v>41</v>
      </c>
      <c r="AD71" s="14">
        <f>(AB71/AB$183)*100</f>
        <v>0</v>
      </c>
    </row>
    <row r="72" spans="1:30">
      <c r="A72" s="4"/>
      <c r="B72" s="10" t="s">
        <v>23</v>
      </c>
      <c r="C72" s="18">
        <v>32.453620111000163</v>
      </c>
      <c r="D72" s="18">
        <v>21.519086986000058</v>
      </c>
      <c r="E72" s="13">
        <f t="shared" si="72"/>
        <v>-33.692799409129222</v>
      </c>
      <c r="F72" s="18">
        <v>320.47732302698302</v>
      </c>
      <c r="G72" s="18">
        <v>141.16922120301234</v>
      </c>
      <c r="H72" s="13">
        <f t="shared" si="73"/>
        <v>-55.950324388123271</v>
      </c>
      <c r="I72" s="14">
        <f>(G72/G$184)*100</f>
        <v>3.2832797214614136</v>
      </c>
      <c r="J72" s="19">
        <v>26</v>
      </c>
      <c r="K72" s="19">
        <v>2</v>
      </c>
      <c r="L72" s="13">
        <f t="shared" si="74"/>
        <v>-92.307692307692307</v>
      </c>
      <c r="M72" s="19">
        <v>199</v>
      </c>
      <c r="N72" s="19">
        <v>65</v>
      </c>
      <c r="O72" s="13">
        <f t="shared" si="75"/>
        <v>-67.336683417085425</v>
      </c>
      <c r="P72" s="14">
        <f>(N72/N$184)*100</f>
        <v>0.31777071620630654</v>
      </c>
      <c r="Q72" s="21">
        <v>1816077</v>
      </c>
      <c r="R72" s="21">
        <v>671084</v>
      </c>
      <c r="S72" s="13">
        <f t="shared" si="76"/>
        <v>-63.047602056520738</v>
      </c>
      <c r="T72" s="19">
        <v>16449267</v>
      </c>
      <c r="U72" s="19">
        <v>5722683</v>
      </c>
      <c r="V72" s="13">
        <f t="shared" si="77"/>
        <v>-65.210103283021667</v>
      </c>
      <c r="W72" s="14">
        <f>(U72/U$184)*100</f>
        <v>11.380320639353709</v>
      </c>
      <c r="X72" s="18">
        <v>19122.2217963</v>
      </c>
      <c r="Y72" s="18">
        <v>4381.7278332000005</v>
      </c>
      <c r="Z72" s="13">
        <f t="shared" si="78"/>
        <v>-77.085676131798493</v>
      </c>
      <c r="AA72" s="18">
        <v>337373.43771640002</v>
      </c>
      <c r="AB72" s="18">
        <v>53476.749523599996</v>
      </c>
      <c r="AC72" s="13">
        <f t="shared" si="79"/>
        <v>-84.149093098267812</v>
      </c>
      <c r="AD72" s="14">
        <f>(AB72/AB$184)*100</f>
        <v>4.4283036584688844</v>
      </c>
    </row>
    <row r="73" spans="1:30">
      <c r="A73" s="4"/>
      <c r="B73" s="10"/>
      <c r="C73" s="18"/>
      <c r="D73" s="18"/>
      <c r="E73" s="13"/>
      <c r="F73" s="18"/>
      <c r="G73" s="18"/>
      <c r="H73" s="13"/>
      <c r="I73" s="14"/>
      <c r="J73" s="19"/>
      <c r="K73" s="19"/>
      <c r="L73" s="13"/>
      <c r="M73" s="19"/>
      <c r="N73" s="19"/>
      <c r="O73" s="13"/>
      <c r="P73" s="14"/>
      <c r="Q73" s="21"/>
      <c r="R73" s="21"/>
      <c r="S73" s="13"/>
      <c r="T73" s="19"/>
      <c r="U73" s="19"/>
      <c r="V73" s="13"/>
      <c r="W73" s="14"/>
      <c r="X73" s="18"/>
      <c r="Y73" s="18"/>
      <c r="Z73" s="13"/>
      <c r="AA73" s="18"/>
      <c r="AB73" s="18"/>
      <c r="AC73" s="13"/>
      <c r="AD73" s="14"/>
    </row>
    <row r="74" spans="1:30" ht="15">
      <c r="A74" s="4">
        <v>11</v>
      </c>
      <c r="B74" s="5" t="s">
        <v>26</v>
      </c>
      <c r="C74" s="6">
        <f>C75+C76+C77+C78+C79</f>
        <v>1112.32413223</v>
      </c>
      <c r="D74" s="6">
        <f>D75+D76+D77+D78+D79</f>
        <v>1469.4486952000002</v>
      </c>
      <c r="E74" s="7">
        <f t="shared" ref="E74:E79" si="80">((D74-C74)/C74)*100</f>
        <v>32.106159762445571</v>
      </c>
      <c r="F74" s="6">
        <f>F75+F76+F77+F78+F79</f>
        <v>8172.5327988999998</v>
      </c>
      <c r="G74" s="6">
        <f>G75+G76+G77+G78+G79</f>
        <v>7898.9285914699994</v>
      </c>
      <c r="H74" s="7">
        <f t="shared" ref="H74:H79" si="81">((G74-F74)/F74)*100</f>
        <v>-3.347850833548526</v>
      </c>
      <c r="I74" s="8">
        <f>(G74/G$179)*100</f>
        <v>4.1345604898517276</v>
      </c>
      <c r="J74" s="9">
        <f>J75+J76+J77+J78+J79</f>
        <v>80296</v>
      </c>
      <c r="K74" s="9">
        <f>K75+K76+K77+K78+K79</f>
        <v>62423</v>
      </c>
      <c r="L74" s="7">
        <f t="shared" ref="L74:L79" si="82">((K74-J74)/J74)*100</f>
        <v>-22.258892099232838</v>
      </c>
      <c r="M74" s="9">
        <f>M75+M76+M77+M78+M79</f>
        <v>556552</v>
      </c>
      <c r="N74" s="9">
        <f>N75+N76+N77+N78+N79</f>
        <v>441943</v>
      </c>
      <c r="O74" s="7">
        <f t="shared" ref="O74:O79" si="83">((N74-M74)/M74)*100</f>
        <v>-20.592684960255287</v>
      </c>
      <c r="P74" s="8">
        <f>(N74/N$179)*100</f>
        <v>2.7103920327256428</v>
      </c>
      <c r="Q74" s="9">
        <f>Q75+Q76+Q77+Q78+Q79</f>
        <v>2616589</v>
      </c>
      <c r="R74" s="9">
        <f>R75+R76+R77+R78+R79</f>
        <v>3247139</v>
      </c>
      <c r="S74" s="7">
        <f t="shared" ref="S74:S79" si="84">((R74-Q74)/Q74)*100</f>
        <v>24.098167499748719</v>
      </c>
      <c r="T74" s="9">
        <f>T75+T76+T77+T78+T79</f>
        <v>20690900</v>
      </c>
      <c r="U74" s="9">
        <f>U75+U76+U77+U78+U79</f>
        <v>13644845</v>
      </c>
      <c r="V74" s="7">
        <f t="shared" ref="V74:V79" si="85">((U74-T74)/T74)*100</f>
        <v>-34.053883591337254</v>
      </c>
      <c r="W74" s="8">
        <f>(U74/U$179)*100</f>
        <v>13.242489952577275</v>
      </c>
      <c r="X74" s="6">
        <f>X75+X76+X77+X78+X79</f>
        <v>53893.192440980005</v>
      </c>
      <c r="Y74" s="6">
        <f>Y75+Y76+Y77+Y78+Y79</f>
        <v>65390.013460059999</v>
      </c>
      <c r="Z74" s="7">
        <f t="shared" ref="Z74:Z79" si="86">((Y74-X74)/X74)*100</f>
        <v>21.332603429775471</v>
      </c>
      <c r="AA74" s="6">
        <f>AA75+AA76+AA77+AA78+AA79</f>
        <v>403082.20560454996</v>
      </c>
      <c r="AB74" s="6">
        <f>AB75+AB76+AB77+AB78+AB79</f>
        <v>411499.85991866002</v>
      </c>
      <c r="AC74" s="7">
        <f t="shared" ref="AC74:AC79" si="87">((AB74-AA74)/AA74)*100</f>
        <v>2.0883219842178611</v>
      </c>
      <c r="AD74" s="8">
        <f>(AB74/AB$179)*100</f>
        <v>12.977287268020717</v>
      </c>
    </row>
    <row r="75" spans="1:30">
      <c r="A75" s="4"/>
      <c r="B75" s="10" t="s">
        <v>2</v>
      </c>
      <c r="C75" s="18">
        <v>120.08844976999998</v>
      </c>
      <c r="D75" s="18">
        <v>237.17907492000003</v>
      </c>
      <c r="E75" s="13">
        <f t="shared" si="80"/>
        <v>97.503652827776918</v>
      </c>
      <c r="F75" s="18">
        <v>929.29352475000007</v>
      </c>
      <c r="G75" s="18">
        <v>1465.7117538600003</v>
      </c>
      <c r="H75" s="13">
        <f t="shared" si="81"/>
        <v>57.723228971632857</v>
      </c>
      <c r="I75" s="14">
        <f>(G75/G$180)*100</f>
        <v>4.5944721835497688</v>
      </c>
      <c r="J75" s="19">
        <v>1796</v>
      </c>
      <c r="K75" s="19">
        <v>2527</v>
      </c>
      <c r="L75" s="13">
        <f t="shared" si="82"/>
        <v>40.701559020044542</v>
      </c>
      <c r="M75" s="19">
        <v>12708</v>
      </c>
      <c r="N75" s="19">
        <v>16732</v>
      </c>
      <c r="O75" s="13">
        <f t="shared" si="83"/>
        <v>31.665092854894556</v>
      </c>
      <c r="P75" s="14">
        <f>(N75/N$180)*100</f>
        <v>2.0592166312633684</v>
      </c>
      <c r="Q75" s="15">
        <v>0</v>
      </c>
      <c r="R75" s="15">
        <v>0</v>
      </c>
      <c r="S75" s="33" t="s">
        <v>41</v>
      </c>
      <c r="T75" s="19">
        <v>0</v>
      </c>
      <c r="U75" s="19">
        <v>0</v>
      </c>
      <c r="V75" s="33" t="s">
        <v>41</v>
      </c>
      <c r="W75" s="33" t="s">
        <v>41</v>
      </c>
      <c r="X75" s="18">
        <v>244.20226703</v>
      </c>
      <c r="Y75" s="18">
        <v>379.02676011000005</v>
      </c>
      <c r="Z75" s="13">
        <f t="shared" si="86"/>
        <v>55.210172583466232</v>
      </c>
      <c r="AA75" s="18">
        <v>2062.4152198099996</v>
      </c>
      <c r="AB75" s="18">
        <v>2690.2810422400003</v>
      </c>
      <c r="AC75" s="13">
        <f t="shared" si="87"/>
        <v>30.443230654971742</v>
      </c>
      <c r="AD75" s="14">
        <f>(AB75/AB$180)*100</f>
        <v>10.132129644349689</v>
      </c>
    </row>
    <row r="76" spans="1:30">
      <c r="A76" s="4"/>
      <c r="B76" s="10" t="s">
        <v>3</v>
      </c>
      <c r="C76" s="18">
        <v>730.40972384999998</v>
      </c>
      <c r="D76" s="18">
        <v>540.95772844999999</v>
      </c>
      <c r="E76" s="13">
        <f t="shared" si="80"/>
        <v>-25.937770160204852</v>
      </c>
      <c r="F76" s="18">
        <v>4861.9333607799999</v>
      </c>
      <c r="G76" s="18">
        <v>3158.37292738</v>
      </c>
      <c r="H76" s="13">
        <f t="shared" si="81"/>
        <v>-35.038745021521599</v>
      </c>
      <c r="I76" s="14">
        <f>(G76/G$181)*100</f>
        <v>7.0596687712802</v>
      </c>
      <c r="J76" s="19">
        <v>78371</v>
      </c>
      <c r="K76" s="19">
        <v>59640</v>
      </c>
      <c r="L76" s="13">
        <f t="shared" si="82"/>
        <v>-23.900422350103991</v>
      </c>
      <c r="M76" s="19">
        <v>542572</v>
      </c>
      <c r="N76" s="19">
        <v>423189</v>
      </c>
      <c r="O76" s="13">
        <f t="shared" si="83"/>
        <v>-22.003162713888663</v>
      </c>
      <c r="P76" s="14">
        <f>(N76/N$181)*100</f>
        <v>2.7361638451291008</v>
      </c>
      <c r="Q76" s="21">
        <v>0</v>
      </c>
      <c r="R76" s="21">
        <v>0</v>
      </c>
      <c r="S76" s="33" t="s">
        <v>41</v>
      </c>
      <c r="T76" s="19">
        <v>0</v>
      </c>
      <c r="U76" s="19">
        <v>0</v>
      </c>
      <c r="V76" s="33" t="s">
        <v>41</v>
      </c>
      <c r="W76" s="33" t="s">
        <v>41</v>
      </c>
      <c r="X76" s="18">
        <v>26657.225448600002</v>
      </c>
      <c r="Y76" s="18">
        <v>19663.9358732</v>
      </c>
      <c r="Z76" s="13">
        <f t="shared" si="86"/>
        <v>-26.23412398595023</v>
      </c>
      <c r="AA76" s="18">
        <v>187812.54363457003</v>
      </c>
      <c r="AB76" s="18">
        <v>157791.31862800001</v>
      </c>
      <c r="AC76" s="13">
        <f t="shared" si="87"/>
        <v>-15.984675158323192</v>
      </c>
      <c r="AD76" s="14">
        <f>(AB76/AB$181)*100</f>
        <v>12.277134271737534</v>
      </c>
    </row>
    <row r="77" spans="1:30">
      <c r="A77" s="4"/>
      <c r="B77" s="10" t="s">
        <v>4</v>
      </c>
      <c r="C77" s="18">
        <v>188.57501701000001</v>
      </c>
      <c r="D77" s="18">
        <v>275.61599920000003</v>
      </c>
      <c r="E77" s="13">
        <f t="shared" si="80"/>
        <v>46.15721826257839</v>
      </c>
      <c r="F77" s="18">
        <v>1472.7383542000002</v>
      </c>
      <c r="G77" s="18">
        <v>1324.04197976</v>
      </c>
      <c r="H77" s="13">
        <f t="shared" si="81"/>
        <v>-10.096591428880993</v>
      </c>
      <c r="I77" s="14">
        <f>(G77/G$182)*100</f>
        <v>1.2624531725021482</v>
      </c>
      <c r="J77" s="19">
        <v>11</v>
      </c>
      <c r="K77" s="19">
        <v>12</v>
      </c>
      <c r="L77" s="13">
        <f t="shared" si="82"/>
        <v>9.0909090909090917</v>
      </c>
      <c r="M77" s="19">
        <v>102</v>
      </c>
      <c r="N77" s="19">
        <v>55</v>
      </c>
      <c r="O77" s="13">
        <f t="shared" si="83"/>
        <v>-46.078431372549019</v>
      </c>
      <c r="P77" s="14">
        <f>(N77/N$182)*100</f>
        <v>5.5331991951710267</v>
      </c>
      <c r="Q77" s="21">
        <v>2358773</v>
      </c>
      <c r="R77" s="21">
        <v>2913608</v>
      </c>
      <c r="S77" s="13">
        <f t="shared" si="84"/>
        <v>23.522187171041896</v>
      </c>
      <c r="T77" s="19">
        <v>18439334</v>
      </c>
      <c r="U77" s="19">
        <v>11503685</v>
      </c>
      <c r="V77" s="13">
        <f t="shared" si="85"/>
        <v>-37.613337878689116</v>
      </c>
      <c r="W77" s="14">
        <f>(U77/U$182)*100</f>
        <v>22.797755580361255</v>
      </c>
      <c r="X77" s="18">
        <v>11825.722854500002</v>
      </c>
      <c r="Y77" s="18">
        <v>17314.889180499998</v>
      </c>
      <c r="Z77" s="13">
        <f t="shared" si="86"/>
        <v>46.417173762119944</v>
      </c>
      <c r="AA77" s="18">
        <v>98578.168594899995</v>
      </c>
      <c r="AB77" s="18">
        <v>84363.840785399996</v>
      </c>
      <c r="AC77" s="13">
        <f t="shared" si="87"/>
        <v>-14.419346607982517</v>
      </c>
      <c r="AD77" s="14">
        <f>(AB77/AB$182)*100</f>
        <v>14.831267123828995</v>
      </c>
    </row>
    <row r="78" spans="1:30">
      <c r="A78" s="4"/>
      <c r="B78" s="10" t="s">
        <v>5</v>
      </c>
      <c r="C78" s="18">
        <v>0</v>
      </c>
      <c r="D78" s="18">
        <v>0</v>
      </c>
      <c r="E78" s="33" t="s">
        <v>41</v>
      </c>
      <c r="F78" s="18">
        <v>0</v>
      </c>
      <c r="G78" s="18">
        <v>0</v>
      </c>
      <c r="H78" s="33" t="s">
        <v>41</v>
      </c>
      <c r="I78" s="14">
        <f>(G78/G$183)*100</f>
        <v>0</v>
      </c>
      <c r="J78" s="19">
        <v>0</v>
      </c>
      <c r="K78" s="19">
        <v>0</v>
      </c>
      <c r="L78" s="33" t="s">
        <v>41</v>
      </c>
      <c r="M78" s="19">
        <v>0</v>
      </c>
      <c r="N78" s="19">
        <v>0</v>
      </c>
      <c r="O78" s="33" t="s">
        <v>41</v>
      </c>
      <c r="P78" s="14">
        <f>(N78/N$183)*100</f>
        <v>0</v>
      </c>
      <c r="Q78" s="21">
        <v>0</v>
      </c>
      <c r="R78" s="21">
        <v>0</v>
      </c>
      <c r="S78" s="33" t="s">
        <v>41</v>
      </c>
      <c r="T78" s="19">
        <v>0</v>
      </c>
      <c r="U78" s="19">
        <v>0</v>
      </c>
      <c r="V78" s="33" t="s">
        <v>41</v>
      </c>
      <c r="W78" s="14">
        <f>(U78/U$183)*100</f>
        <v>0</v>
      </c>
      <c r="X78" s="18">
        <v>0</v>
      </c>
      <c r="Y78" s="18">
        <v>0</v>
      </c>
      <c r="Z78" s="33" t="s">
        <v>41</v>
      </c>
      <c r="AA78" s="18">
        <v>0</v>
      </c>
      <c r="AB78" s="18">
        <v>0</v>
      </c>
      <c r="AC78" s="13" t="e">
        <f t="shared" si="87"/>
        <v>#DIV/0!</v>
      </c>
      <c r="AD78" s="14">
        <f>(AB78/AB$183)*100</f>
        <v>0</v>
      </c>
    </row>
    <row r="79" spans="1:30" s="3" customFormat="1" ht="15">
      <c r="A79" s="4"/>
      <c r="B79" s="10" t="s">
        <v>23</v>
      </c>
      <c r="C79" s="18">
        <v>73.25094159999999</v>
      </c>
      <c r="D79" s="18">
        <v>415.69589263</v>
      </c>
      <c r="E79" s="13">
        <f t="shared" si="80"/>
        <v>467.49563015856177</v>
      </c>
      <c r="F79" s="18">
        <v>908.56755916999998</v>
      </c>
      <c r="G79" s="18">
        <v>1950.8019304699994</v>
      </c>
      <c r="H79" s="13">
        <f t="shared" si="81"/>
        <v>114.71181870637201</v>
      </c>
      <c r="I79" s="14">
        <f>(G79/G$184)*100</f>
        <v>45.371281107296028</v>
      </c>
      <c r="J79" s="19">
        <v>118</v>
      </c>
      <c r="K79" s="19">
        <v>244</v>
      </c>
      <c r="L79" s="13">
        <f t="shared" si="82"/>
        <v>106.77966101694916</v>
      </c>
      <c r="M79" s="19">
        <v>1170</v>
      </c>
      <c r="N79" s="19">
        <v>1967</v>
      </c>
      <c r="O79" s="13">
        <f t="shared" si="83"/>
        <v>68.119658119658126</v>
      </c>
      <c r="P79" s="14">
        <f>(N79/N$184)*100</f>
        <v>9.6162307504277678</v>
      </c>
      <c r="Q79" s="21">
        <v>257816</v>
      </c>
      <c r="R79" s="21">
        <v>333531</v>
      </c>
      <c r="S79" s="13">
        <f t="shared" si="84"/>
        <v>29.367843733515375</v>
      </c>
      <c r="T79" s="19">
        <v>2251566</v>
      </c>
      <c r="U79" s="19">
        <v>2141160</v>
      </c>
      <c r="V79" s="13">
        <f t="shared" si="85"/>
        <v>-4.903520483077112</v>
      </c>
      <c r="W79" s="14">
        <f>(U79/U$184)*100</f>
        <v>4.25798307195394</v>
      </c>
      <c r="X79" s="18">
        <v>15166.041870849998</v>
      </c>
      <c r="Y79" s="18">
        <v>28032.161646249999</v>
      </c>
      <c r="Z79" s="13">
        <f t="shared" si="86"/>
        <v>84.835053766595621</v>
      </c>
      <c r="AA79" s="18">
        <v>114629.07815526999</v>
      </c>
      <c r="AB79" s="18">
        <v>166654.41946301999</v>
      </c>
      <c r="AC79" s="13">
        <f t="shared" si="87"/>
        <v>45.385814965099385</v>
      </c>
      <c r="AD79" s="14">
        <f>(AB79/AB$184)*100</f>
        <v>13.800322233168117</v>
      </c>
    </row>
    <row r="80" spans="1:30" s="3" customFormat="1" ht="15">
      <c r="A80" s="4"/>
      <c r="B80" s="10"/>
      <c r="C80" s="18"/>
      <c r="D80" s="18"/>
      <c r="E80" s="13"/>
      <c r="F80" s="18"/>
      <c r="G80" s="18"/>
      <c r="H80" s="13"/>
      <c r="I80" s="14"/>
      <c r="J80" s="19"/>
      <c r="K80" s="19"/>
      <c r="L80" s="13"/>
      <c r="M80" s="19"/>
      <c r="N80" s="19"/>
      <c r="O80" s="13"/>
      <c r="P80" s="14"/>
      <c r="Q80" s="21"/>
      <c r="R80" s="21"/>
      <c r="S80" s="13"/>
      <c r="T80" s="19"/>
      <c r="U80" s="19"/>
      <c r="V80" s="13"/>
      <c r="W80" s="14"/>
      <c r="X80" s="18"/>
      <c r="Y80" s="18"/>
      <c r="Z80" s="13"/>
      <c r="AA80" s="18"/>
      <c r="AB80" s="18"/>
      <c r="AC80" s="13"/>
      <c r="AD80" s="14"/>
    </row>
    <row r="81" spans="1:30" s="3" customFormat="1" ht="15">
      <c r="A81" s="4">
        <v>12</v>
      </c>
      <c r="B81" s="5" t="s">
        <v>27</v>
      </c>
      <c r="C81" s="6">
        <f>C82+C83+C84+C85+C86</f>
        <v>47.534238393999978</v>
      </c>
      <c r="D81" s="6">
        <f>D82+D83+D84+D85+D86</f>
        <v>58.034182659999999</v>
      </c>
      <c r="E81" s="7">
        <f t="shared" ref="E81:E84" si="88">((D81-C81)/C81)*100</f>
        <v>22.089223727470891</v>
      </c>
      <c r="F81" s="6">
        <f>F82+F83+F84+F85+F86</f>
        <v>391.75878473705001</v>
      </c>
      <c r="G81" s="6">
        <f>G82+G83+G84+G85+G86</f>
        <v>376.89885998599999</v>
      </c>
      <c r="H81" s="7">
        <f t="shared" ref="H81:H85" si="89">((G81-F81)/F81)*100</f>
        <v>-3.7931312149194185</v>
      </c>
      <c r="I81" s="8">
        <f>(G81/G$179)*100</f>
        <v>0.1972813296288162</v>
      </c>
      <c r="J81" s="9">
        <f>J82+J83+J84+J85+J86</f>
        <v>3383</v>
      </c>
      <c r="K81" s="9">
        <f>K82+K83+K84+K85+K86</f>
        <v>4387</v>
      </c>
      <c r="L81" s="7">
        <f t="shared" ref="L81:L86" si="90">((K81-J81)/J81)*100</f>
        <v>29.677800768548622</v>
      </c>
      <c r="M81" s="9">
        <f>M82+M83+M84+M85+M86</f>
        <v>36609</v>
      </c>
      <c r="N81" s="9">
        <f>N82+N83+N84+N85+N86</f>
        <v>26598</v>
      </c>
      <c r="O81" s="7">
        <f t="shared" ref="O81:O86" si="91">((N81-M81)/M81)*100</f>
        <v>-27.345734655412603</v>
      </c>
      <c r="P81" s="8">
        <f>(N81/N$179)*100</f>
        <v>0.16312286264617076</v>
      </c>
      <c r="Q81" s="9">
        <f>Q82+Q83+Q84+Q85+Q86</f>
        <v>-2374</v>
      </c>
      <c r="R81" s="9">
        <f>R82+R83+R84+R85+R86</f>
        <v>7332</v>
      </c>
      <c r="S81" s="7">
        <f t="shared" ref="S81:S86" si="92">((R81-Q81)/Q81)*100</f>
        <v>-408.84582982308342</v>
      </c>
      <c r="T81" s="9">
        <f>T82+T83+T84+T85+T86</f>
        <v>66774</v>
      </c>
      <c r="U81" s="9">
        <f>U82+U83+U84+U85+U86</f>
        <v>16054</v>
      </c>
      <c r="V81" s="7">
        <f t="shared" ref="V81:V86" si="93">((U81-T81)/T81)*100</f>
        <v>-75.957708089975142</v>
      </c>
      <c r="W81" s="8">
        <f>(U81/U$179)*100</f>
        <v>1.5580604521244146E-2</v>
      </c>
      <c r="X81" s="6">
        <f>X82+X83+X84+X85+X86</f>
        <v>1050.0020467165998</v>
      </c>
      <c r="Y81" s="6">
        <f>Y82+Y83+Y84+Y85+Y86</f>
        <v>987.5159754796</v>
      </c>
      <c r="Z81" s="7">
        <f t="shared" ref="Z81:Z86" si="94">((Y81-X81)/X81)*100</f>
        <v>-5.9510428034303704</v>
      </c>
      <c r="AA81" s="6">
        <f>AA82+AA83+AA84+AA85+AA86</f>
        <v>8766.6104466974994</v>
      </c>
      <c r="AB81" s="6">
        <f>AB82+AB83+AB84+AB85+AB86</f>
        <v>5336.0991207817997</v>
      </c>
      <c r="AC81" s="7">
        <f t="shared" ref="AC81:AC86" si="95">((AB81-AA81)/AA81)*100</f>
        <v>-39.131558847901353</v>
      </c>
      <c r="AD81" s="8">
        <f>(AB81/AB$179)*100</f>
        <v>0.1682821743723224</v>
      </c>
    </row>
    <row r="82" spans="1:30">
      <c r="A82" s="4"/>
      <c r="B82" s="10" t="s">
        <v>2</v>
      </c>
      <c r="C82" s="18">
        <v>11.365414299999999</v>
      </c>
      <c r="D82" s="18">
        <v>18.127149399999997</v>
      </c>
      <c r="E82" s="13">
        <f t="shared" si="88"/>
        <v>59.493960550122651</v>
      </c>
      <c r="F82" s="18">
        <v>94.562484635000004</v>
      </c>
      <c r="G82" s="18">
        <v>171.69199608800002</v>
      </c>
      <c r="H82" s="13">
        <f t="shared" si="89"/>
        <v>81.564599059247229</v>
      </c>
      <c r="I82" s="14">
        <f>(G82/G$180)*100</f>
        <v>0.53819183620997191</v>
      </c>
      <c r="J82" s="19">
        <v>353</v>
      </c>
      <c r="K82" s="19">
        <v>482</v>
      </c>
      <c r="L82" s="13">
        <f t="shared" si="90"/>
        <v>36.543909348441929</v>
      </c>
      <c r="M82" s="19">
        <v>3338</v>
      </c>
      <c r="N82" s="19">
        <v>4602</v>
      </c>
      <c r="O82" s="13">
        <f t="shared" si="91"/>
        <v>37.86698621929299</v>
      </c>
      <c r="P82" s="14">
        <f>(N82/N$180)*100</f>
        <v>0.56637072299031921</v>
      </c>
      <c r="Q82" s="15">
        <v>0</v>
      </c>
      <c r="R82" s="15">
        <v>0</v>
      </c>
      <c r="S82" s="33" t="s">
        <v>41</v>
      </c>
      <c r="T82" s="19">
        <v>0</v>
      </c>
      <c r="U82" s="19">
        <v>0</v>
      </c>
      <c r="V82" s="33" t="s">
        <v>41</v>
      </c>
      <c r="W82" s="33" t="s">
        <v>41</v>
      </c>
      <c r="X82" s="18">
        <v>23.385593</v>
      </c>
      <c r="Y82" s="18">
        <v>43.880703199999999</v>
      </c>
      <c r="Z82" s="13">
        <f t="shared" si="94"/>
        <v>87.639899488544074</v>
      </c>
      <c r="AA82" s="18">
        <v>169.88670119999998</v>
      </c>
      <c r="AB82" s="18">
        <v>311.96306770000001</v>
      </c>
      <c r="AC82" s="13">
        <f t="shared" si="95"/>
        <v>83.63006962666249</v>
      </c>
      <c r="AD82" s="14">
        <f>(AB82/AB$180)*100</f>
        <v>1.1749145150848739</v>
      </c>
    </row>
    <row r="83" spans="1:30">
      <c r="A83" s="4"/>
      <c r="B83" s="10" t="s">
        <v>3</v>
      </c>
      <c r="C83" s="18">
        <v>21.522886430000003</v>
      </c>
      <c r="D83" s="18">
        <v>29.809456706000002</v>
      </c>
      <c r="E83" s="13">
        <f t="shared" si="88"/>
        <v>38.501203372283918</v>
      </c>
      <c r="F83" s="18">
        <v>197.54503255300003</v>
      </c>
      <c r="G83" s="18">
        <v>154.00241199299998</v>
      </c>
      <c r="H83" s="13">
        <f t="shared" si="89"/>
        <v>-22.041870654640658</v>
      </c>
      <c r="I83" s="14">
        <f>(G83/G$181)*100</f>
        <v>0.34422978022126455</v>
      </c>
      <c r="J83" s="19">
        <v>3030</v>
      </c>
      <c r="K83" s="19">
        <v>3904</v>
      </c>
      <c r="L83" s="13">
        <f t="shared" si="90"/>
        <v>28.844884488448848</v>
      </c>
      <c r="M83" s="19">
        <v>33269</v>
      </c>
      <c r="N83" s="19">
        <v>21991</v>
      </c>
      <c r="O83" s="13">
        <f t="shared" si="91"/>
        <v>-33.899425891971511</v>
      </c>
      <c r="P83" s="14">
        <f>(N83/N$181)*100</f>
        <v>0.14218464827354696</v>
      </c>
      <c r="Q83" s="15">
        <v>0</v>
      </c>
      <c r="R83" s="15">
        <v>0</v>
      </c>
      <c r="S83" s="33" t="s">
        <v>41</v>
      </c>
      <c r="T83" s="19">
        <v>0</v>
      </c>
      <c r="U83" s="19">
        <v>0</v>
      </c>
      <c r="V83" s="33" t="s">
        <v>41</v>
      </c>
      <c r="W83" s="33" t="s">
        <v>41</v>
      </c>
      <c r="X83" s="18">
        <v>395.28759059999999</v>
      </c>
      <c r="Y83" s="18">
        <v>478.67601670000005</v>
      </c>
      <c r="Z83" s="13">
        <f t="shared" si="94"/>
        <v>21.095634693066447</v>
      </c>
      <c r="AA83" s="18">
        <v>4083.6580746999998</v>
      </c>
      <c r="AB83" s="18">
        <v>2639.0864234000001</v>
      </c>
      <c r="AC83" s="13">
        <f t="shared" si="95"/>
        <v>-35.374451652789837</v>
      </c>
      <c r="AD83" s="14">
        <f>(AB83/AB$181)*100</f>
        <v>0.20533714184356863</v>
      </c>
    </row>
    <row r="84" spans="1:30">
      <c r="A84" s="4"/>
      <c r="B84" s="10" t="s">
        <v>4</v>
      </c>
      <c r="C84" s="18">
        <v>14.645937663999971</v>
      </c>
      <c r="D84" s="18">
        <v>10.065659094000001</v>
      </c>
      <c r="E84" s="13">
        <f t="shared" si="88"/>
        <v>-31.273372009894551</v>
      </c>
      <c r="F84" s="18">
        <v>99.323042596999969</v>
      </c>
      <c r="G84" s="18">
        <v>51.15807944500002</v>
      </c>
      <c r="H84" s="13">
        <f t="shared" si="89"/>
        <v>-48.493241741926624</v>
      </c>
      <c r="I84" s="14">
        <f>(G84/G$182)*100</f>
        <v>4.8778422951637854E-2</v>
      </c>
      <c r="J84" s="19">
        <v>0</v>
      </c>
      <c r="K84" s="19">
        <v>0</v>
      </c>
      <c r="L84" s="33" t="s">
        <v>41</v>
      </c>
      <c r="M84" s="19">
        <v>2</v>
      </c>
      <c r="N84" s="19">
        <v>0</v>
      </c>
      <c r="O84" s="13">
        <f t="shared" si="91"/>
        <v>-100</v>
      </c>
      <c r="P84" s="14">
        <f>(N84/N$182)*100</f>
        <v>0</v>
      </c>
      <c r="Q84" s="15">
        <v>-2374</v>
      </c>
      <c r="R84" s="15">
        <v>1652</v>
      </c>
      <c r="S84" s="13">
        <f t="shared" si="92"/>
        <v>-169.58719460825611</v>
      </c>
      <c r="T84" s="19">
        <v>12830</v>
      </c>
      <c r="U84" s="19">
        <v>9339</v>
      </c>
      <c r="V84" s="13">
        <f t="shared" si="93"/>
        <v>-27.209664848012473</v>
      </c>
      <c r="W84" s="14">
        <f>(U84/U$182)*100</f>
        <v>1.8507829392494124E-2</v>
      </c>
      <c r="X84" s="18">
        <v>631.32886311659979</v>
      </c>
      <c r="Y84" s="18">
        <v>464.52125557959994</v>
      </c>
      <c r="Z84" s="13">
        <f t="shared" si="94"/>
        <v>-26.421666627681528</v>
      </c>
      <c r="AA84" s="18">
        <v>4400.651950797499</v>
      </c>
      <c r="AB84" s="18">
        <v>2380.6886296818002</v>
      </c>
      <c r="AC84" s="13">
        <f t="shared" si="95"/>
        <v>-45.901456050157186</v>
      </c>
      <c r="AD84" s="14">
        <f>(AB84/AB$182)*100</f>
        <v>0.418527993471626</v>
      </c>
    </row>
    <row r="85" spans="1:30">
      <c r="A85" s="4"/>
      <c r="B85" s="10" t="s">
        <v>5</v>
      </c>
      <c r="C85" s="18">
        <v>0</v>
      </c>
      <c r="D85" s="18">
        <v>3.1917460000000002E-2</v>
      </c>
      <c r="E85" s="33" t="s">
        <v>41</v>
      </c>
      <c r="F85" s="18">
        <v>0.32822495205000002</v>
      </c>
      <c r="G85" s="18">
        <v>4.637245999999999E-2</v>
      </c>
      <c r="H85" s="13">
        <f t="shared" si="89"/>
        <v>-85.871744451367647</v>
      </c>
      <c r="I85" s="14">
        <f>(G85/G$183)*100</f>
        <v>8.8694193571955482E-4</v>
      </c>
      <c r="J85" s="19">
        <v>0</v>
      </c>
      <c r="K85" s="19">
        <v>1</v>
      </c>
      <c r="L85" s="33" t="s">
        <v>41</v>
      </c>
      <c r="M85" s="19">
        <v>0</v>
      </c>
      <c r="N85" s="19">
        <v>5</v>
      </c>
      <c r="O85" s="33" t="s">
        <v>41</v>
      </c>
      <c r="P85" s="14">
        <f>(N85/N$183)*100</f>
        <v>9.9960015993602561E-2</v>
      </c>
      <c r="Q85" s="15">
        <v>0</v>
      </c>
      <c r="R85" s="15">
        <v>5680</v>
      </c>
      <c r="S85" s="33" t="s">
        <v>41</v>
      </c>
      <c r="T85" s="19">
        <v>53944</v>
      </c>
      <c r="U85" s="19">
        <v>6715</v>
      </c>
      <c r="V85" s="13">
        <f t="shared" si="93"/>
        <v>-87.551905679964406</v>
      </c>
      <c r="W85" s="14">
        <f>(U85/U$183)*100</f>
        <v>0.29286593413111495</v>
      </c>
      <c r="X85" s="18">
        <v>0</v>
      </c>
      <c r="Y85" s="18">
        <v>0.43799999999999994</v>
      </c>
      <c r="Z85" s="33" t="s">
        <v>41</v>
      </c>
      <c r="AA85" s="18">
        <v>112.41372</v>
      </c>
      <c r="AB85" s="18">
        <v>4.3610000000000007</v>
      </c>
      <c r="AC85" s="13">
        <f t="shared" si="95"/>
        <v>-96.120580299273072</v>
      </c>
      <c r="AD85" s="14">
        <f>(AB85/AB$183)*100</f>
        <v>5.27395868269001E-3</v>
      </c>
    </row>
    <row r="86" spans="1:30">
      <c r="A86" s="4"/>
      <c r="B86" s="10" t="s">
        <v>23</v>
      </c>
      <c r="C86" s="18">
        <v>0</v>
      </c>
      <c r="D86" s="18">
        <v>0</v>
      </c>
      <c r="E86" s="33" t="s">
        <v>41</v>
      </c>
      <c r="F86" s="18">
        <v>0</v>
      </c>
      <c r="G86" s="18">
        <v>0</v>
      </c>
      <c r="H86" s="33" t="s">
        <v>41</v>
      </c>
      <c r="I86" s="14">
        <f>(G86/G$184)*100</f>
        <v>0</v>
      </c>
      <c r="J86" s="19">
        <v>0</v>
      </c>
      <c r="K86" s="19">
        <v>0</v>
      </c>
      <c r="L86" s="33" t="s">
        <v>41</v>
      </c>
      <c r="M86" s="19">
        <v>0</v>
      </c>
      <c r="N86" s="19">
        <v>0</v>
      </c>
      <c r="O86" s="33" t="s">
        <v>41</v>
      </c>
      <c r="P86" s="14">
        <f>(N86/N$184)*100</f>
        <v>0</v>
      </c>
      <c r="Q86" s="15">
        <v>0</v>
      </c>
      <c r="R86" s="15">
        <v>0</v>
      </c>
      <c r="S86" s="33" t="s">
        <v>41</v>
      </c>
      <c r="T86" s="19">
        <v>0</v>
      </c>
      <c r="U86" s="19">
        <v>0</v>
      </c>
      <c r="V86" s="33" t="s">
        <v>41</v>
      </c>
      <c r="W86" s="14">
        <f>(U86/U$184)*100</f>
        <v>0</v>
      </c>
      <c r="X86" s="18">
        <v>0</v>
      </c>
      <c r="Y86" s="18">
        <v>0</v>
      </c>
      <c r="Z86" s="33" t="s">
        <v>41</v>
      </c>
      <c r="AA86" s="18">
        <v>0</v>
      </c>
      <c r="AB86" s="18">
        <v>0</v>
      </c>
      <c r="AC86" s="33" t="s">
        <v>41</v>
      </c>
      <c r="AD86" s="14">
        <f>(AB86/AB$184)*100</f>
        <v>0</v>
      </c>
    </row>
    <row r="87" spans="1:30">
      <c r="A87" s="4"/>
      <c r="B87" s="10"/>
      <c r="C87" s="18"/>
      <c r="D87" s="18"/>
      <c r="E87" s="13"/>
      <c r="F87" s="18"/>
      <c r="G87" s="18"/>
      <c r="H87" s="13"/>
      <c r="I87" s="14"/>
      <c r="J87" s="19"/>
      <c r="K87" s="19"/>
      <c r="L87" s="13"/>
      <c r="M87" s="19"/>
      <c r="N87" s="19"/>
      <c r="O87" s="13"/>
      <c r="P87" s="14"/>
      <c r="Q87" s="15"/>
      <c r="R87" s="15"/>
      <c r="S87" s="13"/>
      <c r="T87" s="19"/>
      <c r="U87" s="19"/>
      <c r="V87" s="13"/>
      <c r="W87" s="14"/>
      <c r="X87" s="18"/>
      <c r="Y87" s="18"/>
      <c r="Z87" s="13"/>
      <c r="AA87" s="18"/>
      <c r="AB87" s="18"/>
      <c r="AC87" s="13"/>
      <c r="AD87" s="14"/>
    </row>
    <row r="88" spans="1:30" ht="15">
      <c r="A88" s="4">
        <v>13</v>
      </c>
      <c r="B88" s="5" t="s">
        <v>28</v>
      </c>
      <c r="C88" s="6">
        <f>C89+C90+C91+C92+C93</f>
        <v>156.15040785679992</v>
      </c>
      <c r="D88" s="6">
        <f>D89+D90+D91+D92+D93</f>
        <v>240.09795000800023</v>
      </c>
      <c r="E88" s="7">
        <f t="shared" ref="E88:E92" si="96">((D88-C88)/C88)*100</f>
        <v>53.760693489949553</v>
      </c>
      <c r="F88" s="6">
        <f>F89+F90+F91+F92+F93</f>
        <v>1282.2368682830308</v>
      </c>
      <c r="G88" s="6">
        <f>G89+G90+G91+G92+G93</f>
        <v>1370.7251251069902</v>
      </c>
      <c r="H88" s="7">
        <f t="shared" ref="H88:H92" si="97">((G88-F88)/F88)*100</f>
        <v>6.9010850501006749</v>
      </c>
      <c r="I88" s="8">
        <f>(G88/G$179)*100</f>
        <v>0.71748286860506083</v>
      </c>
      <c r="J88" s="9">
        <f>J89+J90+J91+J92+J93</f>
        <v>18330</v>
      </c>
      <c r="K88" s="9">
        <f>K89+K90+K91+K92+K93</f>
        <v>21637</v>
      </c>
      <c r="L88" s="7">
        <f t="shared" ref="L88:L93" si="98">((K88-J88)/J88)*100</f>
        <v>18.041462084015276</v>
      </c>
      <c r="M88" s="9">
        <f>M89+M90+M91+M92+M93</f>
        <v>135518</v>
      </c>
      <c r="N88" s="9">
        <f>N89+N90+N91+N92+N93</f>
        <v>128616</v>
      </c>
      <c r="O88" s="7">
        <f t="shared" ref="O88:O93" si="99">((N88-M88)/M88)*100</f>
        <v>-5.0930503696925866</v>
      </c>
      <c r="P88" s="8">
        <f>(N88/N$179)*100</f>
        <v>0.78878901053086314</v>
      </c>
      <c r="Q88" s="9">
        <f>Q89+Q90+Q91+Q92+Q93</f>
        <v>424568</v>
      </c>
      <c r="R88" s="9">
        <f>R89+R90+R91+R92+R93</f>
        <v>506437</v>
      </c>
      <c r="S88" s="7">
        <f t="shared" ref="S88:S93" si="100">((R88-Q88)/Q88)*100</f>
        <v>19.282894612877087</v>
      </c>
      <c r="T88" s="9">
        <f>T89+T90+T91+T92+T93</f>
        <v>3128982</v>
      </c>
      <c r="U88" s="9">
        <f>U89+U90+U91+U92+U93</f>
        <v>2613544</v>
      </c>
      <c r="V88" s="7">
        <f t="shared" ref="V88:V93" si="101">((U88-T88)/T88)*100</f>
        <v>-16.473025412098888</v>
      </c>
      <c r="W88" s="8">
        <f>(U88/U$179)*100</f>
        <v>2.5364766078778191</v>
      </c>
      <c r="X88" s="6">
        <f>X89+X90+X91+X92+X93</f>
        <v>10502.435229350014</v>
      </c>
      <c r="Y88" s="6">
        <f>Y89+Y90+Y91+Y92+Y93</f>
        <v>17633.930828610002</v>
      </c>
      <c r="Z88" s="7">
        <f t="shared" ref="Z88:Z93" si="102">((Y88-X88)/X88)*100</f>
        <v>67.903257135358203</v>
      </c>
      <c r="AA88" s="6">
        <f>AA89+AA90+AA91+AA92+AA93</f>
        <v>99596.09726140002</v>
      </c>
      <c r="AB88" s="6">
        <f>AB89+AB90+AB91+AB92+AB93</f>
        <v>129544.17394339999</v>
      </c>
      <c r="AC88" s="7">
        <f t="shared" ref="AC88:AC93" si="103">((AB88-AA88)/AA88)*100</f>
        <v>30.069528330410595</v>
      </c>
      <c r="AD88" s="8">
        <f>(AB88/AB$179)*100</f>
        <v>4.0853767471372899</v>
      </c>
    </row>
    <row r="89" spans="1:30" s="3" customFormat="1" ht="15">
      <c r="A89" s="4"/>
      <c r="B89" s="10" t="s">
        <v>2</v>
      </c>
      <c r="C89" s="12">
        <v>2.1181501999999988</v>
      </c>
      <c r="D89" s="12">
        <v>6.6191179500000024</v>
      </c>
      <c r="E89" s="13">
        <f t="shared" si="96"/>
        <v>212.49521162380299</v>
      </c>
      <c r="F89" s="12">
        <v>15.944546500000001</v>
      </c>
      <c r="G89" s="12">
        <v>21.622125300000004</v>
      </c>
      <c r="H89" s="13">
        <f t="shared" si="97"/>
        <v>35.608280235502477</v>
      </c>
      <c r="I89" s="14">
        <f>(G89/G$180)*100</f>
        <v>6.7777482836210198E-2</v>
      </c>
      <c r="J89" s="16">
        <v>173</v>
      </c>
      <c r="K89" s="16">
        <v>300</v>
      </c>
      <c r="L89" s="13">
        <f t="shared" si="98"/>
        <v>73.410404624277461</v>
      </c>
      <c r="M89" s="16">
        <v>15492</v>
      </c>
      <c r="N89" s="16">
        <v>910</v>
      </c>
      <c r="O89" s="13">
        <f t="shared" si="99"/>
        <v>-94.126000516395564</v>
      </c>
      <c r="P89" s="14">
        <f>(N89/N$180)*100</f>
        <v>0.1119942107607976</v>
      </c>
      <c r="Q89" s="15">
        <v>0</v>
      </c>
      <c r="R89" s="15">
        <v>0</v>
      </c>
      <c r="S89" s="33" t="s">
        <v>41</v>
      </c>
      <c r="T89" s="16">
        <v>0</v>
      </c>
      <c r="U89" s="16">
        <v>0</v>
      </c>
      <c r="V89" s="33" t="s">
        <v>41</v>
      </c>
      <c r="W89" s="33" t="s">
        <v>41</v>
      </c>
      <c r="X89" s="12">
        <v>4.0607053000000004</v>
      </c>
      <c r="Y89" s="12">
        <v>13.03896675</v>
      </c>
      <c r="Z89" s="13">
        <f t="shared" si="102"/>
        <v>221.10103508373285</v>
      </c>
      <c r="AA89" s="12">
        <v>28.200504199999997</v>
      </c>
      <c r="AB89" s="12">
        <v>40.763150899999999</v>
      </c>
      <c r="AC89" s="13">
        <f t="shared" si="103"/>
        <v>44.547596067449049</v>
      </c>
      <c r="AD89" s="14">
        <f>(AB89/AB$180)*100</f>
        <v>0.15352207562935513</v>
      </c>
    </row>
    <row r="90" spans="1:30">
      <c r="A90" s="4"/>
      <c r="B90" s="10" t="s">
        <v>3</v>
      </c>
      <c r="C90" s="12">
        <v>99.822720800000027</v>
      </c>
      <c r="D90" s="12">
        <v>100.43584173999996</v>
      </c>
      <c r="E90" s="13">
        <f t="shared" si="96"/>
        <v>0.61420980623073795</v>
      </c>
      <c r="F90" s="12">
        <v>553.78643650000004</v>
      </c>
      <c r="G90" s="12">
        <v>530.1109828000001</v>
      </c>
      <c r="H90" s="13">
        <f t="shared" si="97"/>
        <v>-4.275195660195612</v>
      </c>
      <c r="I90" s="14">
        <f>(G90/G$181)*100</f>
        <v>1.1849164226753606</v>
      </c>
      <c r="J90" s="16">
        <v>18147</v>
      </c>
      <c r="K90" s="16">
        <v>21314</v>
      </c>
      <c r="L90" s="13">
        <f t="shared" si="98"/>
        <v>17.451920427618887</v>
      </c>
      <c r="M90" s="16">
        <v>119914</v>
      </c>
      <c r="N90" s="16">
        <v>127563</v>
      </c>
      <c r="O90" s="13">
        <f t="shared" si="99"/>
        <v>6.3787380956352058</v>
      </c>
      <c r="P90" s="14">
        <f>(N90/N$181)*100</f>
        <v>0.82476923685682635</v>
      </c>
      <c r="Q90" s="20">
        <v>0</v>
      </c>
      <c r="R90" s="20">
        <v>0</v>
      </c>
      <c r="S90" s="33" t="s">
        <v>41</v>
      </c>
      <c r="T90" s="16">
        <v>0</v>
      </c>
      <c r="U90" s="16">
        <v>0</v>
      </c>
      <c r="V90" s="33" t="s">
        <v>41</v>
      </c>
      <c r="W90" s="33" t="s">
        <v>41</v>
      </c>
      <c r="X90" s="12">
        <v>924.05662016999997</v>
      </c>
      <c r="Y90" s="12">
        <v>1441.8155503600003</v>
      </c>
      <c r="Z90" s="13">
        <f t="shared" si="102"/>
        <v>56.031082824204816</v>
      </c>
      <c r="AA90" s="12">
        <v>5794.5697256000003</v>
      </c>
      <c r="AB90" s="12">
        <v>11842.940476</v>
      </c>
      <c r="AC90" s="13">
        <f t="shared" si="103"/>
        <v>104.37998051311254</v>
      </c>
      <c r="AD90" s="14">
        <f>(AB90/AB$181)*100</f>
        <v>0.92145354801697266</v>
      </c>
    </row>
    <row r="91" spans="1:30" s="23" customFormat="1" ht="15">
      <c r="A91" s="4"/>
      <c r="B91" s="10" t="s">
        <v>4</v>
      </c>
      <c r="C91" s="12">
        <v>54.147291905799896</v>
      </c>
      <c r="D91" s="12">
        <v>133.02268831200024</v>
      </c>
      <c r="E91" s="13">
        <f t="shared" si="96"/>
        <v>145.66822020096581</v>
      </c>
      <c r="F91" s="12">
        <v>712.17207405703073</v>
      </c>
      <c r="G91" s="12">
        <v>818.6354606639901</v>
      </c>
      <c r="H91" s="13">
        <f t="shared" si="97"/>
        <v>14.949109981309627</v>
      </c>
      <c r="I91" s="14">
        <f>(G91/G$182)*100</f>
        <v>0.78055601728379131</v>
      </c>
      <c r="J91" s="16">
        <v>9</v>
      </c>
      <c r="K91" s="16">
        <v>23</v>
      </c>
      <c r="L91" s="13">
        <f t="shared" si="98"/>
        <v>155.55555555555557</v>
      </c>
      <c r="M91" s="16">
        <v>110</v>
      </c>
      <c r="N91" s="16">
        <v>141</v>
      </c>
      <c r="O91" s="13">
        <f t="shared" si="99"/>
        <v>28.18181818181818</v>
      </c>
      <c r="P91" s="14">
        <f>(N91/N$182)*100</f>
        <v>14.185110663983904</v>
      </c>
      <c r="Q91" s="15">
        <v>424499</v>
      </c>
      <c r="R91" s="15">
        <v>506422</v>
      </c>
      <c r="S91" s="13">
        <f t="shared" si="100"/>
        <v>19.298749820376489</v>
      </c>
      <c r="T91" s="16">
        <v>3128357</v>
      </c>
      <c r="U91" s="16">
        <v>2613262</v>
      </c>
      <c r="V91" s="13">
        <f t="shared" si="101"/>
        <v>-16.465352259988229</v>
      </c>
      <c r="W91" s="14">
        <f>(U91/U$182)*100</f>
        <v>5.1789064411487296</v>
      </c>
      <c r="X91" s="12">
        <v>9560.828858300014</v>
      </c>
      <c r="Y91" s="12">
        <v>16174.090711500003</v>
      </c>
      <c r="Z91" s="13">
        <f t="shared" si="102"/>
        <v>69.170382099861953</v>
      </c>
      <c r="AA91" s="12">
        <v>93674.714392300026</v>
      </c>
      <c r="AB91" s="12">
        <v>117560.6322943</v>
      </c>
      <c r="AC91" s="13">
        <f t="shared" si="103"/>
        <v>25.498789141718881</v>
      </c>
      <c r="AD91" s="14">
        <f>(AB91/AB$182)*100</f>
        <v>20.667303960688614</v>
      </c>
    </row>
    <row r="92" spans="1:30" s="23" customFormat="1" ht="15">
      <c r="A92" s="4"/>
      <c r="B92" s="10" t="s">
        <v>5</v>
      </c>
      <c r="C92" s="12">
        <v>6.2244950999999986E-2</v>
      </c>
      <c r="D92" s="12">
        <v>2.0302006000000004E-2</v>
      </c>
      <c r="E92" s="13">
        <f t="shared" si="96"/>
        <v>-67.383690285176684</v>
      </c>
      <c r="F92" s="12">
        <v>0.33381122599999996</v>
      </c>
      <c r="G92" s="12">
        <v>0.35655634300000005</v>
      </c>
      <c r="H92" s="13">
        <f t="shared" si="97"/>
        <v>6.8137663530824746</v>
      </c>
      <c r="I92" s="14">
        <f>(G92/G$183)*100</f>
        <v>6.8196678169220619E-3</v>
      </c>
      <c r="J92" s="16">
        <v>1</v>
      </c>
      <c r="K92" s="16">
        <v>0</v>
      </c>
      <c r="L92" s="13">
        <f t="shared" si="98"/>
        <v>-100</v>
      </c>
      <c r="M92" s="16">
        <v>2</v>
      </c>
      <c r="N92" s="16">
        <v>2</v>
      </c>
      <c r="O92" s="13">
        <f t="shared" si="99"/>
        <v>0</v>
      </c>
      <c r="P92" s="14">
        <f>(N92/N$183)*100</f>
        <v>3.9984006397441027E-2</v>
      </c>
      <c r="Q92" s="15">
        <v>69</v>
      </c>
      <c r="R92" s="15">
        <v>15</v>
      </c>
      <c r="S92" s="13">
        <f t="shared" si="100"/>
        <v>-78.260869565217391</v>
      </c>
      <c r="T92" s="16">
        <v>625</v>
      </c>
      <c r="U92" s="16">
        <v>282</v>
      </c>
      <c r="V92" s="13">
        <f t="shared" si="101"/>
        <v>-54.879999999999995</v>
      </c>
      <c r="W92" s="14">
        <f>(U92/U$183)*100</f>
        <v>1.2299060822781E-2</v>
      </c>
      <c r="X92" s="12">
        <v>13.489045579999999</v>
      </c>
      <c r="Y92" s="12">
        <v>4.9855999999999945</v>
      </c>
      <c r="Z92" s="13">
        <f t="shared" si="102"/>
        <v>-63.039638568705946</v>
      </c>
      <c r="AA92" s="12">
        <v>98.612639300000012</v>
      </c>
      <c r="AB92" s="12">
        <v>99.838022199999997</v>
      </c>
      <c r="AC92" s="13">
        <f t="shared" si="103"/>
        <v>1.2426225570052107</v>
      </c>
      <c r="AD92" s="14">
        <f>(AB92/AB$183)*100</f>
        <v>0.12073873057653929</v>
      </c>
    </row>
    <row r="93" spans="1:30" s="24" customFormat="1">
      <c r="A93" s="4"/>
      <c r="B93" s="10" t="s">
        <v>23</v>
      </c>
      <c r="C93" s="12">
        <v>0</v>
      </c>
      <c r="D93" s="12">
        <v>0</v>
      </c>
      <c r="E93" s="33" t="s">
        <v>41</v>
      </c>
      <c r="F93" s="12">
        <v>0</v>
      </c>
      <c r="G93" s="12">
        <v>0</v>
      </c>
      <c r="H93" s="33" t="s">
        <v>41</v>
      </c>
      <c r="I93" s="14">
        <f>(G93/G$184)*100</f>
        <v>0</v>
      </c>
      <c r="J93" s="16">
        <v>0</v>
      </c>
      <c r="K93" s="16">
        <v>0</v>
      </c>
      <c r="L93" s="33" t="s">
        <v>41</v>
      </c>
      <c r="M93" s="16">
        <v>0</v>
      </c>
      <c r="N93" s="16">
        <v>0</v>
      </c>
      <c r="O93" s="33" t="s">
        <v>41</v>
      </c>
      <c r="P93" s="14">
        <f>(N93/N$184)*100</f>
        <v>0</v>
      </c>
      <c r="Q93" s="15">
        <v>0</v>
      </c>
      <c r="R93" s="15">
        <v>0</v>
      </c>
      <c r="S93" s="13" t="e">
        <f t="shared" si="100"/>
        <v>#DIV/0!</v>
      </c>
      <c r="T93" s="16">
        <v>0</v>
      </c>
      <c r="U93" s="16">
        <v>0</v>
      </c>
      <c r="V93" s="33" t="s">
        <v>41</v>
      </c>
      <c r="W93" s="14">
        <f>(U93/U$184)*100</f>
        <v>0</v>
      </c>
      <c r="X93" s="12">
        <v>0</v>
      </c>
      <c r="Y93" s="12">
        <v>0</v>
      </c>
      <c r="Z93" s="33" t="s">
        <v>41</v>
      </c>
      <c r="AA93" s="12">
        <v>0</v>
      </c>
      <c r="AB93" s="12">
        <v>0</v>
      </c>
      <c r="AC93" s="33" t="s">
        <v>41</v>
      </c>
      <c r="AD93" s="14">
        <f>(AB93/AB$184)*100</f>
        <v>0</v>
      </c>
    </row>
    <row r="94" spans="1:30" s="24" customFormat="1">
      <c r="A94" s="4"/>
      <c r="B94" s="10"/>
      <c r="C94" s="12"/>
      <c r="D94" s="12"/>
      <c r="E94" s="13"/>
      <c r="F94" s="12"/>
      <c r="G94" s="12"/>
      <c r="H94" s="13"/>
      <c r="I94" s="14"/>
      <c r="J94" s="16"/>
      <c r="K94" s="16"/>
      <c r="L94" s="13"/>
      <c r="M94" s="16"/>
      <c r="N94" s="16"/>
      <c r="O94" s="13"/>
      <c r="P94" s="14"/>
      <c r="Q94" s="15"/>
      <c r="R94" s="15"/>
      <c r="S94" s="13"/>
      <c r="T94" s="16"/>
      <c r="U94" s="16"/>
      <c r="V94" s="13"/>
      <c r="W94" s="14"/>
      <c r="X94" s="12"/>
      <c r="Y94" s="12"/>
      <c r="Z94" s="13"/>
      <c r="AA94" s="12"/>
      <c r="AB94" s="12"/>
      <c r="AC94" s="13"/>
      <c r="AD94" s="14"/>
    </row>
    <row r="95" spans="1:30" s="24" customFormat="1" ht="15">
      <c r="A95" s="4">
        <v>14</v>
      </c>
      <c r="B95" s="5" t="s">
        <v>32</v>
      </c>
      <c r="C95" s="6">
        <f>C96+C97+C98+C99+C100</f>
        <v>583.33600778599543</v>
      </c>
      <c r="D95" s="6">
        <f>D96+D97+D98+D99+D100</f>
        <v>569.11534442500033</v>
      </c>
      <c r="E95" s="7">
        <f t="shared" ref="E95:E100" si="104">((D95-C95)/C95)*100</f>
        <v>-2.4378168278979517</v>
      </c>
      <c r="F95" s="6">
        <f>F96+F97+F98+F99+F100</f>
        <v>3500.771956353994</v>
      </c>
      <c r="G95" s="6">
        <f>G96+G97+G98+G99+G100</f>
        <v>2843.7320843840007</v>
      </c>
      <c r="H95" s="7">
        <f t="shared" ref="H95:H100" si="105">((G95-F95)/F95)*100</f>
        <v>-18.768428225593173</v>
      </c>
      <c r="I95" s="8">
        <f>(G95/G$179)*100</f>
        <v>1.4885034322901365</v>
      </c>
      <c r="J95" s="9">
        <f>J96+J97+J98+J99+J100</f>
        <v>40468</v>
      </c>
      <c r="K95" s="9">
        <f>K96+K97+K98+K99+K100</f>
        <v>31838</v>
      </c>
      <c r="L95" s="7">
        <f t="shared" ref="L95:L100" si="106">((K95-J95)/J95)*100</f>
        <v>-21.325491746565188</v>
      </c>
      <c r="M95" s="9">
        <f>M96+M97+M98+M99+M100</f>
        <v>218751</v>
      </c>
      <c r="N95" s="9">
        <f>N96+N97+N98+N99+N100</f>
        <v>212132</v>
      </c>
      <c r="O95" s="7">
        <f t="shared" ref="O95:O100" si="107">((N95-M95)/M95)*100</f>
        <v>-3.0258147391326209</v>
      </c>
      <c r="P95" s="8">
        <f>(N95/N$179)*100</f>
        <v>1.3009842506525866</v>
      </c>
      <c r="Q95" s="9">
        <f>Q96+Q97+Q98+Q99+Q100</f>
        <v>1244211</v>
      </c>
      <c r="R95" s="9">
        <f>R96+R97+R98+R99+R100</f>
        <v>1307803</v>
      </c>
      <c r="S95" s="7">
        <f t="shared" ref="S95:S100" si="108">((R95-Q95)/Q95)*100</f>
        <v>5.1110302030764876</v>
      </c>
      <c r="T95" s="9">
        <f>T96+T97+T98+T99+T100</f>
        <v>10919779</v>
      </c>
      <c r="U95" s="9">
        <f>U96+U97+U98+U99+U100</f>
        <v>8666461</v>
      </c>
      <c r="V95" s="7">
        <f t="shared" ref="V95:V100" si="109">((U95-T95)/T95)*100</f>
        <v>-20.6351978368793</v>
      </c>
      <c r="W95" s="8">
        <f>(U95/U$179)*100</f>
        <v>8.410907028764548</v>
      </c>
      <c r="X95" s="6">
        <f>X96+X97+X98+X99+X100</f>
        <v>18119.024883393999</v>
      </c>
      <c r="Y95" s="6">
        <f>Y96+Y97+Y98+Y99+Y100</f>
        <v>18652.772219650986</v>
      </c>
      <c r="Z95" s="7">
        <f t="shared" ref="Z95:Z100" si="110">((Y95-X95)/X95)*100</f>
        <v>2.9457840015781649</v>
      </c>
      <c r="AA95" s="6">
        <f>AA96+AA97+AA98+AA99+AA100</f>
        <v>133023.87426951699</v>
      </c>
      <c r="AB95" s="6">
        <f>AB96+AB97+AB98+AB99+AB100</f>
        <v>121871.33126805499</v>
      </c>
      <c r="AC95" s="7">
        <f t="shared" ref="AC95:AC100" si="111">((AB95-AA95)/AA95)*100</f>
        <v>-8.3838657253855526</v>
      </c>
      <c r="AD95" s="8">
        <f>(AB95/AB$179)*100</f>
        <v>3.8434017350924186</v>
      </c>
    </row>
    <row r="96" spans="1:30" s="24" customFormat="1">
      <c r="A96" s="4"/>
      <c r="B96" s="10" t="s">
        <v>2</v>
      </c>
      <c r="C96" s="18">
        <v>108.26938399999999</v>
      </c>
      <c r="D96" s="18">
        <v>132.56967159999999</v>
      </c>
      <c r="E96" s="13">
        <f t="shared" si="104"/>
        <v>22.444283602832733</v>
      </c>
      <c r="F96" s="18">
        <v>485.4079147999999</v>
      </c>
      <c r="G96" s="18">
        <v>658.53065419999996</v>
      </c>
      <c r="H96" s="13">
        <f t="shared" si="105"/>
        <v>35.665413381512515</v>
      </c>
      <c r="I96" s="14">
        <f>(G96/G$180)*100</f>
        <v>2.0642536056415679</v>
      </c>
      <c r="J96" s="19">
        <v>6193</v>
      </c>
      <c r="K96" s="19">
        <v>2362</v>
      </c>
      <c r="L96" s="13">
        <f t="shared" si="106"/>
        <v>-61.860164702082997</v>
      </c>
      <c r="M96" s="19">
        <v>34621</v>
      </c>
      <c r="N96" s="19">
        <v>25925</v>
      </c>
      <c r="O96" s="13">
        <f t="shared" si="107"/>
        <v>-25.117703128159206</v>
      </c>
      <c r="P96" s="14">
        <f>(N96/N$180)*100</f>
        <v>3.1906043010699756</v>
      </c>
      <c r="Q96" s="15">
        <v>0</v>
      </c>
      <c r="R96" s="15">
        <v>0</v>
      </c>
      <c r="S96" s="33" t="s">
        <v>41</v>
      </c>
      <c r="T96" s="19">
        <v>0</v>
      </c>
      <c r="U96" s="19">
        <v>0</v>
      </c>
      <c r="V96" s="33" t="s">
        <v>41</v>
      </c>
      <c r="W96" s="33" t="s">
        <v>41</v>
      </c>
      <c r="X96" s="18">
        <v>664.96060099999988</v>
      </c>
      <c r="Y96" s="18">
        <v>1115.1516806000002</v>
      </c>
      <c r="Z96" s="13">
        <f t="shared" si="110"/>
        <v>67.701917816330962</v>
      </c>
      <c r="AA96" s="18">
        <v>3062.5228399999996</v>
      </c>
      <c r="AB96" s="18">
        <v>4827.2851259000008</v>
      </c>
      <c r="AC96" s="13">
        <f t="shared" si="111"/>
        <v>57.624461207283652</v>
      </c>
      <c r="AD96" s="14">
        <f>(AB96/AB$180)*100</f>
        <v>18.18050900925034</v>
      </c>
    </row>
    <row r="97" spans="1:30" s="24" customFormat="1">
      <c r="A97" s="4"/>
      <c r="B97" s="10" t="s">
        <v>3</v>
      </c>
      <c r="C97" s="18">
        <v>208.69028829999567</v>
      </c>
      <c r="D97" s="18">
        <v>178.38613680000034</v>
      </c>
      <c r="E97" s="13">
        <f t="shared" si="104"/>
        <v>-14.521112480535086</v>
      </c>
      <c r="F97" s="18">
        <v>996.61587951299759</v>
      </c>
      <c r="G97" s="18">
        <v>925.62288232400067</v>
      </c>
      <c r="H97" s="13">
        <f t="shared" si="105"/>
        <v>-7.1234061837032012</v>
      </c>
      <c r="I97" s="14">
        <f>(G97/G$181)*100</f>
        <v>2.0689738376607183</v>
      </c>
      <c r="J97" s="19">
        <v>34217</v>
      </c>
      <c r="K97" s="19">
        <v>29412</v>
      </c>
      <c r="L97" s="13">
        <f t="shared" si="106"/>
        <v>-14.04272729929567</v>
      </c>
      <c r="M97" s="19">
        <v>183555</v>
      </c>
      <c r="N97" s="19">
        <v>185558</v>
      </c>
      <c r="O97" s="13">
        <f t="shared" si="107"/>
        <v>1.0912260630328785</v>
      </c>
      <c r="P97" s="14">
        <f>(N97/N$181)*100</f>
        <v>1.1997407559612034</v>
      </c>
      <c r="Q97" s="15">
        <v>0</v>
      </c>
      <c r="R97" s="15">
        <v>0</v>
      </c>
      <c r="S97" s="33" t="s">
        <v>41</v>
      </c>
      <c r="T97" s="19">
        <v>0</v>
      </c>
      <c r="U97" s="19">
        <v>0</v>
      </c>
      <c r="V97" s="33" t="s">
        <v>41</v>
      </c>
      <c r="W97" s="33" t="s">
        <v>41</v>
      </c>
      <c r="X97" s="18">
        <v>5660.7752559</v>
      </c>
      <c r="Y97" s="18">
        <v>5877.8482302000002</v>
      </c>
      <c r="Z97" s="13">
        <f t="shared" si="110"/>
        <v>3.8346863192237435</v>
      </c>
      <c r="AA97" s="18">
        <v>32930.085456799992</v>
      </c>
      <c r="AB97" s="18">
        <v>46923.482093700004</v>
      </c>
      <c r="AC97" s="13">
        <f t="shared" si="111"/>
        <v>42.494261532535454</v>
      </c>
      <c r="AD97" s="14">
        <f>(AB97/AB$181)*100</f>
        <v>3.6509352679913571</v>
      </c>
    </row>
    <row r="98" spans="1:30" s="23" customFormat="1" ht="15">
      <c r="A98" s="4"/>
      <c r="B98" s="10" t="s">
        <v>4</v>
      </c>
      <c r="C98" s="18">
        <v>100.02986616699989</v>
      </c>
      <c r="D98" s="18">
        <v>101.21104233099993</v>
      </c>
      <c r="E98" s="13">
        <f t="shared" si="104"/>
        <v>1.1808234972823632</v>
      </c>
      <c r="F98" s="18">
        <v>835.8937558049962</v>
      </c>
      <c r="G98" s="18">
        <v>548.81712145799997</v>
      </c>
      <c r="H98" s="13">
        <f t="shared" si="105"/>
        <v>-34.343674941144997</v>
      </c>
      <c r="I98" s="14">
        <f>(G98/G$182)*100</f>
        <v>0.5232884808031073</v>
      </c>
      <c r="J98" s="19">
        <v>27</v>
      </c>
      <c r="K98" s="19">
        <v>19</v>
      </c>
      <c r="L98" s="13">
        <f t="shared" si="106"/>
        <v>-29.629629629629626</v>
      </c>
      <c r="M98" s="19">
        <v>165</v>
      </c>
      <c r="N98" s="19">
        <v>145</v>
      </c>
      <c r="O98" s="13">
        <f t="shared" si="107"/>
        <v>-12.121212121212121</v>
      </c>
      <c r="P98" s="14">
        <f>(N98/N$182)*100</f>
        <v>14.587525150905433</v>
      </c>
      <c r="Q98" s="15">
        <v>1212968</v>
      </c>
      <c r="R98" s="15">
        <v>1229948</v>
      </c>
      <c r="S98" s="13">
        <f t="shared" si="108"/>
        <v>1.3998720493862988</v>
      </c>
      <c r="T98" s="19">
        <v>10108780</v>
      </c>
      <c r="U98" s="19">
        <v>8034315</v>
      </c>
      <c r="V98" s="13">
        <f t="shared" si="109"/>
        <v>-20.521418014834627</v>
      </c>
      <c r="W98" s="14">
        <f>(U98/U$182)*100</f>
        <v>15.922232712876799</v>
      </c>
      <c r="X98" s="18">
        <v>8241.4857837000018</v>
      </c>
      <c r="Y98" s="18">
        <v>8920.3066474999887</v>
      </c>
      <c r="Z98" s="13">
        <f t="shared" si="110"/>
        <v>8.2366321027035916</v>
      </c>
      <c r="AA98" s="18">
        <v>69712.219666200006</v>
      </c>
      <c r="AB98" s="18">
        <v>51605.707949899974</v>
      </c>
      <c r="AC98" s="13">
        <f t="shared" si="111"/>
        <v>-25.973225071585233</v>
      </c>
      <c r="AD98" s="14">
        <f>(AB98/AB$182)*100</f>
        <v>9.0723470220636102</v>
      </c>
    </row>
    <row r="99" spans="1:30" s="24" customFormat="1">
      <c r="A99" s="4"/>
      <c r="B99" s="10" t="s">
        <v>5</v>
      </c>
      <c r="C99" s="18">
        <v>5.4710537000000004E-2</v>
      </c>
      <c r="D99" s="18">
        <v>7.5009228000000011E-2</v>
      </c>
      <c r="E99" s="13">
        <f t="shared" si="104"/>
        <v>37.101977266280542</v>
      </c>
      <c r="F99" s="18">
        <v>3.6367581680000116</v>
      </c>
      <c r="G99" s="18">
        <v>0.42496669100000006</v>
      </c>
      <c r="H99" s="13">
        <f t="shared" si="105"/>
        <v>-88.314683809902462</v>
      </c>
      <c r="I99" s="14">
        <f>(G99/G$183)*100</f>
        <v>8.1281169800324158E-3</v>
      </c>
      <c r="J99" s="19">
        <v>4</v>
      </c>
      <c r="K99" s="19">
        <v>2</v>
      </c>
      <c r="L99" s="13">
        <f t="shared" si="106"/>
        <v>-50</v>
      </c>
      <c r="M99" s="19">
        <v>25</v>
      </c>
      <c r="N99" s="19">
        <v>14</v>
      </c>
      <c r="O99" s="13">
        <f t="shared" si="107"/>
        <v>-44</v>
      </c>
      <c r="P99" s="14">
        <f>(N99/N$183)*100</f>
        <v>0.27988804478208718</v>
      </c>
      <c r="Q99" s="20">
        <v>3268</v>
      </c>
      <c r="R99" s="20">
        <v>1533</v>
      </c>
      <c r="S99" s="13">
        <f t="shared" si="108"/>
        <v>-53.090575275397796</v>
      </c>
      <c r="T99" s="19">
        <v>214996</v>
      </c>
      <c r="U99" s="19">
        <v>13978</v>
      </c>
      <c r="V99" s="13">
        <f t="shared" si="109"/>
        <v>-93.498483692719873</v>
      </c>
      <c r="W99" s="14">
        <f>(U99/U$183)*100</f>
        <v>0.60963217085401711</v>
      </c>
      <c r="X99" s="18">
        <v>33.671480799999998</v>
      </c>
      <c r="Y99" s="18">
        <v>15.8148804</v>
      </c>
      <c r="Z99" s="13">
        <f t="shared" si="110"/>
        <v>-53.031823892936714</v>
      </c>
      <c r="AA99" s="18">
        <v>1018.1719677</v>
      </c>
      <c r="AB99" s="18">
        <v>193.57600050000002</v>
      </c>
      <c r="AC99" s="13">
        <f t="shared" si="111"/>
        <v>-80.987887445253605</v>
      </c>
      <c r="AD99" s="14">
        <f>(AB99/AB$183)*100</f>
        <v>0.23410039637637714</v>
      </c>
    </row>
    <row r="100" spans="1:30" s="24" customFormat="1">
      <c r="A100" s="4"/>
      <c r="B100" s="10" t="s">
        <v>23</v>
      </c>
      <c r="C100" s="18">
        <v>166.29175878199993</v>
      </c>
      <c r="D100" s="18">
        <v>156.87348446599998</v>
      </c>
      <c r="E100" s="13">
        <f t="shared" si="104"/>
        <v>-5.6637047951046275</v>
      </c>
      <c r="F100" s="18">
        <v>1179.217648068</v>
      </c>
      <c r="G100" s="18">
        <v>710.3364597110002</v>
      </c>
      <c r="H100" s="13">
        <f t="shared" si="105"/>
        <v>-39.762056574136487</v>
      </c>
      <c r="I100" s="14">
        <f>(G100/G$184)*100</f>
        <v>16.520834171280764</v>
      </c>
      <c r="J100" s="19">
        <v>27</v>
      </c>
      <c r="K100" s="19">
        <v>43</v>
      </c>
      <c r="L100" s="13">
        <f t="shared" si="106"/>
        <v>59.259259259259252</v>
      </c>
      <c r="M100" s="19">
        <v>385</v>
      </c>
      <c r="N100" s="19">
        <v>490</v>
      </c>
      <c r="O100" s="13">
        <f t="shared" si="107"/>
        <v>27.27272727272727</v>
      </c>
      <c r="P100" s="14">
        <f>(N100/N$184)*100</f>
        <v>2.3955023221706182</v>
      </c>
      <c r="Q100" s="21">
        <v>27975</v>
      </c>
      <c r="R100" s="21">
        <v>76322</v>
      </c>
      <c r="S100" s="13">
        <f t="shared" si="108"/>
        <v>172.82216264521895</v>
      </c>
      <c r="T100" s="19">
        <v>596003</v>
      </c>
      <c r="U100" s="19">
        <v>618168</v>
      </c>
      <c r="V100" s="13">
        <f t="shared" si="109"/>
        <v>3.7189410120418853</v>
      </c>
      <c r="W100" s="14">
        <f>(U100/U$184)*100</f>
        <v>1.229309757152022</v>
      </c>
      <c r="X100" s="18">
        <v>3518.131761994</v>
      </c>
      <c r="Y100" s="18">
        <v>2723.6507809509999</v>
      </c>
      <c r="Z100" s="13">
        <f t="shared" si="110"/>
        <v>-22.582468048118407</v>
      </c>
      <c r="AA100" s="18">
        <v>26300.874338817001</v>
      </c>
      <c r="AB100" s="18">
        <v>18321.280098054998</v>
      </c>
      <c r="AC100" s="13">
        <f t="shared" si="111"/>
        <v>-30.339653876012246</v>
      </c>
      <c r="AD100" s="14">
        <f>(AB100/AB$184)*100</f>
        <v>1.517148899452937</v>
      </c>
    </row>
    <row r="101" spans="1:30" s="24" customFormat="1">
      <c r="A101" s="4"/>
      <c r="B101" s="10"/>
      <c r="C101" s="18"/>
      <c r="D101" s="18"/>
      <c r="E101" s="13"/>
      <c r="F101" s="18"/>
      <c r="G101" s="18"/>
      <c r="H101" s="13"/>
      <c r="I101" s="14"/>
      <c r="J101" s="19"/>
      <c r="K101" s="19"/>
      <c r="L101" s="13"/>
      <c r="M101" s="19"/>
      <c r="N101" s="19"/>
      <c r="O101" s="13"/>
      <c r="P101" s="14"/>
      <c r="Q101" s="21"/>
      <c r="R101" s="21"/>
      <c r="S101" s="13"/>
      <c r="T101" s="19"/>
      <c r="U101" s="19"/>
      <c r="V101" s="13"/>
      <c r="W101" s="14"/>
      <c r="X101" s="18"/>
      <c r="Y101" s="18"/>
      <c r="Z101" s="13"/>
      <c r="AA101" s="18"/>
      <c r="AB101" s="18"/>
      <c r="AC101" s="13"/>
      <c r="AD101" s="14"/>
    </row>
    <row r="102" spans="1:30" s="24" customFormat="1" ht="15">
      <c r="A102" s="4">
        <v>15</v>
      </c>
      <c r="B102" s="5" t="s">
        <v>17</v>
      </c>
      <c r="C102" s="6">
        <f>C103+C104+C105+C106+C107</f>
        <v>637.1360597999992</v>
      </c>
      <c r="D102" s="6">
        <f>D103+D104+D105+D106+D107</f>
        <v>768.06979063599988</v>
      </c>
      <c r="E102" s="7">
        <f t="shared" ref="E102:E107" si="112">((D102-C102)/C102)*100</f>
        <v>20.550356367696651</v>
      </c>
      <c r="F102" s="6">
        <f>F103+F104+F105+F106+F107</f>
        <v>3693.51202367</v>
      </c>
      <c r="G102" s="6">
        <f>G103+G104+G105+G106+G107</f>
        <v>4243.6096449679999</v>
      </c>
      <c r="H102" s="7">
        <f t="shared" ref="H102:H107" si="113">((G102-F102)/F102)*100</f>
        <v>14.893619345833455</v>
      </c>
      <c r="I102" s="8">
        <f>(G102/G$179)*100</f>
        <v>2.2212456498702413</v>
      </c>
      <c r="J102" s="9">
        <f>J103+J104+J105+J106+J107</f>
        <v>62687</v>
      </c>
      <c r="K102" s="9">
        <f>K103+K104+K105+K106+K107</f>
        <v>63458</v>
      </c>
      <c r="L102" s="7">
        <f t="shared" ref="L102:L107" si="114">((K102-J102)/J102)*100</f>
        <v>1.2299200791232632</v>
      </c>
      <c r="M102" s="9">
        <f>M103+M104+M105+M106+M107</f>
        <v>412300</v>
      </c>
      <c r="N102" s="9">
        <f>N103+N104+N105+N106+N107</f>
        <v>431131</v>
      </c>
      <c r="O102" s="7">
        <f t="shared" ref="O102:O107" si="115">((N102-M102)/M102)*100</f>
        <v>4.5673053601746307</v>
      </c>
      <c r="P102" s="8">
        <f>(N102/N$179)*100</f>
        <v>2.6440831226222365</v>
      </c>
      <c r="Q102" s="9">
        <f>Q103+Q104+Q105+Q106+Q107</f>
        <v>587470</v>
      </c>
      <c r="R102" s="9">
        <f>R103+R104+R105+R106+R107</f>
        <v>331976</v>
      </c>
      <c r="S102" s="7">
        <f t="shared" ref="S102:S107" si="116">((R102-Q102)/Q102)*100</f>
        <v>-43.490561220147413</v>
      </c>
      <c r="T102" s="9">
        <f>T103+T104+T105+T106+T107</f>
        <v>4096090</v>
      </c>
      <c r="U102" s="9">
        <f>U103+U104+U105+U106+U107</f>
        <v>2522882</v>
      </c>
      <c r="V102" s="7">
        <f t="shared" ref="V102:V107" si="117">((U102-T102)/T102)*100</f>
        <v>-38.407554521507095</v>
      </c>
      <c r="W102" s="8">
        <f>(U102/U$179)*100</f>
        <v>2.4484880214130729</v>
      </c>
      <c r="X102" s="6">
        <f>X103+X104+X105+X106+X107</f>
        <v>25463.543379174378</v>
      </c>
      <c r="Y102" s="6">
        <f>Y103+Y104+Y105+Y106+Y107</f>
        <v>25858.993019807996</v>
      </c>
      <c r="Z102" s="7">
        <f t="shared" ref="Z102:Z107" si="118">((Y102-X102)/X102)*100</f>
        <v>1.5530031886962008</v>
      </c>
      <c r="AA102" s="6">
        <f>AA103+AA104+AA105+AA106+AA107</f>
        <v>201342.03939642836</v>
      </c>
      <c r="AB102" s="6">
        <f>AB103+AB104+AB105+AB106+AB107</f>
        <v>245219.80124526675</v>
      </c>
      <c r="AC102" s="7">
        <f t="shared" ref="AC102:AC107" si="119">((AB102-AA102)/AA102)*100</f>
        <v>21.792647963819494</v>
      </c>
      <c r="AD102" s="8">
        <f>(AB102/AB$179)*100</f>
        <v>7.7333873338275367</v>
      </c>
    </row>
    <row r="103" spans="1:30" s="25" customFormat="1" ht="15">
      <c r="A103" s="4"/>
      <c r="B103" s="10" t="s">
        <v>2</v>
      </c>
      <c r="C103" s="18">
        <v>140.12596171700031</v>
      </c>
      <c r="D103" s="18">
        <v>170.66322960000002</v>
      </c>
      <c r="E103" s="13">
        <f t="shared" si="112"/>
        <v>21.79272670732713</v>
      </c>
      <c r="F103" s="18">
        <v>776.66922625099858</v>
      </c>
      <c r="G103" s="18">
        <v>1040.6292217999999</v>
      </c>
      <c r="H103" s="13">
        <f t="shared" si="113"/>
        <v>33.986153516490241</v>
      </c>
      <c r="I103" s="14">
        <f>(G103/G$180)*100</f>
        <v>3.2619933628544948</v>
      </c>
      <c r="J103" s="19">
        <v>216</v>
      </c>
      <c r="K103" s="19">
        <v>568</v>
      </c>
      <c r="L103" s="13">
        <f t="shared" si="114"/>
        <v>162.96296296296296</v>
      </c>
      <c r="M103" s="19">
        <v>1356</v>
      </c>
      <c r="N103" s="19">
        <v>3972</v>
      </c>
      <c r="O103" s="13">
        <f t="shared" si="115"/>
        <v>192.92035398230087</v>
      </c>
      <c r="P103" s="14">
        <f>(N103/N$180)*100</f>
        <v>0.48883626938669017</v>
      </c>
      <c r="Q103" s="15">
        <v>0</v>
      </c>
      <c r="R103" s="15">
        <v>0</v>
      </c>
      <c r="S103" s="33" t="s">
        <v>41</v>
      </c>
      <c r="T103" s="19">
        <v>0</v>
      </c>
      <c r="U103" s="19">
        <v>0</v>
      </c>
      <c r="V103" s="33" t="s">
        <v>41</v>
      </c>
      <c r="W103" s="33" t="s">
        <v>41</v>
      </c>
      <c r="X103" s="18">
        <v>326.77925311300106</v>
      </c>
      <c r="Y103" s="18">
        <v>485.12020910000001</v>
      </c>
      <c r="Z103" s="13">
        <f t="shared" si="118"/>
        <v>48.455021081844585</v>
      </c>
      <c r="AA103" s="18">
        <v>1804.0691308640046</v>
      </c>
      <c r="AB103" s="18">
        <v>2518.5654238000002</v>
      </c>
      <c r="AC103" s="13">
        <f t="shared" si="119"/>
        <v>39.604706976711533</v>
      </c>
      <c r="AD103" s="14">
        <f>(AB103/AB$180)*100</f>
        <v>9.4854147172931746</v>
      </c>
    </row>
    <row r="104" spans="1:30">
      <c r="A104" s="4"/>
      <c r="B104" s="10" t="s">
        <v>3</v>
      </c>
      <c r="C104" s="18">
        <v>450.79328785299884</v>
      </c>
      <c r="D104" s="18">
        <v>532.64964679999991</v>
      </c>
      <c r="E104" s="13">
        <f t="shared" si="112"/>
        <v>18.158291428175382</v>
      </c>
      <c r="F104" s="18">
        <v>2616.3611981920012</v>
      </c>
      <c r="G104" s="18">
        <v>2877.0101556000004</v>
      </c>
      <c r="H104" s="13">
        <f t="shared" si="113"/>
        <v>9.9622696433549365</v>
      </c>
      <c r="I104" s="14">
        <f>(G104/G$181)*100</f>
        <v>6.4307601468056861</v>
      </c>
      <c r="J104" s="19">
        <v>62401</v>
      </c>
      <c r="K104" s="19">
        <v>62907</v>
      </c>
      <c r="L104" s="13">
        <f t="shared" si="114"/>
        <v>0.81088444095447176</v>
      </c>
      <c r="M104" s="19">
        <v>410200</v>
      </c>
      <c r="N104" s="19">
        <v>426753</v>
      </c>
      <c r="O104" s="13">
        <f t="shared" si="115"/>
        <v>4.0353486104339344</v>
      </c>
      <c r="P104" s="14">
        <f>(N104/N$181)*100</f>
        <v>2.7592071849702595</v>
      </c>
      <c r="Q104" s="15">
        <v>0</v>
      </c>
      <c r="R104" s="15">
        <v>0</v>
      </c>
      <c r="S104" s="33" t="s">
        <v>41</v>
      </c>
      <c r="T104" s="19">
        <v>0</v>
      </c>
      <c r="U104" s="19">
        <v>0</v>
      </c>
      <c r="V104" s="33" t="s">
        <v>41</v>
      </c>
      <c r="W104" s="33" t="s">
        <v>41</v>
      </c>
      <c r="X104" s="18">
        <v>19018.692854705998</v>
      </c>
      <c r="Y104" s="18">
        <v>19238.187061899996</v>
      </c>
      <c r="Z104" s="13">
        <f t="shared" si="118"/>
        <v>1.1540972288202593</v>
      </c>
      <c r="AA104" s="18">
        <v>122021.194452729</v>
      </c>
      <c r="AB104" s="18">
        <v>153866.38919389999</v>
      </c>
      <c r="AC104" s="13">
        <f t="shared" si="119"/>
        <v>26.098084749947116</v>
      </c>
      <c r="AD104" s="14">
        <f>(AB104/AB$181)*100</f>
        <v>11.971750641709425</v>
      </c>
    </row>
    <row r="105" spans="1:30">
      <c r="A105" s="4"/>
      <c r="B105" s="10" t="s">
        <v>4</v>
      </c>
      <c r="C105" s="18">
        <v>34.90323536399999</v>
      </c>
      <c r="D105" s="18">
        <v>60.138932883999907</v>
      </c>
      <c r="E105" s="13">
        <f t="shared" si="112"/>
        <v>72.30188622006257</v>
      </c>
      <c r="F105" s="18">
        <v>219.05682353399996</v>
      </c>
      <c r="G105" s="18">
        <v>255.58359191299991</v>
      </c>
      <c r="H105" s="13">
        <f t="shared" si="113"/>
        <v>16.67456315202644</v>
      </c>
      <c r="I105" s="14">
        <f>(G105/G$182)*100</f>
        <v>0.24369492915062096</v>
      </c>
      <c r="J105" s="19">
        <v>5</v>
      </c>
      <c r="K105" s="19">
        <v>3</v>
      </c>
      <c r="L105" s="13">
        <f t="shared" si="114"/>
        <v>-40</v>
      </c>
      <c r="M105" s="19">
        <v>98</v>
      </c>
      <c r="N105" s="19">
        <v>14</v>
      </c>
      <c r="O105" s="13">
        <f t="shared" si="115"/>
        <v>-85.714285714285708</v>
      </c>
      <c r="P105" s="14">
        <f>(N105/N$182)*100</f>
        <v>1.4084507042253522</v>
      </c>
      <c r="Q105" s="15">
        <v>21138</v>
      </c>
      <c r="R105" s="15">
        <v>160735</v>
      </c>
      <c r="S105" s="13">
        <f t="shared" si="116"/>
        <v>660.40779638565618</v>
      </c>
      <c r="T105" s="19">
        <v>128900</v>
      </c>
      <c r="U105" s="19">
        <v>358450</v>
      </c>
      <c r="V105" s="13">
        <f t="shared" si="117"/>
        <v>178.08378588052753</v>
      </c>
      <c r="W105" s="14">
        <f>(U105/U$182)*100</f>
        <v>0.71036850259551554</v>
      </c>
      <c r="X105" s="18">
        <v>2315.7121399999992</v>
      </c>
      <c r="Y105" s="18">
        <v>4687.7848449000021</v>
      </c>
      <c r="Z105" s="13">
        <f t="shared" si="118"/>
        <v>102.43383294177504</v>
      </c>
      <c r="AA105" s="18">
        <v>13416.1985057</v>
      </c>
      <c r="AB105" s="18">
        <v>19964.063342199999</v>
      </c>
      <c r="AC105" s="13">
        <f t="shared" si="119"/>
        <v>48.805664538416572</v>
      </c>
      <c r="AD105" s="14">
        <f>(AB105/AB$182)*100</f>
        <v>3.5097069259612494</v>
      </c>
    </row>
    <row r="106" spans="1:30">
      <c r="A106" s="4"/>
      <c r="B106" s="10" t="s">
        <v>5</v>
      </c>
      <c r="C106" s="18">
        <v>0</v>
      </c>
      <c r="D106" s="18">
        <v>0</v>
      </c>
      <c r="E106" s="33" t="s">
        <v>41</v>
      </c>
      <c r="F106" s="18">
        <v>0</v>
      </c>
      <c r="G106" s="18">
        <v>0</v>
      </c>
      <c r="H106" s="33" t="s">
        <v>41</v>
      </c>
      <c r="I106" s="14">
        <f>(G106/G$183)*100</f>
        <v>0</v>
      </c>
      <c r="J106" s="19">
        <v>0</v>
      </c>
      <c r="K106" s="19">
        <v>0</v>
      </c>
      <c r="L106" s="33" t="s">
        <v>41</v>
      </c>
      <c r="M106" s="19">
        <v>0</v>
      </c>
      <c r="N106" s="19">
        <v>0</v>
      </c>
      <c r="O106" s="33" t="s">
        <v>41</v>
      </c>
      <c r="P106" s="14">
        <f>(N106/N$183)*100</f>
        <v>0</v>
      </c>
      <c r="Q106" s="15">
        <v>0</v>
      </c>
      <c r="R106" s="15">
        <v>0</v>
      </c>
      <c r="S106" s="13" t="e">
        <f t="shared" si="116"/>
        <v>#DIV/0!</v>
      </c>
      <c r="T106" s="19">
        <v>0</v>
      </c>
      <c r="U106" s="19">
        <v>0</v>
      </c>
      <c r="V106" s="33" t="s">
        <v>41</v>
      </c>
      <c r="W106" s="14">
        <f>(U106/U$183)*100</f>
        <v>0</v>
      </c>
      <c r="X106" s="18">
        <v>0</v>
      </c>
      <c r="Y106" s="18">
        <v>0</v>
      </c>
      <c r="Z106" s="33" t="s">
        <v>41</v>
      </c>
      <c r="AA106" s="18">
        <v>0</v>
      </c>
      <c r="AB106" s="18">
        <v>0</v>
      </c>
      <c r="AC106" s="33" t="s">
        <v>41</v>
      </c>
      <c r="AD106" s="14">
        <f>(AB106/AB$183)*100</f>
        <v>0</v>
      </c>
    </row>
    <row r="107" spans="1:30" s="3" customFormat="1" ht="15">
      <c r="A107" s="4"/>
      <c r="B107" s="10" t="s">
        <v>23</v>
      </c>
      <c r="C107" s="18">
        <v>11.313574866000076</v>
      </c>
      <c r="D107" s="18">
        <v>4.6179813520000144</v>
      </c>
      <c r="E107" s="13">
        <f t="shared" si="112"/>
        <v>-59.181943756096736</v>
      </c>
      <c r="F107" s="18">
        <v>81.424775693000072</v>
      </c>
      <c r="G107" s="18">
        <v>70.386675655000047</v>
      </c>
      <c r="H107" s="13">
        <f t="shared" si="113"/>
        <v>-13.556193362592154</v>
      </c>
      <c r="I107" s="14">
        <f>(G107/G$184)*100</f>
        <v>1.6370363374520913</v>
      </c>
      <c r="J107" s="19">
        <v>65</v>
      </c>
      <c r="K107" s="19">
        <v>-20</v>
      </c>
      <c r="L107" s="13">
        <f t="shared" si="114"/>
        <v>-130.76923076923077</v>
      </c>
      <c r="M107" s="19">
        <v>646</v>
      </c>
      <c r="N107" s="19">
        <v>392</v>
      </c>
      <c r="O107" s="13">
        <f t="shared" si="115"/>
        <v>-39.318885448916404</v>
      </c>
      <c r="P107" s="14">
        <f>(N107/N$184)*100</f>
        <v>1.916401857736495</v>
      </c>
      <c r="Q107" s="15">
        <v>566332</v>
      </c>
      <c r="R107" s="15">
        <v>171241</v>
      </c>
      <c r="S107" s="13">
        <f t="shared" si="116"/>
        <v>-69.763142467669141</v>
      </c>
      <c r="T107" s="19">
        <v>3967190</v>
      </c>
      <c r="U107" s="19">
        <v>2164432</v>
      </c>
      <c r="V107" s="13">
        <f t="shared" si="117"/>
        <v>-45.441685424696068</v>
      </c>
      <c r="W107" s="14">
        <f>(U107/U$184)*100</f>
        <v>4.3042625569296131</v>
      </c>
      <c r="X107" s="18">
        <v>3802.3591313553798</v>
      </c>
      <c r="Y107" s="18">
        <v>1447.9009039079972</v>
      </c>
      <c r="Z107" s="13">
        <f t="shared" si="118"/>
        <v>-61.920985001964233</v>
      </c>
      <c r="AA107" s="18">
        <v>64100.57730713534</v>
      </c>
      <c r="AB107" s="18">
        <v>68870.78328536675</v>
      </c>
      <c r="AC107" s="13">
        <f t="shared" si="119"/>
        <v>7.4417519757663957</v>
      </c>
      <c r="AD107" s="14">
        <f>(AB107/AB$184)*100</f>
        <v>5.7030530894480647</v>
      </c>
    </row>
    <row r="108" spans="1:30" s="3" customFormat="1" ht="15">
      <c r="A108" s="4"/>
      <c r="B108" s="10"/>
      <c r="C108" s="18"/>
      <c r="D108" s="18"/>
      <c r="E108" s="13"/>
      <c r="F108" s="18"/>
      <c r="G108" s="18"/>
      <c r="H108" s="13"/>
      <c r="I108" s="14"/>
      <c r="J108" s="19"/>
      <c r="K108" s="19"/>
      <c r="L108" s="13"/>
      <c r="M108" s="19"/>
      <c r="N108" s="19"/>
      <c r="O108" s="13"/>
      <c r="P108" s="14"/>
      <c r="Q108" s="15"/>
      <c r="R108" s="15"/>
      <c r="S108" s="13"/>
      <c r="T108" s="19"/>
      <c r="U108" s="19"/>
      <c r="V108" s="13"/>
      <c r="W108" s="14"/>
      <c r="X108" s="18"/>
      <c r="Y108" s="18"/>
      <c r="Z108" s="13"/>
      <c r="AA108" s="18"/>
      <c r="AB108" s="18"/>
      <c r="AC108" s="13"/>
      <c r="AD108" s="14"/>
    </row>
    <row r="109" spans="1:30" s="3" customFormat="1" ht="15">
      <c r="A109" s="4">
        <v>16</v>
      </c>
      <c r="B109" s="5" t="s">
        <v>19</v>
      </c>
      <c r="C109" s="6">
        <f>C110+C111+C112+C113+C114</f>
        <v>198.52402284899998</v>
      </c>
      <c r="D109" s="6">
        <f>D110+D111+D112+D113+D114</f>
        <v>220.943873336</v>
      </c>
      <c r="E109" s="7">
        <f t="shared" ref="E109:E114" si="120">((D109-C109)/C109)*100</f>
        <v>11.293268273156471</v>
      </c>
      <c r="F109" s="6">
        <f>F110+F111+F112+F113+F114</f>
        <v>1244.0006472559999</v>
      </c>
      <c r="G109" s="6">
        <f>G110+G111+G112+G113+G114</f>
        <v>1170.3864717600002</v>
      </c>
      <c r="H109" s="7">
        <f t="shared" ref="H109:H114" si="121">((G109-F109)/F109)*100</f>
        <v>-5.9175351442442468</v>
      </c>
      <c r="I109" s="8">
        <f>(G109/G$179)*100</f>
        <v>0.61261899103905071</v>
      </c>
      <c r="J109" s="9">
        <f>J110+J111+J112+J113+J114</f>
        <v>20425</v>
      </c>
      <c r="K109" s="9">
        <f>K110+K111+K112+K113+K114</f>
        <v>24928</v>
      </c>
      <c r="L109" s="7">
        <f t="shared" ref="L109:L114" si="122">((K109-J109)/J109)*100</f>
        <v>22.046511627906977</v>
      </c>
      <c r="M109" s="9">
        <f>M110+M111+M112+M113+M114</f>
        <v>139516</v>
      </c>
      <c r="N109" s="9">
        <f>N110+N111+N112+N113+N114</f>
        <v>164850</v>
      </c>
      <c r="O109" s="7">
        <f t="shared" ref="O109:O114" si="123">((N109-M109)/M109)*100</f>
        <v>18.158490782419221</v>
      </c>
      <c r="P109" s="8">
        <f>(N109/N$179)*100</f>
        <v>1.0110084933912795</v>
      </c>
      <c r="Q109" s="9">
        <f>Q110+Q111+Q112+Q113+Q114</f>
        <v>419136</v>
      </c>
      <c r="R109" s="9">
        <f>R110+R111+R112+R113+R114</f>
        <v>143199</v>
      </c>
      <c r="S109" s="7">
        <f t="shared" ref="S109:S114" si="124">((R109-Q109)/Q109)*100</f>
        <v>-65.834717132386629</v>
      </c>
      <c r="T109" s="9">
        <f>T110+T111+T112+T113+T114</f>
        <v>2783983</v>
      </c>
      <c r="U109" s="9">
        <f>U110+U111+U112+U113+U114</f>
        <v>1260704</v>
      </c>
      <c r="V109" s="7">
        <f t="shared" ref="V109:V114" si="125">((U109-T109)/T109)*100</f>
        <v>-54.715815434217809</v>
      </c>
      <c r="W109" s="8">
        <f>(U109/U$179)*100</f>
        <v>1.2235287431388175</v>
      </c>
      <c r="X109" s="6">
        <f>X110+X111+X112+X113+X114</f>
        <v>11940.272967700001</v>
      </c>
      <c r="Y109" s="6">
        <f>Y110+Y111+Y112+Y113+Y114</f>
        <v>16064.65323222</v>
      </c>
      <c r="Z109" s="7">
        <f t="shared" ref="Z109:Z114" si="126">((Y109-X109)/X109)*100</f>
        <v>34.541758598626579</v>
      </c>
      <c r="AA109" s="6">
        <f>AA110+AA111+AA112+AA113+AA114</f>
        <v>122714.39861589999</v>
      </c>
      <c r="AB109" s="6">
        <f>AB110+AB111+AB112+AB113+AB114</f>
        <v>116194.69735141001</v>
      </c>
      <c r="AC109" s="7">
        <f t="shared" ref="AC109:AC114" si="127">((AB109-AA109)/AA109)*100</f>
        <v>-5.3129065032513871</v>
      </c>
      <c r="AD109" s="8">
        <f>(AB109/AB$179)*100</f>
        <v>3.6643802669775738</v>
      </c>
    </row>
    <row r="110" spans="1:30">
      <c r="A110" s="4"/>
      <c r="B110" s="10" t="s">
        <v>2</v>
      </c>
      <c r="C110" s="18">
        <v>1.1276576</v>
      </c>
      <c r="D110" s="18">
        <v>10.845409699999999</v>
      </c>
      <c r="E110" s="13">
        <f t="shared" si="120"/>
        <v>861.76443097621109</v>
      </c>
      <c r="F110" s="18">
        <v>12.338136472</v>
      </c>
      <c r="G110" s="18">
        <v>66.890729121999996</v>
      </c>
      <c r="H110" s="13">
        <f t="shared" si="121"/>
        <v>442.14612777059898</v>
      </c>
      <c r="I110" s="14">
        <f>(G110/G$180)*100</f>
        <v>0.20967805810319395</v>
      </c>
      <c r="J110" s="19">
        <v>43</v>
      </c>
      <c r="K110" s="19">
        <v>155</v>
      </c>
      <c r="L110" s="13">
        <f t="shared" si="122"/>
        <v>260.46511627906978</v>
      </c>
      <c r="M110" s="19">
        <v>395</v>
      </c>
      <c r="N110" s="19">
        <v>950</v>
      </c>
      <c r="O110" s="13">
        <f t="shared" si="123"/>
        <v>140.50632911392404</v>
      </c>
      <c r="P110" s="14">
        <f>(N110/N$180)*100</f>
        <v>0.11691703321182166</v>
      </c>
      <c r="Q110" s="15">
        <v>0</v>
      </c>
      <c r="R110" s="15">
        <v>0</v>
      </c>
      <c r="S110" s="33" t="s">
        <v>41</v>
      </c>
      <c r="T110" s="19">
        <v>0</v>
      </c>
      <c r="U110" s="19">
        <v>0</v>
      </c>
      <c r="V110" s="33" t="s">
        <v>41</v>
      </c>
      <c r="W110" s="33" t="s">
        <v>41</v>
      </c>
      <c r="X110" s="18">
        <v>1.1952866999999998</v>
      </c>
      <c r="Y110" s="18">
        <v>2.9592489999999998</v>
      </c>
      <c r="Z110" s="13">
        <f t="shared" si="126"/>
        <v>147.57650193882355</v>
      </c>
      <c r="AA110" s="18">
        <v>14.062851999999999</v>
      </c>
      <c r="AB110" s="18">
        <v>24.452517900000004</v>
      </c>
      <c r="AC110" s="13">
        <f t="shared" si="127"/>
        <v>73.88021931824359</v>
      </c>
      <c r="AD110" s="14">
        <f>(AB110/AB$180)*100</f>
        <v>9.209301095445889E-2</v>
      </c>
    </row>
    <row r="111" spans="1:30">
      <c r="A111" s="4"/>
      <c r="B111" s="10" t="s">
        <v>3</v>
      </c>
      <c r="C111" s="18">
        <v>154.64640344499995</v>
      </c>
      <c r="D111" s="18">
        <v>163.08246783799999</v>
      </c>
      <c r="E111" s="13">
        <f t="shared" si="120"/>
        <v>5.4550666585662482</v>
      </c>
      <c r="F111" s="18">
        <v>911.09270427699983</v>
      </c>
      <c r="G111" s="18">
        <v>865.44975000800002</v>
      </c>
      <c r="H111" s="13">
        <f t="shared" si="121"/>
        <v>-5.0096937506727039</v>
      </c>
      <c r="I111" s="14">
        <f>(G111/G$181)*100</f>
        <v>1.9344734500089746</v>
      </c>
      <c r="J111" s="19">
        <v>20375</v>
      </c>
      <c r="K111" s="19">
        <v>24750</v>
      </c>
      <c r="L111" s="13">
        <f t="shared" si="122"/>
        <v>21.472392638036812</v>
      </c>
      <c r="M111" s="19">
        <v>138985</v>
      </c>
      <c r="N111" s="19">
        <v>163773</v>
      </c>
      <c r="O111" s="13">
        <f t="shared" si="123"/>
        <v>17.835018167428139</v>
      </c>
      <c r="P111" s="14">
        <f>(N111/N$181)*100</f>
        <v>1.0588880179029423</v>
      </c>
      <c r="Q111" s="15">
        <v>0</v>
      </c>
      <c r="R111" s="15">
        <v>0</v>
      </c>
      <c r="S111" s="33" t="s">
        <v>41</v>
      </c>
      <c r="T111" s="19">
        <v>0</v>
      </c>
      <c r="U111" s="19">
        <v>0</v>
      </c>
      <c r="V111" s="33" t="s">
        <v>41</v>
      </c>
      <c r="W111" s="33" t="s">
        <v>41</v>
      </c>
      <c r="X111" s="18">
        <v>4136.7727261</v>
      </c>
      <c r="Y111" s="18">
        <v>3611.4705336200004</v>
      </c>
      <c r="Z111" s="13">
        <f t="shared" si="126"/>
        <v>-12.698357566654032</v>
      </c>
      <c r="AA111" s="18">
        <v>26308.998208499997</v>
      </c>
      <c r="AB111" s="18">
        <v>44603.913582309993</v>
      </c>
      <c r="AC111" s="13">
        <f t="shared" si="127"/>
        <v>69.538624119481725</v>
      </c>
      <c r="AD111" s="14">
        <f>(AB111/AB$181)*100</f>
        <v>3.4704585832507546</v>
      </c>
    </row>
    <row r="112" spans="1:30">
      <c r="A112" s="4"/>
      <c r="B112" s="10" t="s">
        <v>4</v>
      </c>
      <c r="C112" s="18">
        <v>40.542071720999999</v>
      </c>
      <c r="D112" s="18">
        <v>42.428327256000003</v>
      </c>
      <c r="E112" s="13">
        <f t="shared" si="120"/>
        <v>4.6525879288575185</v>
      </c>
      <c r="F112" s="18">
        <v>278.68713938799999</v>
      </c>
      <c r="G112" s="18">
        <v>199.94905953200004</v>
      </c>
      <c r="H112" s="13">
        <f t="shared" si="121"/>
        <v>-28.253216143704957</v>
      </c>
      <c r="I112" s="14">
        <f>(G112/G$182)*100</f>
        <v>0.19064827883384025</v>
      </c>
      <c r="J112" s="19">
        <v>1</v>
      </c>
      <c r="K112" s="19">
        <v>0</v>
      </c>
      <c r="L112" s="13">
        <f t="shared" si="122"/>
        <v>-100</v>
      </c>
      <c r="M112" s="19">
        <v>5</v>
      </c>
      <c r="N112" s="19">
        <v>0</v>
      </c>
      <c r="O112" s="13">
        <f t="shared" si="123"/>
        <v>-100</v>
      </c>
      <c r="P112" s="14">
        <f>(N112/N$182)*100</f>
        <v>0</v>
      </c>
      <c r="Q112" s="15">
        <v>363825</v>
      </c>
      <c r="R112" s="15">
        <v>78644</v>
      </c>
      <c r="S112" s="13">
        <f t="shared" si="124"/>
        <v>-78.384113241256102</v>
      </c>
      <c r="T112" s="19">
        <v>1794610</v>
      </c>
      <c r="U112" s="19">
        <v>851666</v>
      </c>
      <c r="V112" s="13">
        <f t="shared" si="125"/>
        <v>-52.543115217233826</v>
      </c>
      <c r="W112" s="14">
        <f>(U112/U$182)*100</f>
        <v>1.6878133662477677</v>
      </c>
      <c r="X112" s="18">
        <v>3397.1506911000006</v>
      </c>
      <c r="Y112" s="18">
        <v>1886.8907409000001</v>
      </c>
      <c r="Z112" s="13">
        <f t="shared" si="126"/>
        <v>-44.456666410372776</v>
      </c>
      <c r="AA112" s="18">
        <v>23487.724297500001</v>
      </c>
      <c r="AB112" s="18">
        <v>13777.363836799999</v>
      </c>
      <c r="AC112" s="13">
        <f t="shared" si="127"/>
        <v>-41.342278790855694</v>
      </c>
      <c r="AD112" s="14">
        <f>(AB112/AB$182)*100</f>
        <v>2.4220775325478625</v>
      </c>
    </row>
    <row r="113" spans="1:30" s="3" customFormat="1" ht="15">
      <c r="A113" s="4"/>
      <c r="B113" s="10" t="s">
        <v>5</v>
      </c>
      <c r="C113" s="18">
        <v>6.3235944000000002E-2</v>
      </c>
      <c r="D113" s="18">
        <v>7.3561135999999999E-2</v>
      </c>
      <c r="E113" s="13">
        <f t="shared" si="120"/>
        <v>16.328042797937826</v>
      </c>
      <c r="F113" s="18">
        <v>0.45688753700000001</v>
      </c>
      <c r="G113" s="18">
        <v>0.484860813</v>
      </c>
      <c r="H113" s="13">
        <f t="shared" si="121"/>
        <v>6.1225736608350489</v>
      </c>
      <c r="I113" s="14">
        <f>(G113/G$183)*100</f>
        <v>9.2736807155966543E-3</v>
      </c>
      <c r="J113" s="19">
        <v>6</v>
      </c>
      <c r="K113" s="19">
        <v>23</v>
      </c>
      <c r="L113" s="13">
        <f t="shared" si="122"/>
        <v>283.33333333333337</v>
      </c>
      <c r="M113" s="19">
        <v>131</v>
      </c>
      <c r="N113" s="19">
        <v>127</v>
      </c>
      <c r="O113" s="13">
        <f t="shared" si="123"/>
        <v>-3.0534351145038165</v>
      </c>
      <c r="P113" s="14">
        <f>(N113/N$183)*100</f>
        <v>2.5389844062375051</v>
      </c>
      <c r="Q113" s="15">
        <v>52946</v>
      </c>
      <c r="R113" s="15">
        <v>63392</v>
      </c>
      <c r="S113" s="13">
        <f t="shared" si="124"/>
        <v>19.729535753409134</v>
      </c>
      <c r="T113" s="19">
        <v>953527</v>
      </c>
      <c r="U113" s="19">
        <v>379019</v>
      </c>
      <c r="V113" s="13">
        <f t="shared" si="125"/>
        <v>-60.250837155109402</v>
      </c>
      <c r="W113" s="14">
        <f>(U113/U$183)*100</f>
        <v>16.530417496417137</v>
      </c>
      <c r="X113" s="18">
        <v>4040.4813451</v>
      </c>
      <c r="Y113" s="18">
        <v>10239.058326299999</v>
      </c>
      <c r="Z113" s="13">
        <f t="shared" si="126"/>
        <v>153.41184506933016</v>
      </c>
      <c r="AA113" s="18">
        <v>62913.173339300003</v>
      </c>
      <c r="AB113" s="18">
        <v>50373.135986500012</v>
      </c>
      <c r="AC113" s="13">
        <f t="shared" si="127"/>
        <v>-19.932291898820178</v>
      </c>
      <c r="AD113" s="14">
        <f>(AB113/AB$183)*100</f>
        <v>60.918559484138115</v>
      </c>
    </row>
    <row r="114" spans="1:30">
      <c r="A114" s="4"/>
      <c r="B114" s="10" t="s">
        <v>23</v>
      </c>
      <c r="C114" s="18">
        <v>2.144654139</v>
      </c>
      <c r="D114" s="18">
        <v>4.5141074059999999</v>
      </c>
      <c r="E114" s="13">
        <f t="shared" si="120"/>
        <v>110.48183592459426</v>
      </c>
      <c r="F114" s="18">
        <v>41.425779582000004</v>
      </c>
      <c r="G114" s="18">
        <v>37.612072284999996</v>
      </c>
      <c r="H114" s="13">
        <f t="shared" si="121"/>
        <v>-9.2061207670238012</v>
      </c>
      <c r="I114" s="14">
        <f>(G114/G$184)*100</f>
        <v>0.87477251176367787</v>
      </c>
      <c r="J114" s="19">
        <v>0</v>
      </c>
      <c r="K114" s="19">
        <v>0</v>
      </c>
      <c r="L114" s="33" t="s">
        <v>41</v>
      </c>
      <c r="M114" s="19">
        <v>0</v>
      </c>
      <c r="N114" s="19">
        <v>0</v>
      </c>
      <c r="O114" s="33" t="s">
        <v>41</v>
      </c>
      <c r="P114" s="14">
        <f>(N114/N$184)*100</f>
        <v>0</v>
      </c>
      <c r="Q114" s="15">
        <v>2365</v>
      </c>
      <c r="R114" s="15">
        <v>1163</v>
      </c>
      <c r="S114" s="13">
        <f t="shared" si="124"/>
        <v>-50.824524312896401</v>
      </c>
      <c r="T114" s="19">
        <v>35846</v>
      </c>
      <c r="U114" s="19">
        <v>30019</v>
      </c>
      <c r="V114" s="13">
        <f t="shared" si="125"/>
        <v>-16.25564916587625</v>
      </c>
      <c r="W114" s="14">
        <f>(U114/U$184)*100</f>
        <v>5.9696796987140303E-2</v>
      </c>
      <c r="X114" s="18">
        <v>364.67291870000003</v>
      </c>
      <c r="Y114" s="18">
        <v>324.27438239999998</v>
      </c>
      <c r="Z114" s="13">
        <f t="shared" si="126"/>
        <v>-11.078019295760786</v>
      </c>
      <c r="AA114" s="18">
        <v>9990.4399185999991</v>
      </c>
      <c r="AB114" s="18">
        <v>7415.8314278999987</v>
      </c>
      <c r="AC114" s="13">
        <f t="shared" si="127"/>
        <v>-25.770721926935835</v>
      </c>
      <c r="AD114" s="14">
        <f>(AB114/AB$184)*100</f>
        <v>0.61409030532541187</v>
      </c>
    </row>
    <row r="115" spans="1:30">
      <c r="A115" s="4"/>
      <c r="B115" s="10"/>
      <c r="C115" s="18"/>
      <c r="D115" s="18"/>
      <c r="E115" s="13"/>
      <c r="F115" s="18"/>
      <c r="G115" s="18"/>
      <c r="H115" s="13"/>
      <c r="I115" s="14"/>
      <c r="J115" s="19"/>
      <c r="K115" s="19"/>
      <c r="L115" s="13"/>
      <c r="M115" s="19"/>
      <c r="N115" s="19"/>
      <c r="O115" s="13"/>
      <c r="P115" s="14"/>
      <c r="Q115" s="19"/>
      <c r="R115" s="15"/>
      <c r="S115" s="13"/>
      <c r="T115" s="19"/>
      <c r="U115" s="19"/>
      <c r="V115" s="13"/>
      <c r="W115" s="14"/>
      <c r="X115" s="18"/>
      <c r="Y115" s="18"/>
      <c r="Z115" s="13"/>
      <c r="AA115" s="18"/>
      <c r="AB115" s="18"/>
      <c r="AC115" s="13"/>
      <c r="AD115" s="14"/>
    </row>
    <row r="116" spans="1:30" ht="15">
      <c r="A116" s="4">
        <v>17</v>
      </c>
      <c r="B116" s="5" t="s">
        <v>42</v>
      </c>
      <c r="C116" s="6">
        <f>C117+C118+C119+C120+C121</f>
        <v>39.763605863000002</v>
      </c>
      <c r="D116" s="6">
        <f>D117+D118+D119+D120+D121</f>
        <v>22.734453136587671</v>
      </c>
      <c r="E116" s="7">
        <f t="shared" ref="E116:E121" si="128">((D116-C116)/C116)*100</f>
        <v>-42.825977063257085</v>
      </c>
      <c r="F116" s="6">
        <f>F117+F118+F119+F120+F121</f>
        <v>430.07245935499992</v>
      </c>
      <c r="G116" s="6">
        <f>G117+G118+G119+G120+G121</f>
        <v>156.05477390775411</v>
      </c>
      <c r="H116" s="7">
        <f t="shared" ref="H116:H121" si="129">((G116-F116)/F116)*100</f>
        <v>-63.714306621308211</v>
      </c>
      <c r="I116" s="8">
        <f>(G116/G$179)*100</f>
        <v>8.1684230333277222E-2</v>
      </c>
      <c r="J116" s="9">
        <f>J117+J118+J119+J120+J121</f>
        <v>4544</v>
      </c>
      <c r="K116" s="9">
        <f>K117+K118+K119+K120+K121</f>
        <v>3109</v>
      </c>
      <c r="L116" s="7">
        <f t="shared" ref="L116:L121" si="130">((K116-J116)/J116)*100</f>
        <v>-31.58010563380282</v>
      </c>
      <c r="M116" s="9">
        <f>M117+M118+M119+M120+M121</f>
        <v>30831</v>
      </c>
      <c r="N116" s="9">
        <f>N117+N118+N119+N120+N121</f>
        <v>20945</v>
      </c>
      <c r="O116" s="7">
        <f t="shared" ref="O116:O121" si="131">((N116-M116)/M116)*100</f>
        <v>-32.065129253024551</v>
      </c>
      <c r="P116" s="8">
        <f>(N116/N$179)*100</f>
        <v>0.1284535814017613</v>
      </c>
      <c r="Q116" s="9">
        <f>Q117+Q118+Q119+Q120+Q121</f>
        <v>637652</v>
      </c>
      <c r="R116" s="9">
        <f>R117+R118+R119+R120+R121</f>
        <v>61191</v>
      </c>
      <c r="S116" s="7">
        <f t="shared" ref="S116:S121" si="132">((R116-Q116)/Q116)*100</f>
        <v>-90.403699823728303</v>
      </c>
      <c r="T116" s="9">
        <f>T117+T118+T119+T120+T121</f>
        <v>8084127</v>
      </c>
      <c r="U116" s="9">
        <f>U117+U118+U119+U120+U121</f>
        <v>1891608</v>
      </c>
      <c r="V116" s="7">
        <f t="shared" ref="V116:V121" si="133">((U116-T116)/T116)*100</f>
        <v>-76.600961365401616</v>
      </c>
      <c r="W116" s="8">
        <f>(U116/U$179)*100</f>
        <v>1.835828837499788</v>
      </c>
      <c r="X116" s="6">
        <f>X117+X118+X119+X120+X121</f>
        <v>2697.0639778</v>
      </c>
      <c r="Y116" s="6">
        <f>Y117+Y118+Y119+Y120+Y121</f>
        <v>2238.1915278000001</v>
      </c>
      <c r="Z116" s="7">
        <f t="shared" ref="Z116:Z121" si="134">((Y116-X116)/X116)*100</f>
        <v>-17.013776972925314</v>
      </c>
      <c r="AA116" s="6">
        <f>AA117+AA118+AA119+AA120+AA121</f>
        <v>40545.864023200003</v>
      </c>
      <c r="AB116" s="6">
        <f>AB117+AB118+AB119+AB120+AB121</f>
        <v>22175.966972600003</v>
      </c>
      <c r="AC116" s="7">
        <f t="shared" ref="AC116:AC121" si="135">((AB116-AA116)/AA116)*100</f>
        <v>-45.306463416561797</v>
      </c>
      <c r="AD116" s="8">
        <f>(AB116/AB$179)*100</f>
        <v>0.69935356455881992</v>
      </c>
    </row>
    <row r="117" spans="1:30">
      <c r="A117" s="4"/>
      <c r="B117" s="10" t="s">
        <v>2</v>
      </c>
      <c r="C117" s="18">
        <v>0.19486210000000001</v>
      </c>
      <c r="D117" s="18">
        <v>0.10268099999999998</v>
      </c>
      <c r="E117" s="13">
        <f t="shared" si="128"/>
        <v>-47.305812674706893</v>
      </c>
      <c r="F117" s="18">
        <v>7.2562814000000007</v>
      </c>
      <c r="G117" s="18">
        <v>1.5369051000000002</v>
      </c>
      <c r="H117" s="13">
        <f t="shared" si="129"/>
        <v>-78.819659612429021</v>
      </c>
      <c r="I117" s="14">
        <f>(G117/G$180)*100</f>
        <v>4.8176373779562692E-3</v>
      </c>
      <c r="J117" s="19">
        <v>21</v>
      </c>
      <c r="K117" s="19">
        <v>5</v>
      </c>
      <c r="L117" s="13">
        <f t="shared" si="130"/>
        <v>-76.19047619047619</v>
      </c>
      <c r="M117" s="19">
        <v>313</v>
      </c>
      <c r="N117" s="19">
        <v>2013</v>
      </c>
      <c r="O117" s="13">
        <f t="shared" si="131"/>
        <v>543.13099041533542</v>
      </c>
      <c r="P117" s="14">
        <f>(N117/N$180)*100</f>
        <v>0.24774103984778634</v>
      </c>
      <c r="Q117" s="21">
        <v>0</v>
      </c>
      <c r="R117" s="21">
        <v>0</v>
      </c>
      <c r="S117" s="33" t="s">
        <v>41</v>
      </c>
      <c r="T117" s="19">
        <v>0</v>
      </c>
      <c r="U117" s="19">
        <v>0</v>
      </c>
      <c r="V117" s="33" t="s">
        <v>41</v>
      </c>
      <c r="W117" s="33" t="s">
        <v>41</v>
      </c>
      <c r="X117" s="18">
        <v>0.59106970000000003</v>
      </c>
      <c r="Y117" s="18">
        <v>0.17249999999999999</v>
      </c>
      <c r="Z117" s="13">
        <f t="shared" si="134"/>
        <v>-70.815624620920346</v>
      </c>
      <c r="AA117" s="18">
        <v>27.858068800000002</v>
      </c>
      <c r="AB117" s="18">
        <v>42.239042099999999</v>
      </c>
      <c r="AC117" s="13">
        <f t="shared" si="135"/>
        <v>51.622290845946928</v>
      </c>
      <c r="AD117" s="14">
        <f>(AB117/AB$180)*100</f>
        <v>0.15908057332701717</v>
      </c>
    </row>
    <row r="118" spans="1:30" s="3" customFormat="1" ht="15">
      <c r="A118" s="4"/>
      <c r="B118" s="10" t="s">
        <v>3</v>
      </c>
      <c r="C118" s="18">
        <v>14.105255900000001</v>
      </c>
      <c r="D118" s="18">
        <v>10.284964800000001</v>
      </c>
      <c r="E118" s="13">
        <f t="shared" si="128"/>
        <v>-27.084167257114423</v>
      </c>
      <c r="F118" s="18">
        <v>120.256922324</v>
      </c>
      <c r="G118" s="18">
        <v>84.528175599999997</v>
      </c>
      <c r="H118" s="13">
        <f t="shared" si="129"/>
        <v>-29.710345178914928</v>
      </c>
      <c r="I118" s="14">
        <f>(G118/G$181)*100</f>
        <v>0.18893934797992018</v>
      </c>
      <c r="J118" s="19">
        <v>4494</v>
      </c>
      <c r="K118" s="19">
        <v>3099</v>
      </c>
      <c r="L118" s="13">
        <f t="shared" si="130"/>
        <v>-31.041388518024032</v>
      </c>
      <c r="M118" s="19">
        <v>30051</v>
      </c>
      <c r="N118" s="19">
        <v>18759</v>
      </c>
      <c r="O118" s="13">
        <f t="shared" si="131"/>
        <v>-37.576120594988524</v>
      </c>
      <c r="P118" s="14">
        <f>(N118/N$181)*100</f>
        <v>0.121287882177412</v>
      </c>
      <c r="Q118" s="21">
        <v>0</v>
      </c>
      <c r="R118" s="21">
        <v>0</v>
      </c>
      <c r="S118" s="33" t="s">
        <v>41</v>
      </c>
      <c r="T118" s="19">
        <v>0</v>
      </c>
      <c r="U118" s="19">
        <v>0</v>
      </c>
      <c r="V118" s="33" t="s">
        <v>41</v>
      </c>
      <c r="W118" s="33" t="s">
        <v>41</v>
      </c>
      <c r="X118" s="18">
        <v>160.12251670000001</v>
      </c>
      <c r="Y118" s="18">
        <v>119.37204</v>
      </c>
      <c r="Z118" s="13">
        <f t="shared" si="134"/>
        <v>-25.449560461473812</v>
      </c>
      <c r="AA118" s="18">
        <v>1101.0927754000002</v>
      </c>
      <c r="AB118" s="18">
        <v>675.33578040000009</v>
      </c>
      <c r="AC118" s="13">
        <f t="shared" si="135"/>
        <v>-38.666768551390497</v>
      </c>
      <c r="AD118" s="14">
        <f>(AB118/AB$181)*100</f>
        <v>5.2545273888142702E-2</v>
      </c>
    </row>
    <row r="119" spans="1:30">
      <c r="A119" s="4"/>
      <c r="B119" s="10" t="s">
        <v>4</v>
      </c>
      <c r="C119" s="18">
        <v>22.447679999000002</v>
      </c>
      <c r="D119" s="18">
        <v>11.427472341999998</v>
      </c>
      <c r="E119" s="13">
        <f t="shared" si="128"/>
        <v>-49.092857959000355</v>
      </c>
      <c r="F119" s="18">
        <v>233.62781768799988</v>
      </c>
      <c r="G119" s="18">
        <v>48.574212610000004</v>
      </c>
      <c r="H119" s="13">
        <f t="shared" si="129"/>
        <v>-79.208720480850943</v>
      </c>
      <c r="I119" s="14">
        <f>(G119/G$182)*100</f>
        <v>4.6314746623369069E-2</v>
      </c>
      <c r="J119" s="19">
        <v>6</v>
      </c>
      <c r="K119" s="19">
        <v>0</v>
      </c>
      <c r="L119" s="13">
        <f t="shared" si="130"/>
        <v>-100</v>
      </c>
      <c r="M119" s="19">
        <v>49</v>
      </c>
      <c r="N119" s="19">
        <v>10</v>
      </c>
      <c r="O119" s="13">
        <f t="shared" si="131"/>
        <v>-79.591836734693871</v>
      </c>
      <c r="P119" s="14">
        <f>(N119/N$182)*100</f>
        <v>1.0060362173038229</v>
      </c>
      <c r="Q119" s="21">
        <v>280634</v>
      </c>
      <c r="R119" s="21">
        <v>33554</v>
      </c>
      <c r="S119" s="13">
        <f t="shared" si="132"/>
        <v>-88.0435015001746</v>
      </c>
      <c r="T119" s="19">
        <v>2775871</v>
      </c>
      <c r="U119" s="19">
        <v>371715</v>
      </c>
      <c r="V119" s="13">
        <f t="shared" si="133"/>
        <v>-86.6090679285889</v>
      </c>
      <c r="W119" s="14">
        <f>(U119/U$182)*100</f>
        <v>0.73665679437101983</v>
      </c>
      <c r="X119" s="18">
        <v>1667.8335342999999</v>
      </c>
      <c r="Y119" s="18">
        <v>497.40502709999998</v>
      </c>
      <c r="Z119" s="13">
        <f t="shared" si="134"/>
        <v>-70.176578365252496</v>
      </c>
      <c r="AA119" s="18">
        <v>18219.543631599998</v>
      </c>
      <c r="AB119" s="18">
        <v>2707.6186287</v>
      </c>
      <c r="AC119" s="13">
        <f t="shared" si="135"/>
        <v>-85.138932766658854</v>
      </c>
      <c r="AD119" s="14">
        <f>(AB119/AB$182)*100</f>
        <v>0.47600268998960638</v>
      </c>
    </row>
    <row r="120" spans="1:30">
      <c r="A120" s="4"/>
      <c r="B120" s="10" t="s">
        <v>5</v>
      </c>
      <c r="C120" s="18">
        <v>0</v>
      </c>
      <c r="D120" s="18">
        <v>0</v>
      </c>
      <c r="E120" s="33" t="s">
        <v>41</v>
      </c>
      <c r="F120" s="18">
        <v>0</v>
      </c>
      <c r="G120" s="18">
        <v>0</v>
      </c>
      <c r="H120" s="33" t="s">
        <v>41</v>
      </c>
      <c r="I120" s="14">
        <f>(G120/G$183)*100</f>
        <v>0</v>
      </c>
      <c r="J120" s="19">
        <v>0</v>
      </c>
      <c r="K120" s="19">
        <v>0</v>
      </c>
      <c r="L120" s="33" t="s">
        <v>41</v>
      </c>
      <c r="M120" s="19">
        <v>0</v>
      </c>
      <c r="N120" s="19">
        <v>0</v>
      </c>
      <c r="O120" s="33" t="s">
        <v>41</v>
      </c>
      <c r="P120" s="14">
        <f>(N120/N$183)*100</f>
        <v>0</v>
      </c>
      <c r="Q120" s="20">
        <v>0</v>
      </c>
      <c r="R120" s="20">
        <v>0</v>
      </c>
      <c r="S120" s="13" t="e">
        <f t="shared" si="132"/>
        <v>#DIV/0!</v>
      </c>
      <c r="T120" s="19">
        <v>0</v>
      </c>
      <c r="U120" s="19">
        <v>0</v>
      </c>
      <c r="V120" s="33" t="s">
        <v>41</v>
      </c>
      <c r="W120" s="14">
        <f>(U120/U$183)*100</f>
        <v>0</v>
      </c>
      <c r="X120" s="18">
        <v>0</v>
      </c>
      <c r="Y120" s="18">
        <v>0</v>
      </c>
      <c r="Z120" s="33" t="s">
        <v>41</v>
      </c>
      <c r="AA120" s="18">
        <v>0</v>
      </c>
      <c r="AB120" s="18">
        <v>0</v>
      </c>
      <c r="AC120" s="33" t="s">
        <v>41</v>
      </c>
      <c r="AD120" s="14">
        <f>(AB120/AB$183)*100</f>
        <v>0</v>
      </c>
    </row>
    <row r="121" spans="1:30">
      <c r="A121" s="4"/>
      <c r="B121" s="10" t="s">
        <v>23</v>
      </c>
      <c r="C121" s="18">
        <v>3.0158078640000001</v>
      </c>
      <c r="D121" s="18">
        <v>0.91933499458767143</v>
      </c>
      <c r="E121" s="13">
        <f t="shared" si="128"/>
        <v>-69.516128478811098</v>
      </c>
      <c r="F121" s="18">
        <v>68.931437943000034</v>
      </c>
      <c r="G121" s="18">
        <v>21.415480597754122</v>
      </c>
      <c r="H121" s="13">
        <f t="shared" si="129"/>
        <v>-68.932200985763913</v>
      </c>
      <c r="I121" s="14">
        <f>(G121/G$184)*100</f>
        <v>0.49807608608140491</v>
      </c>
      <c r="J121" s="19">
        <v>23</v>
      </c>
      <c r="K121" s="19">
        <v>5</v>
      </c>
      <c r="L121" s="13">
        <f t="shared" si="130"/>
        <v>-78.260869565217391</v>
      </c>
      <c r="M121" s="19">
        <v>418</v>
      </c>
      <c r="N121" s="19">
        <v>163</v>
      </c>
      <c r="O121" s="13">
        <f t="shared" si="131"/>
        <v>-61.004784688995215</v>
      </c>
      <c r="P121" s="14">
        <f>(N121/N$184)*100</f>
        <v>0.79687118064043028</v>
      </c>
      <c r="Q121" s="15">
        <v>357018</v>
      </c>
      <c r="R121" s="15">
        <v>27637</v>
      </c>
      <c r="S121" s="13">
        <f t="shared" si="132"/>
        <v>-92.258933723229646</v>
      </c>
      <c r="T121" s="19">
        <v>5308256</v>
      </c>
      <c r="U121" s="19">
        <v>1519893</v>
      </c>
      <c r="V121" s="13">
        <f t="shared" si="133"/>
        <v>-71.36737565030775</v>
      </c>
      <c r="W121" s="14">
        <f>(U121/U$184)*100</f>
        <v>3.0225105387646369</v>
      </c>
      <c r="X121" s="18">
        <v>868.51685710000004</v>
      </c>
      <c r="Y121" s="18">
        <v>1621.2419607000002</v>
      </c>
      <c r="Z121" s="13">
        <f t="shared" si="134"/>
        <v>86.667874946419403</v>
      </c>
      <c r="AA121" s="18">
        <v>21197.369547400005</v>
      </c>
      <c r="AB121" s="18">
        <v>18750.773521400002</v>
      </c>
      <c r="AC121" s="13">
        <f t="shared" si="135"/>
        <v>-11.541979397628108</v>
      </c>
      <c r="AD121" s="14">
        <f>(AB121/AB$184)*100</f>
        <v>1.5527143987555387</v>
      </c>
    </row>
    <row r="122" spans="1:30">
      <c r="A122" s="4"/>
      <c r="B122" s="10"/>
      <c r="C122" s="18"/>
      <c r="D122" s="18"/>
      <c r="E122" s="13"/>
      <c r="F122" s="18"/>
      <c r="G122" s="18"/>
      <c r="H122" s="13"/>
      <c r="I122" s="14"/>
      <c r="J122" s="19"/>
      <c r="K122" s="19"/>
      <c r="L122" s="13"/>
      <c r="M122" s="19"/>
      <c r="N122" s="19"/>
      <c r="O122" s="13"/>
      <c r="P122" s="14"/>
      <c r="Q122" s="19"/>
      <c r="R122" s="15"/>
      <c r="S122" s="13"/>
      <c r="T122" s="19"/>
      <c r="U122" s="19"/>
      <c r="V122" s="13"/>
      <c r="W122" s="14"/>
      <c r="X122" s="18"/>
      <c r="Y122" s="18"/>
      <c r="Z122" s="13"/>
      <c r="AA122" s="18"/>
      <c r="AB122" s="18"/>
      <c r="AC122" s="13"/>
      <c r="AD122" s="14"/>
    </row>
    <row r="123" spans="1:30" ht="15">
      <c r="A123" s="4">
        <v>18</v>
      </c>
      <c r="B123" s="5" t="s">
        <v>29</v>
      </c>
      <c r="C123" s="6">
        <f>C124+C125+C126+C127+C128</f>
        <v>114.07778912100004</v>
      </c>
      <c r="D123" s="6">
        <f>D124+D125+D126+D127+D128</f>
        <v>134.66652472300001</v>
      </c>
      <c r="E123" s="7">
        <f t="shared" ref="E123:E128" si="136">((D123-C123)/C123)*100</f>
        <v>18.047979155838924</v>
      </c>
      <c r="F123" s="6">
        <f>F124+F125+F126+F127+F128</f>
        <v>724.26008270796603</v>
      </c>
      <c r="G123" s="6">
        <f>G124+G125+G126+G127+G128</f>
        <v>712.24296606999997</v>
      </c>
      <c r="H123" s="7">
        <f t="shared" ref="H123:H128" si="137">((G123-F123)/F123)*100</f>
        <v>-1.6592266956139257</v>
      </c>
      <c r="I123" s="8">
        <f>(G123/G$179)*100</f>
        <v>0.37281152659968453</v>
      </c>
      <c r="J123" s="9">
        <f>J124+J125+J126+J127+J128</f>
        <v>18921</v>
      </c>
      <c r="K123" s="9">
        <f>K124+K125+K126+K127+K128</f>
        <v>19185</v>
      </c>
      <c r="L123" s="7">
        <f t="shared" ref="L123:L128" si="138">((K123-J123)/J123)*100</f>
        <v>1.3952750911685428</v>
      </c>
      <c r="M123" s="9">
        <f>M124+M125+M126+M127+M128</f>
        <v>150676</v>
      </c>
      <c r="N123" s="9">
        <f>N124+N125+N126+N127+N128</f>
        <v>131820</v>
      </c>
      <c r="O123" s="7">
        <f t="shared" ref="O123:O128" si="139">((N123-M123)/M123)*100</f>
        <v>-12.514269027582362</v>
      </c>
      <c r="P123" s="8">
        <f>(N123/N$179)*100</f>
        <v>0.80843882073908679</v>
      </c>
      <c r="Q123" s="9">
        <f>Q124+Q125+Q126+Q127+Q128</f>
        <v>4450</v>
      </c>
      <c r="R123" s="9">
        <f>R124+R125+R126+R127+R128</f>
        <v>-3697</v>
      </c>
      <c r="S123" s="7">
        <f t="shared" ref="S123:S128" si="140">((R123-Q123)/Q123)*100</f>
        <v>-183.07865168539325</v>
      </c>
      <c r="T123" s="9">
        <f>T124+T125+T126+T127+T128</f>
        <v>598188</v>
      </c>
      <c r="U123" s="9">
        <f>U124+U125+U126+U127+U128</f>
        <v>157358</v>
      </c>
      <c r="V123" s="7">
        <f t="shared" ref="V123:V128" si="141">((U123-T123)/T123)*100</f>
        <v>-73.694223220793461</v>
      </c>
      <c r="W123" s="8">
        <f>(U123/U$179)*100</f>
        <v>0.15271787506253495</v>
      </c>
      <c r="X123" s="6">
        <f>X124+X125+X126+X127+X128</f>
        <v>1964.6920966000007</v>
      </c>
      <c r="Y123" s="6">
        <f>Y124+Y125+Y126+Y127+Y128</f>
        <v>2574.5438351000003</v>
      </c>
      <c r="Z123" s="7">
        <f t="shared" ref="Z123:Z128" si="142">((Y123-X123)/X123)*100</f>
        <v>31.040575750031209</v>
      </c>
      <c r="AA123" s="6">
        <f>AA124+AA125+AA126+AA127+AA128</f>
        <v>18877.762982758999</v>
      </c>
      <c r="AB123" s="6">
        <f>AB124+AB125+AB126+AB127+AB128</f>
        <v>19549.633182387995</v>
      </c>
      <c r="AC123" s="7">
        <f t="shared" ref="AC123:AC128" si="143">((AB123-AA123)/AA123)*100</f>
        <v>3.5590562305640421</v>
      </c>
      <c r="AD123" s="8">
        <f>(AB123/AB$179)*100</f>
        <v>0.61652804898263502</v>
      </c>
    </row>
    <row r="124" spans="1:30" s="3" customFormat="1" ht="15">
      <c r="A124" s="4"/>
      <c r="B124" s="10" t="s">
        <v>2</v>
      </c>
      <c r="C124" s="18">
        <v>4.3727235000000055</v>
      </c>
      <c r="D124" s="18">
        <v>9.9368125000000074</v>
      </c>
      <c r="E124" s="13">
        <f t="shared" si="136"/>
        <v>127.24538837180066</v>
      </c>
      <c r="F124" s="18">
        <v>35.865956488999998</v>
      </c>
      <c r="G124" s="18">
        <v>38.254911616000001</v>
      </c>
      <c r="H124" s="13">
        <f t="shared" si="137"/>
        <v>6.6607874454224838</v>
      </c>
      <c r="I124" s="14">
        <f>(G124/G$180)*100</f>
        <v>0.11991520627503616</v>
      </c>
      <c r="J124" s="19">
        <v>138</v>
      </c>
      <c r="K124" s="19">
        <v>154</v>
      </c>
      <c r="L124" s="13">
        <f t="shared" si="138"/>
        <v>11.594202898550725</v>
      </c>
      <c r="M124" s="19">
        <v>1064</v>
      </c>
      <c r="N124" s="19">
        <v>1106</v>
      </c>
      <c r="O124" s="13">
        <f t="shared" si="139"/>
        <v>3.9473684210526314</v>
      </c>
      <c r="P124" s="14">
        <f>(N124/N$180)*100</f>
        <v>0.13611604077081554</v>
      </c>
      <c r="Q124" s="15">
        <v>0</v>
      </c>
      <c r="R124" s="15">
        <v>0</v>
      </c>
      <c r="S124" s="33" t="s">
        <v>41</v>
      </c>
      <c r="T124" s="19">
        <v>0</v>
      </c>
      <c r="U124" s="19">
        <v>0</v>
      </c>
      <c r="V124" s="33" t="s">
        <v>41</v>
      </c>
      <c r="W124" s="33" t="s">
        <v>41</v>
      </c>
      <c r="X124" s="18">
        <v>1.9069215999999991</v>
      </c>
      <c r="Y124" s="18">
        <v>2.4984099000000022</v>
      </c>
      <c r="Z124" s="13">
        <f t="shared" si="142"/>
        <v>31.017966339046311</v>
      </c>
      <c r="AA124" s="18">
        <v>18.791766800000001</v>
      </c>
      <c r="AB124" s="18">
        <v>20.936979399999998</v>
      </c>
      <c r="AC124" s="13">
        <f t="shared" si="143"/>
        <v>11.415704669131999</v>
      </c>
      <c r="AD124" s="14">
        <f>(AB124/AB$180)*100</f>
        <v>7.8852798763823007E-2</v>
      </c>
    </row>
    <row r="125" spans="1:30" s="3" customFormat="1" ht="15">
      <c r="A125" s="4"/>
      <c r="B125" s="10" t="s">
        <v>3</v>
      </c>
      <c r="C125" s="18">
        <v>101.43930623700004</v>
      </c>
      <c r="D125" s="18">
        <v>103.77001799000001</v>
      </c>
      <c r="E125" s="13">
        <f t="shared" si="136"/>
        <v>2.2976416533789799</v>
      </c>
      <c r="F125" s="18">
        <v>635.39482850000002</v>
      </c>
      <c r="G125" s="18">
        <v>582.05630381200001</v>
      </c>
      <c r="H125" s="13">
        <f t="shared" si="137"/>
        <v>-8.394548129061457</v>
      </c>
      <c r="I125" s="14">
        <f>(G125/G$181)*100</f>
        <v>1.3010258147561582</v>
      </c>
      <c r="J125" s="19">
        <v>18780</v>
      </c>
      <c r="K125" s="19">
        <v>19018</v>
      </c>
      <c r="L125" s="13">
        <f t="shared" si="138"/>
        <v>1.2673056443024495</v>
      </c>
      <c r="M125" s="19">
        <v>149570</v>
      </c>
      <c r="N125" s="19">
        <v>130652</v>
      </c>
      <c r="O125" s="13">
        <f t="shared" si="139"/>
        <v>-12.648258340576318</v>
      </c>
      <c r="P125" s="14">
        <f>(N125/N$181)*100</f>
        <v>0.84474142450254441</v>
      </c>
      <c r="Q125" s="20">
        <v>0</v>
      </c>
      <c r="R125" s="20">
        <v>0</v>
      </c>
      <c r="S125" s="33" t="s">
        <v>41</v>
      </c>
      <c r="T125" s="19">
        <v>0</v>
      </c>
      <c r="U125" s="19">
        <v>0</v>
      </c>
      <c r="V125" s="33" t="s">
        <v>41</v>
      </c>
      <c r="W125" s="33" t="s">
        <v>41</v>
      </c>
      <c r="X125" s="18">
        <v>1401.6077199000006</v>
      </c>
      <c r="Y125" s="18">
        <v>1869.0330746000004</v>
      </c>
      <c r="Z125" s="13">
        <f t="shared" si="142"/>
        <v>33.349228037453223</v>
      </c>
      <c r="AA125" s="18">
        <v>9058.0921333000006</v>
      </c>
      <c r="AB125" s="18">
        <v>10664.039567399997</v>
      </c>
      <c r="AC125" s="13">
        <f t="shared" si="143"/>
        <v>17.72942260320028</v>
      </c>
      <c r="AD125" s="14">
        <f>(AB125/AB$181)*100</f>
        <v>0.82972781257218831</v>
      </c>
    </row>
    <row r="126" spans="1:30" s="3" customFormat="1" ht="15">
      <c r="A126" s="4"/>
      <c r="B126" s="10" t="s">
        <v>4</v>
      </c>
      <c r="C126" s="18">
        <v>0</v>
      </c>
      <c r="D126" s="18">
        <v>0</v>
      </c>
      <c r="E126" s="33" t="s">
        <v>41</v>
      </c>
      <c r="F126" s="18">
        <v>0.71469776799999996</v>
      </c>
      <c r="G126" s="18">
        <v>0</v>
      </c>
      <c r="H126" s="13">
        <f t="shared" si="137"/>
        <v>-100</v>
      </c>
      <c r="I126" s="14">
        <f>(G126/G$182)*100</f>
        <v>0</v>
      </c>
      <c r="J126" s="19">
        <v>0</v>
      </c>
      <c r="K126" s="19">
        <v>0</v>
      </c>
      <c r="L126" s="33" t="s">
        <v>41</v>
      </c>
      <c r="M126" s="19">
        <v>0</v>
      </c>
      <c r="N126" s="19">
        <v>0</v>
      </c>
      <c r="O126" s="33" t="s">
        <v>41</v>
      </c>
      <c r="P126" s="14">
        <f>(N126/N$182)*100</f>
        <v>0</v>
      </c>
      <c r="Q126" s="15">
        <v>0</v>
      </c>
      <c r="R126" s="15">
        <v>-409</v>
      </c>
      <c r="S126" s="33" t="s">
        <v>41</v>
      </c>
      <c r="T126" s="19">
        <v>-2005</v>
      </c>
      <c r="U126" s="19">
        <v>-4712</v>
      </c>
      <c r="V126" s="13">
        <f t="shared" si="141"/>
        <v>135.01246882793018</v>
      </c>
      <c r="W126" s="14">
        <f>(U126/U$182)*100</f>
        <v>-9.3381402824105706E-3</v>
      </c>
      <c r="X126" s="18">
        <v>-167.44971539999997</v>
      </c>
      <c r="Y126" s="18">
        <v>-63.104898400000003</v>
      </c>
      <c r="Z126" s="13">
        <f t="shared" si="142"/>
        <v>-62.314120242452198</v>
      </c>
      <c r="AA126" s="18">
        <v>-432.20514894099995</v>
      </c>
      <c r="AB126" s="18">
        <v>-464.34108881200001</v>
      </c>
      <c r="AC126" s="13">
        <f t="shared" si="143"/>
        <v>7.4353440605093111</v>
      </c>
      <c r="AD126" s="14">
        <f>(AB126/AB$182)*100</f>
        <v>-8.163173535755143E-2</v>
      </c>
    </row>
    <row r="127" spans="1:30" s="3" customFormat="1" ht="15">
      <c r="A127" s="4"/>
      <c r="B127" s="10" t="s">
        <v>5</v>
      </c>
      <c r="C127" s="18">
        <v>8.0532671919999999</v>
      </c>
      <c r="D127" s="18">
        <v>19.804197251999998</v>
      </c>
      <c r="E127" s="13">
        <f t="shared" si="136"/>
        <v>145.91506502693966</v>
      </c>
      <c r="F127" s="18">
        <v>39.224274782000002</v>
      </c>
      <c r="G127" s="18">
        <v>83.304061788999988</v>
      </c>
      <c r="H127" s="13">
        <f t="shared" si="137"/>
        <v>112.37884512074696</v>
      </c>
      <c r="I127" s="14">
        <f>(G127/G$183)*100</f>
        <v>1.5933134842627945</v>
      </c>
      <c r="J127" s="19">
        <v>0</v>
      </c>
      <c r="K127" s="19">
        <v>5</v>
      </c>
      <c r="L127" s="33" t="s">
        <v>41</v>
      </c>
      <c r="M127" s="19">
        <v>13</v>
      </c>
      <c r="N127" s="19">
        <v>22</v>
      </c>
      <c r="O127" s="13">
        <f t="shared" si="139"/>
        <v>69.230769230769226</v>
      </c>
      <c r="P127" s="14">
        <f>(N127/N$183)*100</f>
        <v>0.43982407037185128</v>
      </c>
      <c r="Q127" s="15">
        <v>444</v>
      </c>
      <c r="R127" s="15">
        <v>3277</v>
      </c>
      <c r="S127" s="13">
        <f t="shared" si="140"/>
        <v>638.06306306306305</v>
      </c>
      <c r="T127" s="19">
        <v>-885</v>
      </c>
      <c r="U127" s="19">
        <v>11798</v>
      </c>
      <c r="V127" s="13">
        <f t="shared" si="141"/>
        <v>-1433.1073446327684</v>
      </c>
      <c r="W127" s="14">
        <f>(U127/U$183)*100</f>
        <v>0.51455432477719942</v>
      </c>
      <c r="X127" s="18">
        <v>-19.862085799999999</v>
      </c>
      <c r="Y127" s="18">
        <v>0.30356790000000006</v>
      </c>
      <c r="Z127" s="13">
        <f t="shared" si="142"/>
        <v>-101.52837875667619</v>
      </c>
      <c r="AA127" s="18">
        <v>30.448120899999999</v>
      </c>
      <c r="AB127" s="18">
        <v>-114.05453020000003</v>
      </c>
      <c r="AC127" s="13">
        <f t="shared" si="143"/>
        <v>-474.58643367381023</v>
      </c>
      <c r="AD127" s="14">
        <f>(AB127/AB$183)*100</f>
        <v>-0.13793141019225408</v>
      </c>
    </row>
    <row r="128" spans="1:30">
      <c r="A128" s="4"/>
      <c r="B128" s="10" t="s">
        <v>23</v>
      </c>
      <c r="C128" s="18">
        <v>0.21249219199999969</v>
      </c>
      <c r="D128" s="18">
        <v>1.155496981</v>
      </c>
      <c r="E128" s="13">
        <f t="shared" si="136"/>
        <v>443.78326569288794</v>
      </c>
      <c r="F128" s="18">
        <v>13.060325168966104</v>
      </c>
      <c r="G128" s="18">
        <v>8.6276888530000004</v>
      </c>
      <c r="H128" s="13">
        <f t="shared" si="137"/>
        <v>-33.939708687337408</v>
      </c>
      <c r="I128" s="14">
        <f>(G128/G$184)*100</f>
        <v>0.20066070785640294</v>
      </c>
      <c r="J128" s="19">
        <v>3</v>
      </c>
      <c r="K128" s="19">
        <v>8</v>
      </c>
      <c r="L128" s="13">
        <f t="shared" si="138"/>
        <v>166.66666666666669</v>
      </c>
      <c r="M128" s="19">
        <v>29</v>
      </c>
      <c r="N128" s="19">
        <v>40</v>
      </c>
      <c r="O128" s="13">
        <f t="shared" si="139"/>
        <v>37.931034482758619</v>
      </c>
      <c r="P128" s="14">
        <f>(N128/N$184)*100</f>
        <v>0.19555120997311171</v>
      </c>
      <c r="Q128" s="15">
        <v>4006</v>
      </c>
      <c r="R128" s="15">
        <v>-6565</v>
      </c>
      <c r="S128" s="13">
        <f t="shared" si="140"/>
        <v>-263.87918122815773</v>
      </c>
      <c r="T128" s="19">
        <v>601078</v>
      </c>
      <c r="U128" s="19">
        <v>150272</v>
      </c>
      <c r="V128" s="13">
        <f t="shared" si="141"/>
        <v>-74.999584080601849</v>
      </c>
      <c r="W128" s="14">
        <f>(U128/U$184)*100</f>
        <v>0.29883597311208054</v>
      </c>
      <c r="X128" s="18">
        <v>748.48925629999997</v>
      </c>
      <c r="Y128" s="18">
        <v>765.81368109999994</v>
      </c>
      <c r="Z128" s="13">
        <f t="shared" si="142"/>
        <v>2.3145856342200082</v>
      </c>
      <c r="AA128" s="18">
        <v>10202.636110699999</v>
      </c>
      <c r="AB128" s="18">
        <v>9443.0522545999993</v>
      </c>
      <c r="AC128" s="13">
        <f t="shared" si="143"/>
        <v>-7.4449764537165803</v>
      </c>
      <c r="AD128" s="14">
        <f>(AB128/AB$184)*100</f>
        <v>0.78196044484161764</v>
      </c>
    </row>
    <row r="129" spans="1:30">
      <c r="A129" s="4"/>
      <c r="B129" s="10"/>
      <c r="C129" s="18"/>
      <c r="D129" s="18"/>
      <c r="E129" s="13"/>
      <c r="F129" s="18"/>
      <c r="G129" s="18"/>
      <c r="H129" s="13"/>
      <c r="I129" s="14"/>
      <c r="J129" s="19"/>
      <c r="K129" s="19"/>
      <c r="L129" s="13"/>
      <c r="M129" s="19"/>
      <c r="N129" s="19"/>
      <c r="O129" s="13"/>
      <c r="P129" s="14"/>
      <c r="Q129" s="15"/>
      <c r="R129" s="15"/>
      <c r="S129" s="13"/>
      <c r="T129" s="19"/>
      <c r="U129" s="19"/>
      <c r="V129" s="13"/>
      <c r="W129" s="14"/>
      <c r="X129" s="18"/>
      <c r="Y129" s="18"/>
      <c r="Z129" s="13"/>
      <c r="AA129" s="18"/>
      <c r="AB129" s="18"/>
      <c r="AC129" s="13"/>
      <c r="AD129" s="14"/>
    </row>
    <row r="130" spans="1:30" ht="15">
      <c r="A130" s="4">
        <v>19</v>
      </c>
      <c r="B130" s="5" t="s">
        <v>11</v>
      </c>
      <c r="C130" s="6">
        <f>C131+C132+C133+C134+C135</f>
        <v>4.416E-4</v>
      </c>
      <c r="D130" s="6">
        <f>D131+D132+D133+D134+D135</f>
        <v>5.8179999999999994E-4</v>
      </c>
      <c r="E130" s="34" t="s">
        <v>41</v>
      </c>
      <c r="F130" s="6">
        <f>F131+F132+F133+F134+F135</f>
        <v>8.7556000000000005E-3</v>
      </c>
      <c r="G130" s="6">
        <f>G131+G132+G133+G134+G135</f>
        <v>1.7286999999999999E-3</v>
      </c>
      <c r="H130" s="34" t="s">
        <v>41</v>
      </c>
      <c r="I130" s="8">
        <f>(G130/G$179)*100</f>
        <v>9.048587585062013E-7</v>
      </c>
      <c r="J130" s="9">
        <f>J131+J132+J133+J134+J135</f>
        <v>0</v>
      </c>
      <c r="K130" s="9">
        <f>K131+K132+K133+K134+K135</f>
        <v>0</v>
      </c>
      <c r="L130" s="34" t="s">
        <v>41</v>
      </c>
      <c r="M130" s="9">
        <f>M131+M132+M133+M134+M135</f>
        <v>0</v>
      </c>
      <c r="N130" s="9">
        <f>N131+N132+N133+N134+N135</f>
        <v>0</v>
      </c>
      <c r="O130" s="34" t="s">
        <v>41</v>
      </c>
      <c r="P130" s="8">
        <f>(N130/N$179)*100</f>
        <v>0</v>
      </c>
      <c r="Q130" s="9">
        <f>Q131+Q132+Q133+Q134+Q135</f>
        <v>0</v>
      </c>
      <c r="R130" s="9">
        <f>R131+R132+R133+R134+R135</f>
        <v>0</v>
      </c>
      <c r="S130" s="34" t="s">
        <v>41</v>
      </c>
      <c r="T130" s="9">
        <f>T131+T132+T133+T134+T135</f>
        <v>0</v>
      </c>
      <c r="U130" s="9">
        <f>U131+U132+U133+U134+U135</f>
        <v>0</v>
      </c>
      <c r="V130" s="34" t="s">
        <v>41</v>
      </c>
      <c r="W130" s="8">
        <f>(U130/U$179)*100</f>
        <v>0</v>
      </c>
      <c r="X130" s="6">
        <f>X131+X132+X133+X134+X135</f>
        <v>0</v>
      </c>
      <c r="Y130" s="6">
        <f>Y131+Y132+Y133+Y134+Y135</f>
        <v>0</v>
      </c>
      <c r="Z130" s="34" t="s">
        <v>41</v>
      </c>
      <c r="AA130" s="6">
        <f>AA131+AA132+AA133+AA134+AA135</f>
        <v>0</v>
      </c>
      <c r="AB130" s="6">
        <f>AB131+AB132+AB133+AB134+AB135</f>
        <v>0</v>
      </c>
      <c r="AC130" s="34" t="s">
        <v>41</v>
      </c>
      <c r="AD130" s="8">
        <f>(AB130/AB$179)*100</f>
        <v>0</v>
      </c>
    </row>
    <row r="131" spans="1:30">
      <c r="A131" s="4"/>
      <c r="B131" s="10" t="s">
        <v>2</v>
      </c>
      <c r="C131" s="18">
        <v>0</v>
      </c>
      <c r="D131" s="18">
        <v>0</v>
      </c>
      <c r="E131" s="33" t="s">
        <v>41</v>
      </c>
      <c r="F131" s="18">
        <v>0</v>
      </c>
      <c r="G131" s="18">
        <v>0</v>
      </c>
      <c r="H131" s="33" t="s">
        <v>41</v>
      </c>
      <c r="I131" s="14">
        <f>(G131/G$180)*100</f>
        <v>0</v>
      </c>
      <c r="J131" s="19">
        <v>0</v>
      </c>
      <c r="K131" s="19">
        <v>0</v>
      </c>
      <c r="L131" s="33" t="s">
        <v>41</v>
      </c>
      <c r="M131" s="19">
        <v>0</v>
      </c>
      <c r="N131" s="19">
        <v>0</v>
      </c>
      <c r="O131" s="33" t="s">
        <v>41</v>
      </c>
      <c r="P131" s="14">
        <f>(N131/N$180)*100</f>
        <v>0</v>
      </c>
      <c r="Q131" s="15">
        <v>0</v>
      </c>
      <c r="R131" s="15">
        <v>0</v>
      </c>
      <c r="S131" s="33" t="s">
        <v>41</v>
      </c>
      <c r="T131" s="19">
        <v>0</v>
      </c>
      <c r="U131" s="19">
        <v>0</v>
      </c>
      <c r="V131" s="33" t="s">
        <v>41</v>
      </c>
      <c r="W131" s="33" t="s">
        <v>41</v>
      </c>
      <c r="X131" s="18">
        <v>0</v>
      </c>
      <c r="Y131" s="18">
        <v>0</v>
      </c>
      <c r="Z131" s="33" t="s">
        <v>41</v>
      </c>
      <c r="AA131" s="18">
        <v>0</v>
      </c>
      <c r="AB131" s="18">
        <v>0</v>
      </c>
      <c r="AC131" s="33" t="s">
        <v>41</v>
      </c>
      <c r="AD131" s="14">
        <f>(AB131/AB$180)*100</f>
        <v>0</v>
      </c>
    </row>
    <row r="132" spans="1:30">
      <c r="A132" s="4"/>
      <c r="B132" s="10" t="s">
        <v>3</v>
      </c>
      <c r="C132" s="18">
        <v>4.416E-4</v>
      </c>
      <c r="D132" s="18">
        <v>5.8179999999999994E-4</v>
      </c>
      <c r="E132" s="33" t="s">
        <v>41</v>
      </c>
      <c r="F132" s="18">
        <v>8.7556000000000005E-3</v>
      </c>
      <c r="G132" s="18">
        <v>1.7286999999999999E-3</v>
      </c>
      <c r="H132" s="33" t="s">
        <v>41</v>
      </c>
      <c r="I132" s="14">
        <f>(G132/G$181)*100</f>
        <v>3.8640305263241474E-6</v>
      </c>
      <c r="J132" s="19">
        <v>0</v>
      </c>
      <c r="K132" s="19">
        <v>0</v>
      </c>
      <c r="L132" s="33" t="s">
        <v>41</v>
      </c>
      <c r="M132" s="19">
        <v>0</v>
      </c>
      <c r="N132" s="19">
        <v>0</v>
      </c>
      <c r="O132" s="33" t="s">
        <v>41</v>
      </c>
      <c r="P132" s="14">
        <f>(N132/N$181)*100</f>
        <v>0</v>
      </c>
      <c r="Q132" s="15">
        <v>0</v>
      </c>
      <c r="R132" s="15">
        <v>0</v>
      </c>
      <c r="S132" s="33" t="s">
        <v>41</v>
      </c>
      <c r="T132" s="19">
        <v>0</v>
      </c>
      <c r="U132" s="19">
        <v>0</v>
      </c>
      <c r="V132" s="33" t="s">
        <v>41</v>
      </c>
      <c r="W132" s="33" t="s">
        <v>41</v>
      </c>
      <c r="X132" s="18">
        <v>0</v>
      </c>
      <c r="Y132" s="18">
        <v>0</v>
      </c>
      <c r="Z132" s="33" t="s">
        <v>41</v>
      </c>
      <c r="AA132" s="18">
        <v>0</v>
      </c>
      <c r="AB132" s="18">
        <v>0</v>
      </c>
      <c r="AC132" s="33" t="s">
        <v>41</v>
      </c>
      <c r="AD132" s="14">
        <f>(AB132/AB$181)*100</f>
        <v>0</v>
      </c>
    </row>
    <row r="133" spans="1:30">
      <c r="A133" s="4"/>
      <c r="B133" s="10" t="s">
        <v>4</v>
      </c>
      <c r="C133" s="18">
        <v>0</v>
      </c>
      <c r="D133" s="18">
        <v>0</v>
      </c>
      <c r="E133" s="33" t="s">
        <v>41</v>
      </c>
      <c r="F133" s="18">
        <v>0</v>
      </c>
      <c r="G133" s="18">
        <v>0</v>
      </c>
      <c r="H133" s="33" t="s">
        <v>41</v>
      </c>
      <c r="I133" s="14">
        <f>(G133/G$182)*100</f>
        <v>0</v>
      </c>
      <c r="J133" s="19">
        <v>0</v>
      </c>
      <c r="K133" s="19">
        <v>0</v>
      </c>
      <c r="L133" s="33" t="s">
        <v>41</v>
      </c>
      <c r="M133" s="19">
        <v>0</v>
      </c>
      <c r="N133" s="19">
        <v>0</v>
      </c>
      <c r="O133" s="33" t="s">
        <v>41</v>
      </c>
      <c r="P133" s="14">
        <f>(N133/N$182)*100</f>
        <v>0</v>
      </c>
      <c r="Q133" s="15">
        <v>0</v>
      </c>
      <c r="R133" s="15">
        <v>0</v>
      </c>
      <c r="S133" s="33" t="s">
        <v>41</v>
      </c>
      <c r="T133" s="19">
        <v>0</v>
      </c>
      <c r="U133" s="19">
        <v>0</v>
      </c>
      <c r="V133" s="33" t="s">
        <v>41</v>
      </c>
      <c r="W133" s="14">
        <f>(U133/U$182)*100</f>
        <v>0</v>
      </c>
      <c r="X133" s="18">
        <v>0</v>
      </c>
      <c r="Y133" s="18">
        <v>0</v>
      </c>
      <c r="Z133" s="33" t="s">
        <v>41</v>
      </c>
      <c r="AA133" s="18">
        <v>0</v>
      </c>
      <c r="AB133" s="18">
        <v>0</v>
      </c>
      <c r="AC133" s="33" t="s">
        <v>41</v>
      </c>
      <c r="AD133" s="14">
        <f>(AB133/AB$182)*100</f>
        <v>0</v>
      </c>
    </row>
    <row r="134" spans="1:30">
      <c r="A134" s="4"/>
      <c r="B134" s="10" t="s">
        <v>5</v>
      </c>
      <c r="C134" s="18">
        <v>0</v>
      </c>
      <c r="D134" s="18">
        <v>0</v>
      </c>
      <c r="E134" s="33" t="s">
        <v>41</v>
      </c>
      <c r="F134" s="18">
        <v>0</v>
      </c>
      <c r="G134" s="18">
        <v>0</v>
      </c>
      <c r="H134" s="33" t="s">
        <v>41</v>
      </c>
      <c r="I134" s="14">
        <f>(G134/G$183)*100</f>
        <v>0</v>
      </c>
      <c r="J134" s="19">
        <v>0</v>
      </c>
      <c r="K134" s="19">
        <v>0</v>
      </c>
      <c r="L134" s="33" t="s">
        <v>41</v>
      </c>
      <c r="M134" s="19">
        <v>0</v>
      </c>
      <c r="N134" s="19">
        <v>0</v>
      </c>
      <c r="O134" s="33" t="s">
        <v>41</v>
      </c>
      <c r="P134" s="14">
        <f>(N134/N$183)*100</f>
        <v>0</v>
      </c>
      <c r="Q134" s="20">
        <v>0</v>
      </c>
      <c r="R134" s="20">
        <v>0</v>
      </c>
      <c r="S134" s="33" t="s">
        <v>41</v>
      </c>
      <c r="T134" s="19">
        <v>0</v>
      </c>
      <c r="U134" s="19">
        <v>0</v>
      </c>
      <c r="V134" s="33" t="s">
        <v>41</v>
      </c>
      <c r="W134" s="14">
        <f>(U134/U$183)*100</f>
        <v>0</v>
      </c>
      <c r="X134" s="18">
        <v>0</v>
      </c>
      <c r="Y134" s="18">
        <v>0</v>
      </c>
      <c r="Z134" s="33" t="s">
        <v>41</v>
      </c>
      <c r="AA134" s="18">
        <v>0</v>
      </c>
      <c r="AB134" s="18">
        <v>0</v>
      </c>
      <c r="AC134" s="33" t="s">
        <v>41</v>
      </c>
      <c r="AD134" s="14">
        <f>(AB134/AB$183)*100</f>
        <v>0</v>
      </c>
    </row>
    <row r="135" spans="1:30">
      <c r="A135" s="4"/>
      <c r="B135" s="10" t="s">
        <v>23</v>
      </c>
      <c r="C135" s="18">
        <v>0</v>
      </c>
      <c r="D135" s="18">
        <v>0</v>
      </c>
      <c r="E135" s="33" t="s">
        <v>41</v>
      </c>
      <c r="F135" s="18">
        <v>0</v>
      </c>
      <c r="G135" s="18">
        <v>0</v>
      </c>
      <c r="H135" s="33" t="s">
        <v>41</v>
      </c>
      <c r="I135" s="14">
        <f>(G135/G$184)*100</f>
        <v>0</v>
      </c>
      <c r="J135" s="19">
        <v>0</v>
      </c>
      <c r="K135" s="19">
        <v>0</v>
      </c>
      <c r="L135" s="33" t="s">
        <v>41</v>
      </c>
      <c r="M135" s="19">
        <v>0</v>
      </c>
      <c r="N135" s="19">
        <v>0</v>
      </c>
      <c r="O135" s="33" t="s">
        <v>41</v>
      </c>
      <c r="P135" s="14">
        <f>(N135/N$184)*100</f>
        <v>0</v>
      </c>
      <c r="Q135" s="15">
        <v>0</v>
      </c>
      <c r="R135" s="15">
        <v>0</v>
      </c>
      <c r="S135" s="33" t="s">
        <v>41</v>
      </c>
      <c r="T135" s="19">
        <v>0</v>
      </c>
      <c r="U135" s="19">
        <v>0</v>
      </c>
      <c r="V135" s="33" t="s">
        <v>41</v>
      </c>
      <c r="W135" s="14">
        <f>(U135/U$184)*100</f>
        <v>0</v>
      </c>
      <c r="X135" s="18">
        <v>0</v>
      </c>
      <c r="Y135" s="18">
        <v>0</v>
      </c>
      <c r="Z135" s="33" t="s">
        <v>41</v>
      </c>
      <c r="AA135" s="18">
        <v>0</v>
      </c>
      <c r="AB135" s="18">
        <v>0</v>
      </c>
      <c r="AC135" s="33" t="s">
        <v>41</v>
      </c>
      <c r="AD135" s="14">
        <f>(AB135/AB$184)*100</f>
        <v>0</v>
      </c>
    </row>
    <row r="136" spans="1:30">
      <c r="A136" s="4"/>
      <c r="B136" s="10"/>
      <c r="C136" s="18"/>
      <c r="D136" s="18"/>
      <c r="E136" s="13"/>
      <c r="F136" s="18"/>
      <c r="G136" s="18"/>
      <c r="H136" s="13"/>
      <c r="I136" s="14"/>
      <c r="J136" s="19"/>
      <c r="K136" s="19"/>
      <c r="L136" s="13"/>
      <c r="M136" s="19"/>
      <c r="N136" s="19"/>
      <c r="O136" s="13"/>
      <c r="P136" s="14"/>
      <c r="Q136" s="15"/>
      <c r="R136" s="15"/>
      <c r="S136" s="13"/>
      <c r="T136" s="19"/>
      <c r="U136" s="19"/>
      <c r="V136" s="13"/>
      <c r="W136" s="14"/>
      <c r="X136" s="18"/>
      <c r="Y136" s="18"/>
      <c r="Z136" s="13"/>
      <c r="AA136" s="18"/>
      <c r="AB136" s="18"/>
      <c r="AC136" s="13"/>
      <c r="AD136" s="14"/>
    </row>
    <row r="137" spans="1:30" s="3" customFormat="1" ht="15">
      <c r="A137" s="26">
        <v>20</v>
      </c>
      <c r="B137" s="5" t="s">
        <v>6</v>
      </c>
      <c r="C137" s="6">
        <f>C138+C139+C140+C141+C142</f>
        <v>2071.4106507030037</v>
      </c>
      <c r="D137" s="6">
        <f>D138+D139+D140+D141+D142</f>
        <v>2322.4378658790024</v>
      </c>
      <c r="E137" s="7">
        <f t="shared" ref="E137:E142" si="144">((D137-C137)/C137)*100</f>
        <v>12.118660058583943</v>
      </c>
      <c r="F137" s="6">
        <f>F138+F139+F140+F141+F142</f>
        <v>12787.133440747002</v>
      </c>
      <c r="G137" s="6">
        <f>G138+G139+G140+G141+G142</f>
        <v>14438.411409250009</v>
      </c>
      <c r="H137" s="7">
        <f t="shared" ref="H137:H142" si="145">((G137-F137)/F137)*100</f>
        <v>12.913589868712142</v>
      </c>
      <c r="I137" s="8">
        <f>(G137/G$179)*100</f>
        <v>7.5575420967060438</v>
      </c>
      <c r="J137" s="9">
        <f>J138+J139+J140+J141+J142</f>
        <v>199678</v>
      </c>
      <c r="K137" s="9">
        <f>K138+K139+K140+K141+K142</f>
        <v>211585</v>
      </c>
      <c r="L137" s="7">
        <f t="shared" ref="L137:L142" si="146">((K137-J137)/J137)*100</f>
        <v>5.9631005919530446</v>
      </c>
      <c r="M137" s="9">
        <f>M138+M139+M140+M141+M142</f>
        <v>1154085</v>
      </c>
      <c r="N137" s="9">
        <f>N138+N139+N140+N141+N142</f>
        <v>1095957</v>
      </c>
      <c r="O137" s="7">
        <f t="shared" ref="O137:O142" si="147">((N137-M137)/M137)*100</f>
        <v>-5.0367173994983041</v>
      </c>
      <c r="P137" s="8">
        <f>(N137/N$179)*100</f>
        <v>6.7213942092303691</v>
      </c>
      <c r="Q137" s="9">
        <f>Q138+Q139+Q140+Q141+Q142</f>
        <v>567750</v>
      </c>
      <c r="R137" s="9">
        <f>R138+R139+R140+R141+R142</f>
        <v>1053531</v>
      </c>
      <c r="S137" s="7">
        <f t="shared" ref="S137:S142" si="148">((R137-Q137)/Q137)*100</f>
        <v>85.562483487450464</v>
      </c>
      <c r="T137" s="9">
        <f>T138+T139+T140+T141+T142</f>
        <v>4352899</v>
      </c>
      <c r="U137" s="9">
        <f>U138+U139+U140+U141+U142</f>
        <v>6988750</v>
      </c>
      <c r="V137" s="7">
        <f t="shared" ref="V137:V142" si="149">((U137-T137)/T137)*100</f>
        <v>60.553920502175671</v>
      </c>
      <c r="W137" s="8">
        <f>(U137/U$179)*100</f>
        <v>6.7826678614578935</v>
      </c>
      <c r="X137" s="6">
        <f>X138+X139+X140+X141+X142</f>
        <v>62825.843881000008</v>
      </c>
      <c r="Y137" s="6">
        <f>Y138+Y139+Y140+Y141+Y142</f>
        <v>53073.528414999993</v>
      </c>
      <c r="Z137" s="7">
        <f t="shared" ref="Z137:Z142" si="150">((Y137-X137)/X137)*100</f>
        <v>-15.522776716652015</v>
      </c>
      <c r="AA137" s="6">
        <f>AA138+AA139+AA140+AA141+AA142</f>
        <v>332405.54518000002</v>
      </c>
      <c r="AB137" s="6">
        <f>AB138+AB139+AB140+AB141+AB142</f>
        <v>363454.34476000001</v>
      </c>
      <c r="AC137" s="7">
        <f t="shared" ref="AC137:AC142" si="151">((AB137-AA137)/AA137)*100</f>
        <v>9.3406382746072545</v>
      </c>
      <c r="AD137" s="8">
        <f>(AB137/AB$179)*100</f>
        <v>11.462097318072201</v>
      </c>
    </row>
    <row r="138" spans="1:30" s="24" customFormat="1">
      <c r="A138" s="26"/>
      <c r="B138" s="27" t="s">
        <v>2</v>
      </c>
      <c r="C138" s="18">
        <v>208.86468918800017</v>
      </c>
      <c r="D138" s="18">
        <v>307.54565697600026</v>
      </c>
      <c r="E138" s="13">
        <f t="shared" si="144"/>
        <v>47.246362308363601</v>
      </c>
      <c r="F138" s="18">
        <v>1237.176214264</v>
      </c>
      <c r="G138" s="18">
        <v>1724.1326888900012</v>
      </c>
      <c r="H138" s="13">
        <f t="shared" si="145"/>
        <v>39.360316583171063</v>
      </c>
      <c r="I138" s="14">
        <f>(G138/G$180)*100</f>
        <v>5.4045276358004903</v>
      </c>
      <c r="J138" s="19">
        <v>3575</v>
      </c>
      <c r="K138" s="19">
        <v>5296</v>
      </c>
      <c r="L138" s="13">
        <f t="shared" si="146"/>
        <v>48.13986013986014</v>
      </c>
      <c r="M138" s="19">
        <v>24106</v>
      </c>
      <c r="N138" s="19">
        <v>32388</v>
      </c>
      <c r="O138" s="13">
        <f t="shared" si="147"/>
        <v>34.356591719903754</v>
      </c>
      <c r="P138" s="14">
        <f>(N138/N$180)*100</f>
        <v>3.9860093385941897</v>
      </c>
      <c r="Q138" s="15">
        <v>0</v>
      </c>
      <c r="R138" s="15">
        <v>0</v>
      </c>
      <c r="S138" s="33" t="s">
        <v>41</v>
      </c>
      <c r="T138" s="19">
        <v>0</v>
      </c>
      <c r="U138" s="19">
        <v>0</v>
      </c>
      <c r="V138" s="33" t="s">
        <v>41</v>
      </c>
      <c r="W138" s="33" t="s">
        <v>41</v>
      </c>
      <c r="X138" s="18">
        <v>205.85894300000004</v>
      </c>
      <c r="Y138" s="18">
        <v>249.811375</v>
      </c>
      <c r="Z138" s="13">
        <f t="shared" si="150"/>
        <v>21.350751810670644</v>
      </c>
      <c r="AA138" s="18">
        <v>1198.879494</v>
      </c>
      <c r="AB138" s="18">
        <v>1482.0787129999999</v>
      </c>
      <c r="AC138" s="13">
        <f t="shared" si="151"/>
        <v>23.621992069871858</v>
      </c>
      <c r="AD138" s="14">
        <f>(AB138/AB$180)*100</f>
        <v>5.581801093444013</v>
      </c>
    </row>
    <row r="139" spans="1:30">
      <c r="A139" s="26"/>
      <c r="B139" s="27" t="s">
        <v>3</v>
      </c>
      <c r="C139" s="18">
        <v>1490.2361355050036</v>
      </c>
      <c r="D139" s="18">
        <v>1584.8864282870002</v>
      </c>
      <c r="E139" s="13">
        <f t="shared" si="144"/>
        <v>6.3513620779247795</v>
      </c>
      <c r="F139" s="18">
        <v>7157.3194195250035</v>
      </c>
      <c r="G139" s="18">
        <v>6405.6602804500035</v>
      </c>
      <c r="H139" s="13">
        <f t="shared" si="145"/>
        <v>-10.501964422944308</v>
      </c>
      <c r="I139" s="14">
        <f>(G139/G$181)*100</f>
        <v>14.318081138960443</v>
      </c>
      <c r="J139" s="19">
        <v>196037</v>
      </c>
      <c r="K139" s="19">
        <v>206240</v>
      </c>
      <c r="L139" s="13">
        <f t="shared" si="146"/>
        <v>5.2046297382636952</v>
      </c>
      <c r="M139" s="19">
        <v>1129393</v>
      </c>
      <c r="N139" s="19">
        <v>1063178</v>
      </c>
      <c r="O139" s="13">
        <f t="shared" si="147"/>
        <v>-5.8628838677059276</v>
      </c>
      <c r="P139" s="14">
        <f>(N139/N$181)*100</f>
        <v>6.8740662080929962</v>
      </c>
      <c r="Q139" s="15">
        <v>0</v>
      </c>
      <c r="R139" s="15">
        <v>0</v>
      </c>
      <c r="S139" s="33" t="s">
        <v>41</v>
      </c>
      <c r="T139" s="19">
        <v>0</v>
      </c>
      <c r="U139" s="19">
        <v>0</v>
      </c>
      <c r="V139" s="33" t="s">
        <v>41</v>
      </c>
      <c r="W139" s="33" t="s">
        <v>41</v>
      </c>
      <c r="X139" s="18">
        <v>18547.064553000004</v>
      </c>
      <c r="Y139" s="18">
        <v>15851.440529999998</v>
      </c>
      <c r="Z139" s="13">
        <f t="shared" si="150"/>
        <v>-14.533965821367598</v>
      </c>
      <c r="AA139" s="18">
        <v>99970.562311000002</v>
      </c>
      <c r="AB139" s="18">
        <v>85102.946257000003</v>
      </c>
      <c r="AC139" s="13">
        <f t="shared" si="151"/>
        <v>-14.871994025349277</v>
      </c>
      <c r="AD139" s="14">
        <f>(AB139/AB$181)*100</f>
        <v>6.6215322059692143</v>
      </c>
    </row>
    <row r="140" spans="1:30">
      <c r="A140" s="26"/>
      <c r="B140" s="27" t="s">
        <v>4</v>
      </c>
      <c r="C140" s="18">
        <v>337.70347319400031</v>
      </c>
      <c r="D140" s="18">
        <v>402.05957331300158</v>
      </c>
      <c r="E140" s="13">
        <f t="shared" si="144"/>
        <v>19.05698496681752</v>
      </c>
      <c r="F140" s="18">
        <v>4243.3775423979996</v>
      </c>
      <c r="G140" s="18">
        <v>6035.1386687400054</v>
      </c>
      <c r="H140" s="13">
        <f t="shared" si="145"/>
        <v>42.224881204641839</v>
      </c>
      <c r="I140" s="14">
        <f>(G140/G$182)*100</f>
        <v>5.7544096601999506</v>
      </c>
      <c r="J140" s="19">
        <v>13</v>
      </c>
      <c r="K140" s="19">
        <v>35</v>
      </c>
      <c r="L140" s="13">
        <f t="shared" si="146"/>
        <v>169.23076923076923</v>
      </c>
      <c r="M140" s="19">
        <v>69</v>
      </c>
      <c r="N140" s="19">
        <v>120</v>
      </c>
      <c r="O140" s="13">
        <f t="shared" si="147"/>
        <v>73.91304347826086</v>
      </c>
      <c r="P140" s="14">
        <f>(N140/N$182)*100</f>
        <v>12.072434607645874</v>
      </c>
      <c r="Q140" s="15">
        <v>31896</v>
      </c>
      <c r="R140" s="15">
        <v>27940</v>
      </c>
      <c r="S140" s="13">
        <f t="shared" si="148"/>
        <v>-12.402809129671432</v>
      </c>
      <c r="T140" s="19">
        <v>249923</v>
      </c>
      <c r="U140" s="19">
        <v>241522</v>
      </c>
      <c r="V140" s="13">
        <f t="shared" si="149"/>
        <v>-3.3614353220792004</v>
      </c>
      <c r="W140" s="14">
        <f>(U140/U$182)*100</f>
        <v>0.47864310638547658</v>
      </c>
      <c r="X140" s="18">
        <v>4790.5054370000007</v>
      </c>
      <c r="Y140" s="18">
        <v>5249.0993810000018</v>
      </c>
      <c r="Z140" s="13">
        <f t="shared" si="150"/>
        <v>9.5729761719504545</v>
      </c>
      <c r="AA140" s="18">
        <v>35796.333806999995</v>
      </c>
      <c r="AB140" s="18">
        <v>33734.597626000002</v>
      </c>
      <c r="AC140" s="13">
        <f t="shared" si="151"/>
        <v>-5.759629441707852</v>
      </c>
      <c r="AD140" s="14">
        <f>(AB140/AB$182)*100</f>
        <v>5.9305838146795242</v>
      </c>
    </row>
    <row r="141" spans="1:30">
      <c r="A141" s="26"/>
      <c r="B141" s="27" t="s">
        <v>5</v>
      </c>
      <c r="C141" s="18">
        <v>2.1440784720000012</v>
      </c>
      <c r="D141" s="18">
        <v>0.50500730299999985</v>
      </c>
      <c r="E141" s="13">
        <f t="shared" si="144"/>
        <v>-76.446416976104061</v>
      </c>
      <c r="F141" s="18">
        <v>8.1076508950000008</v>
      </c>
      <c r="G141" s="18">
        <v>11.320471169999998</v>
      </c>
      <c r="H141" s="13">
        <f t="shared" si="145"/>
        <v>39.627017944018128</v>
      </c>
      <c r="I141" s="14">
        <f>(G141/G$183)*100</f>
        <v>0.21652076712723917</v>
      </c>
      <c r="J141" s="19">
        <v>0</v>
      </c>
      <c r="K141" s="19">
        <v>0</v>
      </c>
      <c r="L141" s="33" t="s">
        <v>41</v>
      </c>
      <c r="M141" s="19">
        <v>0</v>
      </c>
      <c r="N141" s="19">
        <v>2</v>
      </c>
      <c r="O141" s="33" t="s">
        <v>41</v>
      </c>
      <c r="P141" s="14">
        <f>(N141/N$183)*100</f>
        <v>3.9984006397441027E-2</v>
      </c>
      <c r="Q141" s="15">
        <v>3760</v>
      </c>
      <c r="R141" s="15">
        <v>851</v>
      </c>
      <c r="S141" s="13">
        <f t="shared" si="148"/>
        <v>-77.36702127659575</v>
      </c>
      <c r="T141" s="19">
        <v>12809</v>
      </c>
      <c r="U141" s="19">
        <v>19899</v>
      </c>
      <c r="V141" s="13">
        <f t="shared" si="149"/>
        <v>55.351705831836995</v>
      </c>
      <c r="W141" s="14">
        <f>(U141/U$183)*100</f>
        <v>0.86786883444155727</v>
      </c>
      <c r="X141" s="18">
        <v>-1.083852</v>
      </c>
      <c r="Y141" s="18">
        <v>-0.78877100000000011</v>
      </c>
      <c r="Z141" s="13">
        <f t="shared" si="150"/>
        <v>-27.225211560249917</v>
      </c>
      <c r="AA141" s="18">
        <v>-18.513532000000001</v>
      </c>
      <c r="AB141" s="18">
        <v>-4.2901360000000004</v>
      </c>
      <c r="AC141" s="13">
        <f t="shared" si="151"/>
        <v>-76.827025766882301</v>
      </c>
      <c r="AD141" s="14">
        <f>(AB141/AB$183)*100</f>
        <v>-5.1882595751251972E-3</v>
      </c>
    </row>
    <row r="142" spans="1:30">
      <c r="A142" s="26"/>
      <c r="B142" s="10" t="s">
        <v>23</v>
      </c>
      <c r="C142" s="18">
        <v>32.462274343999958</v>
      </c>
      <c r="D142" s="18">
        <v>27.441199999999998</v>
      </c>
      <c r="E142" s="13">
        <f t="shared" si="144"/>
        <v>-15.467413930373647</v>
      </c>
      <c r="F142" s="18">
        <v>141.15261366499999</v>
      </c>
      <c r="G142" s="18">
        <v>262.15930000000003</v>
      </c>
      <c r="H142" s="13">
        <f t="shared" si="145"/>
        <v>85.727556290376157</v>
      </c>
      <c r="I142" s="14">
        <f>(G142/G$184)*100</f>
        <v>6.0972378125165454</v>
      </c>
      <c r="J142" s="19">
        <v>53</v>
      </c>
      <c r="K142" s="19">
        <v>14</v>
      </c>
      <c r="L142" s="13">
        <f t="shared" si="146"/>
        <v>-73.584905660377359</v>
      </c>
      <c r="M142" s="19">
        <v>517</v>
      </c>
      <c r="N142" s="19">
        <v>269</v>
      </c>
      <c r="O142" s="13">
        <f t="shared" si="147"/>
        <v>-47.969052224371374</v>
      </c>
      <c r="P142" s="14">
        <f>(N142/N$184)*100</f>
        <v>1.3150818870691761</v>
      </c>
      <c r="Q142" s="15">
        <v>532094</v>
      </c>
      <c r="R142" s="15">
        <v>1024740</v>
      </c>
      <c r="S142" s="13">
        <f t="shared" si="148"/>
        <v>92.586272350374173</v>
      </c>
      <c r="T142" s="19">
        <v>4090167</v>
      </c>
      <c r="U142" s="19">
        <v>6727329</v>
      </c>
      <c r="V142" s="13">
        <f t="shared" si="149"/>
        <v>64.475655883977353</v>
      </c>
      <c r="W142" s="14">
        <f>(U142/U$184)*100</f>
        <v>13.378193596678823</v>
      </c>
      <c r="X142" s="18">
        <v>39283.498800000001</v>
      </c>
      <c r="Y142" s="18">
        <v>31723.965899999999</v>
      </c>
      <c r="Z142" s="13">
        <f t="shared" si="150"/>
        <v>-19.243532605094742</v>
      </c>
      <c r="AA142" s="18">
        <v>195458.2831</v>
      </c>
      <c r="AB142" s="18">
        <v>243139.0123</v>
      </c>
      <c r="AC142" s="13">
        <f t="shared" si="151"/>
        <v>24.394325195011398</v>
      </c>
      <c r="AD142" s="14">
        <f>(AB142/AB$184)*100</f>
        <v>20.133859804052641</v>
      </c>
    </row>
    <row r="143" spans="1:30">
      <c r="A143" s="26"/>
      <c r="B143" s="10"/>
      <c r="C143" s="18"/>
      <c r="D143" s="18"/>
      <c r="E143" s="13"/>
      <c r="F143" s="18"/>
      <c r="G143" s="18"/>
      <c r="H143" s="13"/>
      <c r="I143" s="14"/>
      <c r="J143" s="19"/>
      <c r="K143" s="19"/>
      <c r="L143" s="13"/>
      <c r="M143" s="19"/>
      <c r="N143" s="19"/>
      <c r="O143" s="13"/>
      <c r="P143" s="14"/>
      <c r="Q143" s="15"/>
      <c r="R143" s="15"/>
      <c r="S143" s="13"/>
      <c r="T143" s="19"/>
      <c r="U143" s="19"/>
      <c r="V143" s="13"/>
      <c r="W143" s="14"/>
      <c r="X143" s="18"/>
      <c r="Y143" s="18"/>
      <c r="Z143" s="13"/>
      <c r="AA143" s="18"/>
      <c r="AB143" s="18"/>
      <c r="AC143" s="13"/>
      <c r="AD143" s="14"/>
    </row>
    <row r="144" spans="1:30" ht="15">
      <c r="A144" s="26">
        <v>21</v>
      </c>
      <c r="B144" s="5" t="s">
        <v>12</v>
      </c>
      <c r="C144" s="6">
        <f>C145+C146+C147+C148+C149</f>
        <v>77.322234963630081</v>
      </c>
      <c r="D144" s="6">
        <f>D145+D146+D147+D148+D149</f>
        <v>106.30586496900001</v>
      </c>
      <c r="E144" s="7">
        <f t="shared" ref="E144:E149" si="152">((D144-C144)/C144)*100</f>
        <v>37.484211390168568</v>
      </c>
      <c r="F144" s="6">
        <f>F145+F146+F147+F148+F149</f>
        <v>502.62287296510982</v>
      </c>
      <c r="G144" s="6">
        <f>G145+G146+G147+G148+G149</f>
        <v>525.74478684176268</v>
      </c>
      <c r="H144" s="7">
        <f t="shared" ref="H144:H149" si="153">((G144-F144)/F144)*100</f>
        <v>4.6002510272265091</v>
      </c>
      <c r="I144" s="8">
        <f>(G144/G$179)*100</f>
        <v>0.27519221097515179</v>
      </c>
      <c r="J144" s="9">
        <f>J145+J146+J147+J148+J149</f>
        <v>27694</v>
      </c>
      <c r="K144" s="9">
        <f>K145+K146+K147+K148+K149</f>
        <v>34784</v>
      </c>
      <c r="L144" s="7">
        <f t="shared" ref="L144:L149" si="154">((K144-J144)/J144)*100</f>
        <v>25.601213259189713</v>
      </c>
      <c r="M144" s="9">
        <f>M145+M146+M147+M148+M149</f>
        <v>188285</v>
      </c>
      <c r="N144" s="9">
        <f>N145+N146+N147+N148+N149</f>
        <v>180298</v>
      </c>
      <c r="O144" s="7">
        <f t="shared" ref="O144:O149" si="155">((N144-M144)/M144)*100</f>
        <v>-4.2419736038452349</v>
      </c>
      <c r="P144" s="8">
        <f>(N144/N$179)*100</f>
        <v>1.1057495258808667</v>
      </c>
      <c r="Q144" s="9">
        <f>Q145+Q146+Q147+Q148+Q149</f>
        <v>368641</v>
      </c>
      <c r="R144" s="9">
        <f>R145+R146+R147+R148+R149</f>
        <v>764790</v>
      </c>
      <c r="S144" s="7">
        <f t="shared" ref="S144:S149" si="156">((R144-Q144)/Q144)*100</f>
        <v>107.46200232746766</v>
      </c>
      <c r="T144" s="9">
        <f>T145+T146+T147+T148+T149</f>
        <v>2601070</v>
      </c>
      <c r="U144" s="9">
        <f>U145+U146+U147+U148+U149</f>
        <v>3821624</v>
      </c>
      <c r="V144" s="7">
        <f t="shared" ref="V144:V149" si="157">((U144-T144)/T144)*100</f>
        <v>46.925073142975776</v>
      </c>
      <c r="W144" s="8">
        <f>(U144/U$179)*100</f>
        <v>3.7089331115544502</v>
      </c>
      <c r="X144" s="6">
        <f>X145+X146+X147+X148+X149</f>
        <v>4382.4774163000002</v>
      </c>
      <c r="Y144" s="6">
        <f>Y145+Y146+Y147+Y148+Y149</f>
        <v>11271.3651092</v>
      </c>
      <c r="Z144" s="7">
        <f t="shared" ref="Z144:Z149" si="158">((Y144-X144)/X144)*100</f>
        <v>157.19163017880626</v>
      </c>
      <c r="AA144" s="6">
        <f>AA145+AA146+AA147+AA148+AA149</f>
        <v>34206.193059901998</v>
      </c>
      <c r="AB144" s="6">
        <f>AB145+AB146+AB147+AB148+AB149</f>
        <v>33896.651713400002</v>
      </c>
      <c r="AC144" s="7">
        <f t="shared" ref="AC144:AC149" si="159">((AB144-AA144)/AA144)*100</f>
        <v>-0.90492778883614955</v>
      </c>
      <c r="AD144" s="8">
        <f>(AB144/AB$179)*100</f>
        <v>1.0689835636779792</v>
      </c>
    </row>
    <row r="145" spans="1:30">
      <c r="A145" s="26"/>
      <c r="B145" s="27" t="s">
        <v>2</v>
      </c>
      <c r="C145" s="18">
        <v>4.0102409999999997</v>
      </c>
      <c r="D145" s="18">
        <v>6.605400000000003</v>
      </c>
      <c r="E145" s="13">
        <f t="shared" si="152"/>
        <v>64.713292792129039</v>
      </c>
      <c r="F145" s="18">
        <v>28.2104748</v>
      </c>
      <c r="G145" s="18">
        <v>37.369799999999998</v>
      </c>
      <c r="H145" s="13">
        <f t="shared" si="153"/>
        <v>32.467816528915698</v>
      </c>
      <c r="I145" s="14">
        <f>(G145/G$180)*100</f>
        <v>0.11714070392944247</v>
      </c>
      <c r="J145" s="19">
        <v>161</v>
      </c>
      <c r="K145" s="19">
        <v>156</v>
      </c>
      <c r="L145" s="13">
        <f t="shared" si="154"/>
        <v>-3.1055900621118013</v>
      </c>
      <c r="M145" s="19">
        <v>1530</v>
      </c>
      <c r="N145" s="19">
        <v>1054</v>
      </c>
      <c r="O145" s="13">
        <f t="shared" si="155"/>
        <v>-31.111111111111111</v>
      </c>
      <c r="P145" s="14">
        <f>(N145/N$180)*100</f>
        <v>0.12971637158448424</v>
      </c>
      <c r="Q145" s="15">
        <v>0</v>
      </c>
      <c r="R145" s="15">
        <v>0</v>
      </c>
      <c r="S145" s="33" t="s">
        <v>41</v>
      </c>
      <c r="T145" s="19">
        <v>0</v>
      </c>
      <c r="U145" s="19">
        <v>0</v>
      </c>
      <c r="V145" s="33" t="s">
        <v>41</v>
      </c>
      <c r="W145" s="33" t="s">
        <v>41</v>
      </c>
      <c r="X145" s="18">
        <v>5.912970999999998</v>
      </c>
      <c r="Y145" s="18">
        <v>3.4954999999999985</v>
      </c>
      <c r="Z145" s="13">
        <f t="shared" si="158"/>
        <v>-40.884201867386125</v>
      </c>
      <c r="AA145" s="18">
        <v>47.414473000000001</v>
      </c>
      <c r="AB145" s="18">
        <v>34.812499999999993</v>
      </c>
      <c r="AC145" s="13">
        <f t="shared" si="159"/>
        <v>-26.57832556738532</v>
      </c>
      <c r="AD145" s="14">
        <f>(AB145/AB$180)*100</f>
        <v>0.13111074928819905</v>
      </c>
    </row>
    <row r="146" spans="1:30" s="3" customFormat="1" ht="15">
      <c r="A146" s="26"/>
      <c r="B146" s="27" t="s">
        <v>3</v>
      </c>
      <c r="C146" s="18">
        <v>55.744390066630068</v>
      </c>
      <c r="D146" s="18">
        <v>62.219299999999997</v>
      </c>
      <c r="E146" s="13">
        <f t="shared" si="152"/>
        <v>11.61535703526509</v>
      </c>
      <c r="F146" s="18">
        <v>318.66044971122852</v>
      </c>
      <c r="G146" s="18">
        <v>317.57669999999996</v>
      </c>
      <c r="H146" s="13">
        <f t="shared" si="153"/>
        <v>-0.34009545653081891</v>
      </c>
      <c r="I146" s="14">
        <f>(G146/G$181)*100</f>
        <v>0.70985484077589278</v>
      </c>
      <c r="J146" s="19">
        <v>27533</v>
      </c>
      <c r="K146" s="19">
        <v>34585</v>
      </c>
      <c r="L146" s="13">
        <f t="shared" si="154"/>
        <v>25.612900882577271</v>
      </c>
      <c r="M146" s="19">
        <v>186740</v>
      </c>
      <c r="N146" s="19">
        <v>179152</v>
      </c>
      <c r="O146" s="13">
        <f t="shared" si="155"/>
        <v>-4.0634036628467385</v>
      </c>
      <c r="P146" s="14">
        <f>(N146/N$181)*100</f>
        <v>1.1583222276159557</v>
      </c>
      <c r="Q146" s="15">
        <v>0</v>
      </c>
      <c r="R146" s="15">
        <v>0</v>
      </c>
      <c r="S146" s="33" t="s">
        <v>41</v>
      </c>
      <c r="T146" s="19">
        <v>0</v>
      </c>
      <c r="U146" s="19">
        <v>0</v>
      </c>
      <c r="V146" s="33" t="s">
        <v>41</v>
      </c>
      <c r="W146" s="33" t="s">
        <v>41</v>
      </c>
      <c r="X146" s="18">
        <v>1369.2984520000005</v>
      </c>
      <c r="Y146" s="18">
        <v>1595.7327999999998</v>
      </c>
      <c r="Z146" s="13">
        <f t="shared" si="158"/>
        <v>16.536522601721256</v>
      </c>
      <c r="AA146" s="18">
        <v>8798.2370289999999</v>
      </c>
      <c r="AB146" s="18">
        <v>7593.0974999999999</v>
      </c>
      <c r="AC146" s="13">
        <f t="shared" si="159"/>
        <v>-13.697511501767021</v>
      </c>
      <c r="AD146" s="14">
        <f>(AB146/AB$181)*100</f>
        <v>0.59078964772243481</v>
      </c>
    </row>
    <row r="147" spans="1:30" s="3" customFormat="1" ht="15">
      <c r="A147" s="26"/>
      <c r="B147" s="27" t="s">
        <v>4</v>
      </c>
      <c r="C147" s="18">
        <v>16.53041553800001</v>
      </c>
      <c r="D147" s="18">
        <v>26.746651178000008</v>
      </c>
      <c r="E147" s="13">
        <f t="shared" si="152"/>
        <v>61.802654727674465</v>
      </c>
      <c r="F147" s="18">
        <v>144.91895772099997</v>
      </c>
      <c r="G147" s="18">
        <v>94.688476799508493</v>
      </c>
      <c r="H147" s="13">
        <f t="shared" si="153"/>
        <v>-34.66108348515445</v>
      </c>
      <c r="I147" s="14">
        <f>(G147/G$182)*100</f>
        <v>9.0283971174844255E-2</v>
      </c>
      <c r="J147" s="19">
        <v>0</v>
      </c>
      <c r="K147" s="19">
        <v>1</v>
      </c>
      <c r="L147" s="33" t="s">
        <v>41</v>
      </c>
      <c r="M147" s="19">
        <v>5</v>
      </c>
      <c r="N147" s="19">
        <v>3</v>
      </c>
      <c r="O147" s="13">
        <f t="shared" si="155"/>
        <v>-40</v>
      </c>
      <c r="P147" s="14">
        <f>(N147/N$182)*100</f>
        <v>0.30181086519114686</v>
      </c>
      <c r="Q147" s="15">
        <v>299392</v>
      </c>
      <c r="R147" s="15">
        <v>461433</v>
      </c>
      <c r="S147" s="13">
        <f t="shared" si="156"/>
        <v>54.123356669516888</v>
      </c>
      <c r="T147" s="19">
        <v>2040899</v>
      </c>
      <c r="U147" s="19">
        <v>1859339</v>
      </c>
      <c r="V147" s="13">
        <f t="shared" si="157"/>
        <v>-8.8960796198145999</v>
      </c>
      <c r="W147" s="14">
        <f>(U147/U$182)*100</f>
        <v>3.6847980506275442</v>
      </c>
      <c r="X147" s="18">
        <v>2197.5130903999998</v>
      </c>
      <c r="Y147" s="18">
        <v>3141.6906528</v>
      </c>
      <c r="Z147" s="13">
        <f t="shared" si="158"/>
        <v>42.965730967642948</v>
      </c>
      <c r="AA147" s="18">
        <v>17695.6049938</v>
      </c>
      <c r="AB147" s="18">
        <v>10965.163108999999</v>
      </c>
      <c r="AC147" s="13">
        <f t="shared" si="159"/>
        <v>-38.034539577246115</v>
      </c>
      <c r="AD147" s="14">
        <f>(AB147/AB$182)*100</f>
        <v>1.9276891807192176</v>
      </c>
    </row>
    <row r="148" spans="1:30">
      <c r="A148" s="26"/>
      <c r="B148" s="27" t="s">
        <v>5</v>
      </c>
      <c r="C148" s="18">
        <v>0</v>
      </c>
      <c r="D148" s="18">
        <v>0</v>
      </c>
      <c r="E148" s="33" t="s">
        <v>41</v>
      </c>
      <c r="F148" s="18">
        <v>0</v>
      </c>
      <c r="G148" s="18">
        <v>0</v>
      </c>
      <c r="H148" s="33" t="s">
        <v>41</v>
      </c>
      <c r="I148" s="14">
        <f>(G148/G$183)*100</f>
        <v>0</v>
      </c>
      <c r="J148" s="19">
        <v>0</v>
      </c>
      <c r="K148" s="19">
        <v>0</v>
      </c>
      <c r="L148" s="33" t="s">
        <v>41</v>
      </c>
      <c r="M148" s="19">
        <v>0</v>
      </c>
      <c r="N148" s="19">
        <v>0</v>
      </c>
      <c r="O148" s="33" t="s">
        <v>41</v>
      </c>
      <c r="P148" s="14">
        <f>(N148/N$183)*100</f>
        <v>0</v>
      </c>
      <c r="Q148" s="15">
        <v>0</v>
      </c>
      <c r="R148" s="15">
        <v>0</v>
      </c>
      <c r="S148" s="13" t="e">
        <f t="shared" si="156"/>
        <v>#DIV/0!</v>
      </c>
      <c r="T148" s="19">
        <v>0</v>
      </c>
      <c r="U148" s="19">
        <v>0</v>
      </c>
      <c r="V148" s="33" t="s">
        <v>41</v>
      </c>
      <c r="W148" s="14">
        <f>(U148/U$183)*100</f>
        <v>0</v>
      </c>
      <c r="X148" s="18">
        <v>0</v>
      </c>
      <c r="Y148" s="18">
        <v>0</v>
      </c>
      <c r="Z148" s="13" t="e">
        <f t="shared" si="158"/>
        <v>#DIV/0!</v>
      </c>
      <c r="AA148" s="18">
        <v>0</v>
      </c>
      <c r="AB148" s="18">
        <v>0</v>
      </c>
      <c r="AC148" s="13" t="e">
        <f t="shared" si="159"/>
        <v>#DIV/0!</v>
      </c>
      <c r="AD148" s="14">
        <f>(AB148/AB$183)*100</f>
        <v>0</v>
      </c>
    </row>
    <row r="149" spans="1:30">
      <c r="A149" s="26"/>
      <c r="B149" s="10" t="s">
        <v>23</v>
      </c>
      <c r="C149" s="18">
        <v>1.0371883590000004</v>
      </c>
      <c r="D149" s="18">
        <v>10.734513790999998</v>
      </c>
      <c r="E149" s="13">
        <f t="shared" si="152"/>
        <v>934.96281054963083</v>
      </c>
      <c r="F149" s="18">
        <v>10.83299073288136</v>
      </c>
      <c r="G149" s="18">
        <v>76.109810042254281</v>
      </c>
      <c r="H149" s="13">
        <f t="shared" si="153"/>
        <v>602.57431136941989</v>
      </c>
      <c r="I149" s="14">
        <f>(G149/G$184)*100</f>
        <v>1.7701436176137342</v>
      </c>
      <c r="J149" s="19">
        <v>0</v>
      </c>
      <c r="K149" s="19">
        <v>42</v>
      </c>
      <c r="L149" s="33" t="s">
        <v>41</v>
      </c>
      <c r="M149" s="19">
        <v>10</v>
      </c>
      <c r="N149" s="19">
        <v>89</v>
      </c>
      <c r="O149" s="13">
        <f t="shared" si="155"/>
        <v>790</v>
      </c>
      <c r="P149" s="14">
        <f>(N149/N$184)*100</f>
        <v>0.43510144219017349</v>
      </c>
      <c r="Q149" s="15">
        <v>69249</v>
      </c>
      <c r="R149" s="15">
        <v>303357</v>
      </c>
      <c r="S149" s="13">
        <f t="shared" si="156"/>
        <v>338.06697569639994</v>
      </c>
      <c r="T149" s="19">
        <v>560171</v>
      </c>
      <c r="U149" s="19">
        <v>1962285</v>
      </c>
      <c r="V149" s="13">
        <f t="shared" si="157"/>
        <v>250.301068780783</v>
      </c>
      <c r="W149" s="14">
        <f>(U149/U$184)*100</f>
        <v>3.9022662072657517</v>
      </c>
      <c r="X149" s="18">
        <v>809.75290290000009</v>
      </c>
      <c r="Y149" s="18">
        <v>6530.4461564000012</v>
      </c>
      <c r="Z149" s="13">
        <f t="shared" si="158"/>
        <v>706.47394199048335</v>
      </c>
      <c r="AA149" s="18">
        <v>7664.9365641020004</v>
      </c>
      <c r="AB149" s="18">
        <v>15303.578604400001</v>
      </c>
      <c r="AC149" s="13">
        <f t="shared" si="159"/>
        <v>99.656950535935977</v>
      </c>
      <c r="AD149" s="14">
        <f>(AB149/AB$184)*100</f>
        <v>1.2672590186436699</v>
      </c>
    </row>
    <row r="150" spans="1:30">
      <c r="A150" s="26"/>
      <c r="B150" s="10"/>
      <c r="C150" s="18"/>
      <c r="D150" s="18"/>
      <c r="E150" s="13"/>
      <c r="F150" s="18"/>
      <c r="G150" s="18"/>
      <c r="H150" s="13"/>
      <c r="I150" s="14"/>
      <c r="J150" s="19"/>
      <c r="K150" s="19"/>
      <c r="L150" s="13"/>
      <c r="M150" s="19"/>
      <c r="N150" s="19"/>
      <c r="O150" s="13"/>
      <c r="P150" s="14"/>
      <c r="Q150" s="15"/>
      <c r="R150" s="15"/>
      <c r="S150" s="13"/>
      <c r="T150" s="19"/>
      <c r="U150" s="19"/>
      <c r="V150" s="13"/>
      <c r="W150" s="14"/>
      <c r="X150" s="18"/>
      <c r="Y150" s="18"/>
      <c r="Z150" s="13"/>
      <c r="AA150" s="18"/>
      <c r="AB150" s="18"/>
      <c r="AC150" s="13"/>
      <c r="AD150" s="14"/>
    </row>
    <row r="151" spans="1:30" ht="15">
      <c r="A151" s="26">
        <v>22</v>
      </c>
      <c r="B151" s="5" t="s">
        <v>39</v>
      </c>
      <c r="C151" s="6">
        <f>C152+C153+C154+C155+C156</f>
        <v>106.08499546199997</v>
      </c>
      <c r="D151" s="6">
        <f>D152+D153+D154+D155+D156</f>
        <v>156.92225908699999</v>
      </c>
      <c r="E151" s="7">
        <f t="shared" ref="E151:E156" si="160">((D151-C151)/C151)*100</f>
        <v>47.921257293365407</v>
      </c>
      <c r="F151" s="6">
        <f>F152+F153+F154+F155+F156</f>
        <v>547.06828967899992</v>
      </c>
      <c r="G151" s="6">
        <f>G152+G153+G154+G155+G156</f>
        <v>728.29783837299999</v>
      </c>
      <c r="H151" s="7">
        <f t="shared" ref="H151:H156" si="161">((G151-F151)/F151)*100</f>
        <v>33.127408792116078</v>
      </c>
      <c r="I151" s="8">
        <f>(G151/G$179)*100</f>
        <v>0.38121517779426323</v>
      </c>
      <c r="J151" s="9">
        <f>J152+J153+J154+J155+J156</f>
        <v>9542</v>
      </c>
      <c r="K151" s="9">
        <f>K152+K153+K154+K155+K156</f>
        <v>13643</v>
      </c>
      <c r="L151" s="7">
        <f t="shared" ref="L151:L156" si="162">((K151-J151)/J151)*100</f>
        <v>42.978411234542023</v>
      </c>
      <c r="M151" s="9">
        <f>M152+M153+M154+M155+M156</f>
        <v>57526</v>
      </c>
      <c r="N151" s="9">
        <f>N152+N153+N154+N155+N156</f>
        <v>63574</v>
      </c>
      <c r="O151" s="7">
        <f t="shared" ref="O151:O156" si="163">((N151-M151)/M151)*100</f>
        <v>10.513506935994158</v>
      </c>
      <c r="P151" s="8">
        <f>(N151/N$179)*100</f>
        <v>0.38989295698427173</v>
      </c>
      <c r="Q151" s="9">
        <f>Q152+Q153+Q154+Q155+Q156</f>
        <v>123164</v>
      </c>
      <c r="R151" s="9">
        <f>R152+R153+R154+R155+R156</f>
        <v>720336</v>
      </c>
      <c r="S151" s="7">
        <f t="shared" ref="S151:S156" si="164">((R151-Q151)/Q151)*100</f>
        <v>484.85921210743402</v>
      </c>
      <c r="T151" s="9">
        <f>T152+T153+T154+T155+T156</f>
        <v>1048901</v>
      </c>
      <c r="U151" s="9">
        <f>U152+U153+U154+U155+U156</f>
        <v>2978386</v>
      </c>
      <c r="V151" s="7">
        <f t="shared" ref="V151:V156" si="165">((U151-T151)/T151)*100</f>
        <v>183.95301367812596</v>
      </c>
      <c r="W151" s="8">
        <f>(U151/U$179)*100</f>
        <v>2.8905602577308001</v>
      </c>
      <c r="X151" s="6">
        <f>X152+X153+X154+X155+X156</f>
        <v>4020.1861428999996</v>
      </c>
      <c r="Y151" s="6">
        <f>Y152+Y153+Y154+Y155+Y156</f>
        <v>14683.6043964</v>
      </c>
      <c r="Z151" s="7">
        <f t="shared" ref="Z151:Z156" si="166">((Y151-X151)/X151)*100</f>
        <v>265.24687848925925</v>
      </c>
      <c r="AA151" s="6">
        <f>AA152+AA153+AA154+AA155+AA156</f>
        <v>28927.043349100008</v>
      </c>
      <c r="AB151" s="6">
        <f>AB152+AB153+AB154+AB155+AB156</f>
        <v>69303.466246600001</v>
      </c>
      <c r="AC151" s="7">
        <f t="shared" ref="AC151:AC156" si="167">((AB151-AA151)/AA151)*100</f>
        <v>139.58019286736473</v>
      </c>
      <c r="AD151" s="8">
        <f>(AB151/AB$179)*100</f>
        <v>2.1855924576243639</v>
      </c>
    </row>
    <row r="152" spans="1:30">
      <c r="A152" s="26"/>
      <c r="B152" s="27" t="s">
        <v>2</v>
      </c>
      <c r="C152" s="18">
        <v>14.799649050000001</v>
      </c>
      <c r="D152" s="18">
        <v>23.0686848</v>
      </c>
      <c r="E152" s="13">
        <f t="shared" si="160"/>
        <v>55.873188087524262</v>
      </c>
      <c r="F152" s="18">
        <v>63.367257949999996</v>
      </c>
      <c r="G152" s="18">
        <v>127.75421546</v>
      </c>
      <c r="H152" s="13">
        <f t="shared" si="161"/>
        <v>101.60918997126971</v>
      </c>
      <c r="I152" s="14">
        <f>(G152/G$180)*100</f>
        <v>0.40046290665023798</v>
      </c>
      <c r="J152" s="19">
        <v>267</v>
      </c>
      <c r="K152" s="19">
        <v>446</v>
      </c>
      <c r="L152" s="13">
        <f t="shared" si="162"/>
        <v>67.041198501872657</v>
      </c>
      <c r="M152" s="19">
        <v>1378</v>
      </c>
      <c r="N152" s="19">
        <v>2468</v>
      </c>
      <c r="O152" s="13">
        <f t="shared" si="163"/>
        <v>79.100145137880986</v>
      </c>
      <c r="P152" s="14">
        <f>(N152/N$180)*100</f>
        <v>0.30373814522818515</v>
      </c>
      <c r="Q152" s="15">
        <v>0</v>
      </c>
      <c r="R152" s="15">
        <v>0</v>
      </c>
      <c r="S152" s="33" t="s">
        <v>41</v>
      </c>
      <c r="T152" s="19">
        <v>0</v>
      </c>
      <c r="U152" s="19">
        <v>0</v>
      </c>
      <c r="V152" s="33" t="s">
        <v>41</v>
      </c>
      <c r="W152" s="33" t="s">
        <v>41</v>
      </c>
      <c r="X152" s="18">
        <v>9.7396253999999995</v>
      </c>
      <c r="Y152" s="18">
        <v>34.327678999999996</v>
      </c>
      <c r="Z152" s="13">
        <f t="shared" si="166"/>
        <v>252.45379149797688</v>
      </c>
      <c r="AA152" s="18">
        <v>47.672018299999998</v>
      </c>
      <c r="AB152" s="18">
        <v>299.8912229</v>
      </c>
      <c r="AC152" s="13">
        <f t="shared" si="167"/>
        <v>529.07179849777833</v>
      </c>
      <c r="AD152" s="14">
        <f>(AB152/AB$180)*100</f>
        <v>1.1294495637881026</v>
      </c>
    </row>
    <row r="153" spans="1:30">
      <c r="A153" s="26"/>
      <c r="B153" s="27" t="s">
        <v>3</v>
      </c>
      <c r="C153" s="18">
        <v>75.535308279999967</v>
      </c>
      <c r="D153" s="18">
        <v>98.467048949999992</v>
      </c>
      <c r="E153" s="13">
        <f t="shared" si="160"/>
        <v>30.358968795089737</v>
      </c>
      <c r="F153" s="18">
        <v>395.91280084999994</v>
      </c>
      <c r="G153" s="18">
        <v>424.07898280000001</v>
      </c>
      <c r="H153" s="13">
        <f t="shared" si="161"/>
        <v>7.1142387640735629</v>
      </c>
      <c r="I153" s="14">
        <f>(G153/G$181)*100</f>
        <v>0.94791122526273697</v>
      </c>
      <c r="J153" s="19">
        <v>9275</v>
      </c>
      <c r="K153" s="19">
        <v>13194</v>
      </c>
      <c r="L153" s="13">
        <f t="shared" si="162"/>
        <v>42.253369272237194</v>
      </c>
      <c r="M153" s="19">
        <v>56135</v>
      </c>
      <c r="N153" s="19">
        <v>61091</v>
      </c>
      <c r="O153" s="13">
        <f t="shared" si="163"/>
        <v>8.8287164870401718</v>
      </c>
      <c r="P153" s="14">
        <f>(N153/N$181)*100</f>
        <v>0.39498896583508053</v>
      </c>
      <c r="Q153" s="20">
        <v>0</v>
      </c>
      <c r="R153" s="20">
        <v>0</v>
      </c>
      <c r="S153" s="33" t="s">
        <v>41</v>
      </c>
      <c r="T153" s="19">
        <v>0</v>
      </c>
      <c r="U153" s="19">
        <v>0</v>
      </c>
      <c r="V153" s="33" t="s">
        <v>41</v>
      </c>
      <c r="W153" s="33" t="s">
        <v>41</v>
      </c>
      <c r="X153" s="18">
        <v>875.55877349999992</v>
      </c>
      <c r="Y153" s="18">
        <v>1155.9282853</v>
      </c>
      <c r="Z153" s="13">
        <f t="shared" si="166"/>
        <v>32.021780865633701</v>
      </c>
      <c r="AA153" s="18">
        <v>4851.3300838000005</v>
      </c>
      <c r="AB153" s="18">
        <v>5390.1504350000005</v>
      </c>
      <c r="AC153" s="13">
        <f t="shared" si="167"/>
        <v>11.106652029291464</v>
      </c>
      <c r="AD153" s="14">
        <f>(AB153/AB$181)*100</f>
        <v>0.41938682819028456</v>
      </c>
    </row>
    <row r="154" spans="1:30">
      <c r="A154" s="26"/>
      <c r="B154" s="27" t="s">
        <v>4</v>
      </c>
      <c r="C154" s="18">
        <v>13.321152099999999</v>
      </c>
      <c r="D154" s="18">
        <v>22.092860399999999</v>
      </c>
      <c r="E154" s="13">
        <f t="shared" si="160"/>
        <v>65.847970461954276</v>
      </c>
      <c r="F154" s="18">
        <v>57.691422599999996</v>
      </c>
      <c r="G154" s="18">
        <v>90.942828551999995</v>
      </c>
      <c r="H154" s="13">
        <f t="shared" si="161"/>
        <v>57.636654555299529</v>
      </c>
      <c r="I154" s="14">
        <f>(G154/G$182)*100</f>
        <v>8.6712554569155248E-2</v>
      </c>
      <c r="J154" s="19">
        <v>0</v>
      </c>
      <c r="K154" s="19">
        <v>0</v>
      </c>
      <c r="L154" s="33" t="s">
        <v>41</v>
      </c>
      <c r="M154" s="19">
        <v>0</v>
      </c>
      <c r="N154" s="19">
        <v>2</v>
      </c>
      <c r="O154" s="33" t="s">
        <v>41</v>
      </c>
      <c r="P154" s="14">
        <f>(N154/N$182)*100</f>
        <v>0.2012072434607646</v>
      </c>
      <c r="Q154" s="15">
        <v>4326</v>
      </c>
      <c r="R154" s="15">
        <v>8848</v>
      </c>
      <c r="S154" s="13">
        <f t="shared" si="164"/>
        <v>104.53074433656957</v>
      </c>
      <c r="T154" s="19">
        <v>26219</v>
      </c>
      <c r="U154" s="19">
        <v>49153</v>
      </c>
      <c r="V154" s="13">
        <f t="shared" si="165"/>
        <v>87.470918036538393</v>
      </c>
      <c r="W154" s="14">
        <f>(U154/U$182)*100</f>
        <v>9.7410358510468323E-2</v>
      </c>
      <c r="X154" s="18">
        <v>573.13729999999998</v>
      </c>
      <c r="Y154" s="18">
        <v>1157.7524000000001</v>
      </c>
      <c r="Z154" s="13">
        <f t="shared" si="166"/>
        <v>102.00262659575638</v>
      </c>
      <c r="AA154" s="18">
        <v>2826.6435999999999</v>
      </c>
      <c r="AB154" s="18">
        <v>5233.5163000000002</v>
      </c>
      <c r="AC154" s="13">
        <f t="shared" si="167"/>
        <v>85.149493201053033</v>
      </c>
      <c r="AD154" s="14">
        <f>(AB154/AB$182)*100</f>
        <v>0.92005861183653026</v>
      </c>
    </row>
    <row r="155" spans="1:30" s="3" customFormat="1" ht="15">
      <c r="A155" s="26"/>
      <c r="B155" s="27" t="s">
        <v>5</v>
      </c>
      <c r="C155" s="18">
        <v>0.208800916</v>
      </c>
      <c r="D155" s="18">
        <v>9.2130916999999993E-2</v>
      </c>
      <c r="E155" s="13">
        <f t="shared" si="160"/>
        <v>-55.8761911753299</v>
      </c>
      <c r="F155" s="18">
        <v>1.2794500740000001</v>
      </c>
      <c r="G155" s="18">
        <v>0.96396999599999988</v>
      </c>
      <c r="H155" s="13">
        <f t="shared" si="161"/>
        <v>-24.657474676889986</v>
      </c>
      <c r="I155" s="14">
        <f>(G155/G$183)*100</f>
        <v>1.843735299416532E-2</v>
      </c>
      <c r="J155" s="19">
        <v>0</v>
      </c>
      <c r="K155" s="19">
        <v>0</v>
      </c>
      <c r="L155" s="33" t="s">
        <v>41</v>
      </c>
      <c r="M155" s="19">
        <v>0</v>
      </c>
      <c r="N155" s="19">
        <v>0</v>
      </c>
      <c r="O155" s="33" t="s">
        <v>41</v>
      </c>
      <c r="P155" s="14">
        <f>(N155/N$183)*100</f>
        <v>0</v>
      </c>
      <c r="Q155" s="15">
        <v>86</v>
      </c>
      <c r="R155" s="15">
        <v>55</v>
      </c>
      <c r="S155" s="13">
        <f t="shared" si="164"/>
        <v>-36.046511627906973</v>
      </c>
      <c r="T155" s="19">
        <v>630</v>
      </c>
      <c r="U155" s="19">
        <v>618</v>
      </c>
      <c r="V155" s="13">
        <f t="shared" si="165"/>
        <v>-1.9047619047619049</v>
      </c>
      <c r="W155" s="14">
        <f>(U155/U$183)*100</f>
        <v>2.6953260952051979E-2</v>
      </c>
      <c r="X155" s="18">
        <v>26.533000000000001</v>
      </c>
      <c r="Y155" s="18">
        <v>16.123000000000001</v>
      </c>
      <c r="Z155" s="13">
        <f t="shared" si="166"/>
        <v>-39.234161233181318</v>
      </c>
      <c r="AA155" s="18">
        <v>175.57389999999998</v>
      </c>
      <c r="AB155" s="18">
        <v>168.74050000000003</v>
      </c>
      <c r="AC155" s="13">
        <f t="shared" si="167"/>
        <v>-3.892036344809767</v>
      </c>
      <c r="AD155" s="14">
        <f>(AB155/AB$183)*100</f>
        <v>0.20406567876552478</v>
      </c>
    </row>
    <row r="156" spans="1:30">
      <c r="A156" s="26"/>
      <c r="B156" s="10" t="s">
        <v>23</v>
      </c>
      <c r="C156" s="18">
        <v>2.2200851160000008</v>
      </c>
      <c r="D156" s="18">
        <v>13.201534020000006</v>
      </c>
      <c r="E156" s="13">
        <f t="shared" si="160"/>
        <v>494.64089574122437</v>
      </c>
      <c r="F156" s="18">
        <v>28.817358205000005</v>
      </c>
      <c r="G156" s="18">
        <v>84.557841565000004</v>
      </c>
      <c r="H156" s="13">
        <f t="shared" si="161"/>
        <v>193.42676370080534</v>
      </c>
      <c r="I156" s="14">
        <f>(G156/G$184)*100</f>
        <v>1.9666258985849487</v>
      </c>
      <c r="J156" s="19">
        <v>0</v>
      </c>
      <c r="K156" s="19">
        <v>3</v>
      </c>
      <c r="L156" s="33" t="s">
        <v>41</v>
      </c>
      <c r="M156" s="19">
        <v>13</v>
      </c>
      <c r="N156" s="19">
        <v>13</v>
      </c>
      <c r="O156" s="13">
        <f t="shared" si="163"/>
        <v>0</v>
      </c>
      <c r="P156" s="14">
        <f>(N156/N$184)*100</f>
        <v>6.355414324126131E-2</v>
      </c>
      <c r="Q156" s="15">
        <v>118752</v>
      </c>
      <c r="R156" s="15">
        <v>711433</v>
      </c>
      <c r="S156" s="13">
        <f t="shared" si="164"/>
        <v>499.09138372406358</v>
      </c>
      <c r="T156" s="19">
        <v>1022052</v>
      </c>
      <c r="U156" s="19">
        <v>2928615</v>
      </c>
      <c r="V156" s="13">
        <f t="shared" si="165"/>
        <v>186.54266123445774</v>
      </c>
      <c r="W156" s="14">
        <f>(U156/U$184)*100</f>
        <v>5.8239426732567336</v>
      </c>
      <c r="X156" s="18">
        <v>2535.2174439999999</v>
      </c>
      <c r="Y156" s="18">
        <v>12319.473032100001</v>
      </c>
      <c r="Z156" s="13">
        <f t="shared" si="166"/>
        <v>385.93358574650136</v>
      </c>
      <c r="AA156" s="18">
        <v>21025.823747000006</v>
      </c>
      <c r="AB156" s="18">
        <v>58211.167788699997</v>
      </c>
      <c r="AC156" s="13">
        <f t="shared" si="167"/>
        <v>176.85558715389521</v>
      </c>
      <c r="AD156" s="14">
        <f>(AB156/AB$184)*100</f>
        <v>4.8203514532738376</v>
      </c>
    </row>
    <row r="157" spans="1:30">
      <c r="A157" s="26"/>
      <c r="B157" s="10"/>
      <c r="C157" s="18"/>
      <c r="D157" s="18"/>
      <c r="E157" s="13"/>
      <c r="F157" s="18"/>
      <c r="G157" s="18"/>
      <c r="H157" s="13"/>
      <c r="I157" s="14"/>
      <c r="J157" s="19"/>
      <c r="K157" s="19"/>
      <c r="L157" s="13"/>
      <c r="M157" s="19"/>
      <c r="N157" s="19"/>
      <c r="O157" s="13"/>
      <c r="P157" s="14"/>
      <c r="Q157" s="15"/>
      <c r="R157" s="15"/>
      <c r="S157" s="13"/>
      <c r="T157" s="19"/>
      <c r="U157" s="19"/>
      <c r="V157" s="13"/>
      <c r="W157" s="14"/>
      <c r="X157" s="18"/>
      <c r="Y157" s="18"/>
      <c r="Z157" s="13"/>
      <c r="AA157" s="18"/>
      <c r="AB157" s="18"/>
      <c r="AC157" s="13"/>
      <c r="AD157" s="14"/>
    </row>
    <row r="158" spans="1:30" ht="15">
      <c r="A158" s="26">
        <v>23</v>
      </c>
      <c r="B158" s="5" t="s">
        <v>30</v>
      </c>
      <c r="C158" s="6">
        <f>C159+C160+C161+C162+C163</f>
        <v>399.02303162500056</v>
      </c>
      <c r="D158" s="6">
        <f>D159+D160+D161+D162+D163</f>
        <v>440.67100048499992</v>
      </c>
      <c r="E158" s="7">
        <f t="shared" ref="E158:E163" si="168">((D158-C158)/C158)*100</f>
        <v>10.437484946768656</v>
      </c>
      <c r="F158" s="6">
        <f>F159+F160+F161+F162+F163</f>
        <v>2172.7662501940008</v>
      </c>
      <c r="G158" s="6">
        <f>G159+G160+G161+G162+G163</f>
        <v>2644.3728699390003</v>
      </c>
      <c r="H158" s="7">
        <f t="shared" ref="H158:H163" si="169">((G158-F158)/F158)*100</f>
        <v>21.705354623530763</v>
      </c>
      <c r="I158" s="8">
        <f>(G158/G$179)*100</f>
        <v>1.3841522254413632</v>
      </c>
      <c r="J158" s="9">
        <f>J159+J160+J161+J162+J163</f>
        <v>56471</v>
      </c>
      <c r="K158" s="9">
        <f>K159+K160+K161+K162+K163</f>
        <v>42215</v>
      </c>
      <c r="L158" s="7">
        <f t="shared" ref="L158:L163" si="170">((K158-J158)/J158)*100</f>
        <v>-25.244815923217228</v>
      </c>
      <c r="M158" s="9">
        <f>M159+M160+M161+M162+M163</f>
        <v>324155</v>
      </c>
      <c r="N158" s="9">
        <f>N159+N160+N161+N162+N163</f>
        <v>303534</v>
      </c>
      <c r="O158" s="7">
        <f t="shared" ref="O158:O163" si="171">((N158-M158)/M158)*100</f>
        <v>-6.361462880412148</v>
      </c>
      <c r="P158" s="8">
        <f>(N158/N$179)*100</f>
        <v>1.8615435367487327</v>
      </c>
      <c r="Q158" s="9">
        <f>Q159+Q160+Q161+Q162+Q163</f>
        <v>34293</v>
      </c>
      <c r="R158" s="9">
        <f>R159+R160+R161+R162+R163</f>
        <v>36789</v>
      </c>
      <c r="S158" s="7">
        <f t="shared" ref="S158:S163" si="172">((R158-Q158)/Q158)*100</f>
        <v>7.2784533286676583</v>
      </c>
      <c r="T158" s="9">
        <f>T159+T160+T161+T162+T163</f>
        <v>356691</v>
      </c>
      <c r="U158" s="9">
        <f>U159+U160+U161+U162+U163</f>
        <v>345781</v>
      </c>
      <c r="V158" s="7">
        <f t="shared" ref="V158:V163" si="173">((U158-T158)/T158)*100</f>
        <v>-3.0586698290677368</v>
      </c>
      <c r="W158" s="8">
        <f>(U158/U$179)*100</f>
        <v>0.33558471483495211</v>
      </c>
      <c r="X158" s="6">
        <f>X159+X160+X161+X162+X163</f>
        <v>24228.582688339</v>
      </c>
      <c r="Y158" s="6">
        <f>Y159+Y160+Y161+Y162+Y163</f>
        <v>19829.579727129989</v>
      </c>
      <c r="Z158" s="7">
        <f t="shared" ref="Z158:Z163" si="174">((Y158-X158)/X158)*100</f>
        <v>-18.15625378419767</v>
      </c>
      <c r="AA158" s="6">
        <f>AA159+AA160+AA161+AA162+AA163</f>
        <v>188901.471641652</v>
      </c>
      <c r="AB158" s="6">
        <f>AB159+AB160+AB161+AB162+AB163</f>
        <v>174176.11665868905</v>
      </c>
      <c r="AC158" s="7">
        <f t="shared" ref="AC158:AC163" si="175">((AB158-AA158)/AA158)*100</f>
        <v>-7.7952568897383152</v>
      </c>
      <c r="AD158" s="8">
        <f>(AB158/AB$179)*100</f>
        <v>5.4929143877591837</v>
      </c>
    </row>
    <row r="159" spans="1:30" s="3" customFormat="1" ht="15">
      <c r="A159" s="26"/>
      <c r="B159" s="27" t="s">
        <v>2</v>
      </c>
      <c r="C159" s="18">
        <v>54.204724306999999</v>
      </c>
      <c r="D159" s="18">
        <v>69.143273899999997</v>
      </c>
      <c r="E159" s="13">
        <f t="shared" si="168"/>
        <v>27.559497412794393</v>
      </c>
      <c r="F159" s="18">
        <v>320.24550080700004</v>
      </c>
      <c r="G159" s="18">
        <v>487.84733650800001</v>
      </c>
      <c r="H159" s="13">
        <f t="shared" si="169"/>
        <v>52.335422442673853</v>
      </c>
      <c r="I159" s="14">
        <f>(G159/G$180)*100</f>
        <v>1.5292236085997442</v>
      </c>
      <c r="J159" s="19">
        <v>290</v>
      </c>
      <c r="K159" s="19">
        <v>389</v>
      </c>
      <c r="L159" s="13">
        <f t="shared" si="170"/>
        <v>34.137931034482762</v>
      </c>
      <c r="M159" s="19">
        <v>1989</v>
      </c>
      <c r="N159" s="19">
        <v>2953</v>
      </c>
      <c r="O159" s="13">
        <f t="shared" si="171"/>
        <v>48.466566113624935</v>
      </c>
      <c r="P159" s="14">
        <f>(N159/N$180)*100</f>
        <v>0.36342736744685195</v>
      </c>
      <c r="Q159" s="15">
        <v>0</v>
      </c>
      <c r="R159" s="15">
        <v>0</v>
      </c>
      <c r="S159" s="33" t="s">
        <v>41</v>
      </c>
      <c r="T159" s="19">
        <v>0</v>
      </c>
      <c r="U159" s="19">
        <v>0</v>
      </c>
      <c r="V159" s="33" t="s">
        <v>41</v>
      </c>
      <c r="W159" s="33" t="s">
        <v>41</v>
      </c>
      <c r="X159" s="18">
        <v>472.39556300000004</v>
      </c>
      <c r="Y159" s="18">
        <v>427.22587299999986</v>
      </c>
      <c r="Z159" s="13">
        <f t="shared" si="174"/>
        <v>-9.5618362105573311</v>
      </c>
      <c r="AA159" s="18">
        <v>1076.295934</v>
      </c>
      <c r="AB159" s="18">
        <v>3095.3536619999995</v>
      </c>
      <c r="AC159" s="13">
        <f t="shared" si="175"/>
        <v>187.59317620910008</v>
      </c>
      <c r="AD159" s="14">
        <f>(AB159/AB$180)*100</f>
        <v>11.657713118471548</v>
      </c>
    </row>
    <row r="160" spans="1:30">
      <c r="A160" s="26"/>
      <c r="B160" s="27" t="s">
        <v>3</v>
      </c>
      <c r="C160" s="18">
        <v>333.72562142400056</v>
      </c>
      <c r="D160" s="18">
        <v>361.56885710999995</v>
      </c>
      <c r="E160" s="13">
        <f t="shared" si="168"/>
        <v>8.3431519483559153</v>
      </c>
      <c r="F160" s="18">
        <v>1757.6419895350007</v>
      </c>
      <c r="G160" s="18">
        <v>2061.5346372529998</v>
      </c>
      <c r="H160" s="13">
        <f t="shared" si="169"/>
        <v>17.289792206113404</v>
      </c>
      <c r="I160" s="14">
        <f>(G160/G$181)*100</f>
        <v>4.6079902640250889</v>
      </c>
      <c r="J160" s="19">
        <v>56162</v>
      </c>
      <c r="K160" s="19">
        <v>41792</v>
      </c>
      <c r="L160" s="13">
        <f t="shared" si="170"/>
        <v>-25.586695630497491</v>
      </c>
      <c r="M160" s="19">
        <v>321989</v>
      </c>
      <c r="N160" s="19">
        <v>300351</v>
      </c>
      <c r="O160" s="13">
        <f t="shared" si="171"/>
        <v>-6.7201053452136561</v>
      </c>
      <c r="P160" s="14">
        <f>(N160/N$181)*100</f>
        <v>1.941944490637447</v>
      </c>
      <c r="Q160" s="15">
        <v>0</v>
      </c>
      <c r="R160" s="15">
        <v>0</v>
      </c>
      <c r="S160" s="33" t="s">
        <v>41</v>
      </c>
      <c r="T160" s="19">
        <v>0</v>
      </c>
      <c r="U160" s="19">
        <v>0</v>
      </c>
      <c r="V160" s="33" t="s">
        <v>41</v>
      </c>
      <c r="W160" s="33" t="s">
        <v>41</v>
      </c>
      <c r="X160" s="18">
        <v>21665.039152600002</v>
      </c>
      <c r="Y160" s="18">
        <v>16087.214500399989</v>
      </c>
      <c r="Z160" s="13">
        <f t="shared" si="174"/>
        <v>-25.745740004954587</v>
      </c>
      <c r="AA160" s="18">
        <v>132282.52752599999</v>
      </c>
      <c r="AB160" s="18">
        <v>137694.38776090002</v>
      </c>
      <c r="AC160" s="13">
        <f t="shared" si="175"/>
        <v>4.0911376098678893</v>
      </c>
      <c r="AD160" s="14">
        <f>(AB160/AB$181)*100</f>
        <v>10.713469547654098</v>
      </c>
    </row>
    <row r="161" spans="1:30">
      <c r="A161" s="26"/>
      <c r="B161" s="27" t="s">
        <v>4</v>
      </c>
      <c r="C161" s="18">
        <v>2.73019699</v>
      </c>
      <c r="D161" s="18">
        <v>4.081095285</v>
      </c>
      <c r="E161" s="13">
        <f t="shared" si="168"/>
        <v>49.479883684143971</v>
      </c>
      <c r="F161" s="18">
        <v>31.207347816999999</v>
      </c>
      <c r="G161" s="18">
        <v>16.045649177999998</v>
      </c>
      <c r="H161" s="13">
        <f t="shared" si="169"/>
        <v>-48.583746135391756</v>
      </c>
      <c r="I161" s="14">
        <f>(G161/G$182)*100</f>
        <v>1.529927375361196E-2</v>
      </c>
      <c r="J161" s="19">
        <v>0</v>
      </c>
      <c r="K161" s="19">
        <v>0</v>
      </c>
      <c r="L161" s="33" t="s">
        <v>41</v>
      </c>
      <c r="M161" s="19">
        <v>0</v>
      </c>
      <c r="N161" s="19">
        <v>1</v>
      </c>
      <c r="O161" s="33" t="s">
        <v>41</v>
      </c>
      <c r="P161" s="14">
        <f>(N161/N$182)*100</f>
        <v>0.1006036217303823</v>
      </c>
      <c r="Q161" s="15">
        <v>4018</v>
      </c>
      <c r="R161" s="15">
        <v>3102</v>
      </c>
      <c r="S161" s="13">
        <f t="shared" si="172"/>
        <v>-22.797411647585864</v>
      </c>
      <c r="T161" s="19">
        <v>36239</v>
      </c>
      <c r="U161" s="19">
        <v>16138</v>
      </c>
      <c r="V161" s="13">
        <f t="shared" si="173"/>
        <v>-55.467866111095773</v>
      </c>
      <c r="W161" s="14">
        <f>(U161/U$182)*100</f>
        <v>3.1981941400157421E-2</v>
      </c>
      <c r="X161" s="18">
        <v>280.12694650000003</v>
      </c>
      <c r="Y161" s="18">
        <v>282.15579400000001</v>
      </c>
      <c r="Z161" s="13">
        <f t="shared" si="174"/>
        <v>0.72426002758716512</v>
      </c>
      <c r="AA161" s="18">
        <v>2649.7963633299996</v>
      </c>
      <c r="AB161" s="18">
        <v>1200.2440098</v>
      </c>
      <c r="AC161" s="13">
        <f t="shared" si="175"/>
        <v>-54.704292510551525</v>
      </c>
      <c r="AD161" s="14">
        <f>(AB161/AB$182)*100</f>
        <v>0.21100437530340715</v>
      </c>
    </row>
    <row r="162" spans="1:30">
      <c r="A162" s="26"/>
      <c r="B162" s="27" t="s">
        <v>5</v>
      </c>
      <c r="C162" s="18">
        <v>7.3331270650000011</v>
      </c>
      <c r="D162" s="18">
        <v>2.2569076899999998</v>
      </c>
      <c r="E162" s="13">
        <f t="shared" si="168"/>
        <v>-69.223120368772712</v>
      </c>
      <c r="F162" s="18">
        <v>44.973218573000004</v>
      </c>
      <c r="G162" s="18">
        <v>44.684909480999998</v>
      </c>
      <c r="H162" s="13">
        <f t="shared" si="169"/>
        <v>-0.6410683983669655</v>
      </c>
      <c r="I162" s="14">
        <f>(G162/G$183)*100</f>
        <v>0.85466503421494644</v>
      </c>
      <c r="J162" s="19">
        <v>1</v>
      </c>
      <c r="K162" s="19">
        <v>2</v>
      </c>
      <c r="L162" s="13">
        <f t="shared" si="170"/>
        <v>100</v>
      </c>
      <c r="M162" s="19">
        <v>55</v>
      </c>
      <c r="N162" s="19">
        <v>43</v>
      </c>
      <c r="O162" s="13">
        <f t="shared" si="171"/>
        <v>-21.818181818181817</v>
      </c>
      <c r="P162" s="14">
        <f>(N162/N$183)*100</f>
        <v>0.85965613754498194</v>
      </c>
      <c r="Q162" s="20">
        <v>2431</v>
      </c>
      <c r="R162" s="20">
        <v>9256</v>
      </c>
      <c r="S162" s="13">
        <f t="shared" si="172"/>
        <v>280.74866310160428</v>
      </c>
      <c r="T162" s="19">
        <v>45477</v>
      </c>
      <c r="U162" s="19">
        <v>42051</v>
      </c>
      <c r="V162" s="13">
        <f t="shared" si="173"/>
        <v>-7.5334784616399499</v>
      </c>
      <c r="W162" s="14">
        <f>(U162/U$183)*100</f>
        <v>1.8339993143927795</v>
      </c>
      <c r="X162" s="18">
        <v>6.2100000000000002E-2</v>
      </c>
      <c r="Y162" s="18">
        <v>1.0237000000000001</v>
      </c>
      <c r="Z162" s="13">
        <f t="shared" si="174"/>
        <v>1548.4702093397746</v>
      </c>
      <c r="AA162" s="18">
        <v>16.179000000000002</v>
      </c>
      <c r="AB162" s="18">
        <v>18.206099999999999</v>
      </c>
      <c r="AC162" s="13">
        <f t="shared" si="175"/>
        <v>12.529204524383442</v>
      </c>
      <c r="AD162" s="14">
        <f>(AB162/AB$183)*100</f>
        <v>2.2017477453089331E-2</v>
      </c>
    </row>
    <row r="163" spans="1:30">
      <c r="A163" s="26"/>
      <c r="B163" s="10" t="s">
        <v>23</v>
      </c>
      <c r="C163" s="18">
        <v>1.029361838999999</v>
      </c>
      <c r="D163" s="18">
        <v>3.6208664999999649</v>
      </c>
      <c r="E163" s="13">
        <f t="shared" si="168"/>
        <v>251.75837716284028</v>
      </c>
      <c r="F163" s="18">
        <v>18.698193462000066</v>
      </c>
      <c r="G163" s="18">
        <v>34.260337519000366</v>
      </c>
      <c r="H163" s="13">
        <f t="shared" si="169"/>
        <v>83.22806205116504</v>
      </c>
      <c r="I163" s="14">
        <f>(G163/G$184)*100</f>
        <v>0.79681867242713988</v>
      </c>
      <c r="J163" s="19">
        <v>18</v>
      </c>
      <c r="K163" s="19">
        <v>32</v>
      </c>
      <c r="L163" s="13">
        <f t="shared" si="170"/>
        <v>77.777777777777786</v>
      </c>
      <c r="M163" s="19">
        <v>122</v>
      </c>
      <c r="N163" s="19">
        <v>186</v>
      </c>
      <c r="O163" s="13">
        <f t="shared" si="171"/>
        <v>52.459016393442624</v>
      </c>
      <c r="P163" s="14">
        <f>(N163/N$184)*100</f>
        <v>0.90931312637496953</v>
      </c>
      <c r="Q163" s="15">
        <v>27844</v>
      </c>
      <c r="R163" s="15">
        <v>24431</v>
      </c>
      <c r="S163" s="13">
        <f t="shared" si="172"/>
        <v>-12.257577934204855</v>
      </c>
      <c r="T163" s="19">
        <v>274975</v>
      </c>
      <c r="U163" s="19">
        <v>287592</v>
      </c>
      <c r="V163" s="13">
        <f t="shared" si="173"/>
        <v>4.5884171288298932</v>
      </c>
      <c r="W163" s="14">
        <f>(U163/U$184)*100</f>
        <v>0.57191516170177736</v>
      </c>
      <c r="X163" s="18">
        <v>1810.958926239</v>
      </c>
      <c r="Y163" s="18">
        <v>3031.9598597300001</v>
      </c>
      <c r="Z163" s="13">
        <f t="shared" si="174"/>
        <v>67.422894898382651</v>
      </c>
      <c r="AA163" s="18">
        <v>52876.672818321997</v>
      </c>
      <c r="AB163" s="18">
        <v>32167.925125989004</v>
      </c>
      <c r="AC163" s="13">
        <f t="shared" si="175"/>
        <v>-39.164241221239102</v>
      </c>
      <c r="AD163" s="14">
        <f>(AB163/AB$184)*100</f>
        <v>2.6637621356904928</v>
      </c>
    </row>
    <row r="164" spans="1:30">
      <c r="A164" s="26"/>
      <c r="B164" s="10"/>
      <c r="C164" s="18"/>
      <c r="D164" s="18"/>
      <c r="E164" s="13"/>
      <c r="F164" s="18"/>
      <c r="G164" s="18"/>
      <c r="H164" s="13"/>
      <c r="I164" s="14"/>
      <c r="J164" s="19"/>
      <c r="K164" s="19"/>
      <c r="L164" s="13"/>
      <c r="M164" s="19"/>
      <c r="N164" s="19"/>
      <c r="O164" s="13"/>
      <c r="P164" s="14"/>
      <c r="Q164" s="15"/>
      <c r="R164" s="15"/>
      <c r="S164" s="13"/>
      <c r="T164" s="19"/>
      <c r="U164" s="19"/>
      <c r="V164" s="13"/>
      <c r="W164" s="14"/>
      <c r="X164" s="18"/>
      <c r="Y164" s="18"/>
      <c r="Z164" s="13"/>
      <c r="AA164" s="18"/>
      <c r="AB164" s="18"/>
      <c r="AC164" s="13"/>
      <c r="AD164" s="14"/>
    </row>
    <row r="165" spans="1:30" s="28" customFormat="1" ht="15">
      <c r="A165" s="10"/>
      <c r="B165" s="5" t="s">
        <v>9</v>
      </c>
      <c r="C165" s="6">
        <f>C166+C167+C168+C169+C170</f>
        <v>8217.910729684947</v>
      </c>
      <c r="D165" s="6">
        <f>D166+D167+D168+D169+D170</f>
        <v>10037.724444453932</v>
      </c>
      <c r="E165" s="7">
        <f t="shared" ref="E165:E170" si="176">((D165-C165)/C165)*100</f>
        <v>22.1444814214811</v>
      </c>
      <c r="F165" s="6">
        <f>F166+F167+F168+F169+F170</f>
        <v>57296.189787747528</v>
      </c>
      <c r="G165" s="6">
        <f>G166+G167+G168+G169+G170</f>
        <v>61041.9572466502</v>
      </c>
      <c r="H165" s="7">
        <f t="shared" ref="H165:H170" si="177">((G165-F165)/F165)*100</f>
        <v>6.5375507041197416</v>
      </c>
      <c r="I165" s="8">
        <f>(G165/G$179)*100</f>
        <v>31.951379447557425</v>
      </c>
      <c r="J165" s="9">
        <f>J166+J167+J168+J169+J170</f>
        <v>758924</v>
      </c>
      <c r="K165" s="9">
        <f>K166+K167+K168+K169+K170</f>
        <v>737110</v>
      </c>
      <c r="L165" s="7">
        <f t="shared" ref="L165:L170" si="178">((K165-J165)/J165)*100</f>
        <v>-2.8743326077446492</v>
      </c>
      <c r="M165" s="9">
        <f>M166+M167+M168+M169+M170</f>
        <v>5011454</v>
      </c>
      <c r="N165" s="9">
        <f>N166+N167+N168+N169+N170</f>
        <v>4751434</v>
      </c>
      <c r="O165" s="7">
        <f t="shared" ref="O165:O170" si="179">((N165-M165)/M165)*100</f>
        <v>-5.1885141517811002</v>
      </c>
      <c r="P165" s="8">
        <f>(N165/N$179)*100</f>
        <v>29.140067514638158</v>
      </c>
      <c r="Q165" s="9">
        <f>Q166+Q167+Q168+Q169+Q170</f>
        <v>16363402</v>
      </c>
      <c r="R165" s="9">
        <f>R166+R167+R168+R169+R170</f>
        <v>14825078</v>
      </c>
      <c r="S165" s="7">
        <f t="shared" ref="S165:S170" si="180">((R165-Q165)/Q165)*100</f>
        <v>-9.4010035321505878</v>
      </c>
      <c r="T165" s="9">
        <f>T166+T167+T168+T169+T170</f>
        <v>134174560</v>
      </c>
      <c r="U165" s="9">
        <f>U166+U167+U168+U169+U170</f>
        <v>86583309</v>
      </c>
      <c r="V165" s="7">
        <f t="shared" ref="V165:V170" si="181">((U165-T165)/T165)*100</f>
        <v>-35.46965311456956</v>
      </c>
      <c r="W165" s="8">
        <f>(U165/U$179)*100</f>
        <v>84.030166666854299</v>
      </c>
      <c r="X165" s="6">
        <f>X166+X167+X168+X169+X170</f>
        <v>357436.71425697563</v>
      </c>
      <c r="Y165" s="6">
        <f>Y166+Y167+Y168+Y169+Y170</f>
        <v>363087.63539268041</v>
      </c>
      <c r="Z165" s="7">
        <f t="shared" ref="Z165:Z170" si="182">((Y165-X165)/X165)*100</f>
        <v>1.5809571066172332</v>
      </c>
      <c r="AA165" s="6">
        <f>AA166+AA167+AA168+AA169+AA170</f>
        <v>2934031.5473464122</v>
      </c>
      <c r="AB165" s="6">
        <f>AB166+AB167+AB168+AB169+AB170</f>
        <v>2698032.7167129703</v>
      </c>
      <c r="AC165" s="7">
        <f t="shared" ref="AC165:AC170" si="183">((AB165-AA165)/AA165)*100</f>
        <v>-8.0435001064280733</v>
      </c>
      <c r="AD165" s="8">
        <f>(AB165/AB$179)*100</f>
        <v>85.086652593815032</v>
      </c>
    </row>
    <row r="166" spans="1:30" s="28" customFormat="1" ht="15">
      <c r="A166" s="10"/>
      <c r="B166" s="10" t="s">
        <v>2</v>
      </c>
      <c r="C166" s="11">
        <f t="shared" ref="C166:D170" si="184">C5+C12+C19+C26+C33+C40+C47+C54+C61+C68+C75+C82+C89+C96+C103+C110+C117+C124+C131+C138+C145+C152+C159</f>
        <v>969.6745574830004</v>
      </c>
      <c r="D166" s="11">
        <f t="shared" si="184"/>
        <v>1417.1129471096976</v>
      </c>
      <c r="E166" s="13">
        <f t="shared" si="176"/>
        <v>46.143150418231052</v>
      </c>
      <c r="F166" s="11">
        <f t="shared" ref="F166:G170" si="185">F5+F12+F19+F26+F33+F40+F47+F54+F61+F68+F75+F82+F89+F96+F103+F110+F117+F124+F131+F138+F145+F152+F159</f>
        <v>6326.5057445089842</v>
      </c>
      <c r="G166" s="11">
        <f t="shared" si="185"/>
        <v>8894.4553547189553</v>
      </c>
      <c r="H166" s="13">
        <f t="shared" si="177"/>
        <v>40.590330806840605</v>
      </c>
      <c r="I166" s="14">
        <f>(G166/G$180)*100</f>
        <v>27.880876036820574</v>
      </c>
      <c r="J166" s="15">
        <f t="shared" ref="J166:K170" si="186">J5+J12+J19+J26+J33+J40+J47+J54+J61+J68+J75+J82+J89+J96+J103+J110+J117+J124+J131+J138+J145+J152+J159</f>
        <v>18402</v>
      </c>
      <c r="K166" s="15">
        <f t="shared" si="186"/>
        <v>17207</v>
      </c>
      <c r="L166" s="13">
        <f t="shared" si="178"/>
        <v>-6.4938593631127057</v>
      </c>
      <c r="M166" s="15">
        <f t="shared" ref="M166:N170" si="187">M5+M12+M19+M26+M33+M40+M47+M54+M61+M68+M75+M82+M89+M96+M103+M110+M117+M124+M131+M138+M145+M152+M159</f>
        <v>154877</v>
      </c>
      <c r="N166" s="15">
        <f t="shared" si="187"/>
        <v>132800</v>
      </c>
      <c r="O166" s="13">
        <f t="shared" si="179"/>
        <v>-14.254537471671069</v>
      </c>
      <c r="P166" s="14">
        <f>(N166/N$180)*100</f>
        <v>16.343770537399912</v>
      </c>
      <c r="Q166" s="15">
        <f t="shared" ref="Q166:R170" si="188">Q5+Q12+Q19+Q26+Q33+Q40+Q47+Q54+Q61+Q68+Q75+Q82+Q89+Q96+Q103+Q110+Q117+Q124+Q131+Q138+Q145+Q152+Q159</f>
        <v>0</v>
      </c>
      <c r="R166" s="15">
        <f t="shared" si="188"/>
        <v>0</v>
      </c>
      <c r="S166" s="33" t="s">
        <v>41</v>
      </c>
      <c r="T166" s="15">
        <f t="shared" ref="T166:U170" si="189">T5+T12+T19+T26+T33+T40+T47+T54+T61+T68+T75+T82+T89+T96+T103+T110+T117+T124+T131+T138+T145+T152+T159</f>
        <v>0</v>
      </c>
      <c r="U166" s="15">
        <f t="shared" si="189"/>
        <v>0</v>
      </c>
      <c r="V166" s="33" t="s">
        <v>41</v>
      </c>
      <c r="W166" s="33" t="s">
        <v>41</v>
      </c>
      <c r="X166" s="11">
        <f t="shared" ref="X166:Y170" si="190">X5+X12+X19+X26+X33+X40+X47+X54+X61+X68+X75+X82+X89+X96+X103+X110+X117+X124+X131+X138+X145+X152+X159</f>
        <v>2152.2665479020011</v>
      </c>
      <c r="Y166" s="11">
        <f t="shared" si="190"/>
        <v>2943.5146313409991</v>
      </c>
      <c r="Z166" s="13">
        <f t="shared" si="182"/>
        <v>36.763480072219465</v>
      </c>
      <c r="AA166" s="11">
        <f t="shared" ref="AA166:AB170" si="191">AA5+AA12+AA19+AA26+AA33+AA40+AA47+AA54+AA61+AA68+AA75+AA82+AA89+AA96+AA103+AA110+AA117+AA124+AA131+AA138+AA145+AA152+AA159</f>
        <v>11287.159867782004</v>
      </c>
      <c r="AB166" s="11">
        <f t="shared" si="191"/>
        <v>17468.231754264998</v>
      </c>
      <c r="AC166" s="13">
        <f t="shared" si="183"/>
        <v>54.761976962213545</v>
      </c>
      <c r="AD166" s="14">
        <f>(AB166/AB$180)*100</f>
        <v>65.788810169956065</v>
      </c>
    </row>
    <row r="167" spans="1:30" s="29" customFormat="1">
      <c r="A167" s="10"/>
      <c r="B167" s="10" t="s">
        <v>3</v>
      </c>
      <c r="C167" s="11">
        <f t="shared" si="184"/>
        <v>5146.7038726183846</v>
      </c>
      <c r="D167" s="11">
        <f t="shared" si="184"/>
        <v>5258.9869909299669</v>
      </c>
      <c r="E167" s="13">
        <f t="shared" si="176"/>
        <v>2.1816510351208187</v>
      </c>
      <c r="F167" s="11">
        <f t="shared" si="185"/>
        <v>29242.160703323323</v>
      </c>
      <c r="G167" s="11">
        <f t="shared" si="185"/>
        <v>27243.630273805345</v>
      </c>
      <c r="H167" s="13">
        <f t="shared" si="177"/>
        <v>-6.8344143573865521</v>
      </c>
      <c r="I167" s="14">
        <f>(G167/G$181)*100</f>
        <v>60.895597284591062</v>
      </c>
      <c r="J167" s="15">
        <f t="shared" si="186"/>
        <v>739977</v>
      </c>
      <c r="K167" s="15">
        <f t="shared" si="186"/>
        <v>719305</v>
      </c>
      <c r="L167" s="13">
        <f t="shared" si="178"/>
        <v>-2.7936003416322399</v>
      </c>
      <c r="M167" s="15">
        <f t="shared" si="187"/>
        <v>4851270</v>
      </c>
      <c r="N167" s="15">
        <f t="shared" si="187"/>
        <v>4613277</v>
      </c>
      <c r="O167" s="13">
        <f t="shared" si="179"/>
        <v>-4.905787556660421</v>
      </c>
      <c r="P167" s="14">
        <f>(N167/N$181)*100</f>
        <v>29.827527972054195</v>
      </c>
      <c r="Q167" s="15">
        <f t="shared" si="188"/>
        <v>0</v>
      </c>
      <c r="R167" s="15">
        <f t="shared" si="188"/>
        <v>0</v>
      </c>
      <c r="S167" s="33" t="s">
        <v>41</v>
      </c>
      <c r="T167" s="15">
        <f t="shared" si="189"/>
        <v>0</v>
      </c>
      <c r="U167" s="15">
        <f t="shared" si="189"/>
        <v>0</v>
      </c>
      <c r="V167" s="33" t="s">
        <v>41</v>
      </c>
      <c r="W167" s="33" t="s">
        <v>41</v>
      </c>
      <c r="X167" s="11">
        <f t="shared" si="190"/>
        <v>139105.43948275095</v>
      </c>
      <c r="Y167" s="11">
        <f t="shared" si="190"/>
        <v>119148.14349121999</v>
      </c>
      <c r="Z167" s="13">
        <f t="shared" si="182"/>
        <v>-14.346883964954987</v>
      </c>
      <c r="AA167" s="11">
        <f t="shared" si="191"/>
        <v>911501.92316857865</v>
      </c>
      <c r="AB167" s="11">
        <f t="shared" si="191"/>
        <v>967624.70848929835</v>
      </c>
      <c r="AC167" s="13">
        <f t="shared" si="183"/>
        <v>6.1571768412319647</v>
      </c>
      <c r="AD167" s="14">
        <f>(AB167/AB$181)*100</f>
        <v>75.287148710511914</v>
      </c>
    </row>
    <row r="168" spans="1:30" s="29" customFormat="1">
      <c r="A168" s="10"/>
      <c r="B168" s="10" t="s">
        <v>4</v>
      </c>
      <c r="C168" s="11">
        <f t="shared" si="184"/>
        <v>1703.3831466307256</v>
      </c>
      <c r="D168" s="11">
        <f t="shared" si="184"/>
        <v>2612.9666698512069</v>
      </c>
      <c r="E168" s="13">
        <f t="shared" si="176"/>
        <v>53.398645220814132</v>
      </c>
      <c r="F168" s="11">
        <f t="shared" si="185"/>
        <v>18136.931322069278</v>
      </c>
      <c r="G168" s="11">
        <f t="shared" si="185"/>
        <v>20831.793192509358</v>
      </c>
      <c r="H168" s="13">
        <f t="shared" si="177"/>
        <v>14.858422423207465</v>
      </c>
      <c r="I168" s="14">
        <f>(G168/G$182)*100</f>
        <v>19.862786684119456</v>
      </c>
      <c r="J168" s="15">
        <f t="shared" si="186"/>
        <v>124</v>
      </c>
      <c r="K168" s="15">
        <f t="shared" si="186"/>
        <v>122</v>
      </c>
      <c r="L168" s="13">
        <f t="shared" si="178"/>
        <v>-1.6129032258064515</v>
      </c>
      <c r="M168" s="15">
        <f t="shared" si="187"/>
        <v>887</v>
      </c>
      <c r="N168" s="15">
        <f t="shared" si="187"/>
        <v>723</v>
      </c>
      <c r="O168" s="13">
        <f t="shared" si="179"/>
        <v>-18.489289740698986</v>
      </c>
      <c r="P168" s="14">
        <f>(N168/N$182)*100</f>
        <v>72.736418511066404</v>
      </c>
      <c r="Q168" s="15">
        <f t="shared" si="188"/>
        <v>11716181</v>
      </c>
      <c r="R168" s="15">
        <f t="shared" si="188"/>
        <v>10474420</v>
      </c>
      <c r="S168" s="13">
        <f t="shared" si="180"/>
        <v>-10.598683990969413</v>
      </c>
      <c r="T168" s="15">
        <f t="shared" si="189"/>
        <v>88861911</v>
      </c>
      <c r="U168" s="15">
        <f t="shared" si="189"/>
        <v>50366608</v>
      </c>
      <c r="V168" s="13">
        <f t="shared" si="181"/>
        <v>-43.320363659521121</v>
      </c>
      <c r="W168" s="14">
        <f>(U168/U$182)*100</f>
        <v>99.815460749826499</v>
      </c>
      <c r="X168" s="11">
        <f t="shared" si="190"/>
        <v>90930.850528658601</v>
      </c>
      <c r="Y168" s="11">
        <f t="shared" si="190"/>
        <v>102752.9318341956</v>
      </c>
      <c r="Z168" s="13">
        <f t="shared" si="182"/>
        <v>13.001177528644186</v>
      </c>
      <c r="AA168" s="11">
        <f t="shared" si="191"/>
        <v>761522.55918742146</v>
      </c>
      <c r="AB168" s="11">
        <f t="shared" si="191"/>
        <v>567962.70338302618</v>
      </c>
      <c r="AC168" s="13">
        <f t="shared" si="183"/>
        <v>-25.417481526868002</v>
      </c>
      <c r="AD168" s="14">
        <f>(AB168/AB$182)*100</f>
        <v>99.8485428333356</v>
      </c>
    </row>
    <row r="169" spans="1:30" s="28" customFormat="1" ht="15">
      <c r="A169" s="10"/>
      <c r="B169" s="10" t="s">
        <v>5</v>
      </c>
      <c r="C169" s="11">
        <f t="shared" si="184"/>
        <v>21.964737120444326</v>
      </c>
      <c r="D169" s="11">
        <f t="shared" si="184"/>
        <v>24.557475383999996</v>
      </c>
      <c r="E169" s="13">
        <f t="shared" si="176"/>
        <v>11.804094214004515</v>
      </c>
      <c r="F169" s="11">
        <f t="shared" si="185"/>
        <v>121.0440339744527</v>
      </c>
      <c r="G169" s="11">
        <f t="shared" si="185"/>
        <v>212.14245710579081</v>
      </c>
      <c r="H169" s="13">
        <f t="shared" si="177"/>
        <v>75.260564391438862</v>
      </c>
      <c r="I169" s="14">
        <f>(G169/G$183)*100</f>
        <v>4.0575384949108315</v>
      </c>
      <c r="J169" s="15">
        <f t="shared" si="186"/>
        <v>15</v>
      </c>
      <c r="K169" s="15">
        <f t="shared" si="186"/>
        <v>38</v>
      </c>
      <c r="L169" s="13">
        <f t="shared" si="178"/>
        <v>153.33333333333334</v>
      </c>
      <c r="M169" s="15">
        <f t="shared" si="187"/>
        <v>263</v>
      </c>
      <c r="N169" s="15">
        <f t="shared" si="187"/>
        <v>239</v>
      </c>
      <c r="O169" s="13">
        <f t="shared" si="179"/>
        <v>-9.1254752851711025</v>
      </c>
      <c r="P169" s="14">
        <f>(N169/N$183)*100</f>
        <v>4.7780887644942025</v>
      </c>
      <c r="Q169" s="15">
        <f t="shared" si="188"/>
        <v>66090</v>
      </c>
      <c r="R169" s="15">
        <f t="shared" si="188"/>
        <v>84663</v>
      </c>
      <c r="S169" s="13">
        <f t="shared" si="180"/>
        <v>28.102587380844302</v>
      </c>
      <c r="T169" s="15">
        <f t="shared" si="189"/>
        <v>1334243</v>
      </c>
      <c r="U169" s="15">
        <f t="shared" si="189"/>
        <v>622198</v>
      </c>
      <c r="V169" s="13">
        <f t="shared" si="181"/>
        <v>-53.366965387864127</v>
      </c>
      <c r="W169" s="14">
        <f>(U169/U$183)*100</f>
        <v>27.136351226286148</v>
      </c>
      <c r="X169" s="11">
        <f t="shared" si="190"/>
        <v>4388.6616905800001</v>
      </c>
      <c r="Y169" s="11">
        <f t="shared" si="190"/>
        <v>10442.814312199998</v>
      </c>
      <c r="Z169" s="13">
        <f t="shared" si="182"/>
        <v>137.94985917039071</v>
      </c>
      <c r="AA169" s="11">
        <f t="shared" si="191"/>
        <v>67710.23149440001</v>
      </c>
      <c r="AB169" s="11">
        <f t="shared" si="191"/>
        <v>53397.869721600007</v>
      </c>
      <c r="AC169" s="13">
        <f t="shared" si="183"/>
        <v>-21.137664806217227</v>
      </c>
      <c r="AD169" s="14">
        <f>(AB169/AB$183)*100</f>
        <v>64.576509666448587</v>
      </c>
    </row>
    <row r="170" spans="1:30" s="29" customFormat="1">
      <c r="A170" s="10"/>
      <c r="B170" s="10" t="s">
        <v>23</v>
      </c>
      <c r="C170" s="11">
        <f t="shared" si="184"/>
        <v>376.18441583239246</v>
      </c>
      <c r="D170" s="11">
        <f t="shared" si="184"/>
        <v>724.10036117906213</v>
      </c>
      <c r="E170" s="13">
        <f t="shared" si="176"/>
        <v>92.485475395578931</v>
      </c>
      <c r="F170" s="11">
        <f t="shared" si="185"/>
        <v>3469.5479838714868</v>
      </c>
      <c r="G170" s="11">
        <f t="shared" si="185"/>
        <v>3859.9359685107474</v>
      </c>
      <c r="H170" s="13">
        <f t="shared" si="177"/>
        <v>11.251839906927792</v>
      </c>
      <c r="I170" s="14">
        <f>(G170/G$184)*100</f>
        <v>89.773460415466474</v>
      </c>
      <c r="J170" s="15">
        <f t="shared" si="186"/>
        <v>406</v>
      </c>
      <c r="K170" s="15">
        <f t="shared" si="186"/>
        <v>438</v>
      </c>
      <c r="L170" s="13">
        <f t="shared" si="178"/>
        <v>7.8817733990147785</v>
      </c>
      <c r="M170" s="15">
        <f t="shared" si="187"/>
        <v>4157</v>
      </c>
      <c r="N170" s="15">
        <f t="shared" si="187"/>
        <v>4395</v>
      </c>
      <c r="O170" s="13">
        <f t="shared" si="179"/>
        <v>5.7252826557613661</v>
      </c>
      <c r="P170" s="14">
        <f>(N170/N$184)*100</f>
        <v>21.486189195795649</v>
      </c>
      <c r="Q170" s="15">
        <f t="shared" si="188"/>
        <v>4581131</v>
      </c>
      <c r="R170" s="15">
        <f t="shared" si="188"/>
        <v>4265995</v>
      </c>
      <c r="S170" s="13">
        <f t="shared" si="180"/>
        <v>-6.8789999674752798</v>
      </c>
      <c r="T170" s="15">
        <f t="shared" si="189"/>
        <v>43978406</v>
      </c>
      <c r="U170" s="15">
        <f t="shared" si="189"/>
        <v>35594503</v>
      </c>
      <c r="V170" s="13">
        <f t="shared" si="181"/>
        <v>-19.063680934684172</v>
      </c>
      <c r="W170" s="14">
        <f>(U170/U$184)*100</f>
        <v>70.784430508982851</v>
      </c>
      <c r="X170" s="11">
        <f t="shared" si="190"/>
        <v>120859.49600708409</v>
      </c>
      <c r="Y170" s="11">
        <f t="shared" si="190"/>
        <v>127800.23112372383</v>
      </c>
      <c r="Z170" s="13">
        <f t="shared" si="182"/>
        <v>5.7428132219192074</v>
      </c>
      <c r="AA170" s="11">
        <f t="shared" si="191"/>
        <v>1182009.6736282299</v>
      </c>
      <c r="AB170" s="11">
        <f t="shared" si="191"/>
        <v>1091579.2033647804</v>
      </c>
      <c r="AC170" s="13">
        <f t="shared" si="183"/>
        <v>-7.6505693888163568</v>
      </c>
      <c r="AD170" s="14">
        <f>(AB170/AB$184)*100</f>
        <v>90.391510756194478</v>
      </c>
    </row>
    <row r="171" spans="1:30" s="29" customFormat="1">
      <c r="A171" s="10"/>
      <c r="B171" s="10"/>
      <c r="C171" s="11"/>
      <c r="D171" s="11"/>
      <c r="E171" s="13"/>
      <c r="F171" s="11"/>
      <c r="G171" s="11"/>
      <c r="H171" s="13"/>
      <c r="I171" s="14"/>
      <c r="J171" s="15"/>
      <c r="K171" s="15"/>
      <c r="L171" s="13"/>
      <c r="M171" s="15"/>
      <c r="N171" s="15"/>
      <c r="O171" s="13"/>
      <c r="P171" s="14"/>
      <c r="Q171" s="15"/>
      <c r="R171" s="15"/>
      <c r="S171" s="13"/>
      <c r="T171" s="15"/>
      <c r="U171" s="15"/>
      <c r="V171" s="13"/>
      <c r="W171" s="14"/>
      <c r="X171" s="11"/>
      <c r="Y171" s="11"/>
      <c r="Z171" s="13"/>
      <c r="AA171" s="11"/>
      <c r="AB171" s="11"/>
      <c r="AC171" s="13"/>
      <c r="AD171" s="14"/>
    </row>
    <row r="172" spans="1:30" s="29" customFormat="1" ht="15">
      <c r="A172" s="4">
        <v>24</v>
      </c>
      <c r="B172" s="5" t="s">
        <v>33</v>
      </c>
      <c r="C172" s="6">
        <f>C173+C174+C175+C176+C177</f>
        <v>16861.982378484994</v>
      </c>
      <c r="D172" s="6">
        <f>D173+D174+D175+D176+D177</f>
        <v>14345.697784201024</v>
      </c>
      <c r="E172" s="7">
        <f t="shared" ref="E172:E177" si="192">((D172-C172)/C172)*100</f>
        <v>-14.922827801638661</v>
      </c>
      <c r="F172" s="6">
        <f>F173+F174+F175+F176+F177</f>
        <v>137034.91182046701</v>
      </c>
      <c r="G172" s="6">
        <f>G173+G174+G175+G176+G177</f>
        <v>130004.43355735202</v>
      </c>
      <c r="H172" s="7">
        <f t="shared" ref="H172:H177" si="193">((G172-F172)/F172)*100</f>
        <v>-5.1304285672294938</v>
      </c>
      <c r="I172" s="8">
        <f>(G172/G$179)*100</f>
        <v>68.048620552442586</v>
      </c>
      <c r="J172" s="9">
        <f>J173+J174+J175+J176+J177</f>
        <v>1889248</v>
      </c>
      <c r="K172" s="9">
        <f>K173+K174+K175+K176+K177</f>
        <v>2284675</v>
      </c>
      <c r="L172" s="7">
        <f t="shared" ref="L172:L177" si="194">((K172-J172)/J172)*100</f>
        <v>20.930391351479528</v>
      </c>
      <c r="M172" s="9">
        <f>M173+M174+M175+M176+M177</f>
        <v>15564458</v>
      </c>
      <c r="N172" s="9">
        <f>N173+N174+N175+N176+N177</f>
        <v>11554067</v>
      </c>
      <c r="O172" s="7">
        <f t="shared" ref="O172:O177" si="195">((N172-M172)/M172)*100</f>
        <v>-25.766338924233661</v>
      </c>
      <c r="P172" s="8">
        <f>(N172/N$179)*100</f>
        <v>70.859932485361838</v>
      </c>
      <c r="Q172" s="9">
        <f>Q173+Q174+Q175+Q176+Q177</f>
        <v>1317032</v>
      </c>
      <c r="R172" s="9">
        <f>R173+R174+R175+R176+R177</f>
        <v>1469897</v>
      </c>
      <c r="S172" s="7">
        <f t="shared" ref="S172:S177" si="196">((R172-Q172)/Q172)*100</f>
        <v>11.606779485995784</v>
      </c>
      <c r="T172" s="9">
        <f>T173+T174+T175+T176+T177</f>
        <v>23555865</v>
      </c>
      <c r="U172" s="9">
        <f>U173+U174+U175+U176+U177</f>
        <v>16455055</v>
      </c>
      <c r="V172" s="7">
        <f t="shared" ref="V172:V177" si="197">((U172-T172)/T172)*100</f>
        <v>-30.144552110482888</v>
      </c>
      <c r="W172" s="8">
        <f>(U172/U$179)*100</f>
        <v>15.969833333145701</v>
      </c>
      <c r="X172" s="6">
        <f>X173+X174+X175+X176+X177</f>
        <v>99673.177649299832</v>
      </c>
      <c r="Y172" s="6">
        <f>Y173+Y174+Y175+Y176+Y177</f>
        <v>71070.753865099978</v>
      </c>
      <c r="Z172" s="7">
        <f t="shared" ref="Z172:Z177" si="198">((Y172-X172)/X172)*100</f>
        <v>-28.696209410356627</v>
      </c>
      <c r="AA172" s="6">
        <f>AA173+AA174+AA175+AA176+AA177</f>
        <v>535535.63127299992</v>
      </c>
      <c r="AB172" s="6">
        <f>AB173+AB174+AB175+AB176+AB177</f>
        <v>472890.84704830003</v>
      </c>
      <c r="AC172" s="7">
        <f t="shared" ref="AC172:AC177" si="199">((AB172-AA172)/AA172)*100</f>
        <v>-11.697594065924154</v>
      </c>
      <c r="AD172" s="8">
        <f>(AB172/AB$179)*100</f>
        <v>14.913347406184993</v>
      </c>
    </row>
    <row r="173" spans="1:30" s="29" customFormat="1">
      <c r="A173" s="10"/>
      <c r="B173" s="10" t="s">
        <v>2</v>
      </c>
      <c r="C173" s="11">
        <v>1232.0389034000002</v>
      </c>
      <c r="D173" s="11">
        <v>1885.8883751000003</v>
      </c>
      <c r="E173" s="13">
        <f t="shared" si="192"/>
        <v>53.070521547298732</v>
      </c>
      <c r="F173" s="11">
        <v>17885.069254499998</v>
      </c>
      <c r="G173" s="11">
        <v>23007.179812599999</v>
      </c>
      <c r="H173" s="13">
        <f t="shared" si="193"/>
        <v>28.639031167359025</v>
      </c>
      <c r="I173" s="13">
        <f>(G173/G$180)*100</f>
        <v>72.119123963179419</v>
      </c>
      <c r="J173" s="15">
        <v>57823</v>
      </c>
      <c r="K173" s="15">
        <v>86023</v>
      </c>
      <c r="L173" s="13">
        <f t="shared" si="194"/>
        <v>48.769520778928801</v>
      </c>
      <c r="M173" s="15">
        <v>664794</v>
      </c>
      <c r="N173" s="15">
        <v>679742</v>
      </c>
      <c r="O173" s="13">
        <f t="shared" si="195"/>
        <v>2.2485160816734204</v>
      </c>
      <c r="P173" s="13">
        <f>(N173/N$180)*100</f>
        <v>83.656229462600081</v>
      </c>
      <c r="Q173" s="15">
        <v>0</v>
      </c>
      <c r="R173" s="15">
        <v>0</v>
      </c>
      <c r="S173" s="33" t="s">
        <v>41</v>
      </c>
      <c r="T173" s="15">
        <v>0</v>
      </c>
      <c r="U173" s="15">
        <v>0</v>
      </c>
      <c r="V173" s="33" t="s">
        <v>41</v>
      </c>
      <c r="W173" s="33" t="s">
        <v>41</v>
      </c>
      <c r="X173" s="11">
        <v>890.93719999999962</v>
      </c>
      <c r="Y173" s="11">
        <v>1477.6938999999995</v>
      </c>
      <c r="Z173" s="13">
        <f t="shared" si="198"/>
        <v>65.858368019653923</v>
      </c>
      <c r="AA173" s="11">
        <v>8668.0499650000002</v>
      </c>
      <c r="AB173" s="11">
        <v>9083.7482999999993</v>
      </c>
      <c r="AC173" s="13">
        <f t="shared" si="199"/>
        <v>4.7957537932812215</v>
      </c>
      <c r="AD173" s="13">
        <f>(AB173/AB$180)*100</f>
        <v>34.211189830043928</v>
      </c>
    </row>
    <row r="174" spans="1:30" s="29" customFormat="1">
      <c r="A174" s="10"/>
      <c r="B174" s="10" t="s">
        <v>3</v>
      </c>
      <c r="C174" s="11">
        <v>2721.9937983999985</v>
      </c>
      <c r="D174" s="11">
        <v>2773.9790562000017</v>
      </c>
      <c r="E174" s="13">
        <f t="shared" si="192"/>
        <v>1.9098227861709449</v>
      </c>
      <c r="F174" s="11">
        <v>20368.158298400002</v>
      </c>
      <c r="G174" s="11">
        <v>17494.629121999998</v>
      </c>
      <c r="H174" s="13">
        <f t="shared" si="193"/>
        <v>-14.107947975962706</v>
      </c>
      <c r="I174" s="13">
        <f>(G174/G$181)*100</f>
        <v>39.104402715408931</v>
      </c>
      <c r="J174" s="15">
        <v>1829014</v>
      </c>
      <c r="K174" s="15">
        <v>2195465</v>
      </c>
      <c r="L174" s="13">
        <f t="shared" si="194"/>
        <v>20.035439859946397</v>
      </c>
      <c r="M174" s="15">
        <v>14877746</v>
      </c>
      <c r="N174" s="15">
        <v>10853231</v>
      </c>
      <c r="O174" s="13">
        <f t="shared" si="195"/>
        <v>-27.050569353717961</v>
      </c>
      <c r="P174" s="13">
        <f>(N174/N$181)*100</f>
        <v>70.172472027945815</v>
      </c>
      <c r="Q174" s="15">
        <v>0</v>
      </c>
      <c r="R174" s="15">
        <v>0</v>
      </c>
      <c r="S174" s="33" t="s">
        <v>41</v>
      </c>
      <c r="T174" s="15">
        <v>0</v>
      </c>
      <c r="U174" s="15">
        <v>0</v>
      </c>
      <c r="V174" s="33" t="s">
        <v>41</v>
      </c>
      <c r="W174" s="33" t="s">
        <v>41</v>
      </c>
      <c r="X174" s="11">
        <v>64487.733824399831</v>
      </c>
      <c r="Y174" s="11">
        <v>61796.005800000021</v>
      </c>
      <c r="Z174" s="13">
        <f t="shared" si="198"/>
        <v>-4.1740155294174057</v>
      </c>
      <c r="AA174" s="11">
        <v>431666.40003499994</v>
      </c>
      <c r="AB174" s="11">
        <v>317620.8149</v>
      </c>
      <c r="AC174" s="13">
        <f t="shared" si="199"/>
        <v>-26.41984299119714</v>
      </c>
      <c r="AD174" s="13">
        <f>(AB174/AB$181)*100</f>
        <v>24.712851289488075</v>
      </c>
    </row>
    <row r="175" spans="1:30" s="28" customFormat="1" ht="15">
      <c r="A175" s="10"/>
      <c r="B175" s="10" t="s">
        <v>4</v>
      </c>
      <c r="C175" s="11">
        <v>10404.889860634999</v>
      </c>
      <c r="D175" s="11">
        <v>9328.4235420220193</v>
      </c>
      <c r="E175" s="13">
        <f t="shared" si="192"/>
        <v>-10.345773314579656</v>
      </c>
      <c r="F175" s="11">
        <v>72025.661675804004</v>
      </c>
      <c r="G175" s="11">
        <v>84046.709123405017</v>
      </c>
      <c r="H175" s="13">
        <f t="shared" si="193"/>
        <v>16.689950731322909</v>
      </c>
      <c r="I175" s="13">
        <f>(G175/G$182)*100</f>
        <v>80.137213315880544</v>
      </c>
      <c r="J175" s="15">
        <v>120</v>
      </c>
      <c r="K175" s="15">
        <v>102</v>
      </c>
      <c r="L175" s="13">
        <f t="shared" si="194"/>
        <v>-15</v>
      </c>
      <c r="M175" s="15">
        <v>900</v>
      </c>
      <c r="N175" s="15">
        <v>271</v>
      </c>
      <c r="O175" s="13">
        <f t="shared" si="195"/>
        <v>-69.888888888888886</v>
      </c>
      <c r="P175" s="13">
        <f>(N175/N$182)*100</f>
        <v>27.263581488933603</v>
      </c>
      <c r="Q175" s="15">
        <v>15507</v>
      </c>
      <c r="R175" s="15">
        <v>19503</v>
      </c>
      <c r="S175" s="13">
        <f t="shared" si="196"/>
        <v>25.76900754497969</v>
      </c>
      <c r="T175" s="15">
        <v>189322</v>
      </c>
      <c r="U175" s="15">
        <v>93118</v>
      </c>
      <c r="V175" s="13">
        <f t="shared" si="197"/>
        <v>-50.815013574756243</v>
      </c>
      <c r="W175" s="13">
        <f>(U175/U$182)*100</f>
        <v>0.18453925017349479</v>
      </c>
      <c r="X175" s="11">
        <v>269.10346700000025</v>
      </c>
      <c r="Y175" s="11">
        <v>80.073409000000098</v>
      </c>
      <c r="Z175" s="13">
        <f t="shared" si="198"/>
        <v>-70.244378531176636</v>
      </c>
      <c r="AA175" s="11">
        <v>1425.5462859000002</v>
      </c>
      <c r="AB175" s="11">
        <v>861.52505969999993</v>
      </c>
      <c r="AC175" s="13">
        <f t="shared" si="199"/>
        <v>-39.56526924300551</v>
      </c>
      <c r="AD175" s="13">
        <f>(AB175/AB$182)*100</f>
        <v>0.15145716666440226</v>
      </c>
    </row>
    <row r="176" spans="1:30" s="29" customFormat="1">
      <c r="A176" s="10"/>
      <c r="B176" s="10" t="s">
        <v>5</v>
      </c>
      <c r="C176" s="11">
        <v>2480.2048291289948</v>
      </c>
      <c r="D176" s="11">
        <v>326.95181470199992</v>
      </c>
      <c r="E176" s="13">
        <f t="shared" si="192"/>
        <v>-86.817547854835055</v>
      </c>
      <c r="F176" s="11">
        <v>26231.279826759997</v>
      </c>
      <c r="G176" s="11">
        <v>5016.211072303</v>
      </c>
      <c r="H176" s="13">
        <f t="shared" si="193"/>
        <v>-80.876986920075154</v>
      </c>
      <c r="I176" s="13">
        <f>(G176/G$183)*100</f>
        <v>95.94246150508917</v>
      </c>
      <c r="J176" s="15">
        <v>234</v>
      </c>
      <c r="K176" s="15">
        <v>799</v>
      </c>
      <c r="L176" s="13">
        <f t="shared" si="194"/>
        <v>241.45299145299143</v>
      </c>
      <c r="M176" s="15">
        <v>1940</v>
      </c>
      <c r="N176" s="15">
        <v>4763</v>
      </c>
      <c r="O176" s="13">
        <f t="shared" si="195"/>
        <v>145.51546391752578</v>
      </c>
      <c r="P176" s="13">
        <f>(N176/N$183)*100</f>
        <v>95.2219112355058</v>
      </c>
      <c r="Q176" s="15">
        <v>329847</v>
      </c>
      <c r="R176" s="15">
        <v>199970</v>
      </c>
      <c r="S176" s="13">
        <f t="shared" si="196"/>
        <v>-39.374922312466083</v>
      </c>
      <c r="T176" s="15">
        <v>4010424</v>
      </c>
      <c r="U176" s="15">
        <v>1670660</v>
      </c>
      <c r="V176" s="13">
        <f t="shared" si="197"/>
        <v>-58.342060590102193</v>
      </c>
      <c r="W176" s="13">
        <f>(U176/U$183)*100</f>
        <v>72.863648773713848</v>
      </c>
      <c r="X176" s="11">
        <v>2136.9302488000008</v>
      </c>
      <c r="Y176" s="11">
        <v>1526.8891260999997</v>
      </c>
      <c r="Z176" s="13">
        <f t="shared" si="198"/>
        <v>-28.547544920690388</v>
      </c>
      <c r="AA176" s="11">
        <v>10244.545860300001</v>
      </c>
      <c r="AB176" s="11">
        <v>29291.439436499997</v>
      </c>
      <c r="AC176" s="13">
        <f t="shared" si="199"/>
        <v>185.9222832903813</v>
      </c>
      <c r="AD176" s="13">
        <f>(AB176/AB$183)*100</f>
        <v>35.423490333551413</v>
      </c>
    </row>
    <row r="177" spans="1:30" s="29" customFormat="1">
      <c r="A177" s="10"/>
      <c r="B177" s="10" t="s">
        <v>23</v>
      </c>
      <c r="C177" s="11">
        <v>22.854986920999945</v>
      </c>
      <c r="D177" s="11">
        <v>30.454996176999977</v>
      </c>
      <c r="E177" s="13">
        <f t="shared" si="192"/>
        <v>33.253177008020444</v>
      </c>
      <c r="F177" s="11">
        <v>524.74276500299993</v>
      </c>
      <c r="G177" s="11">
        <v>439.70442704400006</v>
      </c>
      <c r="H177" s="13">
        <f t="shared" si="193"/>
        <v>-16.205718998053019</v>
      </c>
      <c r="I177" s="13">
        <f>(G177/G$184)*100</f>
        <v>10.226539584533525</v>
      </c>
      <c r="J177" s="15">
        <v>2057</v>
      </c>
      <c r="K177" s="15">
        <v>2286</v>
      </c>
      <c r="L177" s="13">
        <f t="shared" si="194"/>
        <v>11.132717549829849</v>
      </c>
      <c r="M177" s="15">
        <v>19078</v>
      </c>
      <c r="N177" s="15">
        <v>16060</v>
      </c>
      <c r="O177" s="13">
        <f t="shared" si="195"/>
        <v>-15.819268267113953</v>
      </c>
      <c r="P177" s="13">
        <f>(N177/N$184)*100</f>
        <v>78.513810804204354</v>
      </c>
      <c r="Q177" s="15">
        <v>971678</v>
      </c>
      <c r="R177" s="15">
        <v>1250424</v>
      </c>
      <c r="S177" s="13">
        <f t="shared" si="196"/>
        <v>28.687075348006232</v>
      </c>
      <c r="T177" s="15">
        <v>19356119</v>
      </c>
      <c r="U177" s="15">
        <v>14691277</v>
      </c>
      <c r="V177" s="13">
        <f t="shared" si="197"/>
        <v>-24.10008948591399</v>
      </c>
      <c r="W177" s="13">
        <f>(U177/U$184)*100</f>
        <v>29.215569491017142</v>
      </c>
      <c r="X177" s="11">
        <v>31888.472909100001</v>
      </c>
      <c r="Y177" s="11">
        <v>6190.0916299999635</v>
      </c>
      <c r="Z177" s="13">
        <f t="shared" si="198"/>
        <v>-80.58830961380562</v>
      </c>
      <c r="AA177" s="11">
        <v>83531.089126799998</v>
      </c>
      <c r="AB177" s="11">
        <v>116033.31935210001</v>
      </c>
      <c r="AC177" s="13">
        <f t="shared" si="199"/>
        <v>38.910339330020825</v>
      </c>
      <c r="AD177" s="13">
        <f>(AB177/AB$184)*100</f>
        <v>9.6084892438055256</v>
      </c>
    </row>
    <row r="178" spans="1:30" s="29" customFormat="1">
      <c r="A178" s="10"/>
      <c r="B178" s="10"/>
      <c r="C178" s="11"/>
      <c r="D178" s="11"/>
      <c r="E178" s="13"/>
      <c r="F178" s="11"/>
      <c r="G178" s="11"/>
      <c r="H178" s="13"/>
      <c r="I178" s="13"/>
      <c r="J178" s="15"/>
      <c r="K178" s="15"/>
      <c r="L178" s="13"/>
      <c r="M178" s="15"/>
      <c r="N178" s="15"/>
      <c r="O178" s="13"/>
      <c r="P178" s="13"/>
      <c r="Q178" s="15"/>
      <c r="R178" s="15"/>
      <c r="S178" s="13"/>
      <c r="T178" s="15"/>
      <c r="U178" s="15"/>
      <c r="V178" s="13"/>
      <c r="W178" s="13"/>
      <c r="X178" s="11"/>
      <c r="Y178" s="11"/>
      <c r="Z178" s="13"/>
      <c r="AA178" s="11"/>
      <c r="AB178" s="11"/>
      <c r="AC178" s="13"/>
      <c r="AD178" s="13"/>
    </row>
    <row r="179" spans="1:30" s="29" customFormat="1" ht="15">
      <c r="A179" s="10"/>
      <c r="B179" s="5" t="s">
        <v>10</v>
      </c>
      <c r="C179" s="6">
        <f>C180+C181+C182+C183+C184</f>
        <v>25079.893108169937</v>
      </c>
      <c r="D179" s="6">
        <f>D180+D181+D182+D183+D184</f>
        <v>24383.422228654952</v>
      </c>
      <c r="E179" s="7">
        <f t="shared" ref="E179:E184" si="200">((D179-C179)/C179)*100</f>
        <v>-2.7770089629612715</v>
      </c>
      <c r="F179" s="6">
        <f>F180+F181+F182+F183+F184</f>
        <v>194331.10160821452</v>
      </c>
      <c r="G179" s="6">
        <f>G180+G181+G182+G183+G184</f>
        <v>191046.39080400221</v>
      </c>
      <c r="H179" s="7">
        <f t="shared" ref="H179:H184" si="201">((G179-F179)/F179)*100</f>
        <v>-1.6902651078644775</v>
      </c>
      <c r="I179" s="8">
        <f>(G179/G$179)*100</f>
        <v>100</v>
      </c>
      <c r="J179" s="9">
        <f>J180+J181+J182+J183+J184</f>
        <v>2648172</v>
      </c>
      <c r="K179" s="9">
        <f>K180+K181+K182+K183+K184</f>
        <v>3021785</v>
      </c>
      <c r="L179" s="7">
        <f t="shared" ref="L179:L184" si="202">((K179-J179)/J179)*100</f>
        <v>14.108335863380475</v>
      </c>
      <c r="M179" s="9">
        <f>M180+M181+M182+M183+M184</f>
        <v>20575912</v>
      </c>
      <c r="N179" s="9">
        <f>N180+N181+N182+N183+N184</f>
        <v>16305501</v>
      </c>
      <c r="O179" s="7">
        <f t="shared" ref="O179:O184" si="203">((N179-M179)/M179)*100</f>
        <v>-20.754419050781323</v>
      </c>
      <c r="P179" s="8">
        <f>(N179/N$179)*100</f>
        <v>100</v>
      </c>
      <c r="Q179" s="9">
        <f>Q180+Q181+Q182+Q183+Q184</f>
        <v>17680434</v>
      </c>
      <c r="R179" s="9">
        <f>R180+R181+R182+R183+R184</f>
        <v>16294975</v>
      </c>
      <c r="S179" s="7">
        <f t="shared" ref="S179:S184" si="204">((R179-Q179)/Q179)*100</f>
        <v>-7.8361142039839073</v>
      </c>
      <c r="T179" s="9">
        <f>T180+T181+T182+T183+T184</f>
        <v>157730425</v>
      </c>
      <c r="U179" s="9">
        <f>U180+U181+U182+U183+U184</f>
        <v>103038364</v>
      </c>
      <c r="V179" s="7">
        <f t="shared" ref="V179:V184" si="205">((U179-T179)/T179)*100</f>
        <v>-34.674388913869983</v>
      </c>
      <c r="W179" s="8">
        <f>(U179/U$179)*100</f>
        <v>100</v>
      </c>
      <c r="X179" s="6">
        <f>X180+X181+X182+X183+X184</f>
        <v>457109.89190627547</v>
      </c>
      <c r="Y179" s="6">
        <f>Y180+Y181+Y182+Y183+Y184</f>
        <v>434158.38925778039</v>
      </c>
      <c r="Z179" s="7">
        <f t="shared" ref="Z179:Z184" si="206">((Y179-X179)/X179)*100</f>
        <v>-5.0210032762102186</v>
      </c>
      <c r="AA179" s="6">
        <f>AA180+AA181+AA182+AA183+AA184</f>
        <v>3469567.1786194118</v>
      </c>
      <c r="AB179" s="6">
        <f>AB180+AB181+AB182+AB183+AB184</f>
        <v>3170923.5637612697</v>
      </c>
      <c r="AC179" s="7">
        <f t="shared" ref="AC179:AC184" si="207">((AB179-AA179)/AA179)*100</f>
        <v>-8.6075178684672853</v>
      </c>
      <c r="AD179" s="8">
        <f>(AB179/AB$179)*100</f>
        <v>100</v>
      </c>
    </row>
    <row r="180" spans="1:30" s="28" customFormat="1" ht="15">
      <c r="A180" s="10"/>
      <c r="B180" s="10" t="s">
        <v>2</v>
      </c>
      <c r="C180" s="11">
        <f>C166+C173</f>
        <v>2201.7134608830006</v>
      </c>
      <c r="D180" s="11">
        <f>D166+D173</f>
        <v>3303.0013222096977</v>
      </c>
      <c r="E180" s="13">
        <f t="shared" si="200"/>
        <v>50.019581607364294</v>
      </c>
      <c r="F180" s="11">
        <f>F166+F173</f>
        <v>24211.574999008983</v>
      </c>
      <c r="G180" s="11">
        <f>G166+G173</f>
        <v>31901.635167318957</v>
      </c>
      <c r="H180" s="13">
        <f t="shared" si="201"/>
        <v>31.761916226535202</v>
      </c>
      <c r="I180" s="13">
        <f>(G180/G$180)*100</f>
        <v>100</v>
      </c>
      <c r="J180" s="15">
        <f>J166+J173</f>
        <v>76225</v>
      </c>
      <c r="K180" s="15">
        <f>K166+K173</f>
        <v>103230</v>
      </c>
      <c r="L180" s="13">
        <f t="shared" si="202"/>
        <v>35.428009183338801</v>
      </c>
      <c r="M180" s="15">
        <f>M166+M173</f>
        <v>819671</v>
      </c>
      <c r="N180" s="15">
        <f>N166+N173</f>
        <v>812542</v>
      </c>
      <c r="O180" s="13">
        <f t="shared" si="203"/>
        <v>-0.86973920024009632</v>
      </c>
      <c r="P180" s="13">
        <f>(N180/N$180)*100</f>
        <v>100</v>
      </c>
      <c r="Q180" s="15">
        <f>Q166+Q173</f>
        <v>0</v>
      </c>
      <c r="R180" s="15">
        <f>R166+R173</f>
        <v>0</v>
      </c>
      <c r="S180" s="33" t="s">
        <v>41</v>
      </c>
      <c r="T180" s="15">
        <f>T166+T173</f>
        <v>0</v>
      </c>
      <c r="U180" s="15">
        <f>U166+U173</f>
        <v>0</v>
      </c>
      <c r="V180" s="33" t="s">
        <v>41</v>
      </c>
      <c r="W180" s="33" t="s">
        <v>41</v>
      </c>
      <c r="X180" s="11">
        <f>X166+X173</f>
        <v>3043.2037479020009</v>
      </c>
      <c r="Y180" s="11">
        <f>Y166+Y173</f>
        <v>4421.2085313409989</v>
      </c>
      <c r="Z180" s="13">
        <f t="shared" si="206"/>
        <v>45.281384277638359</v>
      </c>
      <c r="AA180" s="11">
        <f>AA166+AA173</f>
        <v>19955.209832782006</v>
      </c>
      <c r="AB180" s="11">
        <f>AB166+AB173</f>
        <v>26551.980054264997</v>
      </c>
      <c r="AC180" s="13">
        <f t="shared" si="207"/>
        <v>33.057884516182604</v>
      </c>
      <c r="AD180" s="13">
        <f>(AB180/AB$180)*100</f>
        <v>100</v>
      </c>
    </row>
    <row r="181" spans="1:30" s="29" customFormat="1">
      <c r="A181" s="10"/>
      <c r="B181" s="10" t="s">
        <v>3</v>
      </c>
      <c r="C181" s="11">
        <f t="shared" ref="C181:D184" si="208">C167+C174</f>
        <v>7868.6976710183826</v>
      </c>
      <c r="D181" s="11">
        <f t="shared" si="208"/>
        <v>8032.9660471299685</v>
      </c>
      <c r="E181" s="13">
        <f t="shared" si="200"/>
        <v>2.087618345239155</v>
      </c>
      <c r="F181" s="11">
        <f t="shared" ref="F181:G184" si="209">F167+F174</f>
        <v>49610.319001723328</v>
      </c>
      <c r="G181" s="11">
        <f t="shared" si="209"/>
        <v>44738.259395805348</v>
      </c>
      <c r="H181" s="13">
        <f t="shared" si="201"/>
        <v>-9.8206576856495094</v>
      </c>
      <c r="I181" s="13">
        <f>(G181/G$181)*100</f>
        <v>100</v>
      </c>
      <c r="J181" s="15">
        <f t="shared" ref="J181:K184" si="210">J167+J174</f>
        <v>2568991</v>
      </c>
      <c r="K181" s="15">
        <f t="shared" si="210"/>
        <v>2914770</v>
      </c>
      <c r="L181" s="13">
        <f t="shared" si="202"/>
        <v>13.459720178077697</v>
      </c>
      <c r="M181" s="15">
        <f t="shared" ref="M181:N184" si="211">M167+M174</f>
        <v>19729016</v>
      </c>
      <c r="N181" s="15">
        <f t="shared" si="211"/>
        <v>15466508</v>
      </c>
      <c r="O181" s="13">
        <f t="shared" si="203"/>
        <v>-21.605274180932287</v>
      </c>
      <c r="P181" s="13">
        <f>(N181/N$181)*100</f>
        <v>100</v>
      </c>
      <c r="Q181" s="15">
        <f t="shared" ref="Q181:R184" si="212">Q167+Q174</f>
        <v>0</v>
      </c>
      <c r="R181" s="15">
        <f t="shared" si="212"/>
        <v>0</v>
      </c>
      <c r="S181" s="33" t="s">
        <v>41</v>
      </c>
      <c r="T181" s="15">
        <f t="shared" ref="T181:U184" si="213">T167+T174</f>
        <v>0</v>
      </c>
      <c r="U181" s="15">
        <f t="shared" si="213"/>
        <v>0</v>
      </c>
      <c r="V181" s="33" t="s">
        <v>41</v>
      </c>
      <c r="W181" s="33" t="s">
        <v>41</v>
      </c>
      <c r="X181" s="11">
        <f t="shared" ref="X181:Y184" si="214">X167+X174</f>
        <v>203593.17330715078</v>
      </c>
      <c r="Y181" s="11">
        <f t="shared" si="214"/>
        <v>180944.14929122</v>
      </c>
      <c r="Z181" s="13">
        <f t="shared" si="206"/>
        <v>-11.124648065562262</v>
      </c>
      <c r="AA181" s="11">
        <f t="shared" ref="AA181:AB184" si="215">AA167+AA174</f>
        <v>1343168.3232035786</v>
      </c>
      <c r="AB181" s="11">
        <f t="shared" si="215"/>
        <v>1285245.5233892985</v>
      </c>
      <c r="AC181" s="13">
        <f t="shared" si="207"/>
        <v>-4.3124006733667581</v>
      </c>
      <c r="AD181" s="13">
        <f>(AB181/AB$181)*100</f>
        <v>100</v>
      </c>
    </row>
    <row r="182" spans="1:30" s="29" customFormat="1">
      <c r="A182" s="10"/>
      <c r="B182" s="10" t="s">
        <v>4</v>
      </c>
      <c r="C182" s="11">
        <f t="shared" si="208"/>
        <v>12108.273007265725</v>
      </c>
      <c r="D182" s="11">
        <f t="shared" si="208"/>
        <v>11941.390211873226</v>
      </c>
      <c r="E182" s="13">
        <f t="shared" si="200"/>
        <v>-1.3782543166342474</v>
      </c>
      <c r="F182" s="11">
        <f t="shared" si="209"/>
        <v>90162.592997873289</v>
      </c>
      <c r="G182" s="11">
        <f t="shared" si="209"/>
        <v>104878.50231591437</v>
      </c>
      <c r="H182" s="13">
        <f t="shared" si="201"/>
        <v>16.321524069730557</v>
      </c>
      <c r="I182" s="13">
        <f>(G182/G$182)*100</f>
        <v>100</v>
      </c>
      <c r="J182" s="15">
        <f t="shared" si="210"/>
        <v>244</v>
      </c>
      <c r="K182" s="15">
        <f t="shared" si="210"/>
        <v>224</v>
      </c>
      <c r="L182" s="13">
        <f t="shared" si="202"/>
        <v>-8.1967213114754092</v>
      </c>
      <c r="M182" s="15">
        <f t="shared" si="211"/>
        <v>1787</v>
      </c>
      <c r="N182" s="15">
        <f t="shared" si="211"/>
        <v>994</v>
      </c>
      <c r="O182" s="13">
        <f t="shared" si="203"/>
        <v>-44.376049244543928</v>
      </c>
      <c r="P182" s="13">
        <f>(N182/N$182)*100</f>
        <v>100</v>
      </c>
      <c r="Q182" s="15">
        <f t="shared" si="212"/>
        <v>11731688</v>
      </c>
      <c r="R182" s="15">
        <f t="shared" si="212"/>
        <v>10493923</v>
      </c>
      <c r="S182" s="13">
        <f t="shared" si="204"/>
        <v>-10.550613006414764</v>
      </c>
      <c r="T182" s="15">
        <f t="shared" si="213"/>
        <v>89051233</v>
      </c>
      <c r="U182" s="15">
        <f t="shared" si="213"/>
        <v>50459726</v>
      </c>
      <c r="V182" s="13">
        <f t="shared" si="205"/>
        <v>-43.336297207698408</v>
      </c>
      <c r="W182" s="13">
        <f>(U182/U$182)*100</f>
        <v>100</v>
      </c>
      <c r="X182" s="11">
        <f t="shared" si="214"/>
        <v>91199.953995658594</v>
      </c>
      <c r="Y182" s="11">
        <f t="shared" si="214"/>
        <v>102833.0052431956</v>
      </c>
      <c r="Z182" s="13">
        <f t="shared" si="206"/>
        <v>12.755545082940255</v>
      </c>
      <c r="AA182" s="11">
        <f t="shared" si="215"/>
        <v>762948.10547332151</v>
      </c>
      <c r="AB182" s="11">
        <f t="shared" si="215"/>
        <v>568824.22844272619</v>
      </c>
      <c r="AC182" s="13">
        <f t="shared" si="207"/>
        <v>-25.443916255636257</v>
      </c>
      <c r="AD182" s="13">
        <f>(AB182/AB$182)*100</f>
        <v>100</v>
      </c>
    </row>
    <row r="183" spans="1:30" s="29" customFormat="1">
      <c r="A183" s="10"/>
      <c r="B183" s="10" t="s">
        <v>5</v>
      </c>
      <c r="C183" s="11">
        <f t="shared" si="208"/>
        <v>2502.169566249439</v>
      </c>
      <c r="D183" s="11">
        <f t="shared" si="208"/>
        <v>351.50929008599991</v>
      </c>
      <c r="E183" s="13">
        <f t="shared" si="200"/>
        <v>-85.951819779628863</v>
      </c>
      <c r="F183" s="11">
        <f t="shared" si="209"/>
        <v>26352.32386073445</v>
      </c>
      <c r="G183" s="11">
        <f t="shared" si="209"/>
        <v>5228.3535294087906</v>
      </c>
      <c r="H183" s="13">
        <f t="shared" si="201"/>
        <v>-80.159800869785329</v>
      </c>
      <c r="I183" s="13">
        <f>(G183/G$183)*100</f>
        <v>100</v>
      </c>
      <c r="J183" s="15">
        <f t="shared" si="210"/>
        <v>249</v>
      </c>
      <c r="K183" s="15">
        <f t="shared" si="210"/>
        <v>837</v>
      </c>
      <c r="L183" s="13">
        <f t="shared" si="202"/>
        <v>236.14457831325302</v>
      </c>
      <c r="M183" s="15">
        <f t="shared" si="211"/>
        <v>2203</v>
      </c>
      <c r="N183" s="15">
        <f t="shared" si="211"/>
        <v>5002</v>
      </c>
      <c r="O183" s="13">
        <f t="shared" si="203"/>
        <v>127.05401724920561</v>
      </c>
      <c r="P183" s="13">
        <f>(N183/N$183)*100</f>
        <v>100</v>
      </c>
      <c r="Q183" s="15">
        <f t="shared" si="212"/>
        <v>395937</v>
      </c>
      <c r="R183" s="15">
        <f t="shared" si="212"/>
        <v>284633</v>
      </c>
      <c r="S183" s="13">
        <f t="shared" si="204"/>
        <v>-28.111542998002211</v>
      </c>
      <c r="T183" s="15">
        <f t="shared" si="213"/>
        <v>5344667</v>
      </c>
      <c r="U183" s="15">
        <f t="shared" si="213"/>
        <v>2292858</v>
      </c>
      <c r="V183" s="13">
        <f t="shared" si="205"/>
        <v>-57.100077516522539</v>
      </c>
      <c r="W183" s="13">
        <f>(U183/U$183)*100</f>
        <v>100</v>
      </c>
      <c r="X183" s="11">
        <f t="shared" si="214"/>
        <v>6525.5919393800013</v>
      </c>
      <c r="Y183" s="11">
        <f t="shared" si="214"/>
        <v>11969.703438299997</v>
      </c>
      <c r="Z183" s="13">
        <f t="shared" si="206"/>
        <v>83.427090591834386</v>
      </c>
      <c r="AA183" s="11">
        <f t="shared" si="215"/>
        <v>77954.777354700011</v>
      </c>
      <c r="AB183" s="11">
        <f t="shared" si="215"/>
        <v>82689.309158100004</v>
      </c>
      <c r="AC183" s="13">
        <f t="shared" si="207"/>
        <v>6.0734338087549444</v>
      </c>
      <c r="AD183" s="13">
        <f>(AB183/AB$183)*100</f>
        <v>100</v>
      </c>
    </row>
    <row r="184" spans="1:30" s="28" customFormat="1" ht="15">
      <c r="A184" s="10"/>
      <c r="B184" s="10" t="s">
        <v>23</v>
      </c>
      <c r="C184" s="11">
        <f t="shared" si="208"/>
        <v>399.03940275339238</v>
      </c>
      <c r="D184" s="11">
        <f t="shared" si="208"/>
        <v>754.55535735606213</v>
      </c>
      <c r="E184" s="13">
        <f t="shared" si="200"/>
        <v>89.092944744201048</v>
      </c>
      <c r="F184" s="11">
        <f t="shared" si="209"/>
        <v>3994.2907488744868</v>
      </c>
      <c r="G184" s="11">
        <f t="shared" si="209"/>
        <v>4299.6403955547476</v>
      </c>
      <c r="H184" s="13">
        <f t="shared" si="201"/>
        <v>7.6446524771964173</v>
      </c>
      <c r="I184" s="13">
        <f>(G184/G$184)*100</f>
        <v>100</v>
      </c>
      <c r="J184" s="15">
        <f t="shared" si="210"/>
        <v>2463</v>
      </c>
      <c r="K184" s="15">
        <f t="shared" si="210"/>
        <v>2724</v>
      </c>
      <c r="L184" s="13">
        <f t="shared" si="202"/>
        <v>10.596833130328868</v>
      </c>
      <c r="M184" s="15">
        <f t="shared" si="211"/>
        <v>23235</v>
      </c>
      <c r="N184" s="15">
        <f t="shared" si="211"/>
        <v>20455</v>
      </c>
      <c r="O184" s="13">
        <f t="shared" si="203"/>
        <v>-11.964708414030557</v>
      </c>
      <c r="P184" s="13">
        <f>(N184/N$184)*100</f>
        <v>100</v>
      </c>
      <c r="Q184" s="15">
        <f t="shared" si="212"/>
        <v>5552809</v>
      </c>
      <c r="R184" s="15">
        <f t="shared" si="212"/>
        <v>5516419</v>
      </c>
      <c r="S184" s="13">
        <f t="shared" si="204"/>
        <v>-0.65534398896126267</v>
      </c>
      <c r="T184" s="15">
        <f t="shared" si="213"/>
        <v>63334525</v>
      </c>
      <c r="U184" s="15">
        <f t="shared" si="213"/>
        <v>50285780</v>
      </c>
      <c r="V184" s="13">
        <f t="shared" si="205"/>
        <v>-20.602893919232834</v>
      </c>
      <c r="W184" s="13">
        <f>(U184/U$184)*100</f>
        <v>100</v>
      </c>
      <c r="X184" s="11">
        <f t="shared" si="214"/>
        <v>152747.96891618409</v>
      </c>
      <c r="Y184" s="11">
        <f t="shared" si="214"/>
        <v>133990.3227537238</v>
      </c>
      <c r="Z184" s="13">
        <f t="shared" si="206"/>
        <v>-12.280128040689691</v>
      </c>
      <c r="AA184" s="11">
        <f t="shared" si="215"/>
        <v>1265540.7627550298</v>
      </c>
      <c r="AB184" s="11">
        <f t="shared" si="215"/>
        <v>1207612.5227168803</v>
      </c>
      <c r="AC184" s="13">
        <f t="shared" si="207"/>
        <v>-4.5773507849752813</v>
      </c>
      <c r="AD184" s="13">
        <f>(AB184/AB$184)*100</f>
        <v>100</v>
      </c>
    </row>
    <row r="185" spans="1:30">
      <c r="A185" s="30" t="s">
        <v>22</v>
      </c>
      <c r="N185" s="24"/>
      <c r="O185" s="24"/>
      <c r="P185" s="24"/>
      <c r="Q185" s="24"/>
    </row>
    <row r="186" spans="1:30">
      <c r="A186" s="30" t="s">
        <v>14</v>
      </c>
    </row>
  </sheetData>
  <mergeCells count="10">
    <mergeCell ref="Q1:W1"/>
    <mergeCell ref="X1:AD1"/>
    <mergeCell ref="A2:A3"/>
    <mergeCell ref="B2:B3"/>
    <mergeCell ref="C2:I2"/>
    <mergeCell ref="J2:P2"/>
    <mergeCell ref="L1:P1"/>
    <mergeCell ref="A1:K1"/>
    <mergeCell ref="Q2:W2"/>
    <mergeCell ref="X2:AD2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  <rowBreaks count="2" manualBreakCount="2">
    <brk id="66" max="16383" man="1"/>
    <brk id="129" max="16383" man="1"/>
  </rowBreaks>
  <colBreaks count="3" manualBreakCount="3">
    <brk id="9" max="1048575" man="1"/>
    <brk id="16" max="1048575" man="1"/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NB Stmt as at 31st Dec' 2020</vt:lpstr>
      <vt:lpstr>'NB Stmt as at 31st Dec'' 2020'!Print_Titles</vt:lpstr>
    </vt:vector>
  </TitlesOfParts>
  <Company>IRDA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IRDA</dc:creator>
  <cp:lastModifiedBy>Admin</cp:lastModifiedBy>
  <cp:lastPrinted>2020-12-14T10:05:19Z</cp:lastPrinted>
  <dcterms:created xsi:type="dcterms:W3CDTF">2002-04-18T04:47:59Z</dcterms:created>
  <dcterms:modified xsi:type="dcterms:W3CDTF">2021-01-08T01:45:11Z</dcterms:modified>
</cp:coreProperties>
</file>