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Task2\Task2(backend)\"/>
    </mc:Choice>
  </mc:AlternateContent>
  <xr:revisionPtr revIDLastSave="0" documentId="13_ncr:1_{D6DE9631-A02A-434B-A21A-7847F2130461}" xr6:coauthVersionLast="47" xr6:coauthVersionMax="47" xr10:uidLastSave="{00000000-0000-0000-0000-000000000000}"/>
  <bookViews>
    <workbookView xWindow="-108" yWindow="-108" windowWidth="23256" windowHeight="13896" xr2:uid="{00000000-000D-0000-FFFF-FFFF00000000}"/>
  </bookViews>
  <sheets>
    <sheet name="Form Responses 1" sheetId="1" r:id="rId1"/>
    <sheet name="Search" sheetId="2" r:id="rId2"/>
  </sheets>
  <definedNames>
    <definedName name="_xlnm._FilterDatabase" localSheetId="0" hidden="1">'Form Responses 1'!$A$1:$L$85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4" i="2" l="1"/>
  <c r="I14" i="2"/>
  <c r="H14" i="2"/>
  <c r="F3" i="2" s="1"/>
  <c r="G14" i="2"/>
  <c r="F14" i="2"/>
  <c r="E14" i="2"/>
  <c r="D14" i="2"/>
  <c r="C14" i="2"/>
  <c r="B14" i="2"/>
  <c r="J13" i="2"/>
  <c r="I13" i="2"/>
  <c r="H13" i="2"/>
  <c r="G13" i="2"/>
  <c r="F13" i="2"/>
  <c r="E13" i="2"/>
  <c r="D13" i="2"/>
  <c r="C13" i="2"/>
  <c r="B13" i="2"/>
  <c r="J12" i="2"/>
  <c r="I12" i="2"/>
  <c r="H12" i="2"/>
  <c r="G12" i="2"/>
  <c r="F12" i="2"/>
  <c r="E12" i="2"/>
  <c r="D12" i="2"/>
  <c r="C12" i="2"/>
  <c r="B12" i="2"/>
  <c r="J11" i="2"/>
  <c r="I11" i="2"/>
  <c r="H11" i="2"/>
  <c r="G11" i="2"/>
  <c r="F11" i="2"/>
  <c r="E11" i="2"/>
  <c r="D11" i="2"/>
  <c r="C11" i="2"/>
  <c r="B11" i="2"/>
  <c r="J10" i="2"/>
  <c r="I10" i="2"/>
  <c r="H10" i="2"/>
  <c r="G10" i="2"/>
  <c r="F10" i="2"/>
  <c r="E10" i="2"/>
  <c r="D10" i="2"/>
  <c r="C10" i="2"/>
  <c r="B10" i="2"/>
  <c r="J9" i="2"/>
  <c r="I9" i="2"/>
  <c r="H9" i="2"/>
  <c r="I3" i="2" s="1"/>
  <c r="G9" i="2"/>
  <c r="F9" i="2"/>
  <c r="E9" i="2"/>
  <c r="D9" i="2"/>
  <c r="C9" i="2"/>
  <c r="B9" i="2"/>
  <c r="J8" i="2"/>
  <c r="I8" i="2"/>
  <c r="H8" i="2"/>
  <c r="G8" i="2"/>
  <c r="F8" i="2"/>
  <c r="E8" i="2"/>
  <c r="D8" i="2"/>
  <c r="C8" i="2"/>
  <c r="B8" i="2"/>
  <c r="J7" i="2"/>
  <c r="I7" i="2"/>
  <c r="H7" i="2"/>
  <c r="G7" i="2"/>
  <c r="F7" i="2"/>
  <c r="E7" i="2"/>
  <c r="D7" i="2"/>
  <c r="C7" i="2"/>
  <c r="B7" i="2"/>
  <c r="J6" i="2"/>
  <c r="I6" i="2"/>
  <c r="H6" i="2"/>
  <c r="G6" i="2"/>
  <c r="F6" i="2"/>
  <c r="E6" i="2"/>
  <c r="D6" i="2"/>
  <c r="C6" i="2"/>
  <c r="B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22" authorId="0" shapeId="0" xr:uid="{00000000-0006-0000-0000-000001000000}">
      <text>
        <r>
          <rPr>
            <sz val="10"/>
            <color rgb="FF000000"/>
            <rFont val="Arial"/>
            <scheme val="minor"/>
          </rPr>
          <t>Responder updated this value.</t>
        </r>
      </text>
    </comment>
  </commentList>
</comments>
</file>

<file path=xl/sharedStrings.xml><?xml version="1.0" encoding="utf-8"?>
<sst xmlns="http://schemas.openxmlformats.org/spreadsheetml/2006/main" count="868" uniqueCount="388">
  <si>
    <t>Timestamp</t>
  </si>
  <si>
    <t>Email Address</t>
  </si>
  <si>
    <t xml:space="preserve">Name of the Student
</t>
  </si>
  <si>
    <t>USN</t>
  </si>
  <si>
    <t>Admission Year</t>
  </si>
  <si>
    <t>Department</t>
  </si>
  <si>
    <t>When this event happened I was in ?</t>
  </si>
  <si>
    <t>Name of the Event as per your certificate</t>
  </si>
  <si>
    <t>Date of Event</t>
  </si>
  <si>
    <t>Type of Event</t>
  </si>
  <si>
    <t>Upload the Certificate/ Photos of the Event (You can upload upto 5 photos/pdf</t>
  </si>
  <si>
    <t>Few Lines as per the Certificate</t>
  </si>
  <si>
    <t>arushi.ai20@sahyadri.edu.in</t>
  </si>
  <si>
    <t xml:space="preserve">Aarushi Shetty </t>
  </si>
  <si>
    <t>4SF20CI013</t>
  </si>
  <si>
    <t>2020-21</t>
  </si>
  <si>
    <t>AI &amp; ML</t>
  </si>
  <si>
    <t>I Year</t>
  </si>
  <si>
    <t>Cultural Event 2021</t>
  </si>
  <si>
    <t>Cultural</t>
  </si>
  <si>
    <t>https://drive.google.com/open?id=1QzfUL1zij6r2p_7lQw8VS9rXYxxDOa8f</t>
  </si>
  <si>
    <t>Participated In Singing Competition 2021</t>
  </si>
  <si>
    <t>aboobakkarsa.ai20@sahyadri.edu.in</t>
  </si>
  <si>
    <t xml:space="preserve">Aboobakkar Siddeek Afik </t>
  </si>
  <si>
    <t>4SF20CI003</t>
  </si>
  <si>
    <t xml:space="preserve">Sahyadri Science Talent Hunt </t>
  </si>
  <si>
    <t>https://drive.google.com/open?id=1MVhbtAFnjIxn5vsFYOULkPWHCUCW8hmj</t>
  </si>
  <si>
    <t xml:space="preserve">SSTH project or model competition </t>
  </si>
  <si>
    <t>aditiadkar2002@gmail.com</t>
  </si>
  <si>
    <t>Aditi D Adkar</t>
  </si>
  <si>
    <t>4SF20CI004</t>
  </si>
  <si>
    <t>II Year</t>
  </si>
  <si>
    <t>Sinchana-Variety</t>
  </si>
  <si>
    <t>https://drive.google.com/open?id=1FDEEpZ4UWQ7TZ-NhVMOY1BXQYbK9m-fZ</t>
  </si>
  <si>
    <t>Received second prize in variety conducted during Sinchana-2021</t>
  </si>
  <si>
    <t xml:space="preserve">Arushi Padmanabha Shetty </t>
  </si>
  <si>
    <t>Western Singing (Group)</t>
  </si>
  <si>
    <t>https://drive.google.com/open?id=1Iqsqm9VBT5740IpsMTkiNs-K4yws1XYd, https://drive.google.com/open?id=1xeiKc0GGFrcpU2E4yWfHsJexMt1Viiar</t>
  </si>
  <si>
    <t>1st place in western group singing at sinchana</t>
  </si>
  <si>
    <t>asterrp@gmail.com</t>
  </si>
  <si>
    <t>Aster Reba Pereira</t>
  </si>
  <si>
    <t>4SF20CI015</t>
  </si>
  <si>
    <t>III Year</t>
  </si>
  <si>
    <t>Table Tennis Inter - Collegiate Zonal Tournament : 2022-2023</t>
  </si>
  <si>
    <t>Sports</t>
  </si>
  <si>
    <t>https://drive.google.com/open?id=1OSkq16yKOJGWrWfdE23boJV3n-jlS8P4, https://drive.google.com/open?id=1-VHKh1tCMTTbO_wBqpS_aDwn-4Q82wh4, https://drive.google.com/open?id=1yUSouMLmSeAOGUFRW-PNiLoPd2E01ocf, https://drive.google.com/open?id=1EbNA9EKLtJ-MEJbhWX9UeQUsOu2X07R3, https://drive.google.com/open?id=1g1ei-luGkChRb6mJEhjkFj8MJCZLcx0h</t>
  </si>
  <si>
    <t>Represented Sahyadri College and secured Runners - up place in Table Tennis Inter - Collegiate Mangaluru Zone ( District Level ) Tournament held at Shree Devi Institute of Technology , Kenjar.</t>
  </si>
  <si>
    <t>NA</t>
  </si>
  <si>
    <t>https://drive.google.com/open?id=1lu1LoDT8BAVmhBlJ0f6gnkMSjkdbT3_4</t>
  </si>
  <si>
    <t>Participated in the VTU State Level Men &amp; Women Table Tennis Championship 2022 - 2023</t>
  </si>
  <si>
    <t>asterrp.ai20@sahyadri.edu.in</t>
  </si>
  <si>
    <t>VTU Inter- Collegiate Mysuru Division Men &amp; Women Table Tennis State Level Championship Selection - 2022-2023</t>
  </si>
  <si>
    <t>https://drive.google.com/open?id=1ruCGKyaHHVUOj4ymX3lnkv2EGTyAPJos</t>
  </si>
  <si>
    <t>Participated in the State Level Men &amp; Women Table Tennis Championship</t>
  </si>
  <si>
    <t xml:space="preserve">Aster Reba Pereira </t>
  </si>
  <si>
    <t>2022-23</t>
  </si>
  <si>
    <t>Inter Collegiate Zonal Tournament : 2022 - 2023</t>
  </si>
  <si>
    <t>https://drive.google.com/open?id=1I2fugRkdUKa9s18BxqDU0LE0sTZ5ETHO, https://drive.google.com/open?id=1KR0AuRy2Cl2gOSgJ9DZ6t8_kzkrEmuXP, https://drive.google.com/open?id=1u0ecPfsGatXiv0Y82SXeRPYpRkdEY6MR, https://drive.google.com/open?id=1hrFr8odb8OvyvMiAm2ggVugsRntdSZZw</t>
  </si>
  <si>
    <t>Won the Runners - up position in the Inter - Collegiate Mangaluru Zone Tournament (District Level ) held at Shree Devi Institute of Technology, Kenjar</t>
  </si>
  <si>
    <t>ayushubkamath@gmail.com</t>
  </si>
  <si>
    <t xml:space="preserve">Ayush U Kamath </t>
  </si>
  <si>
    <t>4SF21AD012</t>
  </si>
  <si>
    <t>2021-22</t>
  </si>
  <si>
    <t>AI &amp; DS</t>
  </si>
  <si>
    <t xml:space="preserve">Badminton Championship by Smash Block Ace Badminton Academy </t>
  </si>
  <si>
    <t>https://drive.google.com/open?id=1XxkILUIjlVcKthrj3TyA7fb1Lr-1ChtS, https://drive.google.com/open?id=1veQmn2oQJVCBTgzNIwTZUHg7iKqUtRPn</t>
  </si>
  <si>
    <t>This Certificate is awarded to Mr Ayush Who has secured Third place in the SBA Badminton Tournament held on 22/12/2021 at SBA Badminton Academy Mangalore</t>
  </si>
  <si>
    <t>bbrihiths.ai20@sahyadri.edu.in</t>
  </si>
  <si>
    <t>Bekal Brihith Shenoy</t>
  </si>
  <si>
    <t>4SF20CI017</t>
  </si>
  <si>
    <t>IV Year</t>
  </si>
  <si>
    <t>Enigma 3.0</t>
  </si>
  <si>
    <t>https://drive.google.com/open?id=1qbo4sXums9IfcPcRbdVzA4VPznF3j12I</t>
  </si>
  <si>
    <t>The Certificate is Proudly presented to Mr Brihith Shenoy of SCE Mangalore for participating and coordinating in Enigma 3.0 Organized by ACM in Pursuit 2023- A national level Technical Symposium on 7th and 8th April 2023</t>
  </si>
  <si>
    <t>brandonlj.ai20@sahyadri.edu.in</t>
  </si>
  <si>
    <t xml:space="preserve">Brandon Leo John </t>
  </si>
  <si>
    <t>4SF20CI018</t>
  </si>
  <si>
    <t>Guinness World Record</t>
  </si>
  <si>
    <t>https://drive.google.com/open?id=1MMNNOWE0n-dYzrddbhbItAY-9s6EeaV2</t>
  </si>
  <si>
    <t xml:space="preserve">Guinness World Record for the Fastest Time to solve a Rubik's cube while cycling </t>
  </si>
  <si>
    <t xml:space="preserve">Published a Book </t>
  </si>
  <si>
    <t>https://drive.google.com/open?id=1tZsQ8xG6BnzICRxQ7bfTmCHD4x2qJ5Nx</t>
  </si>
  <si>
    <t>It's an anthology (collection of poems)</t>
  </si>
  <si>
    <t xml:space="preserve">Carrom singles </t>
  </si>
  <si>
    <t>https://drive.google.com/open?id=1ZxEkHta1RAJ1V36GWzcApQnzQiDb7jVc</t>
  </si>
  <si>
    <t xml:space="preserve">Won Silver medal in carrom singles </t>
  </si>
  <si>
    <t>https://drive.google.com/open?id=1nFMca7lrIhR7K7cEftB_mELjak8FkKCy</t>
  </si>
  <si>
    <t xml:space="preserve">Guinness World Record for the fastest time to solve a Rubik's cube while cycling </t>
  </si>
  <si>
    <t>Arena 2024</t>
  </si>
  <si>
    <t>https://drive.google.com/open?id=1McBrTX37-oCDH7lOrDYXBxVI4iifgWEG</t>
  </si>
  <si>
    <t xml:space="preserve">Won silver medal in carrom singles </t>
  </si>
  <si>
    <t xml:space="preserve">Book Publishing </t>
  </si>
  <si>
    <t>https://drive.google.com/open?id=1TYFr68DDCJ8MkSI8giBVb5gLknXkzOWw</t>
  </si>
  <si>
    <t>Published a book of poems</t>
  </si>
  <si>
    <t xml:space="preserve">Rubik's cube workshop </t>
  </si>
  <si>
    <t>https://drive.google.com/open?id=1Rnoip2p6om1YUNqF11hWUS4v2Dcm52ai</t>
  </si>
  <si>
    <t>Nil</t>
  </si>
  <si>
    <t xml:space="preserve">Euphoria </t>
  </si>
  <si>
    <t>https://drive.google.com/open?id=1TkkZJuZ269KwSsGdymKQ_C9Po9soNOxh</t>
  </si>
  <si>
    <t xml:space="preserve">Main Coordinator </t>
  </si>
  <si>
    <t>Festivesta</t>
  </si>
  <si>
    <t>https://drive.google.com/open?id=1LELuReB99jX5ztjPWKN6V-jX2fEMN4R7</t>
  </si>
  <si>
    <t>chiranthc.ai20@sahyadri.edu.in</t>
  </si>
  <si>
    <t xml:space="preserve">Chiranth H Chiplunkar </t>
  </si>
  <si>
    <t>4SF20CI019</t>
  </si>
  <si>
    <t>Aerophilia 2022</t>
  </si>
  <si>
    <t>https://drive.google.com/open?id=1uUj28VnEeWywrA0Z0uaB8Pg93zCkvlud</t>
  </si>
  <si>
    <t>National level techno cultural event</t>
  </si>
  <si>
    <t>farvath.ai20@sahyadri.edu.in</t>
  </si>
  <si>
    <t xml:space="preserve">Farvath Adnan </t>
  </si>
  <si>
    <t>4sf20ci021</t>
  </si>
  <si>
    <t xml:space="preserve">Eclash </t>
  </si>
  <si>
    <t>https://drive.google.com/open?id=1hPc91MMZCgV2miUDc8imDxi5foQ7mipQ</t>
  </si>
  <si>
    <t>Participated in a online Esports tournament.</t>
  </si>
  <si>
    <t>jaganm.id21@sahyadri.edu.in</t>
  </si>
  <si>
    <t xml:space="preserve">Jagan Mohan prakash </t>
  </si>
  <si>
    <t>4SF21AD021</t>
  </si>
  <si>
    <t>202-21</t>
  </si>
  <si>
    <t xml:space="preserve">Vtu inter colligate men's cricket tournament </t>
  </si>
  <si>
    <t>https://drive.google.com/open?id=13Af6vPXlCQTi52ERBTzwdBELPJOBeYFh</t>
  </si>
  <si>
    <t>This is to certify that Shri Jagan mohan prakash USN 4SF21AD021 representing sahyadri college of engineering and management mangaluru has secured winners in cricket men inter colligate Mangalore zone tournament held at N.M.A.M institute of technology from 13/03/2023  to 19/03/2023</t>
  </si>
  <si>
    <t>jophin.ci21@sahyadri.edu.in</t>
  </si>
  <si>
    <t xml:space="preserve">Jophin Benet Kunhimon </t>
  </si>
  <si>
    <t>4SF21CI017</t>
  </si>
  <si>
    <t>Man vs Bug</t>
  </si>
  <si>
    <t>https://drive.google.com/open?id=1TkWAkoM-s70pQk_zOG3HcIy0VhdEzazj</t>
  </si>
  <si>
    <t xml:space="preserve">Thank you for your participation </t>
  </si>
  <si>
    <t>PMSS</t>
  </si>
  <si>
    <t>https://drive.google.com/open?id=13NL-4ynUaTajeJRJRbiGN8FhktVOT-Qa</t>
  </si>
  <si>
    <t xml:space="preserve">Hearty congratulations </t>
  </si>
  <si>
    <t>Chandrayaan 3 Mahaquiz</t>
  </si>
  <si>
    <t>https://drive.google.com/open?id=1e98oY-WULf6K0UnyxNxu6ufxm09Ma4TG</t>
  </si>
  <si>
    <t xml:space="preserve">Successful completion </t>
  </si>
  <si>
    <t xml:space="preserve">Stay Safe Online Pledge </t>
  </si>
  <si>
    <t>https://drive.google.com/open?id=10Y6v6k5NXH2ZctHR8GE_MsXxPlu6sfsp</t>
  </si>
  <si>
    <t>Cyber security pledge</t>
  </si>
  <si>
    <t>kamyakanara2002@gmail.com</t>
  </si>
  <si>
    <t>Kamya Kanara</t>
  </si>
  <si>
    <t>4SF20CI027</t>
  </si>
  <si>
    <t>Aerophillia a National Level Techno-Cultural Fest</t>
  </si>
  <si>
    <t>https://drive.google.com/open?id=1MK3ess5wabeJ4__uFGXrOW6bLTVI3whZ</t>
  </si>
  <si>
    <t>Aerophilia is a National Level Techno cultural fest</t>
  </si>
  <si>
    <t>kamyak.ai20@sahyadri.edu.in</t>
  </si>
  <si>
    <t>Aerophilia</t>
  </si>
  <si>
    <t>https://drive.google.com/open?id=1ZGpsnKajKYwk9yzHo77WEsWZm9yaZgSE</t>
  </si>
  <si>
    <t>Aerophilia a National Level Techno Cultural Fest , certificate of appreciation</t>
  </si>
  <si>
    <t>Ketto</t>
  </si>
  <si>
    <t>https://drive.google.com/open?id=1udW5UT-jy55tFhcIsTm5V39VtIFghlj1</t>
  </si>
  <si>
    <t>Certificate of appreciation</t>
  </si>
  <si>
    <t>karthiksk.ai20@sahyadri.edu.in</t>
  </si>
  <si>
    <t>Karthik S K</t>
  </si>
  <si>
    <t xml:space="preserve">4SF20CI028 </t>
  </si>
  <si>
    <t>Spl</t>
  </si>
  <si>
    <t>https://drive.google.com/open?id=1Z8xCbh9RpvbOtimxOsmRR8cpUUTyfSG9</t>
  </si>
  <si>
    <t xml:space="preserve">It was a inter college match in srinivas college of engineering where we won 1st price. </t>
  </si>
  <si>
    <t>Karthik s k</t>
  </si>
  <si>
    <t xml:space="preserve">spartans premiere league </t>
  </si>
  <si>
    <t>https://drive.google.com/open?id=1tJnw4SLmAtKiurYDNdYuUYBoT4dnxRMX</t>
  </si>
  <si>
    <t>We won 2nd price</t>
  </si>
  <si>
    <t>msnehith.ai20@sahyadri.edu.in</t>
  </si>
  <si>
    <t>M Snehith J Rai</t>
  </si>
  <si>
    <t>4sf20ci029</t>
  </si>
  <si>
    <t xml:space="preserve">Project proposal approved for sponsorship </t>
  </si>
  <si>
    <t>https://drive.google.com/open?id=1o2tpr11VWh6hPHnyxL8T53Dgo8C2jDqm</t>
  </si>
  <si>
    <t>Project is approved for further presentation</t>
  </si>
  <si>
    <t>M SNEHITH J RAI</t>
  </si>
  <si>
    <t>4SF20CI029</t>
  </si>
  <si>
    <t>Cricket Premier League</t>
  </si>
  <si>
    <t>https://drive.google.com/open?id=1bX0nC54aHV6ZvSujN_3id1-n14gzrCnx</t>
  </si>
  <si>
    <t>It was a cricket league held in puttur</t>
  </si>
  <si>
    <t>Sinchana</t>
  </si>
  <si>
    <t>https://drive.google.com/open?id=1Y7bBGO862J9jzjsBnOuzgl4Ei5s_pNyg</t>
  </si>
  <si>
    <t>Won 3rd prize in street play</t>
  </si>
  <si>
    <t>mnabeel.ai20@sahyadri.edu.in</t>
  </si>
  <si>
    <t xml:space="preserve">Mohammed Nabeel </t>
  </si>
  <si>
    <t>4SF20CI034</t>
  </si>
  <si>
    <t xml:space="preserve">Cricket </t>
  </si>
  <si>
    <t>https://drive.google.com/open?id=1hLNeUoa1ljjNCfq-vl_Y5PNCXEUcj68W</t>
  </si>
  <si>
    <t xml:space="preserve">Cricket tournament </t>
  </si>
  <si>
    <t>mohiddinazhaan.ai20@sahyadri.edu.in</t>
  </si>
  <si>
    <t>Mohiddin Azhaan Khan</t>
  </si>
  <si>
    <t>4SF20CI037</t>
  </si>
  <si>
    <t>https://drive.google.com/open?id=1KgC2jHXkvnD8i0hQzxFULDhXtmHlJqUc</t>
  </si>
  <si>
    <t xml:space="preserve">Was the head media person for AUTO EXPO </t>
  </si>
  <si>
    <t>pavan.id21@sahyadri.edu.in</t>
  </si>
  <si>
    <t>Pavan PN</t>
  </si>
  <si>
    <t>4SF21AD036</t>
  </si>
  <si>
    <t xml:space="preserve">VTU FOOTBALL TOURNAMENT </t>
  </si>
  <si>
    <t>https://drive.google.com/open?id=1aXdqincC3m3x9gVr-7Ke3CbI9RjTXUrv</t>
  </si>
  <si>
    <t xml:space="preserve">PAVAN PN HAS PARTICIPATED IN THE VTU FOOTBALL TOURNAMENT EVENT 2023 WHICH WAS HELD AT PA COLLEGE OF ENGINEERING </t>
  </si>
  <si>
    <t>prajwalp.ai20@sahyadri.edu.in</t>
  </si>
  <si>
    <t>Prajwal P</t>
  </si>
  <si>
    <t xml:space="preserve">4SF20CI044 </t>
  </si>
  <si>
    <t>https://drive.google.com/open?id=1DCbAhH8rR1ut-NE61r-b0JvSiJSem2tm</t>
  </si>
  <si>
    <t>Oragniser of national level techno cultural fest</t>
  </si>
  <si>
    <t>sahil.ai20@sahyadri.edu.in</t>
  </si>
  <si>
    <t>Sahil Kumar</t>
  </si>
  <si>
    <t>4SF20CI052</t>
  </si>
  <si>
    <t>Sports Day</t>
  </si>
  <si>
    <t>https://drive.google.com/open?id=1XqWgaCv56y2Lbxm4yJby4Rch8k_gm8zk</t>
  </si>
  <si>
    <t>Sahyadri Sports Day Long Jump 1st Prize</t>
  </si>
  <si>
    <t>Independence Cup</t>
  </si>
  <si>
    <t>https://drive.google.com/open?id=1IuoZ3vCr8xDGITc6I0082dSdEXdS88Tp</t>
  </si>
  <si>
    <t>Independence Cup Karate 1 st place kata</t>
  </si>
  <si>
    <t xml:space="preserve">Valorant Gaming Cafe </t>
  </si>
  <si>
    <t>https://drive.google.com/open?id=1HGu6AC1z-RZ13TvBW46OCTeHsNhg-y1d</t>
  </si>
  <si>
    <t xml:space="preserve">Valorant Gaming </t>
  </si>
  <si>
    <t>samanvitha.id21@sahyadri.edu.in</t>
  </si>
  <si>
    <t>Samanvitha K</t>
  </si>
  <si>
    <t xml:space="preserve">4SF21AD044 </t>
  </si>
  <si>
    <t xml:space="preserve">VTU Rest of Bengaluru Division Chess Championship </t>
  </si>
  <si>
    <t>https://drive.google.com/open?id=1ZrTuR68Q-8M-I14A2qkquA3gLysAjZIr, https://drive.google.com/open?id=1yXOH8B9zOEvDc30rkA1fya0UAsff-E8M</t>
  </si>
  <si>
    <t>Sahyadri Girls Chess Team won sixth place in VTU Rest of Bengaluru Division Chess Championship held at VTU, Regional Centre, Mysuru during 2nd to 3rd December 2022</t>
  </si>
  <si>
    <t>shreya.id21@sahyadri.edu.in</t>
  </si>
  <si>
    <t>Shreya</t>
  </si>
  <si>
    <t>4SF21AD050</t>
  </si>
  <si>
    <t xml:space="preserve">VTU rest of Bengaluru division chess championship </t>
  </si>
  <si>
    <t>https://drive.google.com/open?id=1YfF6eNt6v7n5Cku5OSBFtJvUplVTWgIZ, https://drive.google.com/open?id=1U49f-Xtz9uOukfyBx3OuxFPGpL-hloNO</t>
  </si>
  <si>
    <t>Girls team won 6th place in VTU rest of Bengaluru division chess championship</t>
  </si>
  <si>
    <t>shreyapm.ai20@sahyadri.edu.in</t>
  </si>
  <si>
    <t>Shreya PM</t>
  </si>
  <si>
    <t>4SF20CI057</t>
  </si>
  <si>
    <t>Course on programming in c</t>
  </si>
  <si>
    <t>https://drive.google.com/open?id=1AhKE3G1mZqv2YJoG4M-xK4fBOBwYVvbE</t>
  </si>
  <si>
    <t>I have successfully completed my programming in c from 4/9/2020 to 21/12/2020</t>
  </si>
  <si>
    <t xml:space="preserve">Certificate of completion of internship </t>
  </si>
  <si>
    <t>https://drive.google.com/open?id=1tVRu57H9ea9fzRPTxdDa0Lcv1-klWoJu</t>
  </si>
  <si>
    <t xml:space="preserve">Completed my internship on MERN stack </t>
  </si>
  <si>
    <t>shrushanth.ai20@sahyadri.edu.in</t>
  </si>
  <si>
    <t>Shrushanth kumar P</t>
  </si>
  <si>
    <t>4SF20CI059</t>
  </si>
  <si>
    <t>ARENA-2024</t>
  </si>
  <si>
    <t>https://drive.google.com/open?id=1xe7fdWM_NcxCTHPs_4pHj13vxWyZBs9L, https://drive.google.com/open?id=1PcKqvMAQiyt9orQ3igqPpn76481JeK5_</t>
  </si>
  <si>
    <t xml:space="preserve">This certificate is related to sports event called discuss throw and shotput, where I won second place in both the events. </t>
  </si>
  <si>
    <t>suprith.ai20@sahyadri.edu.in</t>
  </si>
  <si>
    <t>Suprith</t>
  </si>
  <si>
    <t>4SF20CI061</t>
  </si>
  <si>
    <t>Eclash(online)</t>
  </si>
  <si>
    <t>https://drive.google.com/open?id=1t_8UVvxFEageU38I1w9kHL4uMGGoMWhL</t>
  </si>
  <si>
    <t>anusha.ai20@sahyadri.edu.in</t>
  </si>
  <si>
    <t>Anusha</t>
  </si>
  <si>
    <t>4SF20CI011</t>
  </si>
  <si>
    <t xml:space="preserve">Blood donation </t>
  </si>
  <si>
    <t>https://drive.google.com/open?id=1ddhOyQpnR2YfZIu5_ijQMNdof0PO-G2r</t>
  </si>
  <si>
    <t xml:space="preserve">Donated blood to KMC hospital </t>
  </si>
  <si>
    <t xml:space="preserve">Volley ball champions </t>
  </si>
  <si>
    <t>https://drive.google.com/open?id=1lnYWn0hutILo_ZBYShOQjOUvzu807nsG, https://drive.google.com/open?id=175tZAUQQ7mHskZ8YKPhfSgAO8gap-V6n</t>
  </si>
  <si>
    <t xml:space="preserve">Champions in volleyball tournament and secured best mid-off player </t>
  </si>
  <si>
    <t>shaimazub.ai20@sahyadri.edu.in</t>
  </si>
  <si>
    <t xml:space="preserve">Shaima Zubaida Shamim </t>
  </si>
  <si>
    <t>4SF20CI055</t>
  </si>
  <si>
    <t xml:space="preserve">Sinchana Face Painting Competition </t>
  </si>
  <si>
    <t>https://drive.google.com/open?id=194kIDzS5YmdL5LcQws5VQ11QhQ_e1bJP</t>
  </si>
  <si>
    <t>Participated</t>
  </si>
  <si>
    <t>manshaa.ai20@sahyadri.edu.in</t>
  </si>
  <si>
    <t>Mansha</t>
  </si>
  <si>
    <t>4SF20CI031</t>
  </si>
  <si>
    <t>Deputy moderator at MODEL UN</t>
  </si>
  <si>
    <t>https://drive.google.com/open?id=1FLmx-aEi9uYisKqtj0NSeUZ6RdXw9Jvc</t>
  </si>
  <si>
    <t xml:space="preserve">Women's rights committee moderator </t>
  </si>
  <si>
    <t>4SF20CI032</t>
  </si>
  <si>
    <t>Moderator at MUN</t>
  </si>
  <si>
    <t>https://drive.google.com/open?id=1npVg-VTosbz6-jcFmbfai0m657AC8-Gl</t>
  </si>
  <si>
    <t xml:space="preserve">The debating society lok sabha moderator </t>
  </si>
  <si>
    <t>Participated in Traditional attire show</t>
  </si>
  <si>
    <t>https://drive.google.com/open?id=114hKaJ7gesCEdjjkltyyCc8AUXJwfUaM</t>
  </si>
  <si>
    <t xml:space="preserve">Participation </t>
  </si>
  <si>
    <t>Sinchana Variety show</t>
  </si>
  <si>
    <t>https://drive.google.com/open?id=1TIQnbvtQjEM9lOPu7dK6mKJTEyXk_1Ka</t>
  </si>
  <si>
    <t xml:space="preserve">Participated </t>
  </si>
  <si>
    <t>Model UN</t>
  </si>
  <si>
    <t>https://drive.google.com/open?id=1GSjLo0K-N5P4hBruiU0G10SbLo_zRH-Y</t>
  </si>
  <si>
    <t xml:space="preserve">Moderator debating society </t>
  </si>
  <si>
    <t>thushars.ai20@sahyadri.edu.in</t>
  </si>
  <si>
    <t>Thushar s</t>
  </si>
  <si>
    <t>4SF20CI063</t>
  </si>
  <si>
    <t>1500mtr</t>
  </si>
  <si>
    <t>3/3/0021</t>
  </si>
  <si>
    <t>https://drive.google.com/open?id=1YSBYcXsjI1SSf8zv9ZmDa1wlTi9-tO-9</t>
  </si>
  <si>
    <t>1500mtrs</t>
  </si>
  <si>
    <t>Tug Of War</t>
  </si>
  <si>
    <t>https://drive.google.com/open?id=1tK7qGYOIhOEa3xYTc4u7MehfhYl7GGIb</t>
  </si>
  <si>
    <t>Participated Atharva 2023</t>
  </si>
  <si>
    <t>Aakrithi</t>
  </si>
  <si>
    <t>https://drive.google.com/open?id=1YNJ5-AoTKKBByP76V70YFBPgM-kFZrmb</t>
  </si>
  <si>
    <t>This is to certify that Bekal Brihith Shenoy has won 1st Place in AAkrithi 2023 held in Canara Engineering College</t>
  </si>
  <si>
    <t>thansheerbhr@gmail.com</t>
  </si>
  <si>
    <t xml:space="preserve">Mohammed Thanseer </t>
  </si>
  <si>
    <t>4SF20CI036</t>
  </si>
  <si>
    <t xml:space="preserve"> Attarva Lagori</t>
  </si>
  <si>
    <t>https://drive.google.com/open?id=11uv5C3TWqNrLdlf3Pb2c7LBR1pd3L5nv</t>
  </si>
  <si>
    <t>Won second place</t>
  </si>
  <si>
    <t>Group dance</t>
  </si>
  <si>
    <t>11/18/0021</t>
  </si>
  <si>
    <t>https://drive.google.com/open?id=1B69vp0QC55T_XlsCLM909N2iHy3BpWkQ</t>
  </si>
  <si>
    <t>akashkg.ai20@sahyadri.edu.in</t>
  </si>
  <si>
    <t xml:space="preserve">Akash k g </t>
  </si>
  <si>
    <t>4SF20CI007</t>
  </si>
  <si>
    <t>E Clash</t>
  </si>
  <si>
    <t>https://drive.google.com/open?id=1rCqqIDr_0l8aRBxDl1hlgTnjR-2hpghM</t>
  </si>
  <si>
    <t xml:space="preserve">Bgmi tournament </t>
  </si>
  <si>
    <t>Variety Event Sinchana 2022</t>
  </si>
  <si>
    <t>https://drive.google.com/open?id=100GlTQE6YBhWO8B3MdSuKI_BFSITvbLt</t>
  </si>
  <si>
    <t>Participated in Variety at Sinchana 2022</t>
  </si>
  <si>
    <t>https://drive.google.com/open?id=14D1swhCnF2CZwmk7xRUSH2AY3n7u2_0D</t>
  </si>
  <si>
    <t>Aerophilia organizer</t>
  </si>
  <si>
    <t xml:space="preserve">100mtrs </t>
  </si>
  <si>
    <t>1/3/0021</t>
  </si>
  <si>
    <t>https://drive.google.com/open?id=18EgEUgvLc7FTV0x0om3y2pGrxp3alrAz</t>
  </si>
  <si>
    <t>200 mtrs 2nd</t>
  </si>
  <si>
    <t>saadabd.ai20@sahyadri.edu.in</t>
  </si>
  <si>
    <t>Saad Abdulla</t>
  </si>
  <si>
    <t>4SF20CI051</t>
  </si>
  <si>
    <t>https://drive.google.com/open?id=1ae0I4vsHjAYPC2up-sY4x2-ImcDxX_QI</t>
  </si>
  <si>
    <t>Participated in Independence Cup</t>
  </si>
  <si>
    <t>Shrushanth Kumar P</t>
  </si>
  <si>
    <t>Sahyadri sports meet</t>
  </si>
  <si>
    <t>https://drive.google.com/open?id=1SLGoO0jZxDNet9vglUIjRINWqyGAV7EQ</t>
  </si>
  <si>
    <t>Secured 2 nd place in shotput event</t>
  </si>
  <si>
    <t xml:space="preserve">Synergia </t>
  </si>
  <si>
    <t>https://drive.google.com/open?id=1IYJxTzWkH7LYc10YPaDgBTwptZjX7ewB</t>
  </si>
  <si>
    <t>Synergia organizer</t>
  </si>
  <si>
    <t>https://drive.google.com/open?id=1d_8htzqvlWUvbKxjclppeNaLZReTSgJe</t>
  </si>
  <si>
    <t>Secured 2nd place in discuss throw</t>
  </si>
  <si>
    <t>4SF20CI07</t>
  </si>
  <si>
    <t xml:space="preserve">Enigma </t>
  </si>
  <si>
    <t>https://drive.google.com/open?id=1ycg1SrKf1IKuihGJr98B0S6oZx_BPLoy</t>
  </si>
  <si>
    <t>MR Brihith has won first place in Enigma 3.0</t>
  </si>
  <si>
    <t>Technovanza</t>
  </si>
  <si>
    <t>https://drive.google.com/open?id=1HvrtKj04ZDwCwydjB1qwfJIpK4B3DOuK</t>
  </si>
  <si>
    <t xml:space="preserve">Technovanza event in TMA Pai international convention hall </t>
  </si>
  <si>
    <t>Shrusha th Kumar P</t>
  </si>
  <si>
    <t>https://drive.google.com/open?id=1jxppgN3omElk3pDqFEuav0Nl0aI6Lzy9</t>
  </si>
  <si>
    <t xml:space="preserve">Secured 2 nd place in long jump in college level . </t>
  </si>
  <si>
    <t xml:space="preserve">4SF20CI037 </t>
  </si>
  <si>
    <t>https://drive.google.com/open?id=1yNOySW_YsT9PyHtO9OdPWzkgvEk1t6OO</t>
  </si>
  <si>
    <t xml:space="preserve">Media person </t>
  </si>
  <si>
    <t>https://drive.google.com/open?id=1kv6NA8Gxi99XLKaHwiHOf4ajpLxxL6wi</t>
  </si>
  <si>
    <t xml:space="preserve">Secured second place in discuss throw in college level sports meet. </t>
  </si>
  <si>
    <t xml:space="preserve">Mohiddin Azhaan Khan </t>
  </si>
  <si>
    <t>Seth co ordinator</t>
  </si>
  <si>
    <t>https://drive.google.com/open?id=1KQQN-fviLMd3JOIUdL7tPFwqbZbvHwij</t>
  </si>
  <si>
    <t xml:space="preserve">Media team </t>
  </si>
  <si>
    <t>shubhadah.ai20@sahyadri.edu.in</t>
  </si>
  <si>
    <t>Shubhada.H</t>
  </si>
  <si>
    <t>4SF20CI060</t>
  </si>
  <si>
    <t xml:space="preserve">School visit </t>
  </si>
  <si>
    <t>https://drive.google.com/open?id=1NdJ4UToHU0jrZpkXnEe1fVxWDgaHeS3F</t>
  </si>
  <si>
    <t xml:space="preserve">Different activities done in schools </t>
  </si>
  <si>
    <t>Atharva</t>
  </si>
  <si>
    <t>https://drive.google.com/open?id=1D9GUwuySbCDoE4YEZqF8sxvNhixeG-qN</t>
  </si>
  <si>
    <t xml:space="preserve">Participated in Atharva variety </t>
  </si>
  <si>
    <t>Shubhada H</t>
  </si>
  <si>
    <t xml:space="preserve">Farm visit </t>
  </si>
  <si>
    <t>https://drive.google.com/open?id=1w8p4mO6FTJ_72jIdNyL1t0-fUnwwiMo3</t>
  </si>
  <si>
    <t>Activities done in farm</t>
  </si>
  <si>
    <t>anvithk.ai20@sahyadri.edu.in</t>
  </si>
  <si>
    <t>Anvith K</t>
  </si>
  <si>
    <t>4SF20CI012</t>
  </si>
  <si>
    <t xml:space="preserve">UI UX Design Competition </t>
  </si>
  <si>
    <t>https://drive.google.com/open?id=1ZS5N9vY1GF78sZzOOtNwrp2dBW6Ostwn</t>
  </si>
  <si>
    <t>Participated in UI UX Design Competition organized by IEEE Student Branch.</t>
  </si>
  <si>
    <t>Sahyadri science talent hunt</t>
  </si>
  <si>
    <t>https://drive.google.com/open?id=1x6Yi570CtqQlJzzf1IAj-4Y_pqldu76K</t>
  </si>
  <si>
    <t xml:space="preserve">Participation in Sahyadri Science Talent Hunt </t>
  </si>
  <si>
    <t>manohara.ai20@sahyadri.edu.in</t>
  </si>
  <si>
    <t>Manohara</t>
  </si>
  <si>
    <t>4SF20CI030</t>
  </si>
  <si>
    <t>Esports</t>
  </si>
  <si>
    <t>https://drive.google.com/open?id=1usxdsJHG9LONBRR3PsJm9cZfIzgA2SYi</t>
  </si>
  <si>
    <t>SSPL</t>
  </si>
  <si>
    <t>https://drive.google.com/open?id=1xlfKzaCFjJwRHFb1gHtlrOeFAHsFPll4</t>
  </si>
  <si>
    <t>Runner up in SSPL</t>
  </si>
  <si>
    <t xml:space="preserve">Atharva </t>
  </si>
  <si>
    <t>https://drive.google.com/open?id=16Ag51Lsf8D0JP2y1CPnypHdI1t5uPj4T</t>
  </si>
  <si>
    <t>Variety competition in atharva</t>
  </si>
  <si>
    <t>nehav.ai20@sahyadri.edu.in</t>
  </si>
  <si>
    <t xml:space="preserve">Neha V </t>
  </si>
  <si>
    <t>4SF20CI041</t>
  </si>
  <si>
    <t>https://drive.google.com/open?id=1sNsiEX-vX5kDkBoatJlSvrpkYeNUNOlG</t>
  </si>
  <si>
    <t>Organizer of Aerophilia 2022</t>
  </si>
  <si>
    <t>Synergia 2023</t>
  </si>
  <si>
    <t>https://drive.google.com/open?id=1lTnwoMWo7c5QMx5kFb2E6HOLKi0WP_eF</t>
  </si>
  <si>
    <t>Organizer of Synergia 2023</t>
  </si>
  <si>
    <t xml:space="preserve">Enter the USN Number </t>
  </si>
  <si>
    <t>Year in Which Event</t>
  </si>
  <si>
    <t>Event Name</t>
  </si>
  <si>
    <t>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</si>
</sst>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5">
    <font>
      <sz val="10"/>
      <color rgb="FF000000"/>
      <name val="Arial"/>
      <scheme val="minor"/>
    </font>
    <font>
      <sz val="10"/>
      <color theme="1"/>
      <name val="Arial"/>
      <scheme val="minor"/>
    </font>
    <font>
      <u/>
      <sz val="10"/>
      <color rgb="FF0000FF"/>
      <name val="Arial"/>
    </font>
    <font>
      <u/>
      <sz val="10"/>
      <color rgb="FF0000FF"/>
      <name val="Arial"/>
    </font>
    <font>
      <sz val="9"/>
      <color rgb="FF000000"/>
      <name val="&quot;Google Sans Mono&quot;"/>
    </font>
  </fonts>
  <fills count="5">
    <fill>
      <patternFill patternType="none"/>
    </fill>
    <fill>
      <patternFill patternType="gray125"/>
    </fill>
    <fill>
      <patternFill patternType="solid">
        <fgColor rgb="FFD9EAD3"/>
        <bgColor rgb="FFD9EAD3"/>
      </patternFill>
    </fill>
    <fill>
      <patternFill patternType="solid">
        <fgColor rgb="FFF9CB9C"/>
        <bgColor rgb="FFF9CB9C"/>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0" borderId="0" xfId="0" applyFont="1"/>
    <xf numFmtId="164" fontId="1" fillId="0" borderId="0" xfId="0" applyNumberFormat="1" applyFont="1"/>
    <xf numFmtId="14" fontId="1" fillId="0" borderId="0" xfId="0" applyNumberFormat="1" applyFont="1"/>
    <xf numFmtId="0" fontId="2" fillId="0" borderId="0" xfId="0" applyFont="1"/>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0" borderId="1" xfId="0" applyFont="1" applyBorder="1" applyAlignment="1">
      <alignment horizontal="center" wrapText="1"/>
    </xf>
    <xf numFmtId="0" fontId="1" fillId="0" borderId="1" xfId="0" applyFont="1" applyBorder="1" applyAlignment="1">
      <alignment vertical="center" wrapText="1"/>
    </xf>
    <xf numFmtId="14" fontId="1" fillId="0" borderId="1" xfId="0" applyNumberFormat="1" applyFont="1" applyBorder="1" applyAlignment="1">
      <alignment vertical="center" wrapText="1"/>
    </xf>
    <xf numFmtId="0" fontId="3" fillId="0" borderId="1" xfId="0" applyFont="1" applyBorder="1" applyAlignment="1">
      <alignment vertical="center" wrapText="1"/>
    </xf>
    <xf numFmtId="0" fontId="4" fillId="4" borderId="1" xfId="0" applyFont="1" applyFill="1" applyBorder="1" applyAlignment="1">
      <alignment vertical="center" wrapText="1"/>
    </xf>
    <xf numFmtId="14" fontId="4" fillId="4" borderId="1" xfId="0" applyNumberFormat="1" applyFont="1" applyFill="1" applyBorder="1" applyAlignment="1">
      <alignment vertical="center" wrapTex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rive.google.com/open?id=1Z8xCbh9RpvbOtimxOsmRR8cpUUTyfSG9" TargetMode="External"/><Relationship Id="rId21" Type="http://schemas.openxmlformats.org/officeDocument/2006/relationships/hyperlink" Target="https://drive.google.com/open?id=1e98oY-WULf6K0UnyxNxu6ufxm09Ma4TG" TargetMode="External"/><Relationship Id="rId42" Type="http://schemas.openxmlformats.org/officeDocument/2006/relationships/hyperlink" Target="https://drive.google.com/open?id=194kIDzS5YmdL5LcQws5VQ11QhQ_e1bJP" TargetMode="External"/><Relationship Id="rId47" Type="http://schemas.openxmlformats.org/officeDocument/2006/relationships/hyperlink" Target="https://drive.google.com/open?id=1GSjLo0K-N5P4hBruiU0G10SbLo_zRH-Y" TargetMode="External"/><Relationship Id="rId63" Type="http://schemas.openxmlformats.org/officeDocument/2006/relationships/hyperlink" Target="https://drive.google.com/open?id=1jxppgN3omElk3pDqFEuav0Nl0aI6Lzy9" TargetMode="External"/><Relationship Id="rId68" Type="http://schemas.openxmlformats.org/officeDocument/2006/relationships/hyperlink" Target="https://drive.google.com/open?id=1D9GUwuySbCDoE4YEZqF8sxvNhixeG-qN" TargetMode="External"/><Relationship Id="rId16" Type="http://schemas.openxmlformats.org/officeDocument/2006/relationships/hyperlink" Target="https://drive.google.com/open?id=1uUj28VnEeWywrA0Z0uaB8Pg93zCkvlud" TargetMode="External"/><Relationship Id="rId11" Type="http://schemas.openxmlformats.org/officeDocument/2006/relationships/hyperlink" Target="https://drive.google.com/open?id=1McBrTX37-oCDH7lOrDYXBxVI4iifgWEG" TargetMode="External"/><Relationship Id="rId24" Type="http://schemas.openxmlformats.org/officeDocument/2006/relationships/hyperlink" Target="https://drive.google.com/open?id=1ZGpsnKajKYwk9yzHo77WEsWZm9yaZgSE" TargetMode="External"/><Relationship Id="rId32" Type="http://schemas.openxmlformats.org/officeDocument/2006/relationships/hyperlink" Target="https://drive.google.com/open?id=1KgC2jHXkvnD8i0hQzxFULDhXtmHlJqUc" TargetMode="External"/><Relationship Id="rId37" Type="http://schemas.openxmlformats.org/officeDocument/2006/relationships/hyperlink" Target="https://drive.google.com/open?id=1HGu6AC1z-RZ13TvBW46OCTeHsNhg-y1d" TargetMode="External"/><Relationship Id="rId40" Type="http://schemas.openxmlformats.org/officeDocument/2006/relationships/hyperlink" Target="https://drive.google.com/open?id=1t_8UVvxFEageU38I1w9kHL4uMGGoMWhL" TargetMode="External"/><Relationship Id="rId45" Type="http://schemas.openxmlformats.org/officeDocument/2006/relationships/hyperlink" Target="https://drive.google.com/open?id=114hKaJ7gesCEdjjkltyyCc8AUXJwfUaM" TargetMode="External"/><Relationship Id="rId53" Type="http://schemas.openxmlformats.org/officeDocument/2006/relationships/hyperlink" Target="https://drive.google.com/open?id=1rCqqIDr_0l8aRBxDl1hlgTnjR-2hpghM" TargetMode="External"/><Relationship Id="rId58" Type="http://schemas.openxmlformats.org/officeDocument/2006/relationships/hyperlink" Target="https://drive.google.com/open?id=1SLGoO0jZxDNet9vglUIjRINWqyGAV7EQ" TargetMode="External"/><Relationship Id="rId66" Type="http://schemas.openxmlformats.org/officeDocument/2006/relationships/hyperlink" Target="https://drive.google.com/open?id=1KQQN-fviLMd3JOIUdL7tPFwqbZbvHwij" TargetMode="External"/><Relationship Id="rId74" Type="http://schemas.openxmlformats.org/officeDocument/2006/relationships/hyperlink" Target="https://drive.google.com/open?id=16Ag51Lsf8D0JP2y1CPnypHdI1t5uPj4T" TargetMode="External"/><Relationship Id="rId5" Type="http://schemas.openxmlformats.org/officeDocument/2006/relationships/hyperlink" Target="https://drive.google.com/open?id=1ruCGKyaHHVUOj4ymX3lnkv2EGTyAPJos" TargetMode="External"/><Relationship Id="rId61" Type="http://schemas.openxmlformats.org/officeDocument/2006/relationships/hyperlink" Target="https://drive.google.com/open?id=1ycg1SrKf1IKuihGJr98B0S6oZx_BPLoy" TargetMode="External"/><Relationship Id="rId19" Type="http://schemas.openxmlformats.org/officeDocument/2006/relationships/hyperlink" Target="https://drive.google.com/open?id=1TkWAkoM-s70pQk_zOG3HcIy0VhdEzazj" TargetMode="External"/><Relationship Id="rId14" Type="http://schemas.openxmlformats.org/officeDocument/2006/relationships/hyperlink" Target="https://drive.google.com/open?id=1TkkZJuZ269KwSsGdymKQ_C9Po9soNOxh" TargetMode="External"/><Relationship Id="rId22" Type="http://schemas.openxmlformats.org/officeDocument/2006/relationships/hyperlink" Target="https://drive.google.com/open?id=10Y6v6k5NXH2ZctHR8GE_MsXxPlu6sfsp" TargetMode="External"/><Relationship Id="rId27" Type="http://schemas.openxmlformats.org/officeDocument/2006/relationships/hyperlink" Target="https://drive.google.com/open?id=1tJnw4SLmAtKiurYDNdYuUYBoT4dnxRMX" TargetMode="External"/><Relationship Id="rId30" Type="http://schemas.openxmlformats.org/officeDocument/2006/relationships/hyperlink" Target="https://drive.google.com/open?id=1Y7bBGO862J9jzjsBnOuzgl4Ei5s_pNyg" TargetMode="External"/><Relationship Id="rId35" Type="http://schemas.openxmlformats.org/officeDocument/2006/relationships/hyperlink" Target="https://drive.google.com/open?id=1XqWgaCv56y2Lbxm4yJby4Rch8k_gm8zk" TargetMode="External"/><Relationship Id="rId43" Type="http://schemas.openxmlformats.org/officeDocument/2006/relationships/hyperlink" Target="https://drive.google.com/open?id=1FLmx-aEi9uYisKqtj0NSeUZ6RdXw9Jvc" TargetMode="External"/><Relationship Id="rId48" Type="http://schemas.openxmlformats.org/officeDocument/2006/relationships/hyperlink" Target="https://drive.google.com/open?id=1YSBYcXsjI1SSf8zv9ZmDa1wlTi9-tO-9" TargetMode="External"/><Relationship Id="rId56" Type="http://schemas.openxmlformats.org/officeDocument/2006/relationships/hyperlink" Target="https://drive.google.com/open?id=18EgEUgvLc7FTV0x0om3y2pGrxp3alrAz" TargetMode="External"/><Relationship Id="rId64" Type="http://schemas.openxmlformats.org/officeDocument/2006/relationships/hyperlink" Target="https://drive.google.com/open?id=1yNOySW_YsT9PyHtO9OdPWzkgvEk1t6OO" TargetMode="External"/><Relationship Id="rId69" Type="http://schemas.openxmlformats.org/officeDocument/2006/relationships/hyperlink" Target="https://drive.google.com/open?id=1w8p4mO6FTJ_72jIdNyL1t0-fUnwwiMo3" TargetMode="External"/><Relationship Id="rId77" Type="http://schemas.openxmlformats.org/officeDocument/2006/relationships/vmlDrawing" Target="../drawings/vmlDrawing1.vml"/><Relationship Id="rId8" Type="http://schemas.openxmlformats.org/officeDocument/2006/relationships/hyperlink" Target="https://drive.google.com/open?id=1tZsQ8xG6BnzICRxQ7bfTmCHD4x2qJ5Nx" TargetMode="External"/><Relationship Id="rId51" Type="http://schemas.openxmlformats.org/officeDocument/2006/relationships/hyperlink" Target="https://drive.google.com/open?id=11uv5C3TWqNrLdlf3Pb2c7LBR1pd3L5nv" TargetMode="External"/><Relationship Id="rId72" Type="http://schemas.openxmlformats.org/officeDocument/2006/relationships/hyperlink" Target="https://drive.google.com/open?id=1usxdsJHG9LONBRR3PsJm9cZfIzgA2SYi" TargetMode="External"/><Relationship Id="rId3" Type="http://schemas.openxmlformats.org/officeDocument/2006/relationships/hyperlink" Target="https://drive.google.com/open?id=1FDEEpZ4UWQ7TZ-NhVMOY1BXQYbK9m-fZ" TargetMode="External"/><Relationship Id="rId12" Type="http://schemas.openxmlformats.org/officeDocument/2006/relationships/hyperlink" Target="https://drive.google.com/open?id=1TYFr68DDCJ8MkSI8giBVb5gLknXkzOWw" TargetMode="External"/><Relationship Id="rId17" Type="http://schemas.openxmlformats.org/officeDocument/2006/relationships/hyperlink" Target="https://drive.google.com/open?id=1hPc91MMZCgV2miUDc8imDxi5foQ7mipQ" TargetMode="External"/><Relationship Id="rId25" Type="http://schemas.openxmlformats.org/officeDocument/2006/relationships/hyperlink" Target="https://drive.google.com/open?id=1udW5UT-jy55tFhcIsTm5V39VtIFghlj1" TargetMode="External"/><Relationship Id="rId33" Type="http://schemas.openxmlformats.org/officeDocument/2006/relationships/hyperlink" Target="https://drive.google.com/open?id=1aXdqincC3m3x9gVr-7Ke3CbI9RjTXUrv" TargetMode="External"/><Relationship Id="rId38" Type="http://schemas.openxmlformats.org/officeDocument/2006/relationships/hyperlink" Target="https://drive.google.com/open?id=1AhKE3G1mZqv2YJoG4M-xK4fBOBwYVvbE" TargetMode="External"/><Relationship Id="rId46" Type="http://schemas.openxmlformats.org/officeDocument/2006/relationships/hyperlink" Target="https://drive.google.com/open?id=1TIQnbvtQjEM9lOPu7dK6mKJTEyXk_1Ka" TargetMode="External"/><Relationship Id="rId59" Type="http://schemas.openxmlformats.org/officeDocument/2006/relationships/hyperlink" Target="https://drive.google.com/open?id=1IYJxTzWkH7LYc10YPaDgBTwptZjX7ewB" TargetMode="External"/><Relationship Id="rId67" Type="http://schemas.openxmlformats.org/officeDocument/2006/relationships/hyperlink" Target="https://drive.google.com/open?id=1NdJ4UToHU0jrZpkXnEe1fVxWDgaHeS3F" TargetMode="External"/><Relationship Id="rId20" Type="http://schemas.openxmlformats.org/officeDocument/2006/relationships/hyperlink" Target="https://drive.google.com/open?id=13NL-4ynUaTajeJRJRbiGN8FhktVOT-Qa" TargetMode="External"/><Relationship Id="rId41" Type="http://schemas.openxmlformats.org/officeDocument/2006/relationships/hyperlink" Target="https://drive.google.com/open?id=1ddhOyQpnR2YfZIu5_ijQMNdof0PO-G2r" TargetMode="External"/><Relationship Id="rId54" Type="http://schemas.openxmlformats.org/officeDocument/2006/relationships/hyperlink" Target="https://drive.google.com/open?id=100GlTQE6YBhWO8B3MdSuKI_BFSITvbLt" TargetMode="External"/><Relationship Id="rId62" Type="http://schemas.openxmlformats.org/officeDocument/2006/relationships/hyperlink" Target="https://drive.google.com/open?id=1HvrtKj04ZDwCwydjB1qwfJIpK4B3DOuK" TargetMode="External"/><Relationship Id="rId70" Type="http://schemas.openxmlformats.org/officeDocument/2006/relationships/hyperlink" Target="https://drive.google.com/open?id=1ZS5N9vY1GF78sZzOOtNwrp2dBW6Ostwn" TargetMode="External"/><Relationship Id="rId75" Type="http://schemas.openxmlformats.org/officeDocument/2006/relationships/hyperlink" Target="https://drive.google.com/open?id=1sNsiEX-vX5kDkBoatJlSvrpkYeNUNOlG" TargetMode="External"/><Relationship Id="rId1" Type="http://schemas.openxmlformats.org/officeDocument/2006/relationships/hyperlink" Target="https://drive.google.com/open?id=1QzfUL1zij6r2p_7lQw8VS9rXYxxDOa8f" TargetMode="External"/><Relationship Id="rId6" Type="http://schemas.openxmlformats.org/officeDocument/2006/relationships/hyperlink" Target="https://drive.google.com/open?id=1qbo4sXums9IfcPcRbdVzA4VPznF3j12I" TargetMode="External"/><Relationship Id="rId15" Type="http://schemas.openxmlformats.org/officeDocument/2006/relationships/hyperlink" Target="https://drive.google.com/open?id=1LELuReB99jX5ztjPWKN6V-jX2fEMN4R7" TargetMode="External"/><Relationship Id="rId23" Type="http://schemas.openxmlformats.org/officeDocument/2006/relationships/hyperlink" Target="https://drive.google.com/open?id=1MK3ess5wabeJ4__uFGXrOW6bLTVI3whZ" TargetMode="External"/><Relationship Id="rId28" Type="http://schemas.openxmlformats.org/officeDocument/2006/relationships/hyperlink" Target="https://drive.google.com/open?id=1o2tpr11VWh6hPHnyxL8T53Dgo8C2jDqm" TargetMode="External"/><Relationship Id="rId36" Type="http://schemas.openxmlformats.org/officeDocument/2006/relationships/hyperlink" Target="https://drive.google.com/open?id=1IuoZ3vCr8xDGITc6I0082dSdEXdS88Tp" TargetMode="External"/><Relationship Id="rId49" Type="http://schemas.openxmlformats.org/officeDocument/2006/relationships/hyperlink" Target="https://drive.google.com/open?id=1tK7qGYOIhOEa3xYTc4u7MehfhYl7GGIb" TargetMode="External"/><Relationship Id="rId57" Type="http://schemas.openxmlformats.org/officeDocument/2006/relationships/hyperlink" Target="https://drive.google.com/open?id=1ae0I4vsHjAYPC2up-sY4x2-ImcDxX_QI" TargetMode="External"/><Relationship Id="rId10" Type="http://schemas.openxmlformats.org/officeDocument/2006/relationships/hyperlink" Target="https://drive.google.com/open?id=1nFMca7lrIhR7K7cEftB_mELjak8FkKCy" TargetMode="External"/><Relationship Id="rId31" Type="http://schemas.openxmlformats.org/officeDocument/2006/relationships/hyperlink" Target="https://drive.google.com/open?id=1hLNeUoa1ljjNCfq-vl_Y5PNCXEUcj68W" TargetMode="External"/><Relationship Id="rId44" Type="http://schemas.openxmlformats.org/officeDocument/2006/relationships/hyperlink" Target="https://drive.google.com/open?id=1npVg-VTosbz6-jcFmbfai0m657AC8-Gl" TargetMode="External"/><Relationship Id="rId52" Type="http://schemas.openxmlformats.org/officeDocument/2006/relationships/hyperlink" Target="https://drive.google.com/open?id=1B69vp0QC55T_XlsCLM909N2iHy3BpWkQ" TargetMode="External"/><Relationship Id="rId60" Type="http://schemas.openxmlformats.org/officeDocument/2006/relationships/hyperlink" Target="https://drive.google.com/open?id=1d_8htzqvlWUvbKxjclppeNaLZReTSgJe" TargetMode="External"/><Relationship Id="rId65" Type="http://schemas.openxmlformats.org/officeDocument/2006/relationships/hyperlink" Target="https://drive.google.com/open?id=1kv6NA8Gxi99XLKaHwiHOf4ajpLxxL6wi" TargetMode="External"/><Relationship Id="rId73" Type="http://schemas.openxmlformats.org/officeDocument/2006/relationships/hyperlink" Target="https://drive.google.com/open?id=1xlfKzaCFjJwRHFb1gHtlrOeFAHsFPll4" TargetMode="External"/><Relationship Id="rId78" Type="http://schemas.openxmlformats.org/officeDocument/2006/relationships/comments" Target="../comments1.xml"/><Relationship Id="rId4" Type="http://schemas.openxmlformats.org/officeDocument/2006/relationships/hyperlink" Target="https://drive.google.com/open?id=1lu1LoDT8BAVmhBlJ0f6gnkMSjkdbT3_4" TargetMode="External"/><Relationship Id="rId9" Type="http://schemas.openxmlformats.org/officeDocument/2006/relationships/hyperlink" Target="https://drive.google.com/open?id=1ZxEkHta1RAJ1V36GWzcApQnzQiDb7jVc" TargetMode="External"/><Relationship Id="rId13" Type="http://schemas.openxmlformats.org/officeDocument/2006/relationships/hyperlink" Target="https://drive.google.com/open?id=1Rnoip2p6om1YUNqF11hWUS4v2Dcm52ai" TargetMode="External"/><Relationship Id="rId18" Type="http://schemas.openxmlformats.org/officeDocument/2006/relationships/hyperlink" Target="https://drive.google.com/open?id=13Af6vPXlCQTi52ERBTzwdBELPJOBeYFh" TargetMode="External"/><Relationship Id="rId39" Type="http://schemas.openxmlformats.org/officeDocument/2006/relationships/hyperlink" Target="https://drive.google.com/open?id=1tVRu57H9ea9fzRPTxdDa0Lcv1-klWoJu" TargetMode="External"/><Relationship Id="rId34" Type="http://schemas.openxmlformats.org/officeDocument/2006/relationships/hyperlink" Target="https://drive.google.com/open?id=1DCbAhH8rR1ut-NE61r-b0JvSiJSem2tm" TargetMode="External"/><Relationship Id="rId50" Type="http://schemas.openxmlformats.org/officeDocument/2006/relationships/hyperlink" Target="https://drive.google.com/open?id=1YNJ5-AoTKKBByP76V70YFBPgM-kFZrmb" TargetMode="External"/><Relationship Id="rId55" Type="http://schemas.openxmlformats.org/officeDocument/2006/relationships/hyperlink" Target="https://drive.google.com/open?id=14D1swhCnF2CZwmk7xRUSH2AY3n7u2_0D" TargetMode="External"/><Relationship Id="rId76" Type="http://schemas.openxmlformats.org/officeDocument/2006/relationships/hyperlink" Target="https://drive.google.com/open?id=1lTnwoMWo7c5QMx5kFb2E6HOLKi0WP_eF" TargetMode="External"/><Relationship Id="rId7" Type="http://schemas.openxmlformats.org/officeDocument/2006/relationships/hyperlink" Target="https://drive.google.com/open?id=1MMNNOWE0n-dYzrddbhbItAY-9s6EeaV2" TargetMode="External"/><Relationship Id="rId71" Type="http://schemas.openxmlformats.org/officeDocument/2006/relationships/hyperlink" Target="https://drive.google.com/open?id=1x6Yi570CtqQlJzzf1IAj-4Y_pqldu76K" TargetMode="External"/><Relationship Id="rId2" Type="http://schemas.openxmlformats.org/officeDocument/2006/relationships/hyperlink" Target="https://drive.google.com/open?id=1MVhbtAFnjIxn5vsFYOULkPWHCUCW8hmj" TargetMode="External"/><Relationship Id="rId29" Type="http://schemas.openxmlformats.org/officeDocument/2006/relationships/hyperlink" Target="https://drive.google.com/open?id=1bX0nC54aHV6ZvSujN_3id1-n14gzrCnx"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open?id=1TkkZJuZ269KwSsGdymKQ_C9Po9soNOxh" TargetMode="External"/><Relationship Id="rId3" Type="http://schemas.openxmlformats.org/officeDocument/2006/relationships/hyperlink" Target="https://drive.google.com/open?id=1ZxEkHta1RAJ1V36GWzcApQnzQiDb7jVc" TargetMode="External"/><Relationship Id="rId7" Type="http://schemas.openxmlformats.org/officeDocument/2006/relationships/hyperlink" Target="https://drive.google.com/open?id=1Rnoip2p6om1YUNqF11hWUS4v2Dcm52ai" TargetMode="External"/><Relationship Id="rId2" Type="http://schemas.openxmlformats.org/officeDocument/2006/relationships/hyperlink" Target="https://drive.google.com/open?id=1tZsQ8xG6BnzICRxQ7bfTmCHD4x2qJ5Nx" TargetMode="External"/><Relationship Id="rId1" Type="http://schemas.openxmlformats.org/officeDocument/2006/relationships/hyperlink" Target="https://drive.google.com/open?id=1MMNNOWE0n-dYzrddbhbItAY-9s6EeaV2" TargetMode="External"/><Relationship Id="rId6" Type="http://schemas.openxmlformats.org/officeDocument/2006/relationships/hyperlink" Target="https://drive.google.com/open?id=1TYFr68DDCJ8MkSI8giBVb5gLknXkzOWw" TargetMode="External"/><Relationship Id="rId5" Type="http://schemas.openxmlformats.org/officeDocument/2006/relationships/hyperlink" Target="https://drive.google.com/open?id=1McBrTX37-oCDH7lOrDYXBxVI4iifgWEG" TargetMode="External"/><Relationship Id="rId4" Type="http://schemas.openxmlformats.org/officeDocument/2006/relationships/hyperlink" Target="https://drive.google.com/open?id=1nFMca7lrIhR7K7cEftB_mELjak8FkKCy" TargetMode="External"/><Relationship Id="rId9" Type="http://schemas.openxmlformats.org/officeDocument/2006/relationships/hyperlink" Target="https://drive.google.com/open?id=1LELuReB99jX5ztjPWKN6V-jX2fEMN4R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85"/>
  <sheetViews>
    <sheetView tabSelected="1" workbookViewId="0">
      <pane ySplit="1" topLeftCell="A2" activePane="bottomLeft" state="frozen"/>
      <selection pane="bottomLeft" activeCell="D9" sqref="D9"/>
    </sheetView>
  </sheetViews>
  <sheetFormatPr defaultColWidth="12.6640625" defaultRowHeight="15.75" customHeight="1"/>
  <cols>
    <col min="1" max="7" width="18.88671875" customWidth="1"/>
    <col min="8" max="8" width="52.109375" customWidth="1"/>
    <col min="9" max="18" width="18.88671875" customWidth="1"/>
  </cols>
  <sheetData>
    <row r="1" spans="1:12">
      <c r="A1" s="1" t="s">
        <v>0</v>
      </c>
      <c r="B1" s="1" t="s">
        <v>1</v>
      </c>
      <c r="C1" s="1" t="s">
        <v>2</v>
      </c>
      <c r="D1" s="1" t="s">
        <v>3</v>
      </c>
      <c r="E1" s="1" t="s">
        <v>4</v>
      </c>
      <c r="F1" s="1" t="s">
        <v>5</v>
      </c>
      <c r="G1" s="1" t="s">
        <v>6</v>
      </c>
      <c r="H1" s="1" t="s">
        <v>7</v>
      </c>
      <c r="I1" s="1" t="s">
        <v>8</v>
      </c>
      <c r="J1" s="1" t="s">
        <v>9</v>
      </c>
      <c r="K1" s="1" t="s">
        <v>10</v>
      </c>
      <c r="L1" s="1" t="s">
        <v>11</v>
      </c>
    </row>
    <row r="2" spans="1:12">
      <c r="A2" s="2">
        <v>45398.489901203706</v>
      </c>
      <c r="B2" s="1" t="s">
        <v>22</v>
      </c>
      <c r="C2" s="1" t="s">
        <v>23</v>
      </c>
      <c r="D2" s="1" t="s">
        <v>24</v>
      </c>
      <c r="E2" s="1" t="s">
        <v>15</v>
      </c>
      <c r="F2" s="1" t="s">
        <v>16</v>
      </c>
      <c r="G2" s="1" t="s">
        <v>17</v>
      </c>
      <c r="H2" s="1" t="s">
        <v>25</v>
      </c>
      <c r="I2" s="3">
        <v>44510</v>
      </c>
      <c r="J2" s="1" t="s">
        <v>19</v>
      </c>
      <c r="K2" s="4" t="s">
        <v>26</v>
      </c>
      <c r="L2" s="1" t="s">
        <v>27</v>
      </c>
    </row>
    <row r="3" spans="1:12">
      <c r="A3" s="2">
        <v>45409.443644629631</v>
      </c>
      <c r="B3" s="1" t="s">
        <v>22</v>
      </c>
      <c r="C3" s="1" t="s">
        <v>23</v>
      </c>
      <c r="D3" s="1" t="s">
        <v>24</v>
      </c>
      <c r="E3" s="1" t="s">
        <v>15</v>
      </c>
      <c r="F3" s="1" t="s">
        <v>16</v>
      </c>
      <c r="G3" s="1" t="s">
        <v>17</v>
      </c>
      <c r="H3" s="1" t="s">
        <v>362</v>
      </c>
      <c r="I3" s="3">
        <v>45409</v>
      </c>
      <c r="J3" s="1" t="s">
        <v>19</v>
      </c>
      <c r="K3" s="4" t="s">
        <v>363</v>
      </c>
      <c r="L3" s="1" t="s">
        <v>364</v>
      </c>
    </row>
    <row r="4" spans="1:12">
      <c r="A4" s="2">
        <v>45409.447150497683</v>
      </c>
      <c r="B4" s="1" t="s">
        <v>22</v>
      </c>
      <c r="C4" s="1" t="s">
        <v>23</v>
      </c>
      <c r="D4" s="1" t="s">
        <v>24</v>
      </c>
      <c r="E4" s="1" t="s">
        <v>15</v>
      </c>
      <c r="F4" s="1" t="s">
        <v>16</v>
      </c>
      <c r="G4" s="1" t="s">
        <v>42</v>
      </c>
      <c r="H4" s="1" t="s">
        <v>370</v>
      </c>
      <c r="I4" s="3">
        <v>45409</v>
      </c>
      <c r="J4" s="1" t="s">
        <v>44</v>
      </c>
      <c r="K4" s="4" t="s">
        <v>371</v>
      </c>
      <c r="L4" s="1" t="s">
        <v>372</v>
      </c>
    </row>
    <row r="5" spans="1:12">
      <c r="A5" s="2">
        <v>45398.891659606481</v>
      </c>
      <c r="B5" s="1" t="s">
        <v>28</v>
      </c>
      <c r="C5" s="1" t="s">
        <v>29</v>
      </c>
      <c r="D5" s="1" t="s">
        <v>30</v>
      </c>
      <c r="E5" s="1" t="s">
        <v>15</v>
      </c>
      <c r="F5" s="1" t="s">
        <v>16</v>
      </c>
      <c r="G5" s="1" t="s">
        <v>31</v>
      </c>
      <c r="H5" s="1" t="s">
        <v>32</v>
      </c>
      <c r="I5" s="3">
        <v>44501</v>
      </c>
      <c r="J5" s="1" t="s">
        <v>19</v>
      </c>
      <c r="K5" s="4" t="s">
        <v>33</v>
      </c>
      <c r="L5" s="1" t="s">
        <v>34</v>
      </c>
    </row>
    <row r="6" spans="1:12">
      <c r="A6" s="2">
        <v>45409.416769756943</v>
      </c>
      <c r="B6" s="1" t="s">
        <v>295</v>
      </c>
      <c r="C6" s="1" t="s">
        <v>296</v>
      </c>
      <c r="D6" s="1" t="s">
        <v>297</v>
      </c>
      <c r="E6" s="1" t="s">
        <v>15</v>
      </c>
      <c r="F6" s="1" t="s">
        <v>16</v>
      </c>
      <c r="G6" s="1" t="s">
        <v>70</v>
      </c>
      <c r="H6" s="1" t="s">
        <v>298</v>
      </c>
      <c r="I6" s="3">
        <v>45269</v>
      </c>
      <c r="J6" s="1" t="s">
        <v>44</v>
      </c>
      <c r="K6" s="4" t="s">
        <v>299</v>
      </c>
      <c r="L6" s="1" t="s">
        <v>300</v>
      </c>
    </row>
    <row r="7" spans="1:12">
      <c r="A7" s="2">
        <v>45409.398129756941</v>
      </c>
      <c r="B7" s="1" t="s">
        <v>239</v>
      </c>
      <c r="C7" s="1" t="s">
        <v>240</v>
      </c>
      <c r="D7" s="1" t="s">
        <v>241</v>
      </c>
      <c r="E7" s="1" t="s">
        <v>15</v>
      </c>
      <c r="F7" s="1" t="s">
        <v>16</v>
      </c>
      <c r="G7" s="1" t="s">
        <v>42</v>
      </c>
      <c r="H7" s="1" t="s">
        <v>242</v>
      </c>
      <c r="I7" s="3">
        <v>44907</v>
      </c>
      <c r="J7" s="1" t="s">
        <v>19</v>
      </c>
      <c r="K7" s="4" t="s">
        <v>243</v>
      </c>
      <c r="L7" s="1" t="s">
        <v>244</v>
      </c>
    </row>
    <row r="8" spans="1:12">
      <c r="A8" s="2">
        <v>45409.440825347221</v>
      </c>
      <c r="B8" s="1" t="s">
        <v>356</v>
      </c>
      <c r="C8" s="1" t="s">
        <v>357</v>
      </c>
      <c r="D8" s="1" t="s">
        <v>358</v>
      </c>
      <c r="E8" s="1" t="s">
        <v>15</v>
      </c>
      <c r="F8" s="1" t="s">
        <v>16</v>
      </c>
      <c r="G8" s="1" t="s">
        <v>31</v>
      </c>
      <c r="H8" s="1" t="s">
        <v>359</v>
      </c>
      <c r="I8" s="3">
        <v>44856</v>
      </c>
      <c r="J8" s="1" t="s">
        <v>19</v>
      </c>
      <c r="K8" s="4" t="s">
        <v>360</v>
      </c>
      <c r="L8" s="1" t="s">
        <v>361</v>
      </c>
    </row>
    <row r="9" spans="1:12">
      <c r="A9" s="2">
        <v>45409.395128460645</v>
      </c>
      <c r="B9" s="1" t="s">
        <v>12</v>
      </c>
      <c r="C9" s="1" t="s">
        <v>13</v>
      </c>
      <c r="D9" s="1" t="s">
        <v>14</v>
      </c>
      <c r="E9" s="1" t="s">
        <v>15</v>
      </c>
      <c r="F9" s="1" t="s">
        <v>16</v>
      </c>
      <c r="G9" s="1" t="s">
        <v>17</v>
      </c>
      <c r="H9" s="1" t="s">
        <v>18</v>
      </c>
      <c r="I9" s="3">
        <v>44289</v>
      </c>
      <c r="J9" s="1" t="s">
        <v>19</v>
      </c>
      <c r="K9" s="4" t="s">
        <v>20</v>
      </c>
      <c r="L9" s="1" t="s">
        <v>21</v>
      </c>
    </row>
    <row r="10" spans="1:12">
      <c r="A10" s="2">
        <v>45398.833309629626</v>
      </c>
      <c r="B10" s="1" t="s">
        <v>12</v>
      </c>
      <c r="C10" s="1" t="s">
        <v>35</v>
      </c>
      <c r="D10" s="1" t="s">
        <v>14</v>
      </c>
      <c r="E10" s="1" t="s">
        <v>15</v>
      </c>
      <c r="F10" s="1" t="s">
        <v>16</v>
      </c>
      <c r="G10" s="1" t="s">
        <v>31</v>
      </c>
      <c r="H10" s="1" t="s">
        <v>36</v>
      </c>
      <c r="I10" s="3">
        <v>44501</v>
      </c>
      <c r="J10" s="1" t="s">
        <v>19</v>
      </c>
      <c r="K10" s="1" t="s">
        <v>37</v>
      </c>
      <c r="L10" s="1" t="s">
        <v>38</v>
      </c>
    </row>
    <row r="11" spans="1:12">
      <c r="A11" s="2">
        <v>45409.415292696758</v>
      </c>
      <c r="B11" s="1" t="s">
        <v>12</v>
      </c>
      <c r="C11" s="1" t="s">
        <v>35</v>
      </c>
      <c r="D11" s="1" t="s">
        <v>14</v>
      </c>
      <c r="E11" s="1" t="s">
        <v>55</v>
      </c>
      <c r="F11" s="1" t="s">
        <v>16</v>
      </c>
      <c r="G11" s="1" t="s">
        <v>42</v>
      </c>
      <c r="H11" s="1" t="s">
        <v>280</v>
      </c>
      <c r="I11" s="3">
        <v>45283</v>
      </c>
      <c r="J11" s="1" t="s">
        <v>44</v>
      </c>
      <c r="K11" s="4" t="s">
        <v>281</v>
      </c>
      <c r="L11" s="1" t="s">
        <v>282</v>
      </c>
    </row>
    <row r="12" spans="1:12">
      <c r="A12" s="2">
        <v>45409.416915567126</v>
      </c>
      <c r="B12" s="1" t="s">
        <v>12</v>
      </c>
      <c r="C12" s="1" t="s">
        <v>35</v>
      </c>
      <c r="D12" s="1" t="s">
        <v>14</v>
      </c>
      <c r="E12" s="1" t="s">
        <v>55</v>
      </c>
      <c r="F12" s="1" t="s">
        <v>16</v>
      </c>
      <c r="G12" s="1" t="s">
        <v>42</v>
      </c>
      <c r="H12" s="1" t="s">
        <v>301</v>
      </c>
      <c r="I12" s="3">
        <v>44898</v>
      </c>
      <c r="J12" s="1" t="s">
        <v>19</v>
      </c>
      <c r="K12" s="4" t="s">
        <v>302</v>
      </c>
      <c r="L12" s="1" t="s">
        <v>303</v>
      </c>
    </row>
    <row r="13" spans="1:12">
      <c r="A13" s="2">
        <v>45398.401594189811</v>
      </c>
      <c r="B13" s="1" t="s">
        <v>39</v>
      </c>
      <c r="C13" s="1" t="s">
        <v>40</v>
      </c>
      <c r="D13" s="1" t="s">
        <v>41</v>
      </c>
      <c r="E13" s="1" t="s">
        <v>15</v>
      </c>
      <c r="F13" s="1" t="s">
        <v>16</v>
      </c>
      <c r="G13" s="1" t="s">
        <v>42</v>
      </c>
      <c r="H13" s="1" t="s">
        <v>43</v>
      </c>
      <c r="I13" s="3">
        <v>44867</v>
      </c>
      <c r="J13" s="1" t="s">
        <v>44</v>
      </c>
      <c r="K13" s="1" t="s">
        <v>45</v>
      </c>
      <c r="L13" s="1" t="s">
        <v>46</v>
      </c>
    </row>
    <row r="14" spans="1:12">
      <c r="A14" s="2">
        <v>45398.40496511574</v>
      </c>
      <c r="B14" s="1" t="s">
        <v>39</v>
      </c>
      <c r="C14" s="1" t="s">
        <v>40</v>
      </c>
      <c r="D14" s="1" t="s">
        <v>41</v>
      </c>
      <c r="E14" s="1" t="s">
        <v>15</v>
      </c>
      <c r="F14" s="1" t="s">
        <v>16</v>
      </c>
      <c r="G14" s="1" t="s">
        <v>42</v>
      </c>
      <c r="H14" s="1" t="s">
        <v>47</v>
      </c>
      <c r="I14" s="3">
        <v>44868</v>
      </c>
      <c r="J14" s="1" t="s">
        <v>44</v>
      </c>
      <c r="K14" s="4" t="s">
        <v>48</v>
      </c>
      <c r="L14" s="1" t="s">
        <v>49</v>
      </c>
    </row>
    <row r="15" spans="1:12">
      <c r="A15" s="2">
        <v>45409.390490694444</v>
      </c>
      <c r="B15" s="1" t="s">
        <v>50</v>
      </c>
      <c r="C15" s="1" t="s">
        <v>40</v>
      </c>
      <c r="D15" s="1" t="s">
        <v>41</v>
      </c>
      <c r="E15" s="1" t="s">
        <v>15</v>
      </c>
      <c r="F15" s="1" t="s">
        <v>16</v>
      </c>
      <c r="G15" s="1" t="s">
        <v>42</v>
      </c>
      <c r="H15" s="1" t="s">
        <v>51</v>
      </c>
      <c r="I15" s="3">
        <v>44868</v>
      </c>
      <c r="J15" s="1" t="s">
        <v>44</v>
      </c>
      <c r="K15" s="4" t="s">
        <v>52</v>
      </c>
      <c r="L15" s="1" t="s">
        <v>53</v>
      </c>
    </row>
    <row r="16" spans="1:12">
      <c r="A16" s="2">
        <v>45409.387484039355</v>
      </c>
      <c r="B16" s="1" t="s">
        <v>50</v>
      </c>
      <c r="C16" s="1" t="s">
        <v>54</v>
      </c>
      <c r="D16" s="1" t="s">
        <v>41</v>
      </c>
      <c r="E16" s="1" t="s">
        <v>55</v>
      </c>
      <c r="F16" s="1" t="s">
        <v>16</v>
      </c>
      <c r="G16" s="1" t="s">
        <v>31</v>
      </c>
      <c r="H16" s="1" t="s">
        <v>56</v>
      </c>
      <c r="I16" s="3">
        <v>44867</v>
      </c>
      <c r="J16" s="1" t="s">
        <v>44</v>
      </c>
      <c r="K16" s="1" t="s">
        <v>57</v>
      </c>
      <c r="L16" s="1" t="s">
        <v>58</v>
      </c>
    </row>
    <row r="17" spans="1:12">
      <c r="A17" s="2">
        <v>45409.366620243054</v>
      </c>
      <c r="B17" s="1" t="s">
        <v>67</v>
      </c>
      <c r="C17" s="1" t="s">
        <v>68</v>
      </c>
      <c r="D17" s="1" t="s">
        <v>69</v>
      </c>
      <c r="E17" s="1" t="s">
        <v>15</v>
      </c>
      <c r="F17" s="1" t="s">
        <v>16</v>
      </c>
      <c r="G17" s="1" t="s">
        <v>70</v>
      </c>
      <c r="H17" s="1" t="s">
        <v>71</v>
      </c>
      <c r="I17" s="3">
        <v>45023</v>
      </c>
      <c r="J17" s="1" t="s">
        <v>19</v>
      </c>
      <c r="K17" s="4" t="s">
        <v>72</v>
      </c>
      <c r="L17" s="1" t="s">
        <v>73</v>
      </c>
    </row>
    <row r="18" spans="1:12">
      <c r="A18" s="2">
        <v>45409.42942083333</v>
      </c>
      <c r="B18" s="1" t="s">
        <v>67</v>
      </c>
      <c r="C18" s="1" t="s">
        <v>68</v>
      </c>
      <c r="D18" s="1" t="s">
        <v>69</v>
      </c>
      <c r="E18" s="1" t="s">
        <v>15</v>
      </c>
      <c r="F18" s="1" t="s">
        <v>16</v>
      </c>
      <c r="G18" s="1" t="s">
        <v>42</v>
      </c>
      <c r="H18" s="1" t="s">
        <v>283</v>
      </c>
      <c r="I18" s="3">
        <v>45016</v>
      </c>
      <c r="J18" s="1" t="s">
        <v>19</v>
      </c>
      <c r="K18" s="4" t="s">
        <v>284</v>
      </c>
      <c r="L18" s="1" t="s">
        <v>285</v>
      </c>
    </row>
    <row r="19" spans="1:12">
      <c r="A19" s="2">
        <v>45398.535132662037</v>
      </c>
      <c r="B19" s="1" t="s">
        <v>74</v>
      </c>
      <c r="C19" s="1" t="s">
        <v>75</v>
      </c>
      <c r="D19" s="1" t="s">
        <v>76</v>
      </c>
      <c r="E19" s="1" t="s">
        <v>15</v>
      </c>
      <c r="F19" s="1" t="s">
        <v>16</v>
      </c>
      <c r="G19" s="1" t="s">
        <v>31</v>
      </c>
      <c r="H19" s="1" t="s">
        <v>77</v>
      </c>
      <c r="I19" s="3">
        <v>44709</v>
      </c>
      <c r="J19" s="1" t="s">
        <v>44</v>
      </c>
      <c r="K19" s="4" t="s">
        <v>78</v>
      </c>
      <c r="L19" s="1" t="s">
        <v>79</v>
      </c>
    </row>
    <row r="20" spans="1:12">
      <c r="A20" s="2">
        <v>45398.538161863427</v>
      </c>
      <c r="B20" s="1" t="s">
        <v>74</v>
      </c>
      <c r="C20" s="1" t="s">
        <v>75</v>
      </c>
      <c r="D20" s="1" t="s">
        <v>76</v>
      </c>
      <c r="E20" s="1" t="s">
        <v>15</v>
      </c>
      <c r="F20" s="1" t="s">
        <v>16</v>
      </c>
      <c r="G20" s="1" t="s">
        <v>42</v>
      </c>
      <c r="H20" s="1" t="s">
        <v>80</v>
      </c>
      <c r="I20" s="3">
        <v>45066</v>
      </c>
      <c r="J20" s="1" t="s">
        <v>19</v>
      </c>
      <c r="K20" s="4" t="s">
        <v>81</v>
      </c>
      <c r="L20" s="1" t="s">
        <v>82</v>
      </c>
    </row>
    <row r="21" spans="1:12">
      <c r="A21" s="2">
        <v>45402.404205393519</v>
      </c>
      <c r="B21" s="1" t="s">
        <v>74</v>
      </c>
      <c r="C21" s="1" t="s">
        <v>75</v>
      </c>
      <c r="D21" s="1" t="s">
        <v>76</v>
      </c>
      <c r="E21" s="1" t="s">
        <v>55</v>
      </c>
      <c r="F21" s="1" t="s">
        <v>16</v>
      </c>
      <c r="G21" s="1" t="s">
        <v>70</v>
      </c>
      <c r="H21" s="1" t="s">
        <v>83</v>
      </c>
      <c r="I21" s="3">
        <v>45361</v>
      </c>
      <c r="J21" s="1" t="s">
        <v>44</v>
      </c>
      <c r="K21" s="4" t="s">
        <v>84</v>
      </c>
      <c r="L21" s="1" t="s">
        <v>85</v>
      </c>
    </row>
    <row r="22" spans="1:12">
      <c r="A22" s="2">
        <v>45402.407496064814</v>
      </c>
      <c r="B22" s="1" t="s">
        <v>74</v>
      </c>
      <c r="C22" s="1" t="s">
        <v>75</v>
      </c>
      <c r="D22" s="1" t="s">
        <v>76</v>
      </c>
      <c r="E22" s="1" t="s">
        <v>15</v>
      </c>
      <c r="F22" s="1" t="s">
        <v>16</v>
      </c>
      <c r="G22" s="1" t="s">
        <v>31</v>
      </c>
      <c r="H22" s="1" t="s">
        <v>77</v>
      </c>
      <c r="I22" s="3">
        <v>44709</v>
      </c>
      <c r="J22" s="1" t="s">
        <v>44</v>
      </c>
      <c r="K22" s="4" t="s">
        <v>86</v>
      </c>
      <c r="L22" s="1" t="s">
        <v>87</v>
      </c>
    </row>
    <row r="23" spans="1:12">
      <c r="A23" s="2">
        <v>45402.408707152776</v>
      </c>
      <c r="B23" s="1" t="s">
        <v>74</v>
      </c>
      <c r="C23" s="1" t="s">
        <v>75</v>
      </c>
      <c r="D23" s="1" t="s">
        <v>76</v>
      </c>
      <c r="E23" s="1" t="s">
        <v>15</v>
      </c>
      <c r="F23" s="1" t="s">
        <v>16</v>
      </c>
      <c r="G23" s="1" t="s">
        <v>42</v>
      </c>
      <c r="H23" s="1" t="s">
        <v>88</v>
      </c>
      <c r="I23" s="3">
        <v>45361</v>
      </c>
      <c r="J23" s="1" t="s">
        <v>44</v>
      </c>
      <c r="K23" s="4" t="s">
        <v>89</v>
      </c>
      <c r="L23" s="1" t="s">
        <v>90</v>
      </c>
    </row>
    <row r="24" spans="1:12">
      <c r="A24" s="2">
        <v>45402.412048541664</v>
      </c>
      <c r="B24" s="1" t="s">
        <v>74</v>
      </c>
      <c r="C24" s="1" t="s">
        <v>75</v>
      </c>
      <c r="D24" s="1" t="s">
        <v>76</v>
      </c>
      <c r="E24" s="1" t="s">
        <v>15</v>
      </c>
      <c r="F24" s="1" t="s">
        <v>16</v>
      </c>
      <c r="G24" s="1" t="s">
        <v>42</v>
      </c>
      <c r="H24" s="1" t="s">
        <v>91</v>
      </c>
      <c r="I24" s="3">
        <v>45058</v>
      </c>
      <c r="J24" s="1" t="s">
        <v>19</v>
      </c>
      <c r="K24" s="4" t="s">
        <v>92</v>
      </c>
      <c r="L24" s="1" t="s">
        <v>93</v>
      </c>
    </row>
    <row r="25" spans="1:12">
      <c r="A25" s="2">
        <v>45409.386342372687</v>
      </c>
      <c r="B25" s="1" t="s">
        <v>74</v>
      </c>
      <c r="C25" s="1" t="s">
        <v>75</v>
      </c>
      <c r="D25" s="1" t="s">
        <v>76</v>
      </c>
      <c r="E25" s="1" t="s">
        <v>15</v>
      </c>
      <c r="F25" s="1" t="s">
        <v>16</v>
      </c>
      <c r="G25" s="1" t="s">
        <v>42</v>
      </c>
      <c r="H25" s="1" t="s">
        <v>94</v>
      </c>
      <c r="I25" s="3">
        <v>45058</v>
      </c>
      <c r="J25" s="1" t="s">
        <v>19</v>
      </c>
      <c r="K25" s="4" t="s">
        <v>95</v>
      </c>
      <c r="L25" s="1" t="s">
        <v>96</v>
      </c>
    </row>
    <row r="26" spans="1:12">
      <c r="A26" s="2">
        <v>45409.390776851855</v>
      </c>
      <c r="B26" s="1" t="s">
        <v>74</v>
      </c>
      <c r="C26" s="1" t="s">
        <v>75</v>
      </c>
      <c r="D26" s="1" t="s">
        <v>76</v>
      </c>
      <c r="E26" s="1" t="s">
        <v>15</v>
      </c>
      <c r="F26" s="1" t="s">
        <v>16</v>
      </c>
      <c r="G26" s="1" t="s">
        <v>42</v>
      </c>
      <c r="H26" s="1" t="s">
        <v>97</v>
      </c>
      <c r="I26" s="3">
        <v>45119</v>
      </c>
      <c r="J26" s="1" t="s">
        <v>19</v>
      </c>
      <c r="K26" s="4" t="s">
        <v>98</v>
      </c>
      <c r="L26" s="1" t="s">
        <v>99</v>
      </c>
    </row>
    <row r="27" spans="1:12">
      <c r="A27" s="2">
        <v>45409.391738483799</v>
      </c>
      <c r="B27" s="1" t="s">
        <v>74</v>
      </c>
      <c r="C27" s="1" t="s">
        <v>75</v>
      </c>
      <c r="D27" s="1" t="s">
        <v>76</v>
      </c>
      <c r="E27" s="1" t="s">
        <v>15</v>
      </c>
      <c r="F27" s="1" t="s">
        <v>16</v>
      </c>
      <c r="G27" s="1" t="s">
        <v>17</v>
      </c>
      <c r="H27" s="1" t="s">
        <v>100</v>
      </c>
      <c r="I27" s="3">
        <v>44372</v>
      </c>
      <c r="J27" s="1" t="s">
        <v>19</v>
      </c>
      <c r="K27" s="4" t="s">
        <v>101</v>
      </c>
      <c r="L27" s="1" t="s">
        <v>96</v>
      </c>
    </row>
    <row r="28" spans="1:12">
      <c r="A28" s="2">
        <v>45409.368557592592</v>
      </c>
      <c r="B28" s="1" t="s">
        <v>102</v>
      </c>
      <c r="C28" s="1" t="s">
        <v>103</v>
      </c>
      <c r="D28" s="1" t="s">
        <v>104</v>
      </c>
      <c r="E28" s="1" t="s">
        <v>15</v>
      </c>
      <c r="F28" s="1" t="s">
        <v>16</v>
      </c>
      <c r="G28" s="1" t="s">
        <v>42</v>
      </c>
      <c r="H28" s="1" t="s">
        <v>105</v>
      </c>
      <c r="I28" s="3">
        <v>44876</v>
      </c>
      <c r="J28" s="1" t="s">
        <v>19</v>
      </c>
      <c r="K28" s="4" t="s">
        <v>106</v>
      </c>
      <c r="L28" s="1" t="s">
        <v>107</v>
      </c>
    </row>
    <row r="29" spans="1:12">
      <c r="A29" s="2">
        <v>45409.352310405091</v>
      </c>
      <c r="B29" s="1" t="s">
        <v>108</v>
      </c>
      <c r="C29" s="1" t="s">
        <v>109</v>
      </c>
      <c r="D29" s="1" t="s">
        <v>110</v>
      </c>
      <c r="E29" s="1" t="s">
        <v>15</v>
      </c>
      <c r="F29" s="1" t="s">
        <v>16</v>
      </c>
      <c r="G29" s="1" t="s">
        <v>42</v>
      </c>
      <c r="H29" s="1" t="s">
        <v>111</v>
      </c>
      <c r="I29" s="3">
        <v>45268</v>
      </c>
      <c r="J29" s="1" t="s">
        <v>44</v>
      </c>
      <c r="K29" s="4" t="s">
        <v>112</v>
      </c>
      <c r="L29" s="1" t="s">
        <v>113</v>
      </c>
    </row>
    <row r="30" spans="1:12">
      <c r="A30" s="2">
        <v>45402.494433449072</v>
      </c>
      <c r="B30" s="1" t="s">
        <v>136</v>
      </c>
      <c r="C30" s="1" t="s">
        <v>137</v>
      </c>
      <c r="D30" s="1" t="s">
        <v>138</v>
      </c>
      <c r="E30" s="1" t="s">
        <v>15</v>
      </c>
      <c r="F30" s="1" t="s">
        <v>16</v>
      </c>
      <c r="G30" s="1" t="s">
        <v>31</v>
      </c>
      <c r="H30" s="1" t="s">
        <v>139</v>
      </c>
      <c r="I30" s="3">
        <v>44876</v>
      </c>
      <c r="J30" s="1" t="s">
        <v>19</v>
      </c>
      <c r="K30" s="4" t="s">
        <v>140</v>
      </c>
      <c r="L30" s="1" t="s">
        <v>141</v>
      </c>
    </row>
    <row r="31" spans="1:12">
      <c r="A31" s="2">
        <v>45409.390948541666</v>
      </c>
      <c r="B31" s="1" t="s">
        <v>142</v>
      </c>
      <c r="C31" s="1" t="s">
        <v>137</v>
      </c>
      <c r="D31" s="1" t="s">
        <v>138</v>
      </c>
      <c r="E31" s="1" t="s">
        <v>62</v>
      </c>
      <c r="F31" s="1" t="s">
        <v>16</v>
      </c>
      <c r="G31" s="1" t="s">
        <v>42</v>
      </c>
      <c r="H31" s="1" t="s">
        <v>143</v>
      </c>
      <c r="I31" s="3">
        <v>44876</v>
      </c>
      <c r="J31" s="1" t="s">
        <v>19</v>
      </c>
      <c r="K31" s="4" t="s">
        <v>144</v>
      </c>
      <c r="L31" s="1" t="s">
        <v>145</v>
      </c>
    </row>
    <row r="32" spans="1:12">
      <c r="A32" s="2">
        <v>45409.395496296296</v>
      </c>
      <c r="B32" s="1" t="s">
        <v>142</v>
      </c>
      <c r="C32" s="1" t="s">
        <v>137</v>
      </c>
      <c r="D32" s="1" t="s">
        <v>138</v>
      </c>
      <c r="E32" s="1" t="s">
        <v>55</v>
      </c>
      <c r="F32" s="1" t="s">
        <v>16</v>
      </c>
      <c r="G32" s="1" t="s">
        <v>70</v>
      </c>
      <c r="H32" s="1" t="s">
        <v>146</v>
      </c>
      <c r="I32" s="3">
        <v>45385</v>
      </c>
      <c r="J32" s="1" t="s">
        <v>19</v>
      </c>
      <c r="K32" s="4" t="s">
        <v>147</v>
      </c>
      <c r="L32" s="1" t="s">
        <v>148</v>
      </c>
    </row>
    <row r="33" spans="1:12">
      <c r="A33" s="2">
        <v>45404.398408564812</v>
      </c>
      <c r="B33" s="1" t="s">
        <v>149</v>
      </c>
      <c r="C33" s="1" t="s">
        <v>150</v>
      </c>
      <c r="D33" s="1" t="s">
        <v>151</v>
      </c>
      <c r="E33" s="1" t="s">
        <v>15</v>
      </c>
      <c r="F33" s="1" t="s">
        <v>16</v>
      </c>
      <c r="G33" s="1" t="s">
        <v>70</v>
      </c>
      <c r="H33" s="1" t="s">
        <v>152</v>
      </c>
      <c r="I33" s="3">
        <v>45357</v>
      </c>
      <c r="J33" s="1" t="s">
        <v>44</v>
      </c>
      <c r="K33" s="4" t="s">
        <v>153</v>
      </c>
      <c r="L33" s="1" t="s">
        <v>154</v>
      </c>
    </row>
    <row r="34" spans="1:12">
      <c r="A34" s="2">
        <v>45404.401281631945</v>
      </c>
      <c r="B34" s="1" t="s">
        <v>149</v>
      </c>
      <c r="C34" s="1" t="s">
        <v>155</v>
      </c>
      <c r="D34" s="1" t="s">
        <v>151</v>
      </c>
      <c r="E34" s="1" t="s">
        <v>15</v>
      </c>
      <c r="F34" s="1" t="s">
        <v>16</v>
      </c>
      <c r="G34" s="1" t="s">
        <v>70</v>
      </c>
      <c r="H34" s="1" t="s">
        <v>156</v>
      </c>
      <c r="I34" s="3">
        <v>45389</v>
      </c>
      <c r="J34" s="1" t="s">
        <v>44</v>
      </c>
      <c r="K34" s="4" t="s">
        <v>157</v>
      </c>
      <c r="L34" s="1" t="s">
        <v>158</v>
      </c>
    </row>
    <row r="35" spans="1:12">
      <c r="A35" s="2">
        <v>45402.404732754629</v>
      </c>
      <c r="B35" s="1" t="s">
        <v>159</v>
      </c>
      <c r="C35" s="1" t="s">
        <v>160</v>
      </c>
      <c r="D35" s="1" t="s">
        <v>161</v>
      </c>
      <c r="E35" s="1" t="s">
        <v>15</v>
      </c>
      <c r="F35" s="1" t="s">
        <v>16</v>
      </c>
      <c r="G35" s="1" t="s">
        <v>31</v>
      </c>
      <c r="H35" s="1" t="s">
        <v>162</v>
      </c>
      <c r="I35" s="3">
        <v>45398</v>
      </c>
      <c r="J35" s="1" t="s">
        <v>19</v>
      </c>
      <c r="K35" s="4" t="s">
        <v>163</v>
      </c>
      <c r="L35" s="1" t="s">
        <v>164</v>
      </c>
    </row>
    <row r="36" spans="1:12">
      <c r="A36" s="2">
        <v>45402.447211157407</v>
      </c>
      <c r="B36" s="1" t="s">
        <v>159</v>
      </c>
      <c r="C36" s="1" t="s">
        <v>165</v>
      </c>
      <c r="D36" s="1" t="s">
        <v>166</v>
      </c>
      <c r="E36" s="1" t="s">
        <v>15</v>
      </c>
      <c r="F36" s="1" t="s">
        <v>16</v>
      </c>
      <c r="G36" s="1" t="s">
        <v>42</v>
      </c>
      <c r="H36" s="1" t="s">
        <v>167</v>
      </c>
      <c r="I36" s="3">
        <v>45053</v>
      </c>
      <c r="J36" s="1" t="s">
        <v>44</v>
      </c>
      <c r="K36" s="4" t="s">
        <v>168</v>
      </c>
      <c r="L36" s="1" t="s">
        <v>169</v>
      </c>
    </row>
    <row r="37" spans="1:12">
      <c r="A37" s="2">
        <v>45409.371630185182</v>
      </c>
      <c r="B37" s="1" t="s">
        <v>159</v>
      </c>
      <c r="C37" s="1" t="s">
        <v>160</v>
      </c>
      <c r="D37" s="1" t="s">
        <v>166</v>
      </c>
      <c r="E37" s="1" t="s">
        <v>62</v>
      </c>
      <c r="F37" s="1" t="s">
        <v>16</v>
      </c>
      <c r="G37" s="1" t="s">
        <v>31</v>
      </c>
      <c r="H37" s="1" t="s">
        <v>170</v>
      </c>
      <c r="I37" s="3">
        <v>44501</v>
      </c>
      <c r="J37" s="1" t="s">
        <v>19</v>
      </c>
      <c r="K37" s="4" t="s">
        <v>171</v>
      </c>
      <c r="L37" s="1" t="s">
        <v>172</v>
      </c>
    </row>
    <row r="38" spans="1:12">
      <c r="A38" s="2">
        <v>45409.446022951393</v>
      </c>
      <c r="B38" s="1" t="s">
        <v>365</v>
      </c>
      <c r="C38" s="1" t="s">
        <v>366</v>
      </c>
      <c r="D38" s="1" t="s">
        <v>367</v>
      </c>
      <c r="E38" s="1" t="s">
        <v>15</v>
      </c>
      <c r="F38" s="1" t="s">
        <v>16</v>
      </c>
      <c r="G38" s="1" t="s">
        <v>70</v>
      </c>
      <c r="H38" s="1" t="s">
        <v>368</v>
      </c>
      <c r="I38" s="3">
        <v>45269</v>
      </c>
      <c r="J38" s="1" t="s">
        <v>44</v>
      </c>
      <c r="K38" s="4" t="s">
        <v>369</v>
      </c>
      <c r="L38" s="1" t="s">
        <v>300</v>
      </c>
    </row>
    <row r="39" spans="1:12">
      <c r="A39" s="2">
        <v>45409.40800372685</v>
      </c>
      <c r="B39" s="1" t="s">
        <v>254</v>
      </c>
      <c r="C39" s="1" t="s">
        <v>255</v>
      </c>
      <c r="D39" s="1" t="s">
        <v>256</v>
      </c>
      <c r="E39" s="1" t="s">
        <v>15</v>
      </c>
      <c r="F39" s="1" t="s">
        <v>16</v>
      </c>
      <c r="G39" s="1" t="s">
        <v>31</v>
      </c>
      <c r="H39" s="1" t="s">
        <v>257</v>
      </c>
      <c r="I39" s="3">
        <v>44867</v>
      </c>
      <c r="J39" s="1" t="s">
        <v>19</v>
      </c>
      <c r="K39" s="4" t="s">
        <v>258</v>
      </c>
      <c r="L39" s="1" t="s">
        <v>259</v>
      </c>
    </row>
    <row r="40" spans="1:12">
      <c r="A40" s="2">
        <v>45409.413232476851</v>
      </c>
      <c r="B40" s="1" t="s">
        <v>254</v>
      </c>
      <c r="C40" s="1" t="s">
        <v>255</v>
      </c>
      <c r="D40" s="1" t="s">
        <v>256</v>
      </c>
      <c r="E40" s="1" t="s">
        <v>15</v>
      </c>
      <c r="F40" s="1" t="s">
        <v>16</v>
      </c>
      <c r="G40" s="1" t="s">
        <v>42</v>
      </c>
      <c r="H40" s="1" t="s">
        <v>270</v>
      </c>
      <c r="I40" s="3">
        <v>45036</v>
      </c>
      <c r="J40" s="1" t="s">
        <v>19</v>
      </c>
      <c r="K40" s="4" t="s">
        <v>271</v>
      </c>
      <c r="L40" s="1" t="s">
        <v>272</v>
      </c>
    </row>
    <row r="41" spans="1:12">
      <c r="A41" s="2">
        <v>45409.417677002319</v>
      </c>
      <c r="B41" s="1" t="s">
        <v>254</v>
      </c>
      <c r="C41" s="1" t="s">
        <v>255</v>
      </c>
      <c r="D41" s="1" t="s">
        <v>256</v>
      </c>
      <c r="E41" s="1" t="s">
        <v>15</v>
      </c>
      <c r="F41" s="1" t="s">
        <v>16</v>
      </c>
      <c r="G41" s="1" t="s">
        <v>42</v>
      </c>
      <c r="H41" s="1" t="s">
        <v>143</v>
      </c>
      <c r="I41" s="3">
        <v>44876</v>
      </c>
      <c r="J41" s="1" t="s">
        <v>19</v>
      </c>
      <c r="K41" s="4" t="s">
        <v>304</v>
      </c>
      <c r="L41" s="1" t="s">
        <v>305</v>
      </c>
    </row>
    <row r="42" spans="1:12">
      <c r="A42" s="2">
        <v>45409.422277164354</v>
      </c>
      <c r="B42" s="1" t="s">
        <v>254</v>
      </c>
      <c r="C42" s="1" t="s">
        <v>255</v>
      </c>
      <c r="D42" s="1" t="s">
        <v>256</v>
      </c>
      <c r="E42" s="1" t="s">
        <v>15</v>
      </c>
      <c r="F42" s="1" t="s">
        <v>16</v>
      </c>
      <c r="G42" s="1" t="s">
        <v>42</v>
      </c>
      <c r="H42" s="1" t="s">
        <v>319</v>
      </c>
      <c r="I42" s="3">
        <v>45267</v>
      </c>
      <c r="J42" s="1" t="s">
        <v>19</v>
      </c>
      <c r="K42" s="4" t="s">
        <v>320</v>
      </c>
      <c r="L42" s="1" t="s">
        <v>321</v>
      </c>
    </row>
    <row r="43" spans="1:12">
      <c r="A43" s="2">
        <v>45409.409137222217</v>
      </c>
      <c r="B43" s="1" t="s">
        <v>254</v>
      </c>
      <c r="C43" s="1" t="s">
        <v>255</v>
      </c>
      <c r="D43" s="1" t="s">
        <v>260</v>
      </c>
      <c r="E43" s="1" t="s">
        <v>15</v>
      </c>
      <c r="F43" s="1" t="s">
        <v>16</v>
      </c>
      <c r="G43" s="1" t="s">
        <v>42</v>
      </c>
      <c r="H43" s="1" t="s">
        <v>261</v>
      </c>
      <c r="I43" s="3">
        <v>45135</v>
      </c>
      <c r="J43" s="1" t="s">
        <v>19</v>
      </c>
      <c r="K43" s="4" t="s">
        <v>262</v>
      </c>
      <c r="L43" s="1" t="s">
        <v>263</v>
      </c>
    </row>
    <row r="44" spans="1:12">
      <c r="A44" s="2">
        <v>45409.347236064816</v>
      </c>
      <c r="B44" s="1" t="s">
        <v>173</v>
      </c>
      <c r="C44" s="1" t="s">
        <v>174</v>
      </c>
      <c r="D44" s="1" t="s">
        <v>175</v>
      </c>
      <c r="E44" s="1" t="s">
        <v>15</v>
      </c>
      <c r="F44" s="1" t="s">
        <v>16</v>
      </c>
      <c r="G44" s="1" t="s">
        <v>31</v>
      </c>
      <c r="H44" s="1" t="s">
        <v>176</v>
      </c>
      <c r="I44" s="3">
        <v>44598</v>
      </c>
      <c r="J44" s="1" t="s">
        <v>44</v>
      </c>
      <c r="K44" s="4" t="s">
        <v>177</v>
      </c>
      <c r="L44" s="1" t="s">
        <v>178</v>
      </c>
    </row>
    <row r="45" spans="1:12">
      <c r="A45" s="2">
        <v>45409.40338113426</v>
      </c>
      <c r="B45" s="1" t="s">
        <v>173</v>
      </c>
      <c r="C45" s="1" t="s">
        <v>174</v>
      </c>
      <c r="D45" s="1" t="s">
        <v>175</v>
      </c>
      <c r="E45" s="1" t="s">
        <v>15</v>
      </c>
      <c r="F45" s="1" t="s">
        <v>16</v>
      </c>
      <c r="G45" s="1" t="s">
        <v>31</v>
      </c>
      <c r="H45" s="1" t="s">
        <v>245</v>
      </c>
      <c r="I45" s="3">
        <v>44588</v>
      </c>
      <c r="J45" s="1" t="s">
        <v>44</v>
      </c>
      <c r="K45" s="1" t="s">
        <v>246</v>
      </c>
      <c r="L45" s="1" t="s">
        <v>247</v>
      </c>
    </row>
    <row r="46" spans="1:12">
      <c r="A46" s="2">
        <v>45409.416001736114</v>
      </c>
      <c r="B46" s="1" t="s">
        <v>286</v>
      </c>
      <c r="C46" s="1" t="s">
        <v>287</v>
      </c>
      <c r="D46" s="1" t="s">
        <v>288</v>
      </c>
      <c r="E46" s="1" t="s">
        <v>55</v>
      </c>
      <c r="F46" s="1" t="s">
        <v>16</v>
      </c>
      <c r="G46" s="1" t="s">
        <v>42</v>
      </c>
      <c r="H46" s="1" t="s">
        <v>289</v>
      </c>
      <c r="I46" s="3">
        <v>45085</v>
      </c>
      <c r="J46" s="1" t="s">
        <v>44</v>
      </c>
      <c r="K46" s="4" t="s">
        <v>290</v>
      </c>
      <c r="L46" s="1" t="s">
        <v>291</v>
      </c>
    </row>
    <row r="47" spans="1:12">
      <c r="A47" s="2">
        <v>45402.403699479168</v>
      </c>
      <c r="B47" s="1" t="s">
        <v>179</v>
      </c>
      <c r="C47" s="1" t="s">
        <v>180</v>
      </c>
      <c r="D47" s="1" t="s">
        <v>181</v>
      </c>
      <c r="E47" s="1" t="s">
        <v>15</v>
      </c>
      <c r="F47" s="1" t="s">
        <v>16</v>
      </c>
      <c r="G47" s="1" t="s">
        <v>31</v>
      </c>
      <c r="H47" s="1" t="s">
        <v>143</v>
      </c>
      <c r="I47" s="3">
        <v>44885</v>
      </c>
      <c r="J47" s="1" t="s">
        <v>19</v>
      </c>
      <c r="K47" s="4" t="s">
        <v>182</v>
      </c>
      <c r="L47" s="1" t="s">
        <v>183</v>
      </c>
    </row>
    <row r="48" spans="1:12">
      <c r="A48" s="2">
        <v>45409.43068902778</v>
      </c>
      <c r="B48" s="1" t="s">
        <v>179</v>
      </c>
      <c r="C48" s="1" t="s">
        <v>180</v>
      </c>
      <c r="D48" s="1" t="s">
        <v>334</v>
      </c>
      <c r="E48" s="1" t="s">
        <v>55</v>
      </c>
      <c r="F48" s="1" t="s">
        <v>16</v>
      </c>
      <c r="G48" s="1" t="s">
        <v>42</v>
      </c>
      <c r="H48" s="1" t="s">
        <v>319</v>
      </c>
      <c r="I48" s="3">
        <v>45119</v>
      </c>
      <c r="J48" s="1" t="s">
        <v>19</v>
      </c>
      <c r="K48" s="4" t="s">
        <v>335</v>
      </c>
      <c r="L48" s="1" t="s">
        <v>336</v>
      </c>
    </row>
    <row r="49" spans="1:12">
      <c r="A49" s="2">
        <v>45409.43438150463</v>
      </c>
      <c r="B49" s="1" t="s">
        <v>179</v>
      </c>
      <c r="C49" s="1" t="s">
        <v>339</v>
      </c>
      <c r="D49" s="1" t="s">
        <v>334</v>
      </c>
      <c r="E49" s="1" t="s">
        <v>55</v>
      </c>
      <c r="F49" s="1" t="s">
        <v>16</v>
      </c>
      <c r="G49" s="1" t="s">
        <v>70</v>
      </c>
      <c r="H49" s="1" t="s">
        <v>340</v>
      </c>
      <c r="I49" s="3">
        <v>44085</v>
      </c>
      <c r="J49" s="1" t="s">
        <v>19</v>
      </c>
      <c r="K49" s="4" t="s">
        <v>341</v>
      </c>
      <c r="L49" s="1" t="s">
        <v>342</v>
      </c>
    </row>
    <row r="50" spans="1:12">
      <c r="A50" s="2">
        <v>45411.400381886575</v>
      </c>
      <c r="B50" s="1" t="s">
        <v>376</v>
      </c>
      <c r="C50" s="1" t="s">
        <v>377</v>
      </c>
      <c r="D50" s="1" t="s">
        <v>378</v>
      </c>
      <c r="E50" s="1" t="s">
        <v>62</v>
      </c>
      <c r="F50" s="1" t="s">
        <v>16</v>
      </c>
      <c r="G50" s="1" t="s">
        <v>70</v>
      </c>
      <c r="H50" s="1" t="s">
        <v>105</v>
      </c>
      <c r="I50" s="3">
        <v>44876</v>
      </c>
      <c r="J50" s="1" t="s">
        <v>19</v>
      </c>
      <c r="K50" s="4" t="s">
        <v>379</v>
      </c>
      <c r="L50" s="1" t="s">
        <v>380</v>
      </c>
    </row>
    <row r="51" spans="1:12">
      <c r="A51" s="2">
        <v>45411.401238935185</v>
      </c>
      <c r="B51" s="1" t="s">
        <v>376</v>
      </c>
      <c r="C51" s="1" t="s">
        <v>377</v>
      </c>
      <c r="D51" s="1" t="s">
        <v>378</v>
      </c>
      <c r="E51" s="1" t="s">
        <v>15</v>
      </c>
      <c r="F51" s="1" t="s">
        <v>16</v>
      </c>
      <c r="G51" s="1" t="s">
        <v>70</v>
      </c>
      <c r="H51" s="1" t="s">
        <v>381</v>
      </c>
      <c r="I51" s="3">
        <v>45272</v>
      </c>
      <c r="J51" s="1" t="s">
        <v>19</v>
      </c>
      <c r="K51" s="4" t="s">
        <v>382</v>
      </c>
      <c r="L51" s="1" t="s">
        <v>383</v>
      </c>
    </row>
    <row r="52" spans="1:12">
      <c r="A52" s="2">
        <v>45409.376454328703</v>
      </c>
      <c r="B52" s="1" t="s">
        <v>190</v>
      </c>
      <c r="C52" s="1" t="s">
        <v>191</v>
      </c>
      <c r="D52" s="1" t="s">
        <v>192</v>
      </c>
      <c r="E52" s="1" t="s">
        <v>15</v>
      </c>
      <c r="F52" s="1" t="s">
        <v>16</v>
      </c>
      <c r="G52" s="1" t="s">
        <v>70</v>
      </c>
      <c r="H52" s="1" t="s">
        <v>105</v>
      </c>
      <c r="I52" s="3">
        <v>44876</v>
      </c>
      <c r="J52" s="1" t="s">
        <v>19</v>
      </c>
      <c r="K52" s="4" t="s">
        <v>193</v>
      </c>
      <c r="L52" s="1" t="s">
        <v>194</v>
      </c>
    </row>
    <row r="53" spans="1:12">
      <c r="A53" s="2">
        <v>45409.418178749998</v>
      </c>
      <c r="B53" s="1" t="s">
        <v>310</v>
      </c>
      <c r="C53" s="1" t="s">
        <v>311</v>
      </c>
      <c r="D53" s="1" t="s">
        <v>312</v>
      </c>
      <c r="E53" s="1" t="s">
        <v>15</v>
      </c>
      <c r="F53" s="1" t="s">
        <v>16</v>
      </c>
      <c r="G53" s="1" t="s">
        <v>31</v>
      </c>
      <c r="H53" s="1" t="s">
        <v>201</v>
      </c>
      <c r="I53" s="3">
        <v>44660</v>
      </c>
      <c r="J53" s="1" t="s">
        <v>44</v>
      </c>
      <c r="K53" s="4" t="s">
        <v>313</v>
      </c>
      <c r="L53" s="1" t="s">
        <v>314</v>
      </c>
    </row>
    <row r="54" spans="1:12">
      <c r="A54" s="2">
        <v>45409.385686168986</v>
      </c>
      <c r="B54" s="1" t="s">
        <v>195</v>
      </c>
      <c r="C54" s="1" t="s">
        <v>196</v>
      </c>
      <c r="D54" s="1" t="s">
        <v>197</v>
      </c>
      <c r="E54" s="1" t="s">
        <v>62</v>
      </c>
      <c r="F54" s="1" t="s">
        <v>16</v>
      </c>
      <c r="G54" s="1" t="s">
        <v>31</v>
      </c>
      <c r="H54" s="1" t="s">
        <v>198</v>
      </c>
      <c r="I54" s="3">
        <v>44656</v>
      </c>
      <c r="J54" s="1" t="s">
        <v>44</v>
      </c>
      <c r="K54" s="4" t="s">
        <v>199</v>
      </c>
      <c r="L54" s="1" t="s">
        <v>200</v>
      </c>
    </row>
    <row r="55" spans="1:12">
      <c r="A55" s="2">
        <v>45409.386972534718</v>
      </c>
      <c r="B55" s="1" t="s">
        <v>195</v>
      </c>
      <c r="C55" s="1" t="s">
        <v>196</v>
      </c>
      <c r="D55" s="1" t="s">
        <v>197</v>
      </c>
      <c r="E55" s="1" t="s">
        <v>15</v>
      </c>
      <c r="F55" s="1" t="s">
        <v>16</v>
      </c>
      <c r="G55" s="1" t="s">
        <v>17</v>
      </c>
      <c r="H55" s="1" t="s">
        <v>201</v>
      </c>
      <c r="I55" s="3">
        <v>44304</v>
      </c>
      <c r="J55" s="1" t="s">
        <v>44</v>
      </c>
      <c r="K55" s="4" t="s">
        <v>202</v>
      </c>
      <c r="L55" s="1" t="s">
        <v>203</v>
      </c>
    </row>
    <row r="56" spans="1:12">
      <c r="A56" s="2">
        <v>45409.392684861115</v>
      </c>
      <c r="B56" s="1" t="s">
        <v>195</v>
      </c>
      <c r="C56" s="1" t="s">
        <v>196</v>
      </c>
      <c r="D56" s="1" t="s">
        <v>197</v>
      </c>
      <c r="E56" s="1" t="s">
        <v>55</v>
      </c>
      <c r="F56" s="1" t="s">
        <v>16</v>
      </c>
      <c r="G56" s="1" t="s">
        <v>42</v>
      </c>
      <c r="H56" s="1" t="s">
        <v>204</v>
      </c>
      <c r="I56" s="3">
        <v>45101</v>
      </c>
      <c r="J56" s="1" t="s">
        <v>44</v>
      </c>
      <c r="K56" s="4" t="s">
        <v>205</v>
      </c>
      <c r="L56" s="1" t="s">
        <v>206</v>
      </c>
    </row>
    <row r="57" spans="1:12">
      <c r="A57" s="2">
        <v>45409.405782488422</v>
      </c>
      <c r="B57" s="1" t="s">
        <v>248</v>
      </c>
      <c r="C57" s="1" t="s">
        <v>249</v>
      </c>
      <c r="D57" s="1" t="s">
        <v>250</v>
      </c>
      <c r="E57" s="1" t="s">
        <v>15</v>
      </c>
      <c r="F57" s="1" t="s">
        <v>16</v>
      </c>
      <c r="G57" s="1" t="s">
        <v>17</v>
      </c>
      <c r="H57" s="1" t="s">
        <v>251</v>
      </c>
      <c r="I57" s="3">
        <v>44500</v>
      </c>
      <c r="J57" s="1" t="s">
        <v>19</v>
      </c>
      <c r="K57" s="4" t="s">
        <v>252</v>
      </c>
      <c r="L57" s="1" t="s">
        <v>253</v>
      </c>
    </row>
    <row r="58" spans="1:12">
      <c r="A58" s="2">
        <v>45409.409556666666</v>
      </c>
      <c r="B58" s="1" t="s">
        <v>248</v>
      </c>
      <c r="C58" s="1" t="s">
        <v>249</v>
      </c>
      <c r="D58" s="1" t="s">
        <v>250</v>
      </c>
      <c r="E58" s="1" t="s">
        <v>55</v>
      </c>
      <c r="F58" s="1" t="s">
        <v>16</v>
      </c>
      <c r="G58" s="1" t="s">
        <v>42</v>
      </c>
      <c r="H58" s="1" t="s">
        <v>264</v>
      </c>
      <c r="I58" s="3">
        <v>45263</v>
      </c>
      <c r="J58" s="1" t="s">
        <v>19</v>
      </c>
      <c r="K58" s="4" t="s">
        <v>265</v>
      </c>
      <c r="L58" s="1" t="s">
        <v>266</v>
      </c>
    </row>
    <row r="59" spans="1:12">
      <c r="A59" s="2">
        <v>45409.411104444443</v>
      </c>
      <c r="B59" s="1" t="s">
        <v>248</v>
      </c>
      <c r="C59" s="1" t="s">
        <v>249</v>
      </c>
      <c r="D59" s="1" t="s">
        <v>250</v>
      </c>
      <c r="E59" s="1" t="s">
        <v>15</v>
      </c>
      <c r="F59" s="1" t="s">
        <v>16</v>
      </c>
      <c r="G59" s="1" t="s">
        <v>42</v>
      </c>
      <c r="H59" s="1" t="s">
        <v>267</v>
      </c>
      <c r="I59" s="3">
        <v>45263</v>
      </c>
      <c r="J59" s="1" t="s">
        <v>19</v>
      </c>
      <c r="K59" s="4" t="s">
        <v>268</v>
      </c>
      <c r="L59" s="1" t="s">
        <v>269</v>
      </c>
    </row>
    <row r="60" spans="1:12">
      <c r="A60" s="2">
        <v>45409.384023333332</v>
      </c>
      <c r="B60" s="1" t="s">
        <v>219</v>
      </c>
      <c r="C60" s="1" t="s">
        <v>220</v>
      </c>
      <c r="D60" s="1" t="s">
        <v>221</v>
      </c>
      <c r="E60" s="1" t="s">
        <v>15</v>
      </c>
      <c r="F60" s="1" t="s">
        <v>16</v>
      </c>
      <c r="G60" s="1" t="s">
        <v>17</v>
      </c>
      <c r="H60" s="1" t="s">
        <v>222</v>
      </c>
      <c r="I60" s="3">
        <v>44186</v>
      </c>
      <c r="J60" s="1" t="s">
        <v>19</v>
      </c>
      <c r="K60" s="4" t="s">
        <v>223</v>
      </c>
      <c r="L60" s="1" t="s">
        <v>224</v>
      </c>
    </row>
    <row r="61" spans="1:12">
      <c r="A61" s="2">
        <v>45409.386007905094</v>
      </c>
      <c r="B61" s="1" t="s">
        <v>219</v>
      </c>
      <c r="C61" s="1" t="s">
        <v>220</v>
      </c>
      <c r="D61" s="1" t="s">
        <v>221</v>
      </c>
      <c r="E61" s="1" t="s">
        <v>15</v>
      </c>
      <c r="F61" s="1" t="s">
        <v>16</v>
      </c>
      <c r="G61" s="1" t="s">
        <v>70</v>
      </c>
      <c r="H61" s="1" t="s">
        <v>225</v>
      </c>
      <c r="I61" s="3">
        <v>45352</v>
      </c>
      <c r="J61" s="1" t="s">
        <v>19</v>
      </c>
      <c r="K61" s="4" t="s">
        <v>226</v>
      </c>
      <c r="L61" s="1" t="s">
        <v>227</v>
      </c>
    </row>
    <row r="62" spans="1:12">
      <c r="A62" s="2">
        <v>45409.426757280089</v>
      </c>
      <c r="B62" s="1" t="s">
        <v>219</v>
      </c>
      <c r="C62" s="1" t="s">
        <v>220</v>
      </c>
      <c r="D62" s="1" t="s">
        <v>221</v>
      </c>
      <c r="E62" s="1" t="s">
        <v>15</v>
      </c>
      <c r="F62" s="1" t="s">
        <v>16</v>
      </c>
      <c r="G62" s="1" t="s">
        <v>42</v>
      </c>
      <c r="H62" s="1" t="s">
        <v>328</v>
      </c>
      <c r="I62" s="3">
        <v>44876</v>
      </c>
      <c r="J62" s="1" t="s">
        <v>19</v>
      </c>
      <c r="K62" s="4" t="s">
        <v>329</v>
      </c>
      <c r="L62" s="1" t="s">
        <v>330</v>
      </c>
    </row>
    <row r="63" spans="1:12">
      <c r="A63" s="2">
        <v>45409.438368368057</v>
      </c>
      <c r="B63" s="1" t="s">
        <v>219</v>
      </c>
      <c r="C63" s="1" t="s">
        <v>220</v>
      </c>
      <c r="D63" s="1" t="s">
        <v>221</v>
      </c>
      <c r="E63" s="1" t="s">
        <v>15</v>
      </c>
      <c r="F63" s="1" t="s">
        <v>16</v>
      </c>
      <c r="G63" s="1" t="s">
        <v>70</v>
      </c>
      <c r="H63" s="1" t="s">
        <v>349</v>
      </c>
      <c r="I63" s="3">
        <v>45087</v>
      </c>
      <c r="J63" s="1" t="s">
        <v>44</v>
      </c>
      <c r="K63" s="4" t="s">
        <v>350</v>
      </c>
      <c r="L63" s="1" t="s">
        <v>351</v>
      </c>
    </row>
    <row r="64" spans="1:12">
      <c r="A64" s="2">
        <v>45409.659244328708</v>
      </c>
      <c r="B64" s="1" t="s">
        <v>219</v>
      </c>
      <c r="C64" s="1" t="s">
        <v>220</v>
      </c>
      <c r="D64" s="1" t="s">
        <v>221</v>
      </c>
      <c r="E64" s="1" t="s">
        <v>15</v>
      </c>
      <c r="F64" s="1" t="s">
        <v>16</v>
      </c>
      <c r="G64" s="1" t="s">
        <v>42</v>
      </c>
      <c r="H64" s="1" t="s">
        <v>373</v>
      </c>
      <c r="I64" s="3">
        <v>45087</v>
      </c>
      <c r="J64" s="1" t="s">
        <v>19</v>
      </c>
      <c r="K64" s="4" t="s">
        <v>374</v>
      </c>
      <c r="L64" s="1" t="s">
        <v>375</v>
      </c>
    </row>
    <row r="65" spans="1:12">
      <c r="A65" s="2">
        <v>45402.416516886573</v>
      </c>
      <c r="B65" s="1" t="s">
        <v>228</v>
      </c>
      <c r="C65" s="1" t="s">
        <v>229</v>
      </c>
      <c r="D65" s="1" t="s">
        <v>230</v>
      </c>
      <c r="E65" s="1" t="s">
        <v>15</v>
      </c>
      <c r="F65" s="1" t="s">
        <v>16</v>
      </c>
      <c r="G65" s="1" t="s">
        <v>70</v>
      </c>
      <c r="H65" s="1" t="s">
        <v>231</v>
      </c>
      <c r="I65" s="3">
        <v>45359</v>
      </c>
      <c r="J65" s="1" t="s">
        <v>44</v>
      </c>
      <c r="K65" s="1" t="s">
        <v>232</v>
      </c>
      <c r="L65" s="1" t="s">
        <v>233</v>
      </c>
    </row>
    <row r="66" spans="1:12">
      <c r="A66" s="2">
        <v>45409.418376273148</v>
      </c>
      <c r="B66" s="1" t="s">
        <v>228</v>
      </c>
      <c r="C66" s="1" t="s">
        <v>315</v>
      </c>
      <c r="D66" s="1" t="s">
        <v>230</v>
      </c>
      <c r="E66" s="1" t="s">
        <v>15</v>
      </c>
      <c r="F66" s="1" t="s">
        <v>16</v>
      </c>
      <c r="G66" s="1" t="s">
        <v>17</v>
      </c>
      <c r="H66" s="1" t="s">
        <v>316</v>
      </c>
      <c r="I66" s="3">
        <v>44249</v>
      </c>
      <c r="J66" s="1" t="s">
        <v>44</v>
      </c>
      <c r="K66" s="4" t="s">
        <v>317</v>
      </c>
      <c r="L66" s="1" t="s">
        <v>318</v>
      </c>
    </row>
    <row r="67" spans="1:12">
      <c r="A67" s="2">
        <v>45409.423320104164</v>
      </c>
      <c r="B67" s="1" t="s">
        <v>228</v>
      </c>
      <c r="C67" s="1" t="s">
        <v>315</v>
      </c>
      <c r="D67" s="1" t="s">
        <v>230</v>
      </c>
      <c r="E67" s="1" t="s">
        <v>15</v>
      </c>
      <c r="F67" s="1" t="s">
        <v>16</v>
      </c>
      <c r="G67" s="1" t="s">
        <v>17</v>
      </c>
      <c r="H67" s="1" t="s">
        <v>316</v>
      </c>
      <c r="I67" s="3">
        <v>44249</v>
      </c>
      <c r="J67" s="1" t="s">
        <v>44</v>
      </c>
      <c r="K67" s="4" t="s">
        <v>322</v>
      </c>
      <c r="L67" s="1" t="s">
        <v>323</v>
      </c>
    </row>
    <row r="68" spans="1:12">
      <c r="A68" s="2">
        <v>45409.427940127316</v>
      </c>
      <c r="B68" s="1" t="s">
        <v>228</v>
      </c>
      <c r="C68" s="1" t="s">
        <v>331</v>
      </c>
      <c r="D68" s="1" t="s">
        <v>230</v>
      </c>
      <c r="E68" s="1" t="s">
        <v>15</v>
      </c>
      <c r="F68" s="1" t="s">
        <v>16</v>
      </c>
      <c r="G68" s="1" t="s">
        <v>17</v>
      </c>
      <c r="H68" s="1" t="s">
        <v>316</v>
      </c>
      <c r="I68" s="3">
        <v>44249</v>
      </c>
      <c r="J68" s="1" t="s">
        <v>44</v>
      </c>
      <c r="K68" s="4" t="s">
        <v>332</v>
      </c>
      <c r="L68" s="1" t="s">
        <v>333</v>
      </c>
    </row>
    <row r="69" spans="1:12">
      <c r="A69" s="2">
        <v>45409.433936365742</v>
      </c>
      <c r="B69" s="1" t="s">
        <v>228</v>
      </c>
      <c r="C69" s="1" t="s">
        <v>315</v>
      </c>
      <c r="D69" s="1" t="s">
        <v>230</v>
      </c>
      <c r="E69" s="1" t="s">
        <v>15</v>
      </c>
      <c r="F69" s="1" t="s">
        <v>16</v>
      </c>
      <c r="G69" s="1" t="s">
        <v>70</v>
      </c>
      <c r="H69" s="1" t="s">
        <v>88</v>
      </c>
      <c r="I69" s="3">
        <v>45359</v>
      </c>
      <c r="J69" s="1" t="s">
        <v>44</v>
      </c>
      <c r="K69" s="4" t="s">
        <v>337</v>
      </c>
      <c r="L69" s="1" t="s">
        <v>338</v>
      </c>
    </row>
    <row r="70" spans="1:12">
      <c r="A70" s="2">
        <v>45409.436614907405</v>
      </c>
      <c r="B70" s="1" t="s">
        <v>343</v>
      </c>
      <c r="C70" s="1" t="s">
        <v>344</v>
      </c>
      <c r="D70" s="1" t="s">
        <v>345</v>
      </c>
      <c r="E70" s="1" t="s">
        <v>15</v>
      </c>
      <c r="F70" s="1" t="s">
        <v>16</v>
      </c>
      <c r="G70" s="1" t="s">
        <v>70</v>
      </c>
      <c r="H70" s="1" t="s">
        <v>346</v>
      </c>
      <c r="I70" s="3">
        <v>45240</v>
      </c>
      <c r="J70" s="1" t="s">
        <v>19</v>
      </c>
      <c r="K70" s="4" t="s">
        <v>347</v>
      </c>
      <c r="L70" s="1" t="s">
        <v>348</v>
      </c>
    </row>
    <row r="71" spans="1:12">
      <c r="A71" s="2">
        <v>45409.440345532406</v>
      </c>
      <c r="B71" s="1" t="s">
        <v>343</v>
      </c>
      <c r="C71" s="1" t="s">
        <v>352</v>
      </c>
      <c r="D71" s="1" t="s">
        <v>345</v>
      </c>
      <c r="E71" s="1" t="s">
        <v>15</v>
      </c>
      <c r="F71" s="1" t="s">
        <v>16</v>
      </c>
      <c r="G71" s="1" t="s">
        <v>70</v>
      </c>
      <c r="H71" s="1" t="s">
        <v>353</v>
      </c>
      <c r="I71" s="3">
        <v>45294</v>
      </c>
      <c r="J71" s="1" t="s">
        <v>19</v>
      </c>
      <c r="K71" s="4" t="s">
        <v>354</v>
      </c>
      <c r="L71" s="1" t="s">
        <v>355</v>
      </c>
    </row>
    <row r="72" spans="1:12">
      <c r="A72" s="2">
        <v>45409.35796710648</v>
      </c>
      <c r="B72" s="1" t="s">
        <v>234</v>
      </c>
      <c r="C72" s="1" t="s">
        <v>235</v>
      </c>
      <c r="D72" s="1" t="s">
        <v>236</v>
      </c>
      <c r="E72" s="1" t="s">
        <v>15</v>
      </c>
      <c r="F72" s="1" t="s">
        <v>16</v>
      </c>
      <c r="G72" s="1" t="s">
        <v>70</v>
      </c>
      <c r="H72" s="1" t="s">
        <v>237</v>
      </c>
      <c r="I72" s="3">
        <v>45267</v>
      </c>
      <c r="J72" s="1" t="s">
        <v>44</v>
      </c>
      <c r="K72" s="4" t="s">
        <v>238</v>
      </c>
      <c r="L72" s="1" t="s">
        <v>237</v>
      </c>
    </row>
    <row r="73" spans="1:12">
      <c r="A73" s="2">
        <v>45409.415105115739</v>
      </c>
      <c r="B73" s="1" t="s">
        <v>273</v>
      </c>
      <c r="C73" s="1" t="s">
        <v>274</v>
      </c>
      <c r="D73" s="1" t="s">
        <v>275</v>
      </c>
      <c r="E73" s="1" t="s">
        <v>15</v>
      </c>
      <c r="F73" s="1" t="s">
        <v>16</v>
      </c>
      <c r="G73" s="1" t="s">
        <v>31</v>
      </c>
      <c r="H73" s="1" t="s">
        <v>276</v>
      </c>
      <c r="I73" s="3" t="s">
        <v>277</v>
      </c>
      <c r="J73" s="1" t="s">
        <v>44</v>
      </c>
      <c r="K73" s="4" t="s">
        <v>278</v>
      </c>
      <c r="L73" s="1" t="s">
        <v>279</v>
      </c>
    </row>
    <row r="74" spans="1:12">
      <c r="A74" s="2">
        <v>45409.416243368054</v>
      </c>
      <c r="B74" s="1" t="s">
        <v>273</v>
      </c>
      <c r="C74" s="1" t="s">
        <v>274</v>
      </c>
      <c r="D74" s="1" t="s">
        <v>275</v>
      </c>
      <c r="E74" s="1" t="s">
        <v>15</v>
      </c>
      <c r="F74" s="1" t="s">
        <v>16</v>
      </c>
      <c r="G74" s="1" t="s">
        <v>31</v>
      </c>
      <c r="H74" s="1" t="s">
        <v>292</v>
      </c>
      <c r="I74" s="3" t="s">
        <v>293</v>
      </c>
      <c r="J74" s="1" t="s">
        <v>19</v>
      </c>
      <c r="K74" s="4" t="s">
        <v>294</v>
      </c>
      <c r="L74" s="1" t="s">
        <v>292</v>
      </c>
    </row>
    <row r="75" spans="1:12">
      <c r="A75" s="2">
        <v>45409.417713101851</v>
      </c>
      <c r="B75" s="1" t="s">
        <v>273</v>
      </c>
      <c r="C75" s="1" t="s">
        <v>274</v>
      </c>
      <c r="D75" s="1" t="s">
        <v>275</v>
      </c>
      <c r="E75" s="1" t="s">
        <v>15</v>
      </c>
      <c r="F75" s="1" t="s">
        <v>16</v>
      </c>
      <c r="G75" s="1" t="s">
        <v>31</v>
      </c>
      <c r="H75" s="1" t="s">
        <v>306</v>
      </c>
      <c r="I75" s="3" t="s">
        <v>307</v>
      </c>
      <c r="J75" s="1" t="s">
        <v>44</v>
      </c>
      <c r="K75" s="4" t="s">
        <v>308</v>
      </c>
      <c r="L75" s="1" t="s">
        <v>309</v>
      </c>
    </row>
    <row r="76" spans="1:12">
      <c r="A76" s="2">
        <v>45409.42580045139</v>
      </c>
      <c r="B76" s="1" t="s">
        <v>67</v>
      </c>
      <c r="C76" s="1" t="s">
        <v>68</v>
      </c>
      <c r="D76" s="1" t="s">
        <v>324</v>
      </c>
      <c r="E76" s="1" t="s">
        <v>15</v>
      </c>
      <c r="F76" s="1" t="s">
        <v>16</v>
      </c>
      <c r="G76" s="1" t="s">
        <v>42</v>
      </c>
      <c r="H76" s="1" t="s">
        <v>325</v>
      </c>
      <c r="I76" s="3">
        <v>44992</v>
      </c>
      <c r="J76" s="1" t="s">
        <v>19</v>
      </c>
      <c r="K76" s="4" t="s">
        <v>326</v>
      </c>
      <c r="L76" s="1" t="s">
        <v>327</v>
      </c>
    </row>
    <row r="77" spans="1:12">
      <c r="A77" s="2">
        <v>45218.775512476852</v>
      </c>
      <c r="B77" s="1" t="s">
        <v>59</v>
      </c>
      <c r="C77" s="1" t="s">
        <v>60</v>
      </c>
      <c r="D77" s="1" t="s">
        <v>61</v>
      </c>
      <c r="E77" s="1" t="s">
        <v>62</v>
      </c>
      <c r="F77" s="1" t="s">
        <v>63</v>
      </c>
      <c r="G77" s="1" t="s">
        <v>17</v>
      </c>
      <c r="H77" s="1" t="s">
        <v>64</v>
      </c>
      <c r="I77" s="3">
        <v>44552</v>
      </c>
      <c r="J77" s="1" t="s">
        <v>44</v>
      </c>
      <c r="K77" s="1" t="s">
        <v>65</v>
      </c>
      <c r="L77" s="1" t="s">
        <v>66</v>
      </c>
    </row>
    <row r="78" spans="1:12">
      <c r="A78" s="2">
        <v>45218.643158576393</v>
      </c>
      <c r="B78" s="1" t="s">
        <v>114</v>
      </c>
      <c r="C78" s="1" t="s">
        <v>115</v>
      </c>
      <c r="D78" s="1" t="s">
        <v>116</v>
      </c>
      <c r="E78" s="1" t="s">
        <v>117</v>
      </c>
      <c r="F78" s="1" t="s">
        <v>63</v>
      </c>
      <c r="G78" s="1" t="s">
        <v>31</v>
      </c>
      <c r="H78" s="1" t="s">
        <v>118</v>
      </c>
      <c r="I78" s="3">
        <v>45004</v>
      </c>
      <c r="J78" s="1" t="s">
        <v>44</v>
      </c>
      <c r="K78" s="4" t="s">
        <v>119</v>
      </c>
      <c r="L78" s="1" t="s">
        <v>120</v>
      </c>
    </row>
    <row r="79" spans="1:12">
      <c r="A79" s="2">
        <v>45218.889455659722</v>
      </c>
      <c r="B79" s="1" t="s">
        <v>184</v>
      </c>
      <c r="C79" s="1" t="s">
        <v>185</v>
      </c>
      <c r="D79" s="1" t="s">
        <v>186</v>
      </c>
      <c r="E79" s="1" t="s">
        <v>62</v>
      </c>
      <c r="F79" s="1" t="s">
        <v>63</v>
      </c>
      <c r="G79" s="1" t="s">
        <v>31</v>
      </c>
      <c r="H79" s="1" t="s">
        <v>187</v>
      </c>
      <c r="I79" s="3">
        <v>45161</v>
      </c>
      <c r="J79" s="1" t="s">
        <v>44</v>
      </c>
      <c r="K79" s="4" t="s">
        <v>188</v>
      </c>
      <c r="L79" s="1" t="s">
        <v>189</v>
      </c>
    </row>
    <row r="80" spans="1:12">
      <c r="A80" s="2">
        <v>45218.798989664356</v>
      </c>
      <c r="B80" s="1" t="s">
        <v>207</v>
      </c>
      <c r="C80" s="1" t="s">
        <v>208</v>
      </c>
      <c r="D80" s="1" t="s">
        <v>209</v>
      </c>
      <c r="E80" s="1" t="s">
        <v>62</v>
      </c>
      <c r="F80" s="1" t="s">
        <v>63</v>
      </c>
      <c r="G80" s="1" t="s">
        <v>31</v>
      </c>
      <c r="H80" s="1" t="s">
        <v>210</v>
      </c>
      <c r="I80" s="3">
        <v>44897</v>
      </c>
      <c r="J80" s="1" t="s">
        <v>44</v>
      </c>
      <c r="K80" s="1" t="s">
        <v>211</v>
      </c>
      <c r="L80" s="1" t="s">
        <v>212</v>
      </c>
    </row>
    <row r="81" spans="1:12">
      <c r="A81" s="2">
        <v>45218.771169363426</v>
      </c>
      <c r="B81" s="1" t="s">
        <v>213</v>
      </c>
      <c r="C81" s="1" t="s">
        <v>214</v>
      </c>
      <c r="D81" s="1" t="s">
        <v>215</v>
      </c>
      <c r="E81" s="1" t="s">
        <v>62</v>
      </c>
      <c r="F81" s="1" t="s">
        <v>63</v>
      </c>
      <c r="G81" s="1" t="s">
        <v>31</v>
      </c>
      <c r="H81" s="1" t="s">
        <v>216</v>
      </c>
      <c r="I81" s="3">
        <v>44897</v>
      </c>
      <c r="J81" s="1" t="s">
        <v>44</v>
      </c>
      <c r="K81" s="1" t="s">
        <v>217</v>
      </c>
      <c r="L81" s="1" t="s">
        <v>218</v>
      </c>
    </row>
    <row r="82" spans="1:12">
      <c r="A82" s="2">
        <v>45218.665665914348</v>
      </c>
      <c r="B82" s="1" t="s">
        <v>121</v>
      </c>
      <c r="C82" s="1" t="s">
        <v>122</v>
      </c>
      <c r="D82" s="1" t="s">
        <v>123</v>
      </c>
      <c r="E82" s="1" t="s">
        <v>62</v>
      </c>
      <c r="F82" s="1" t="s">
        <v>16</v>
      </c>
      <c r="G82" s="1" t="s">
        <v>31</v>
      </c>
      <c r="H82" s="1" t="s">
        <v>124</v>
      </c>
      <c r="I82" s="3">
        <v>44876</v>
      </c>
      <c r="J82" s="1" t="s">
        <v>19</v>
      </c>
      <c r="K82" s="4" t="s">
        <v>125</v>
      </c>
      <c r="L82" s="1" t="s">
        <v>126</v>
      </c>
    </row>
    <row r="83" spans="1:12">
      <c r="A83" s="2">
        <v>45218.666769201387</v>
      </c>
      <c r="B83" s="1" t="s">
        <v>121</v>
      </c>
      <c r="C83" s="1" t="s">
        <v>122</v>
      </c>
      <c r="D83" s="1" t="s">
        <v>123</v>
      </c>
      <c r="E83" s="1" t="s">
        <v>62</v>
      </c>
      <c r="F83" s="1" t="s">
        <v>16</v>
      </c>
      <c r="G83" s="1" t="s">
        <v>31</v>
      </c>
      <c r="H83" s="1" t="s">
        <v>127</v>
      </c>
      <c r="I83" s="3">
        <v>44793</v>
      </c>
      <c r="J83" s="1" t="s">
        <v>19</v>
      </c>
      <c r="K83" s="4" t="s">
        <v>128</v>
      </c>
      <c r="L83" s="1" t="s">
        <v>129</v>
      </c>
    </row>
    <row r="84" spans="1:12">
      <c r="A84" s="2">
        <v>45218.668302418984</v>
      </c>
      <c r="B84" s="1" t="s">
        <v>121</v>
      </c>
      <c r="C84" s="1" t="s">
        <v>122</v>
      </c>
      <c r="D84" s="1" t="s">
        <v>123</v>
      </c>
      <c r="E84" s="1" t="s">
        <v>62</v>
      </c>
      <c r="F84" s="1" t="s">
        <v>16</v>
      </c>
      <c r="G84" s="1" t="s">
        <v>42</v>
      </c>
      <c r="H84" s="1" t="s">
        <v>130</v>
      </c>
      <c r="I84" s="3">
        <v>45179</v>
      </c>
      <c r="J84" s="1" t="s">
        <v>19</v>
      </c>
      <c r="K84" s="4" t="s">
        <v>131</v>
      </c>
      <c r="L84" s="1" t="s">
        <v>132</v>
      </c>
    </row>
    <row r="85" spans="1:12">
      <c r="A85" s="2">
        <v>45218.669528124999</v>
      </c>
      <c r="B85" s="1" t="s">
        <v>121</v>
      </c>
      <c r="C85" s="1" t="s">
        <v>122</v>
      </c>
      <c r="D85" s="1" t="s">
        <v>123</v>
      </c>
      <c r="E85" s="1" t="s">
        <v>62</v>
      </c>
      <c r="F85" s="1" t="s">
        <v>16</v>
      </c>
      <c r="G85" s="1" t="s">
        <v>42</v>
      </c>
      <c r="H85" s="1" t="s">
        <v>133</v>
      </c>
      <c r="I85" s="3">
        <v>45094</v>
      </c>
      <c r="J85" s="1" t="s">
        <v>19</v>
      </c>
      <c r="K85" s="4" t="s">
        <v>134</v>
      </c>
      <c r="L85" s="1" t="s">
        <v>135</v>
      </c>
    </row>
  </sheetData>
  <autoFilter ref="A1:L85" xr:uid="{00000000-0001-0000-0000-000000000000}">
    <sortState xmlns:xlrd2="http://schemas.microsoft.com/office/spreadsheetml/2017/richdata2" ref="A2:L85">
      <sortCondition ref="D1:D85"/>
    </sortState>
  </autoFilter>
  <hyperlinks>
    <hyperlink ref="K9" r:id="rId1" xr:uid="{00000000-0004-0000-0000-000000000000}"/>
    <hyperlink ref="K2" r:id="rId2" xr:uid="{00000000-0004-0000-0000-000001000000}"/>
    <hyperlink ref="K5" r:id="rId3" xr:uid="{00000000-0004-0000-0000-000002000000}"/>
    <hyperlink ref="K14" r:id="rId4" xr:uid="{00000000-0004-0000-0000-000003000000}"/>
    <hyperlink ref="K15" r:id="rId5" xr:uid="{00000000-0004-0000-0000-000004000000}"/>
    <hyperlink ref="K17" r:id="rId6" xr:uid="{00000000-0004-0000-0000-000005000000}"/>
    <hyperlink ref="K19" r:id="rId7" xr:uid="{00000000-0004-0000-0000-000006000000}"/>
    <hyperlink ref="K20" r:id="rId8" xr:uid="{00000000-0004-0000-0000-000007000000}"/>
    <hyperlink ref="K21" r:id="rId9" xr:uid="{00000000-0004-0000-0000-000008000000}"/>
    <hyperlink ref="K22" r:id="rId10" xr:uid="{00000000-0004-0000-0000-000009000000}"/>
    <hyperlink ref="K23" r:id="rId11" xr:uid="{00000000-0004-0000-0000-00000A000000}"/>
    <hyperlink ref="K24" r:id="rId12" xr:uid="{00000000-0004-0000-0000-00000B000000}"/>
    <hyperlink ref="K25" r:id="rId13" xr:uid="{00000000-0004-0000-0000-00000C000000}"/>
    <hyperlink ref="K26" r:id="rId14" xr:uid="{00000000-0004-0000-0000-00000D000000}"/>
    <hyperlink ref="K27" r:id="rId15" xr:uid="{00000000-0004-0000-0000-00000E000000}"/>
    <hyperlink ref="K28" r:id="rId16" xr:uid="{00000000-0004-0000-0000-00000F000000}"/>
    <hyperlink ref="K29" r:id="rId17" xr:uid="{00000000-0004-0000-0000-000010000000}"/>
    <hyperlink ref="K78" r:id="rId18" xr:uid="{00000000-0004-0000-0000-000011000000}"/>
    <hyperlink ref="K82" r:id="rId19" xr:uid="{00000000-0004-0000-0000-000012000000}"/>
    <hyperlink ref="K83" r:id="rId20" xr:uid="{00000000-0004-0000-0000-000013000000}"/>
    <hyperlink ref="K84" r:id="rId21" xr:uid="{00000000-0004-0000-0000-000014000000}"/>
    <hyperlink ref="K85" r:id="rId22" xr:uid="{00000000-0004-0000-0000-000015000000}"/>
    <hyperlink ref="K30" r:id="rId23" xr:uid="{00000000-0004-0000-0000-000016000000}"/>
    <hyperlink ref="K31" r:id="rId24" xr:uid="{00000000-0004-0000-0000-000017000000}"/>
    <hyperlink ref="K32" r:id="rId25" xr:uid="{00000000-0004-0000-0000-000018000000}"/>
    <hyperlink ref="K33" r:id="rId26" xr:uid="{00000000-0004-0000-0000-000019000000}"/>
    <hyperlink ref="K34" r:id="rId27" xr:uid="{00000000-0004-0000-0000-00001A000000}"/>
    <hyperlink ref="K35" r:id="rId28" xr:uid="{00000000-0004-0000-0000-00001B000000}"/>
    <hyperlink ref="K36" r:id="rId29" xr:uid="{00000000-0004-0000-0000-00001C000000}"/>
    <hyperlink ref="K37" r:id="rId30" xr:uid="{00000000-0004-0000-0000-00001D000000}"/>
    <hyperlink ref="K44" r:id="rId31" xr:uid="{00000000-0004-0000-0000-00001E000000}"/>
    <hyperlink ref="K47" r:id="rId32" xr:uid="{00000000-0004-0000-0000-00001F000000}"/>
    <hyperlink ref="K79" r:id="rId33" xr:uid="{00000000-0004-0000-0000-000020000000}"/>
    <hyperlink ref="K52" r:id="rId34" xr:uid="{00000000-0004-0000-0000-000021000000}"/>
    <hyperlink ref="K54" r:id="rId35" xr:uid="{00000000-0004-0000-0000-000022000000}"/>
    <hyperlink ref="K55" r:id="rId36" xr:uid="{00000000-0004-0000-0000-000023000000}"/>
    <hyperlink ref="K56" r:id="rId37" xr:uid="{00000000-0004-0000-0000-000024000000}"/>
    <hyperlink ref="K60" r:id="rId38" xr:uid="{00000000-0004-0000-0000-000025000000}"/>
    <hyperlink ref="K61" r:id="rId39" xr:uid="{00000000-0004-0000-0000-000026000000}"/>
    <hyperlink ref="K72" r:id="rId40" xr:uid="{00000000-0004-0000-0000-000027000000}"/>
    <hyperlink ref="K7" r:id="rId41" xr:uid="{00000000-0004-0000-0000-000028000000}"/>
    <hyperlink ref="K57" r:id="rId42" xr:uid="{00000000-0004-0000-0000-000029000000}"/>
    <hyperlink ref="K39" r:id="rId43" xr:uid="{00000000-0004-0000-0000-00002A000000}"/>
    <hyperlink ref="K43" r:id="rId44" xr:uid="{00000000-0004-0000-0000-00002B000000}"/>
    <hyperlink ref="K58" r:id="rId45" xr:uid="{00000000-0004-0000-0000-00002C000000}"/>
    <hyperlink ref="K59" r:id="rId46" xr:uid="{00000000-0004-0000-0000-00002D000000}"/>
    <hyperlink ref="K40" r:id="rId47" xr:uid="{00000000-0004-0000-0000-00002E000000}"/>
    <hyperlink ref="K73" r:id="rId48" xr:uid="{00000000-0004-0000-0000-00002F000000}"/>
    <hyperlink ref="K11" r:id="rId49" xr:uid="{00000000-0004-0000-0000-000030000000}"/>
    <hyperlink ref="K18" r:id="rId50" xr:uid="{00000000-0004-0000-0000-000031000000}"/>
    <hyperlink ref="K46" r:id="rId51" xr:uid="{00000000-0004-0000-0000-000032000000}"/>
    <hyperlink ref="K74" r:id="rId52" xr:uid="{00000000-0004-0000-0000-000033000000}"/>
    <hyperlink ref="K6" r:id="rId53" xr:uid="{00000000-0004-0000-0000-000034000000}"/>
    <hyperlink ref="K12" r:id="rId54" xr:uid="{00000000-0004-0000-0000-000035000000}"/>
    <hyperlink ref="K41" r:id="rId55" xr:uid="{00000000-0004-0000-0000-000036000000}"/>
    <hyperlink ref="K75" r:id="rId56" xr:uid="{00000000-0004-0000-0000-000037000000}"/>
    <hyperlink ref="K53" r:id="rId57" xr:uid="{00000000-0004-0000-0000-000038000000}"/>
    <hyperlink ref="K66" r:id="rId58" xr:uid="{00000000-0004-0000-0000-000039000000}"/>
    <hyperlink ref="K42" r:id="rId59" xr:uid="{00000000-0004-0000-0000-00003A000000}"/>
    <hyperlink ref="K67" r:id="rId60" xr:uid="{00000000-0004-0000-0000-00003B000000}"/>
    <hyperlink ref="K76" r:id="rId61" xr:uid="{00000000-0004-0000-0000-00003C000000}"/>
    <hyperlink ref="K62" r:id="rId62" xr:uid="{00000000-0004-0000-0000-00003D000000}"/>
    <hyperlink ref="K68" r:id="rId63" xr:uid="{00000000-0004-0000-0000-00003E000000}"/>
    <hyperlink ref="K48" r:id="rId64" xr:uid="{00000000-0004-0000-0000-00003F000000}"/>
    <hyperlink ref="K69" r:id="rId65" xr:uid="{00000000-0004-0000-0000-000040000000}"/>
    <hyperlink ref="K49" r:id="rId66" xr:uid="{00000000-0004-0000-0000-000041000000}"/>
    <hyperlink ref="K70" r:id="rId67" xr:uid="{00000000-0004-0000-0000-000042000000}"/>
    <hyperlink ref="K63" r:id="rId68" xr:uid="{00000000-0004-0000-0000-000043000000}"/>
    <hyperlink ref="K71" r:id="rId69" xr:uid="{00000000-0004-0000-0000-000044000000}"/>
    <hyperlink ref="K8" r:id="rId70" xr:uid="{00000000-0004-0000-0000-000045000000}"/>
    <hyperlink ref="K3" r:id="rId71" xr:uid="{00000000-0004-0000-0000-000046000000}"/>
    <hyperlink ref="K38" r:id="rId72" xr:uid="{00000000-0004-0000-0000-000047000000}"/>
    <hyperlink ref="K4" r:id="rId73" xr:uid="{00000000-0004-0000-0000-000048000000}"/>
    <hyperlink ref="K64" r:id="rId74" xr:uid="{00000000-0004-0000-0000-000049000000}"/>
    <hyperlink ref="K50" r:id="rId75" xr:uid="{00000000-0004-0000-0000-00004A000000}"/>
    <hyperlink ref="K51" r:id="rId76" xr:uid="{00000000-0004-0000-0000-00004B000000}"/>
  </hyperlinks>
  <pageMargins left="0.7" right="0.7" top="0.75" bottom="0.75" header="0.3" footer="0.3"/>
  <legacyDrawing r:id="rId7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J43"/>
  <sheetViews>
    <sheetView workbookViewId="0"/>
  </sheetViews>
  <sheetFormatPr defaultColWidth="12.6640625" defaultRowHeight="15.75" customHeight="1"/>
  <cols>
    <col min="2" max="2" width="21.109375" customWidth="1"/>
    <col min="3" max="3" width="18.44140625" customWidth="1"/>
    <col min="6" max="6" width="21.109375" customWidth="1"/>
    <col min="9" max="9" width="17.21875" customWidth="1"/>
    <col min="10" max="10" width="61.77734375" customWidth="1"/>
  </cols>
  <sheetData>
    <row r="3" spans="2:10" ht="36" customHeight="1">
      <c r="B3" s="5" t="s">
        <v>384</v>
      </c>
      <c r="C3" s="1" t="s">
        <v>76</v>
      </c>
      <c r="E3" s="5" t="s">
        <v>19</v>
      </c>
      <c r="F3" s="6">
        <f ca="1">COUNTIF(H6:H1000,E3)</f>
        <v>5</v>
      </c>
      <c r="H3" s="5" t="s">
        <v>44</v>
      </c>
      <c r="I3" s="6">
        <f ca="1">COUNTIF(H6:H1000,H3)</f>
        <v>4</v>
      </c>
    </row>
    <row r="5" spans="2:10" ht="26.4">
      <c r="B5" s="7" t="s">
        <v>3</v>
      </c>
      <c r="C5" s="7" t="s">
        <v>4</v>
      </c>
      <c r="D5" s="7" t="s">
        <v>5</v>
      </c>
      <c r="E5" s="7" t="s">
        <v>385</v>
      </c>
      <c r="F5" s="7" t="s">
        <v>386</v>
      </c>
      <c r="G5" s="7" t="s">
        <v>8</v>
      </c>
      <c r="H5" s="7" t="s">
        <v>9</v>
      </c>
      <c r="I5" s="7" t="s">
        <v>387</v>
      </c>
      <c r="J5" s="7" t="s">
        <v>11</v>
      </c>
    </row>
    <row r="6" spans="2:10" ht="66">
      <c r="B6" s="8" t="str">
        <f ca="1">IFERROR(__xludf.DUMMYFUNCTION("FILTER('Form Responses 1'!D2:L185,'Form Responses 1'!D2:D185=C3)"),"4SF20CI018")</f>
        <v>4SF20CI018</v>
      </c>
      <c r="C6" s="8" t="str">
        <f ca="1">IFERROR(__xludf.DUMMYFUNCTION("""COMPUTED_VALUE"""),"2020-21")</f>
        <v>2020-21</v>
      </c>
      <c r="D6" s="8" t="str">
        <f ca="1">IFERROR(__xludf.DUMMYFUNCTION("""COMPUTED_VALUE"""),"AI &amp; ML")</f>
        <v>AI &amp; ML</v>
      </c>
      <c r="E6" s="8" t="str">
        <f ca="1">IFERROR(__xludf.DUMMYFUNCTION("""COMPUTED_VALUE"""),"II Year")</f>
        <v>II Year</v>
      </c>
      <c r="F6" s="8" t="str">
        <f ca="1">IFERROR(__xludf.DUMMYFUNCTION("""COMPUTED_VALUE"""),"Guinness World Record")</f>
        <v>Guinness World Record</v>
      </c>
      <c r="G6" s="9">
        <f ca="1">IFERROR(__xludf.DUMMYFUNCTION("""COMPUTED_VALUE"""),44709)</f>
        <v>44709</v>
      </c>
      <c r="H6" s="8" t="str">
        <f ca="1">IFERROR(__xludf.DUMMYFUNCTION("""COMPUTED_VALUE"""),"Sports")</f>
        <v>Sports</v>
      </c>
      <c r="I6" s="10" t="str">
        <f ca="1">IFERROR(__xludf.DUMMYFUNCTION("""COMPUTED_VALUE"""),"https://drive.google.com/open?id=1MMNNOWE0n-dYzrddbhbItAY-9s6EeaV2")</f>
        <v>https://drive.google.com/open?id=1MMNNOWE0n-dYzrddbhbItAY-9s6EeaV2</v>
      </c>
      <c r="J6" s="8" t="str">
        <f ca="1">IFERROR(__xludf.DUMMYFUNCTION("""COMPUTED_VALUE"""),"Guinness World Record for the Fastest Time to solve a Rubik's cube while cycling ")</f>
        <v xml:space="preserve">Guinness World Record for the Fastest Time to solve a Rubik's cube while cycling </v>
      </c>
    </row>
    <row r="7" spans="2:10" ht="52.8">
      <c r="B7" s="8" t="str">
        <f ca="1">IFERROR(__xludf.DUMMYFUNCTION("""COMPUTED_VALUE"""),"4SF20CI018")</f>
        <v>4SF20CI018</v>
      </c>
      <c r="C7" s="8" t="str">
        <f ca="1">IFERROR(__xludf.DUMMYFUNCTION("""COMPUTED_VALUE"""),"2020-21")</f>
        <v>2020-21</v>
      </c>
      <c r="D7" s="8" t="str">
        <f ca="1">IFERROR(__xludf.DUMMYFUNCTION("""COMPUTED_VALUE"""),"AI &amp; ML")</f>
        <v>AI &amp; ML</v>
      </c>
      <c r="E7" s="8" t="str">
        <f ca="1">IFERROR(__xludf.DUMMYFUNCTION("""COMPUTED_VALUE"""),"III Year")</f>
        <v>III Year</v>
      </c>
      <c r="F7" s="8" t="str">
        <f ca="1">IFERROR(__xludf.DUMMYFUNCTION("""COMPUTED_VALUE"""),"Published a Book ")</f>
        <v xml:space="preserve">Published a Book </v>
      </c>
      <c r="G7" s="9">
        <f ca="1">IFERROR(__xludf.DUMMYFUNCTION("""COMPUTED_VALUE"""),45066)</f>
        <v>45066</v>
      </c>
      <c r="H7" s="8" t="str">
        <f ca="1">IFERROR(__xludf.DUMMYFUNCTION("""COMPUTED_VALUE"""),"Cultural")</f>
        <v>Cultural</v>
      </c>
      <c r="I7" s="10" t="str">
        <f ca="1">IFERROR(__xludf.DUMMYFUNCTION("""COMPUTED_VALUE"""),"https://drive.google.com/open?id=1tZsQ8xG6BnzICRxQ7bfTmCHD4x2qJ5Nx")</f>
        <v>https://drive.google.com/open?id=1tZsQ8xG6BnzICRxQ7bfTmCHD4x2qJ5Nx</v>
      </c>
      <c r="J7" s="8" t="str">
        <f ca="1">IFERROR(__xludf.DUMMYFUNCTION("""COMPUTED_VALUE"""),"It's an anthology (collection of poems)")</f>
        <v>It's an anthology (collection of poems)</v>
      </c>
    </row>
    <row r="8" spans="2:10" ht="52.8">
      <c r="B8" s="11" t="str">
        <f ca="1">IFERROR(__xludf.DUMMYFUNCTION("""COMPUTED_VALUE"""),"4SF20CI018")</f>
        <v>4SF20CI018</v>
      </c>
      <c r="C8" s="11" t="str">
        <f ca="1">IFERROR(__xludf.DUMMYFUNCTION("""COMPUTED_VALUE"""),"2022-23")</f>
        <v>2022-23</v>
      </c>
      <c r="D8" s="11" t="str">
        <f ca="1">IFERROR(__xludf.DUMMYFUNCTION("""COMPUTED_VALUE"""),"AI &amp; ML")</f>
        <v>AI &amp; ML</v>
      </c>
      <c r="E8" s="11" t="str">
        <f ca="1">IFERROR(__xludf.DUMMYFUNCTION("""COMPUTED_VALUE"""),"IV Year")</f>
        <v>IV Year</v>
      </c>
      <c r="F8" s="11" t="str">
        <f ca="1">IFERROR(__xludf.DUMMYFUNCTION("""COMPUTED_VALUE"""),"Carrom singles ")</f>
        <v xml:space="preserve">Carrom singles </v>
      </c>
      <c r="G8" s="12">
        <f ca="1">IFERROR(__xludf.DUMMYFUNCTION("""COMPUTED_VALUE"""),45361)</f>
        <v>45361</v>
      </c>
      <c r="H8" s="11" t="str">
        <f ca="1">IFERROR(__xludf.DUMMYFUNCTION("""COMPUTED_VALUE"""),"Sports")</f>
        <v>Sports</v>
      </c>
      <c r="I8" s="10" t="str">
        <f ca="1">IFERROR(__xludf.DUMMYFUNCTION("""COMPUTED_VALUE"""),"https://drive.google.com/open?id=1ZxEkHta1RAJ1V36GWzcApQnzQiDb7jVc")</f>
        <v>https://drive.google.com/open?id=1ZxEkHta1RAJ1V36GWzcApQnzQiDb7jVc</v>
      </c>
      <c r="J8" s="8" t="str">
        <f ca="1">IFERROR(__xludf.DUMMYFUNCTION("""COMPUTED_VALUE"""),"Won Silver medal in carrom singles ")</f>
        <v xml:space="preserve">Won Silver medal in carrom singles </v>
      </c>
    </row>
    <row r="9" spans="2:10" ht="52.8">
      <c r="B9" s="11" t="str">
        <f ca="1">IFERROR(__xludf.DUMMYFUNCTION("""COMPUTED_VALUE"""),"4SF20CI018")</f>
        <v>4SF20CI018</v>
      </c>
      <c r="C9" s="8" t="str">
        <f ca="1">IFERROR(__xludf.DUMMYFUNCTION("""COMPUTED_VALUE"""),"2020-21")</f>
        <v>2020-21</v>
      </c>
      <c r="D9" s="8" t="str">
        <f ca="1">IFERROR(__xludf.DUMMYFUNCTION("""COMPUTED_VALUE"""),"AI &amp; ML")</f>
        <v>AI &amp; ML</v>
      </c>
      <c r="E9" s="8" t="str">
        <f ca="1">IFERROR(__xludf.DUMMYFUNCTION("""COMPUTED_VALUE"""),"II Year")</f>
        <v>II Year</v>
      </c>
      <c r="F9" s="8" t="str">
        <f ca="1">IFERROR(__xludf.DUMMYFUNCTION("""COMPUTED_VALUE"""),"Guinness World Record")</f>
        <v>Guinness World Record</v>
      </c>
      <c r="G9" s="9">
        <f ca="1">IFERROR(__xludf.DUMMYFUNCTION("""COMPUTED_VALUE"""),44709)</f>
        <v>44709</v>
      </c>
      <c r="H9" s="8" t="str">
        <f ca="1">IFERROR(__xludf.DUMMYFUNCTION("""COMPUTED_VALUE"""),"Sports")</f>
        <v>Sports</v>
      </c>
      <c r="I9" s="10" t="str">
        <f ca="1">IFERROR(__xludf.DUMMYFUNCTION("""COMPUTED_VALUE"""),"https://drive.google.com/open?id=1nFMca7lrIhR7K7cEftB_mELjak8FkKCy")</f>
        <v>https://drive.google.com/open?id=1nFMca7lrIhR7K7cEftB_mELjak8FkKCy</v>
      </c>
      <c r="J9" s="8" t="str">
        <f ca="1">IFERROR(__xludf.DUMMYFUNCTION("""COMPUTED_VALUE"""),"Guinness World Record for the fastest time to solve a Rubik's cube while cycling ")</f>
        <v xml:space="preserve">Guinness World Record for the fastest time to solve a Rubik's cube while cycling </v>
      </c>
    </row>
    <row r="10" spans="2:10" ht="66">
      <c r="B10" s="11" t="str">
        <f ca="1">IFERROR(__xludf.DUMMYFUNCTION("""COMPUTED_VALUE"""),"4SF20CI018")</f>
        <v>4SF20CI018</v>
      </c>
      <c r="C10" s="8" t="str">
        <f ca="1">IFERROR(__xludf.DUMMYFUNCTION("""COMPUTED_VALUE"""),"2020-21")</f>
        <v>2020-21</v>
      </c>
      <c r="D10" s="8" t="str">
        <f ca="1">IFERROR(__xludf.DUMMYFUNCTION("""COMPUTED_VALUE"""),"AI &amp; ML")</f>
        <v>AI &amp; ML</v>
      </c>
      <c r="E10" s="8" t="str">
        <f ca="1">IFERROR(__xludf.DUMMYFUNCTION("""COMPUTED_VALUE"""),"III Year")</f>
        <v>III Year</v>
      </c>
      <c r="F10" s="8" t="str">
        <f ca="1">IFERROR(__xludf.DUMMYFUNCTION("""COMPUTED_VALUE"""),"Arena 2024")</f>
        <v>Arena 2024</v>
      </c>
      <c r="G10" s="9">
        <f ca="1">IFERROR(__xludf.DUMMYFUNCTION("""COMPUTED_VALUE"""),45361)</f>
        <v>45361</v>
      </c>
      <c r="H10" s="8" t="str">
        <f ca="1">IFERROR(__xludf.DUMMYFUNCTION("""COMPUTED_VALUE"""),"Sports")</f>
        <v>Sports</v>
      </c>
      <c r="I10" s="10" t="str">
        <f ca="1">IFERROR(__xludf.DUMMYFUNCTION("""COMPUTED_VALUE"""),"https://drive.google.com/open?id=1McBrTX37-oCDH7lOrDYXBxVI4iifgWEG")</f>
        <v>https://drive.google.com/open?id=1McBrTX37-oCDH7lOrDYXBxVI4iifgWEG</v>
      </c>
      <c r="J10" s="8" t="str">
        <f ca="1">IFERROR(__xludf.DUMMYFUNCTION("""COMPUTED_VALUE"""),"Won silver medal in carrom singles ")</f>
        <v xml:space="preserve">Won silver medal in carrom singles </v>
      </c>
    </row>
    <row r="11" spans="2:10" ht="52.8">
      <c r="B11" s="11" t="str">
        <f ca="1">IFERROR(__xludf.DUMMYFUNCTION("""COMPUTED_VALUE"""),"4SF20CI018")</f>
        <v>4SF20CI018</v>
      </c>
      <c r="C11" s="8" t="str">
        <f ca="1">IFERROR(__xludf.DUMMYFUNCTION("""COMPUTED_VALUE"""),"2020-21")</f>
        <v>2020-21</v>
      </c>
      <c r="D11" s="8" t="str">
        <f ca="1">IFERROR(__xludf.DUMMYFUNCTION("""COMPUTED_VALUE"""),"AI &amp; ML")</f>
        <v>AI &amp; ML</v>
      </c>
      <c r="E11" s="8" t="str">
        <f ca="1">IFERROR(__xludf.DUMMYFUNCTION("""COMPUTED_VALUE"""),"III Year")</f>
        <v>III Year</v>
      </c>
      <c r="F11" s="8" t="str">
        <f ca="1">IFERROR(__xludf.DUMMYFUNCTION("""COMPUTED_VALUE"""),"Book Publishing ")</f>
        <v xml:space="preserve">Book Publishing </v>
      </c>
      <c r="G11" s="9">
        <f ca="1">IFERROR(__xludf.DUMMYFUNCTION("""COMPUTED_VALUE"""),45058)</f>
        <v>45058</v>
      </c>
      <c r="H11" s="8" t="str">
        <f ca="1">IFERROR(__xludf.DUMMYFUNCTION("""COMPUTED_VALUE"""),"Cultural")</f>
        <v>Cultural</v>
      </c>
      <c r="I11" s="10" t="str">
        <f ca="1">IFERROR(__xludf.DUMMYFUNCTION("""COMPUTED_VALUE"""),"https://drive.google.com/open?id=1TYFr68DDCJ8MkSI8giBVb5gLknXkzOWw")</f>
        <v>https://drive.google.com/open?id=1TYFr68DDCJ8MkSI8giBVb5gLknXkzOWw</v>
      </c>
      <c r="J11" s="8" t="str">
        <f ca="1">IFERROR(__xludf.DUMMYFUNCTION("""COMPUTED_VALUE"""),"Published a book of poems")</f>
        <v>Published a book of poems</v>
      </c>
    </row>
    <row r="12" spans="2:10" ht="52.8">
      <c r="B12" s="11" t="str">
        <f ca="1">IFERROR(__xludf.DUMMYFUNCTION("""COMPUTED_VALUE"""),"4SF20CI018")</f>
        <v>4SF20CI018</v>
      </c>
      <c r="C12" s="8" t="str">
        <f ca="1">IFERROR(__xludf.DUMMYFUNCTION("""COMPUTED_VALUE"""),"2020-21")</f>
        <v>2020-21</v>
      </c>
      <c r="D12" s="8" t="str">
        <f ca="1">IFERROR(__xludf.DUMMYFUNCTION("""COMPUTED_VALUE"""),"AI &amp; ML")</f>
        <v>AI &amp; ML</v>
      </c>
      <c r="E12" s="8" t="str">
        <f ca="1">IFERROR(__xludf.DUMMYFUNCTION("""COMPUTED_VALUE"""),"III Year")</f>
        <v>III Year</v>
      </c>
      <c r="F12" s="8" t="str">
        <f ca="1">IFERROR(__xludf.DUMMYFUNCTION("""COMPUTED_VALUE"""),"Rubik's cube workshop ")</f>
        <v xml:space="preserve">Rubik's cube workshop </v>
      </c>
      <c r="G12" s="9">
        <f ca="1">IFERROR(__xludf.DUMMYFUNCTION("""COMPUTED_VALUE"""),45058)</f>
        <v>45058</v>
      </c>
      <c r="H12" s="8" t="str">
        <f ca="1">IFERROR(__xludf.DUMMYFUNCTION("""COMPUTED_VALUE"""),"Cultural")</f>
        <v>Cultural</v>
      </c>
      <c r="I12" s="10" t="str">
        <f ca="1">IFERROR(__xludf.DUMMYFUNCTION("""COMPUTED_VALUE"""),"https://drive.google.com/open?id=1Rnoip2p6om1YUNqF11hWUS4v2Dcm52ai")</f>
        <v>https://drive.google.com/open?id=1Rnoip2p6om1YUNqF11hWUS4v2Dcm52ai</v>
      </c>
      <c r="J12" s="8" t="str">
        <f ca="1">IFERROR(__xludf.DUMMYFUNCTION("""COMPUTED_VALUE"""),"Nil")</f>
        <v>Nil</v>
      </c>
    </row>
    <row r="13" spans="2:10" ht="66">
      <c r="B13" s="11" t="str">
        <f ca="1">IFERROR(__xludf.DUMMYFUNCTION("""COMPUTED_VALUE"""),"4SF20CI018")</f>
        <v>4SF20CI018</v>
      </c>
      <c r="C13" s="8" t="str">
        <f ca="1">IFERROR(__xludf.DUMMYFUNCTION("""COMPUTED_VALUE"""),"2020-21")</f>
        <v>2020-21</v>
      </c>
      <c r="D13" s="8" t="str">
        <f ca="1">IFERROR(__xludf.DUMMYFUNCTION("""COMPUTED_VALUE"""),"AI &amp; ML")</f>
        <v>AI &amp; ML</v>
      </c>
      <c r="E13" s="8" t="str">
        <f ca="1">IFERROR(__xludf.DUMMYFUNCTION("""COMPUTED_VALUE"""),"III Year")</f>
        <v>III Year</v>
      </c>
      <c r="F13" s="8" t="str">
        <f ca="1">IFERROR(__xludf.DUMMYFUNCTION("""COMPUTED_VALUE"""),"Euphoria ")</f>
        <v xml:space="preserve">Euphoria </v>
      </c>
      <c r="G13" s="9">
        <f ca="1">IFERROR(__xludf.DUMMYFUNCTION("""COMPUTED_VALUE"""),45119)</f>
        <v>45119</v>
      </c>
      <c r="H13" s="8" t="str">
        <f ca="1">IFERROR(__xludf.DUMMYFUNCTION("""COMPUTED_VALUE"""),"Cultural")</f>
        <v>Cultural</v>
      </c>
      <c r="I13" s="10" t="str">
        <f ca="1">IFERROR(__xludf.DUMMYFUNCTION("""COMPUTED_VALUE"""),"https://drive.google.com/open?id=1TkkZJuZ269KwSsGdymKQ_C9Po9soNOxh")</f>
        <v>https://drive.google.com/open?id=1TkkZJuZ269KwSsGdymKQ_C9Po9soNOxh</v>
      </c>
      <c r="J13" s="8" t="str">
        <f ca="1">IFERROR(__xludf.DUMMYFUNCTION("""COMPUTED_VALUE"""),"Main Coordinator ")</f>
        <v xml:space="preserve">Main Coordinator </v>
      </c>
    </row>
    <row r="14" spans="2:10" ht="52.8">
      <c r="B14" s="11" t="str">
        <f ca="1">IFERROR(__xludf.DUMMYFUNCTION("""COMPUTED_VALUE"""),"4SF20CI018")</f>
        <v>4SF20CI018</v>
      </c>
      <c r="C14" s="8" t="str">
        <f ca="1">IFERROR(__xludf.DUMMYFUNCTION("""COMPUTED_VALUE"""),"2020-21")</f>
        <v>2020-21</v>
      </c>
      <c r="D14" s="8" t="str">
        <f ca="1">IFERROR(__xludf.DUMMYFUNCTION("""COMPUTED_VALUE"""),"AI &amp; ML")</f>
        <v>AI &amp; ML</v>
      </c>
      <c r="E14" s="8" t="str">
        <f ca="1">IFERROR(__xludf.DUMMYFUNCTION("""COMPUTED_VALUE"""),"I Year")</f>
        <v>I Year</v>
      </c>
      <c r="F14" s="8" t="str">
        <f ca="1">IFERROR(__xludf.DUMMYFUNCTION("""COMPUTED_VALUE"""),"Festivesta")</f>
        <v>Festivesta</v>
      </c>
      <c r="G14" s="9">
        <f ca="1">IFERROR(__xludf.DUMMYFUNCTION("""COMPUTED_VALUE"""),44372)</f>
        <v>44372</v>
      </c>
      <c r="H14" s="8" t="str">
        <f ca="1">IFERROR(__xludf.DUMMYFUNCTION("""COMPUTED_VALUE"""),"Cultural")</f>
        <v>Cultural</v>
      </c>
      <c r="I14" s="10" t="str">
        <f ca="1">IFERROR(__xludf.DUMMYFUNCTION("""COMPUTED_VALUE"""),"https://drive.google.com/open?id=1LELuReB99jX5ztjPWKN6V-jX2fEMN4R7")</f>
        <v>https://drive.google.com/open?id=1LELuReB99jX5ztjPWKN6V-jX2fEMN4R7</v>
      </c>
      <c r="J14" s="8" t="str">
        <f ca="1">IFERROR(__xludf.DUMMYFUNCTION("""COMPUTED_VALUE"""),"Nil")</f>
        <v>Nil</v>
      </c>
    </row>
    <row r="15" spans="2:10" ht="13.2">
      <c r="B15" s="11"/>
      <c r="C15" s="8"/>
      <c r="D15" s="8"/>
      <c r="E15" s="8"/>
      <c r="F15" s="8"/>
      <c r="G15" s="8"/>
      <c r="H15" s="8"/>
      <c r="I15" s="8"/>
      <c r="J15" s="8"/>
    </row>
    <row r="16" spans="2:10" ht="13.2">
      <c r="B16" s="11"/>
      <c r="C16" s="8"/>
      <c r="D16" s="8"/>
      <c r="E16" s="8"/>
      <c r="F16" s="8"/>
      <c r="G16" s="8"/>
      <c r="H16" s="8"/>
      <c r="I16" s="8"/>
      <c r="J16" s="8"/>
    </row>
    <row r="17" spans="2:10" ht="13.2">
      <c r="B17" s="11"/>
      <c r="C17" s="8"/>
      <c r="D17" s="8"/>
      <c r="E17" s="8"/>
      <c r="F17" s="8"/>
      <c r="G17" s="8"/>
      <c r="H17" s="8"/>
      <c r="I17" s="8"/>
      <c r="J17" s="8"/>
    </row>
    <row r="18" spans="2:10" ht="13.2">
      <c r="B18" s="11"/>
      <c r="C18" s="8"/>
      <c r="D18" s="8"/>
      <c r="E18" s="8"/>
      <c r="F18" s="8"/>
      <c r="G18" s="8"/>
      <c r="H18" s="8"/>
      <c r="I18" s="8"/>
      <c r="J18" s="8"/>
    </row>
    <row r="19" spans="2:10" ht="13.2">
      <c r="B19" s="11"/>
      <c r="C19" s="8"/>
      <c r="D19" s="8"/>
      <c r="E19" s="8"/>
      <c r="F19" s="8"/>
      <c r="G19" s="8"/>
      <c r="H19" s="8"/>
      <c r="I19" s="8"/>
      <c r="J19" s="8"/>
    </row>
    <row r="20" spans="2:10" ht="13.2">
      <c r="B20" s="11"/>
      <c r="C20" s="8"/>
      <c r="D20" s="8"/>
      <c r="E20" s="8"/>
      <c r="F20" s="8"/>
      <c r="G20" s="8"/>
      <c r="H20" s="8"/>
      <c r="I20" s="8"/>
      <c r="J20" s="8"/>
    </row>
    <row r="21" spans="2:10" ht="13.2">
      <c r="B21" s="11"/>
      <c r="C21" s="8"/>
      <c r="D21" s="8"/>
      <c r="E21" s="8"/>
      <c r="F21" s="8"/>
      <c r="G21" s="8"/>
      <c r="H21" s="8"/>
      <c r="I21" s="8"/>
      <c r="J21" s="8"/>
    </row>
    <row r="22" spans="2:10" ht="13.2">
      <c r="B22" s="11"/>
      <c r="C22" s="8"/>
      <c r="D22" s="8"/>
      <c r="E22" s="8"/>
      <c r="F22" s="8"/>
      <c r="G22" s="8"/>
      <c r="H22" s="8"/>
      <c r="I22" s="8"/>
      <c r="J22" s="8"/>
    </row>
    <row r="23" spans="2:10" ht="13.2">
      <c r="B23" s="8"/>
      <c r="C23" s="8"/>
      <c r="D23" s="8"/>
      <c r="E23" s="8"/>
      <c r="F23" s="8"/>
      <c r="G23" s="8"/>
      <c r="H23" s="8"/>
      <c r="I23" s="8"/>
      <c r="J23" s="8"/>
    </row>
    <row r="24" spans="2:10" ht="13.2">
      <c r="B24" s="8"/>
      <c r="C24" s="8"/>
      <c r="D24" s="8"/>
      <c r="E24" s="8"/>
      <c r="F24" s="8"/>
      <c r="G24" s="8"/>
      <c r="H24" s="8"/>
      <c r="I24" s="8"/>
      <c r="J24" s="8"/>
    </row>
    <row r="25" spans="2:10" ht="13.2">
      <c r="B25" s="8"/>
      <c r="C25" s="8"/>
      <c r="D25" s="8"/>
      <c r="E25" s="8"/>
      <c r="F25" s="8"/>
      <c r="G25" s="8"/>
      <c r="H25" s="8"/>
      <c r="I25" s="8"/>
      <c r="J25" s="8"/>
    </row>
    <row r="26" spans="2:10" ht="13.2">
      <c r="B26" s="8"/>
      <c r="C26" s="8"/>
      <c r="D26" s="8"/>
      <c r="E26" s="8"/>
      <c r="F26" s="8"/>
      <c r="G26" s="8"/>
      <c r="H26" s="8"/>
      <c r="I26" s="8"/>
      <c r="J26" s="8"/>
    </row>
    <row r="27" spans="2:10" ht="13.2">
      <c r="B27" s="8"/>
      <c r="C27" s="8"/>
      <c r="D27" s="8"/>
      <c r="E27" s="8"/>
      <c r="F27" s="8"/>
      <c r="G27" s="8"/>
      <c r="H27" s="8"/>
      <c r="I27" s="8"/>
      <c r="J27" s="8"/>
    </row>
    <row r="28" spans="2:10" ht="13.2">
      <c r="B28" s="8"/>
      <c r="C28" s="8"/>
      <c r="D28" s="8"/>
      <c r="E28" s="8"/>
      <c r="F28" s="8"/>
      <c r="G28" s="8"/>
      <c r="H28" s="8"/>
      <c r="I28" s="8"/>
      <c r="J28" s="8"/>
    </row>
    <row r="29" spans="2:10" ht="13.2">
      <c r="B29" s="8"/>
      <c r="C29" s="8"/>
      <c r="D29" s="8"/>
      <c r="E29" s="8"/>
      <c r="F29" s="8"/>
      <c r="G29" s="8"/>
      <c r="H29" s="8"/>
      <c r="I29" s="8"/>
      <c r="J29" s="8"/>
    </row>
    <row r="30" spans="2:10" ht="13.2">
      <c r="B30" s="8"/>
      <c r="C30" s="8"/>
      <c r="D30" s="8"/>
      <c r="E30" s="8"/>
      <c r="F30" s="8"/>
      <c r="G30" s="8"/>
      <c r="H30" s="8"/>
      <c r="I30" s="8"/>
      <c r="J30" s="8"/>
    </row>
    <row r="31" spans="2:10" ht="13.2">
      <c r="B31" s="8"/>
      <c r="C31" s="8"/>
      <c r="D31" s="8"/>
      <c r="E31" s="8"/>
      <c r="F31" s="8"/>
      <c r="G31" s="8"/>
      <c r="H31" s="8"/>
      <c r="I31" s="8"/>
      <c r="J31" s="8"/>
    </row>
    <row r="32" spans="2:10" ht="13.2">
      <c r="B32" s="13"/>
      <c r="C32" s="13"/>
      <c r="D32" s="13"/>
      <c r="E32" s="13"/>
      <c r="F32" s="13"/>
      <c r="G32" s="13"/>
      <c r="H32" s="13"/>
      <c r="I32" s="13"/>
      <c r="J32" s="13"/>
    </row>
    <row r="33" spans="2:10" ht="13.2">
      <c r="B33" s="13"/>
      <c r="C33" s="13"/>
      <c r="D33" s="13"/>
      <c r="E33" s="13"/>
      <c r="F33" s="13"/>
      <c r="G33" s="13"/>
      <c r="H33" s="13"/>
      <c r="I33" s="13"/>
      <c r="J33" s="13"/>
    </row>
    <row r="34" spans="2:10" ht="13.2">
      <c r="B34" s="13"/>
      <c r="C34" s="13"/>
      <c r="D34" s="13"/>
      <c r="E34" s="13"/>
      <c r="F34" s="13"/>
      <c r="G34" s="13"/>
      <c r="H34" s="13"/>
      <c r="I34" s="13"/>
      <c r="J34" s="13"/>
    </row>
    <row r="35" spans="2:10" ht="13.2">
      <c r="B35" s="13"/>
      <c r="C35" s="13"/>
      <c r="D35" s="13"/>
      <c r="E35" s="13"/>
      <c r="F35" s="13"/>
      <c r="G35" s="13"/>
      <c r="H35" s="13"/>
      <c r="I35" s="13"/>
      <c r="J35" s="13"/>
    </row>
    <row r="36" spans="2:10" ht="13.2">
      <c r="B36" s="13"/>
      <c r="C36" s="13"/>
      <c r="D36" s="13"/>
      <c r="E36" s="13"/>
      <c r="F36" s="13"/>
      <c r="G36" s="13"/>
      <c r="H36" s="13"/>
      <c r="I36" s="13"/>
      <c r="J36" s="13"/>
    </row>
    <row r="37" spans="2:10" ht="13.2">
      <c r="B37" s="13"/>
      <c r="C37" s="13"/>
      <c r="D37" s="13"/>
      <c r="E37" s="13"/>
      <c r="F37" s="13"/>
      <c r="G37" s="13"/>
      <c r="H37" s="13"/>
      <c r="I37" s="13"/>
      <c r="J37" s="13"/>
    </row>
    <row r="38" spans="2:10" ht="13.2">
      <c r="B38" s="13"/>
      <c r="C38" s="13"/>
      <c r="D38" s="13"/>
      <c r="E38" s="13"/>
      <c r="F38" s="13"/>
      <c r="G38" s="13"/>
      <c r="H38" s="13"/>
      <c r="I38" s="13"/>
      <c r="J38" s="13"/>
    </row>
    <row r="39" spans="2:10" ht="13.2">
      <c r="B39" s="13"/>
      <c r="C39" s="13"/>
      <c r="D39" s="13"/>
      <c r="E39" s="13"/>
      <c r="F39" s="13"/>
      <c r="G39" s="13"/>
      <c r="H39" s="13"/>
      <c r="I39" s="13"/>
      <c r="J39" s="13"/>
    </row>
    <row r="40" spans="2:10" ht="13.2">
      <c r="B40" s="13"/>
      <c r="C40" s="13"/>
      <c r="D40" s="13"/>
      <c r="E40" s="13"/>
      <c r="F40" s="13"/>
      <c r="G40" s="13"/>
      <c r="H40" s="13"/>
      <c r="I40" s="13"/>
      <c r="J40" s="13"/>
    </row>
    <row r="41" spans="2:10" ht="13.2">
      <c r="B41" s="13"/>
      <c r="C41" s="13"/>
      <c r="D41" s="13"/>
      <c r="E41" s="13"/>
      <c r="F41" s="13"/>
      <c r="G41" s="13"/>
      <c r="H41" s="13"/>
      <c r="I41" s="13"/>
      <c r="J41" s="13"/>
    </row>
    <row r="42" spans="2:10" ht="13.2">
      <c r="B42" s="13"/>
      <c r="C42" s="13"/>
      <c r="D42" s="13"/>
      <c r="E42" s="13"/>
      <c r="F42" s="13"/>
      <c r="G42" s="13"/>
      <c r="H42" s="13"/>
      <c r="I42" s="13"/>
      <c r="J42" s="13"/>
    </row>
    <row r="43" spans="2:10" ht="13.2">
      <c r="B43" s="13"/>
      <c r="C43" s="13"/>
      <c r="D43" s="13"/>
      <c r="E43" s="13"/>
      <c r="F43" s="13"/>
      <c r="G43" s="13"/>
      <c r="H43" s="13"/>
      <c r="I43" s="13"/>
      <c r="J43" s="13"/>
    </row>
  </sheetData>
  <hyperlinks>
    <hyperlink ref="I6" r:id="rId1" display="https://drive.google.com/open?id=1MMNNOWE0n-dYzrddbhbItAY-9s6EeaV2" xr:uid="{00000000-0004-0000-0100-000000000000}"/>
    <hyperlink ref="I7" r:id="rId2" display="https://drive.google.com/open?id=1tZsQ8xG6BnzICRxQ7bfTmCHD4x2qJ5Nx" xr:uid="{00000000-0004-0000-0100-000001000000}"/>
    <hyperlink ref="I8" r:id="rId3" display="https://drive.google.com/open?id=1ZxEkHta1RAJ1V36GWzcApQnzQiDb7jVc" xr:uid="{00000000-0004-0000-0100-000002000000}"/>
    <hyperlink ref="I9" r:id="rId4" display="https://drive.google.com/open?id=1nFMca7lrIhR7K7cEftB_mELjak8FkKCy" xr:uid="{00000000-0004-0000-0100-000003000000}"/>
    <hyperlink ref="I10" r:id="rId5" display="https://drive.google.com/open?id=1McBrTX37-oCDH7lOrDYXBxVI4iifgWEG" xr:uid="{00000000-0004-0000-0100-000004000000}"/>
    <hyperlink ref="I11" r:id="rId6" display="https://drive.google.com/open?id=1TYFr68DDCJ8MkSI8giBVb5gLknXkzOWw" xr:uid="{00000000-0004-0000-0100-000005000000}"/>
    <hyperlink ref="I12" r:id="rId7" display="https://drive.google.com/open?id=1Rnoip2p6om1YUNqF11hWUS4v2Dcm52ai" xr:uid="{00000000-0004-0000-0100-000006000000}"/>
    <hyperlink ref="I13" r:id="rId8" display="https://drive.google.com/open?id=1TkkZJuZ269KwSsGdymKQ_C9Po9soNOxh" xr:uid="{00000000-0004-0000-0100-000007000000}"/>
    <hyperlink ref="I14" r:id="rId9" display="https://drive.google.com/open?id=1LELuReB99jX5ztjPWKN6V-jX2fEMN4R7" xr:uid="{00000000-0004-0000-0100-00000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Search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kavanapoojary0@gmail.com</cp:lastModifiedBy>
  <dcterms:modified xsi:type="dcterms:W3CDTF">2025-02-10T05:54:10Z</dcterms:modified>
</cp:coreProperties>
</file>