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Sem 4\ME 224 Lab\"/>
    </mc:Choice>
  </mc:AlternateContent>
  <xr:revisionPtr revIDLastSave="0" documentId="8_{F5F28609-A4C7-479F-8BE1-A2491AC397D8}" xr6:coauthVersionLast="47" xr6:coauthVersionMax="47" xr10:uidLastSave="{00000000-0000-0000-0000-000000000000}"/>
  <bookViews>
    <workbookView xWindow="-108" yWindow="-108" windowWidth="23256" windowHeight="12576" xr2:uid="{8502AB26-C3EE-4BD6-B848-C4653311E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4" i="1"/>
  <c r="H4" i="1" s="1"/>
  <c r="I4" i="1" s="1"/>
  <c r="I6" i="1"/>
  <c r="I7" i="1"/>
  <c r="I8" i="1"/>
  <c r="H5" i="1"/>
  <c r="I5" i="1" s="1"/>
  <c r="H6" i="1"/>
  <c r="H7" i="1"/>
  <c r="H8" i="1"/>
  <c r="L7" i="1"/>
  <c r="L6" i="1"/>
  <c r="L5" i="1"/>
  <c r="L4" i="1"/>
  <c r="L8" i="1"/>
  <c r="M8" i="1"/>
  <c r="M7" i="1"/>
  <c r="M6" i="1"/>
  <c r="M5" i="1"/>
  <c r="M4" i="1"/>
  <c r="G5" i="1"/>
  <c r="G6" i="1"/>
  <c r="G7" i="1"/>
  <c r="G8" i="1"/>
  <c r="G4" i="1"/>
  <c r="E5" i="1"/>
  <c r="E6" i="1"/>
  <c r="E7" i="1"/>
  <c r="E8" i="1"/>
  <c r="E4" i="1"/>
  <c r="D5" i="1"/>
  <c r="D6" i="1"/>
  <c r="D7" i="1"/>
  <c r="D8" i="1"/>
  <c r="D4" i="1"/>
</calcChain>
</file>

<file path=xl/sharedStrings.xml><?xml version="1.0" encoding="utf-8"?>
<sst xmlns="http://schemas.openxmlformats.org/spreadsheetml/2006/main" count="11" uniqueCount="11">
  <si>
    <t>Volume</t>
  </si>
  <si>
    <t xml:space="preserve">Time </t>
  </si>
  <si>
    <t>Q</t>
  </si>
  <si>
    <t>Re</t>
  </si>
  <si>
    <t>hHg</t>
  </si>
  <si>
    <t>hWa</t>
  </si>
  <si>
    <t>Cd</t>
  </si>
  <si>
    <t>Cd(ISO)</t>
  </si>
  <si>
    <t>Area</t>
  </si>
  <si>
    <t>const</t>
  </si>
  <si>
    <t>Qth(10^-3)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</si>
</sst>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66D8-70B1-4E7A-890F-8048AA913A66}">
  <dimension ref="B2:M8"/>
  <sheetViews>
    <sheetView tabSelected="1" zoomScale="115" workbookViewId="0">
      <selection activeCell="M2" sqref="M2"/>
    </sheetView>
  </sheetViews>
  <sheetFormatPr defaultRowHeight="14.4" x14ac:dyDescent="0.3"/>
  <cols>
    <col min="11" max="11" width="12.33203125" bestFit="1" customWidth="1"/>
    <col min="15" max="15" width="12.33203125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10</v>
      </c>
      <c r="I2" t="s">
        <v>6</v>
      </c>
      <c r="J2" t="s">
        <v>7</v>
      </c>
      <c r="K2" t="s">
        <v>9</v>
      </c>
      <c r="L2" t="s">
        <v>8</v>
      </c>
    </row>
    <row r="4" spans="2:13" x14ac:dyDescent="0.3">
      <c r="B4">
        <v>5.0000000000000001E-3</v>
      </c>
      <c r="C4">
        <v>18.010000000000002</v>
      </c>
      <c r="D4">
        <f>(B4/C4)</f>
        <v>2.7762354247640197E-4</v>
      </c>
      <c r="E4">
        <f>(4*1000*D4)/(3.14*21.5*0.001*0.0007975)</f>
        <v>20626.117294697462</v>
      </c>
      <c r="F4">
        <v>15</v>
      </c>
      <c r="G4">
        <f>12.595*F4</f>
        <v>188.92500000000001</v>
      </c>
      <c r="H4">
        <f>K4*1.414*SQRT(G4)*1000</f>
        <v>12.308276345748595</v>
      </c>
      <c r="I4">
        <f>D4*1000/H4</f>
        <v>2.2555842481737583E-2</v>
      </c>
      <c r="J4">
        <v>0.98399999999999999</v>
      </c>
      <c r="K4">
        <f>L4*SQRT(9.81)/SQRT(1-(M4*M4*M4*M4))</f>
        <v>6.3329070466211284E-4</v>
      </c>
      <c r="L4">
        <f>3.14*15*15*0.001*0.001/4</f>
        <v>1.76625E-4</v>
      </c>
      <c r="M4">
        <f>15/21.5</f>
        <v>0.69767441860465118</v>
      </c>
    </row>
    <row r="5" spans="2:13" x14ac:dyDescent="0.3">
      <c r="B5">
        <v>5.0000000000000001E-3</v>
      </c>
      <c r="C5">
        <v>14.1</v>
      </c>
      <c r="D5">
        <f t="shared" ref="D5:D8" si="0">(B5/C5)</f>
        <v>3.5460992907801421E-4</v>
      </c>
      <c r="E5">
        <f t="shared" ref="E5:E9" si="1">(4*1000*D5)/(3.14*21.5*0.001*0.0007975)</f>
        <v>26345.842019680946</v>
      </c>
      <c r="F5">
        <v>20</v>
      </c>
      <c r="G5">
        <f t="shared" ref="G5:G9" si="2">12.595*F5</f>
        <v>251.9</v>
      </c>
      <c r="H5">
        <f t="shared" ref="H5:H8" si="3">K5*1.414*SQRT(G5)*1000</f>
        <v>14.212373322956509</v>
      </c>
      <c r="I5">
        <f t="shared" ref="I5:I8" si="4">D5*1000/H5</f>
        <v>2.4950789077938951E-2</v>
      </c>
      <c r="J5">
        <v>0.98399999999999999</v>
      </c>
      <c r="K5">
        <f t="shared" ref="K5:K8" si="5">L5*SQRT(9.81)/SQRT(1-(M5*M5*M5*M5))</f>
        <v>6.3329070466211284E-4</v>
      </c>
      <c r="L5">
        <f>3.14*15*15*0.001*0.001/4</f>
        <v>1.76625E-4</v>
      </c>
      <c r="M5">
        <f>15/21.5</f>
        <v>0.69767441860465118</v>
      </c>
    </row>
    <row r="6" spans="2:13" x14ac:dyDescent="0.3">
      <c r="B6">
        <v>5.0000000000000001E-3</v>
      </c>
      <c r="C6">
        <v>11.24</v>
      </c>
      <c r="D6">
        <f t="shared" si="0"/>
        <v>4.4483985765124553E-4</v>
      </c>
      <c r="E6">
        <f t="shared" si="1"/>
        <v>33049.499330738545</v>
      </c>
      <c r="F6">
        <v>25</v>
      </c>
      <c r="G6">
        <f t="shared" si="2"/>
        <v>314.875</v>
      </c>
      <c r="H6">
        <f t="shared" si="3"/>
        <v>15.889916435867658</v>
      </c>
      <c r="I6">
        <f t="shared" si="4"/>
        <v>2.7995103652472753E-2</v>
      </c>
      <c r="J6">
        <v>0.98399999999999999</v>
      </c>
      <c r="K6">
        <f t="shared" si="5"/>
        <v>6.3329070466211284E-4</v>
      </c>
      <c r="L6">
        <f>3.14*15*15*0.001*0.001/4</f>
        <v>1.76625E-4</v>
      </c>
      <c r="M6">
        <f>15/21.5</f>
        <v>0.69767441860465118</v>
      </c>
    </row>
    <row r="7" spans="2:13" x14ac:dyDescent="0.3">
      <c r="B7">
        <v>5.0000000000000001E-3</v>
      </c>
      <c r="C7">
        <v>9.5399999999999991</v>
      </c>
      <c r="D7">
        <f t="shared" si="0"/>
        <v>5.2410901467505244E-4</v>
      </c>
      <c r="E7">
        <f t="shared" si="1"/>
        <v>38938.823110849196</v>
      </c>
      <c r="F7">
        <v>30</v>
      </c>
      <c r="G7">
        <f t="shared" si="2"/>
        <v>377.85</v>
      </c>
      <c r="H7">
        <f t="shared" si="3"/>
        <v>17.40653133759362</v>
      </c>
      <c r="I7">
        <f t="shared" si="4"/>
        <v>3.0109905558444727E-2</v>
      </c>
      <c r="J7">
        <v>0.98399999999999999</v>
      </c>
      <c r="K7">
        <f t="shared" si="5"/>
        <v>6.3329070466211284E-4</v>
      </c>
      <c r="L7">
        <f>3.14*15*15*0.001*0.001/4</f>
        <v>1.76625E-4</v>
      </c>
      <c r="M7">
        <f>15/21.5</f>
        <v>0.69767441860465118</v>
      </c>
    </row>
    <row r="8" spans="2:13" x14ac:dyDescent="0.3">
      <c r="B8">
        <v>5.0000000000000001E-3</v>
      </c>
      <c r="C8">
        <v>9.3699999999999992</v>
      </c>
      <c r="D8">
        <f t="shared" si="0"/>
        <v>5.3361792956243333E-4</v>
      </c>
      <c r="E8">
        <f t="shared" si="1"/>
        <v>39645.290552561513</v>
      </c>
      <c r="F8">
        <v>33</v>
      </c>
      <c r="G8">
        <f t="shared" si="2"/>
        <v>415.63500000000005</v>
      </c>
      <c r="H8">
        <f t="shared" si="3"/>
        <v>18.256124082819213</v>
      </c>
      <c r="I8">
        <f t="shared" si="4"/>
        <v>2.9229530164325501E-2</v>
      </c>
      <c r="J8">
        <v>0.98399999999999999</v>
      </c>
      <c r="K8">
        <f t="shared" si="5"/>
        <v>6.3329070466211284E-4</v>
      </c>
      <c r="L8">
        <f>3.14*15*15*0.001*0.001/4</f>
        <v>1.76625E-4</v>
      </c>
      <c r="M8">
        <f>15/21.5</f>
        <v>0.69767441860465118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 VAVADIYA</dc:creator>
  <cp:lastModifiedBy>KAVAN VAVADIYA</cp:lastModifiedBy>
  <dcterms:created xsi:type="dcterms:W3CDTF">2023-01-15T17:26:08Z</dcterms:created>
  <dcterms:modified xsi:type="dcterms:W3CDTF">2023-01-16T11:20:20Z</dcterms:modified>
</cp:coreProperties>
</file>