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k.mohammadi\Desktop\BuisnessPlan\INVOICE\"/>
    </mc:Choice>
  </mc:AlternateContent>
  <xr:revisionPtr revIDLastSave="0" documentId="13_ncr:1_{226BBBA2-E62F-499B-90C9-041521A7036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ver Page" sheetId="4" r:id="rId1"/>
    <sheet name="SALLARY" sheetId="1" r:id="rId2"/>
    <sheet name="Equipments" sheetId="2" r:id="rId3"/>
    <sheet name="Administration" sheetId="3" r:id="rId4"/>
  </sheets>
  <definedNames>
    <definedName name="_xlnm._FilterDatabase" localSheetId="1" hidden="1">SALLARY!$A$1:$E$19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C4" i="4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2" i="3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2" i="2" s="1"/>
  <c r="C3" i="4" s="1"/>
  <c r="E10" i="1"/>
  <c r="E18" i="1"/>
  <c r="E11" i="1"/>
  <c r="E2" i="1"/>
  <c r="E3" i="1"/>
  <c r="E13" i="1"/>
  <c r="E12" i="1"/>
  <c r="E16" i="1"/>
  <c r="E8" i="1"/>
  <c r="E5" i="1"/>
  <c r="E7" i="1"/>
  <c r="E6" i="1"/>
  <c r="E9" i="1"/>
  <c r="E4" i="1"/>
  <c r="E14" i="1"/>
  <c r="E19" i="1"/>
  <c r="E15" i="1"/>
  <c r="E17" i="1"/>
  <c r="E22" i="1" l="1"/>
  <c r="C2" i="4" s="1"/>
  <c r="C8" i="4" s="1"/>
  <c r="C23" i="4" l="1"/>
  <c r="C22" i="4"/>
  <c r="C21" i="4"/>
  <c r="C20" i="4"/>
  <c r="C19" i="4"/>
  <c r="C18" i="4"/>
  <c r="C17" i="4"/>
  <c r="C16" i="4"/>
  <c r="C15" i="4"/>
  <c r="C14" i="4"/>
  <c r="C13" i="4"/>
  <c r="C12" i="4"/>
</calcChain>
</file>

<file path=xl/sharedStrings.xml><?xml version="1.0" encoding="utf-8"?>
<sst xmlns="http://schemas.openxmlformats.org/spreadsheetml/2006/main" count="224" uniqueCount="65">
  <si>
    <t>#</t>
  </si>
  <si>
    <t>عنوان</t>
  </si>
  <si>
    <t>کارشناس QA</t>
  </si>
  <si>
    <t>مدت زمان (ماه)</t>
  </si>
  <si>
    <t>حقوق ماهیانه (تومان)</t>
  </si>
  <si>
    <t>مجموع حقوق (تومان)</t>
  </si>
  <si>
    <t>کارشناس کنترل پروژه</t>
  </si>
  <si>
    <t>مشاور تخصصی حوزه قراردادی</t>
  </si>
  <si>
    <t>مشاور تخصصی حوزه برنامه نویسی</t>
  </si>
  <si>
    <t>مشاور تخصصی حوزه صورت وضعیت</t>
  </si>
  <si>
    <t>مشاور تخصصی حوزه کسب و کار</t>
  </si>
  <si>
    <t>برنامه نویس ارشد دات نت</t>
  </si>
  <si>
    <t>برنامه نویس دات نت</t>
  </si>
  <si>
    <t>برنامه نویس جاوا</t>
  </si>
  <si>
    <t>متخصص ارشد بانک اطلاعاتی</t>
  </si>
  <si>
    <t>کارشناس UI/UX</t>
  </si>
  <si>
    <t>گرافیست</t>
  </si>
  <si>
    <t>کارشناس QC</t>
  </si>
  <si>
    <t>برنامه نویس ارشد فرانت اند</t>
  </si>
  <si>
    <t>مدیر پروژه تولید نرم افزار</t>
  </si>
  <si>
    <t>مدیر محصول</t>
  </si>
  <si>
    <t>مشاور تخصصی قانونی و حقوقی</t>
  </si>
  <si>
    <t>مجموع دستمزد پرداختی در دوره 12 ماهه تولید محصول</t>
  </si>
  <si>
    <t>تعداد</t>
  </si>
  <si>
    <t>قیمت واحد (تومان)</t>
  </si>
  <si>
    <t>قیمت کل (تومان)</t>
  </si>
  <si>
    <t>تکنسین تست و پشتیبانی انفورماتیک</t>
  </si>
  <si>
    <t>سرور HP فیزیکی کانفیگ سطح متوسط + SSD</t>
  </si>
  <si>
    <t xml:space="preserve">سخت افزار بکاپ گیری </t>
  </si>
  <si>
    <t>سیستم کامپیوتر سطح بالا + 2 عدد مانیتور+ups</t>
  </si>
  <si>
    <t>سیستم کامپیوتر سطح متوسط + 2 عدد مانیتور+ups</t>
  </si>
  <si>
    <t>سیستم کامپیوتر سطح پایین + 1 عدد مانیتور+ups</t>
  </si>
  <si>
    <t>مجموع هزینه سخت افزار مورد نیاز</t>
  </si>
  <si>
    <t>اینترنت</t>
  </si>
  <si>
    <t>تجهیزات عمومی و تجهیز شبکه و فایروال</t>
  </si>
  <si>
    <t>فضای اداری مناسب تجهیز و اسکان تیم 12 نفره یک ساله</t>
  </si>
  <si>
    <t>ادوات اداری مورد نیاز تجهیز و اسکان نفرات</t>
  </si>
  <si>
    <t>ادوات خدماتی و آشپزخانه و آبدارخانه ای</t>
  </si>
  <si>
    <t>مجموع هزینه های تجهیز دفتر مورد نیاز</t>
  </si>
  <si>
    <t>پرینتر رنگی A3</t>
  </si>
  <si>
    <t>پرینتر تک رنگ A4</t>
  </si>
  <si>
    <t>سرفصل هزینه</t>
  </si>
  <si>
    <t>مبلغ محاسبه شده (تومان)</t>
  </si>
  <si>
    <t>حقوق و  دستمزد</t>
  </si>
  <si>
    <t>تجهیزات و ادوات</t>
  </si>
  <si>
    <t>تجهیز دفتر</t>
  </si>
  <si>
    <t>کارشناس تولید نسخ و باندلینگ</t>
  </si>
  <si>
    <t>ماه 1</t>
  </si>
  <si>
    <t>ماه 2</t>
  </si>
  <si>
    <t>ماه 3</t>
  </si>
  <si>
    <t>ماه 4</t>
  </si>
  <si>
    <t>ماه 5</t>
  </si>
  <si>
    <t>ماه 6</t>
  </si>
  <si>
    <t>ماه 7</t>
  </si>
  <si>
    <t>ماه 8</t>
  </si>
  <si>
    <t>ماه 9</t>
  </si>
  <si>
    <t>ماه 10</t>
  </si>
  <si>
    <t>ماه 11</t>
  </si>
  <si>
    <t>ماه 12</t>
  </si>
  <si>
    <t>*</t>
  </si>
  <si>
    <t>مجموع هزینه های تولید محصول</t>
  </si>
  <si>
    <t>جریان تامین نقدینگی</t>
  </si>
  <si>
    <t>ماه</t>
  </si>
  <si>
    <t>حقوق و دستمزد ، مشاوران ، سخت افزار ، اداری</t>
  </si>
  <si>
    <t>مبلغ (تومان)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</si>
</sst>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rgb="FF3F3F76"/>
      <name val="B Nazanin"/>
      <charset val="178"/>
    </font>
    <font>
      <sz val="9"/>
      <color theme="1"/>
      <name val="B Nazanin"/>
      <charset val="178"/>
    </font>
    <font>
      <b/>
      <sz val="14"/>
      <color rgb="FF3F3F76"/>
      <name val="B Nazanin"/>
      <charset val="178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3" borderId="2" xfId="2" applyFont="1" applyAlignment="1">
      <alignment horizontal="right" vertical="center"/>
    </xf>
    <xf numFmtId="3" fontId="3" fillId="3" borderId="2" xfId="2" applyNumberFormat="1" applyFont="1" applyAlignment="1">
      <alignment horizontal="right" vertical="center"/>
    </xf>
    <xf numFmtId="3" fontId="3" fillId="3" borderId="2" xfId="2" applyNumberFormat="1" applyFont="1" applyAlignment="1">
      <alignment horizontal="left" vertical="center"/>
    </xf>
    <xf numFmtId="0" fontId="3" fillId="3" borderId="2" xfId="2" applyFont="1" applyAlignment="1">
      <alignment horizontal="center" vertical="center"/>
    </xf>
    <xf numFmtId="0" fontId="5" fillId="2" borderId="1" xfId="1" applyFont="1" applyAlignment="1">
      <alignment horizontal="right" vertical="center"/>
    </xf>
    <xf numFmtId="3" fontId="5" fillId="2" borderId="1" xfId="1" applyNumberFormat="1" applyFont="1" applyAlignment="1">
      <alignment horizontal="right" vertical="center"/>
    </xf>
    <xf numFmtId="3" fontId="5" fillId="2" borderId="1" xfId="1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3" fontId="7" fillId="2" borderId="1" xfId="1" applyNumberFormat="1" applyFont="1" applyAlignment="1">
      <alignment horizontal="left" vertical="center"/>
    </xf>
    <xf numFmtId="0" fontId="3" fillId="5" borderId="1" xfId="4" applyFont="1" applyBorder="1" applyAlignment="1">
      <alignment horizontal="right" vertical="center"/>
    </xf>
    <xf numFmtId="3" fontId="3" fillId="5" borderId="1" xfId="4" applyNumberFormat="1" applyFont="1" applyBorder="1" applyAlignment="1">
      <alignment horizontal="right" vertical="center"/>
    </xf>
    <xf numFmtId="0" fontId="3" fillId="4" borderId="1" xfId="3" applyFont="1" applyBorder="1" applyAlignment="1">
      <alignment horizontal="right" vertical="center"/>
    </xf>
    <xf numFmtId="3" fontId="3" fillId="4" borderId="1" xfId="3" applyNumberFormat="1" applyFont="1" applyBorder="1" applyAlignment="1">
      <alignment horizontal="right" vertical="center"/>
    </xf>
    <xf numFmtId="3" fontId="3" fillId="4" borderId="1" xfId="3" applyNumberFormat="1" applyFont="1" applyBorder="1" applyAlignment="1">
      <alignment horizontal="left" vertical="center"/>
    </xf>
    <xf numFmtId="0" fontId="5" fillId="2" borderId="1" xfId="1" applyFont="1" applyAlignment="1">
      <alignment horizontal="center" vertical="center"/>
    </xf>
    <xf numFmtId="0" fontId="4" fillId="6" borderId="1" xfId="5" applyFont="1" applyBorder="1" applyAlignment="1">
      <alignment horizontal="center" vertical="center"/>
    </xf>
  </cellXfs>
  <cellStyles count="6">
    <cellStyle name="20% - Accent1" xfId="3" builtinId="30"/>
    <cellStyle name="40% - Accent1" xfId="4" builtinId="31"/>
    <cellStyle name="60% - Accent1" xfId="5" builtinId="32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DC65-3656-4A05-8103-4E38507F346D}">
  <dimension ref="A1:C23"/>
  <sheetViews>
    <sheetView rightToLeft="1" tabSelected="1" workbookViewId="0">
      <selection activeCell="C25" sqref="C25"/>
    </sheetView>
  </sheetViews>
  <sheetFormatPr defaultRowHeight="18" x14ac:dyDescent="0.25"/>
  <cols>
    <col min="1" max="1" width="9.140625" style="1"/>
    <col min="2" max="3" width="33.42578125" style="3" customWidth="1"/>
    <col min="4" max="4" width="15.140625" style="1" customWidth="1"/>
    <col min="5" max="16384" width="9.140625" style="1"/>
  </cols>
  <sheetData>
    <row r="1" spans="1:3" s="2" customFormat="1" ht="19.5" x14ac:dyDescent="0.25">
      <c r="A1" s="8" t="s">
        <v>0</v>
      </c>
      <c r="B1" s="9" t="s">
        <v>41</v>
      </c>
      <c r="C1" s="9" t="s">
        <v>42</v>
      </c>
    </row>
    <row r="2" spans="1:3" x14ac:dyDescent="0.25">
      <c r="A2" s="4">
        <v>1</v>
      </c>
      <c r="B2" s="5" t="s">
        <v>43</v>
      </c>
      <c r="C2" s="6">
        <f>SALLARY!E22</f>
        <v>2522000000</v>
      </c>
    </row>
    <row r="3" spans="1:3" x14ac:dyDescent="0.25">
      <c r="A3" s="4">
        <v>2</v>
      </c>
      <c r="B3" s="5" t="s">
        <v>44</v>
      </c>
      <c r="C3" s="6">
        <f>Equipments!E22</f>
        <v>500000000</v>
      </c>
    </row>
    <row r="4" spans="1:3" x14ac:dyDescent="0.25">
      <c r="A4" s="4">
        <v>3</v>
      </c>
      <c r="B4" s="5" t="s">
        <v>45</v>
      </c>
      <c r="C4" s="6">
        <f>Administration!E22</f>
        <v>306000000</v>
      </c>
    </row>
    <row r="5" spans="1:3" x14ac:dyDescent="0.25">
      <c r="A5" s="4">
        <v>4</v>
      </c>
      <c r="B5" s="5"/>
      <c r="C5" s="6"/>
    </row>
    <row r="6" spans="1:3" x14ac:dyDescent="0.25">
      <c r="A6" s="4">
        <v>5</v>
      </c>
      <c r="B6" s="5"/>
      <c r="C6" s="6"/>
    </row>
    <row r="7" spans="1:3" x14ac:dyDescent="0.25">
      <c r="A7" s="4">
        <v>6</v>
      </c>
      <c r="B7" s="5"/>
      <c r="C7" s="6"/>
    </row>
    <row r="8" spans="1:3" ht="35.25" customHeight="1" x14ac:dyDescent="0.25">
      <c r="A8" s="19" t="s">
        <v>60</v>
      </c>
      <c r="B8" s="19"/>
      <c r="C8" s="13">
        <f>SUM(C2:C7)</f>
        <v>3328000000</v>
      </c>
    </row>
    <row r="10" spans="1:3" ht="19.5" x14ac:dyDescent="0.25">
      <c r="A10" s="20" t="s">
        <v>61</v>
      </c>
      <c r="B10" s="20"/>
      <c r="C10" s="20"/>
    </row>
    <row r="11" spans="1:3" x14ac:dyDescent="0.25">
      <c r="A11" s="14" t="s">
        <v>62</v>
      </c>
      <c r="B11" s="15" t="s">
        <v>1</v>
      </c>
      <c r="C11" s="15" t="s">
        <v>64</v>
      </c>
    </row>
    <row r="12" spans="1:3" x14ac:dyDescent="0.25">
      <c r="A12" s="16" t="s">
        <v>47</v>
      </c>
      <c r="B12" s="17" t="s">
        <v>63</v>
      </c>
      <c r="C12" s="18">
        <f>(C8/100)*2</f>
        <v>66560000</v>
      </c>
    </row>
    <row r="13" spans="1:3" x14ac:dyDescent="0.25">
      <c r="A13" s="16" t="s">
        <v>48</v>
      </c>
      <c r="B13" s="17" t="s">
        <v>63</v>
      </c>
      <c r="C13" s="18">
        <f>(C8/100)*3</f>
        <v>99840000</v>
      </c>
    </row>
    <row r="14" spans="1:3" x14ac:dyDescent="0.25">
      <c r="A14" s="16" t="s">
        <v>49</v>
      </c>
      <c r="B14" s="17" t="s">
        <v>63</v>
      </c>
      <c r="C14" s="18">
        <f>(C8/100)*4</f>
        <v>133120000</v>
      </c>
    </row>
    <row r="15" spans="1:3" x14ac:dyDescent="0.25">
      <c r="A15" s="16" t="s">
        <v>50</v>
      </c>
      <c r="B15" s="17" t="s">
        <v>63</v>
      </c>
      <c r="C15" s="18">
        <f>(C8/100)*5</f>
        <v>166400000</v>
      </c>
    </row>
    <row r="16" spans="1:3" x14ac:dyDescent="0.25">
      <c r="A16" s="16" t="s">
        <v>51</v>
      </c>
      <c r="B16" s="17" t="s">
        <v>63</v>
      </c>
      <c r="C16" s="18">
        <f>(C8/100)*8</f>
        <v>266240000</v>
      </c>
    </row>
    <row r="17" spans="1:3" x14ac:dyDescent="0.25">
      <c r="A17" s="16" t="s">
        <v>52</v>
      </c>
      <c r="B17" s="17" t="s">
        <v>63</v>
      </c>
      <c r="C17" s="18">
        <f>(C8/100)*15</f>
        <v>499200000</v>
      </c>
    </row>
    <row r="18" spans="1:3" x14ac:dyDescent="0.25">
      <c r="A18" s="16" t="s">
        <v>53</v>
      </c>
      <c r="B18" s="17" t="s">
        <v>63</v>
      </c>
      <c r="C18" s="18">
        <f>(C8/100)*11</f>
        <v>366080000</v>
      </c>
    </row>
    <row r="19" spans="1:3" x14ac:dyDescent="0.25">
      <c r="A19" s="16" t="s">
        <v>54</v>
      </c>
      <c r="B19" s="17" t="s">
        <v>63</v>
      </c>
      <c r="C19" s="18">
        <f>(C8/100)*10</f>
        <v>332800000</v>
      </c>
    </row>
    <row r="20" spans="1:3" x14ac:dyDescent="0.25">
      <c r="A20" s="16" t="s">
        <v>55</v>
      </c>
      <c r="B20" s="17" t="s">
        <v>63</v>
      </c>
      <c r="C20" s="18">
        <f>(C8/100)*10</f>
        <v>332800000</v>
      </c>
    </row>
    <row r="21" spans="1:3" x14ac:dyDescent="0.25">
      <c r="A21" s="16" t="s">
        <v>56</v>
      </c>
      <c r="B21" s="17" t="s">
        <v>63</v>
      </c>
      <c r="C21" s="18">
        <f>(C8/100)*9</f>
        <v>299520000</v>
      </c>
    </row>
    <row r="22" spans="1:3" x14ac:dyDescent="0.25">
      <c r="A22" s="16" t="s">
        <v>57</v>
      </c>
      <c r="B22" s="17" t="s">
        <v>63</v>
      </c>
      <c r="C22" s="18">
        <f>(C8/100)*11</f>
        <v>366080000</v>
      </c>
    </row>
    <row r="23" spans="1:3" x14ac:dyDescent="0.25">
      <c r="A23" s="16" t="s">
        <v>58</v>
      </c>
      <c r="B23" s="17" t="s">
        <v>63</v>
      </c>
      <c r="C23" s="18">
        <f>(C8/100)*12</f>
        <v>399360000</v>
      </c>
    </row>
  </sheetData>
  <mergeCells count="2">
    <mergeCell ref="A8:B8"/>
    <mergeCell ref="A10:C10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rightToLeft="1" workbookViewId="0">
      <selection activeCell="C21" sqref="C21"/>
    </sheetView>
  </sheetViews>
  <sheetFormatPr defaultRowHeight="18" x14ac:dyDescent="0.25"/>
  <cols>
    <col min="1" max="1" width="9.140625" style="1"/>
    <col min="2" max="2" width="30.85546875" style="1" customWidth="1"/>
    <col min="3" max="3" width="15.7109375" style="1" customWidth="1"/>
    <col min="4" max="4" width="17.5703125" style="3" customWidth="1"/>
    <col min="5" max="5" width="22.85546875" style="3" customWidth="1"/>
    <col min="6" max="6" width="9.140625" style="1"/>
    <col min="7" max="11" width="3.85546875" style="11" bestFit="1" customWidth="1"/>
    <col min="12" max="12" width="3.7109375" style="11" bestFit="1" customWidth="1"/>
    <col min="13" max="15" width="3.85546875" style="11" bestFit="1" customWidth="1"/>
    <col min="16" max="18" width="4.7109375" style="11" bestFit="1" customWidth="1"/>
    <col min="19" max="16384" width="9.140625" style="1"/>
  </cols>
  <sheetData>
    <row r="1" spans="1:18" s="2" customFormat="1" ht="19.5" x14ac:dyDescent="0.25">
      <c r="A1" s="8" t="s">
        <v>0</v>
      </c>
      <c r="B1" s="8" t="s">
        <v>1</v>
      </c>
      <c r="C1" s="8" t="s">
        <v>3</v>
      </c>
      <c r="D1" s="9" t="s">
        <v>4</v>
      </c>
      <c r="E1" s="9" t="s">
        <v>5</v>
      </c>
      <c r="G1" s="12" t="s">
        <v>47</v>
      </c>
      <c r="H1" s="12" t="s">
        <v>48</v>
      </c>
      <c r="I1" s="12" t="s">
        <v>49</v>
      </c>
      <c r="J1" s="12" t="s">
        <v>50</v>
      </c>
      <c r="K1" s="12" t="s">
        <v>51</v>
      </c>
      <c r="L1" s="12" t="s">
        <v>52</v>
      </c>
      <c r="M1" s="12" t="s">
        <v>53</v>
      </c>
      <c r="N1" s="12" t="s">
        <v>54</v>
      </c>
      <c r="O1" s="12" t="s">
        <v>55</v>
      </c>
      <c r="P1" s="12" t="s">
        <v>56</v>
      </c>
      <c r="Q1" s="12" t="s">
        <v>57</v>
      </c>
      <c r="R1" s="12" t="s">
        <v>58</v>
      </c>
    </row>
    <row r="2" spans="1:18" x14ac:dyDescent="0.25">
      <c r="A2" s="4">
        <v>1</v>
      </c>
      <c r="B2" s="4" t="s">
        <v>20</v>
      </c>
      <c r="C2" s="7">
        <v>12</v>
      </c>
      <c r="D2" s="6">
        <v>40000000</v>
      </c>
      <c r="E2" s="6">
        <f t="shared" ref="E2:E20" si="0">D2*C2</f>
        <v>480000000</v>
      </c>
      <c r="G2" s="12" t="s">
        <v>59</v>
      </c>
      <c r="H2" s="12" t="s">
        <v>59</v>
      </c>
      <c r="I2" s="12" t="s">
        <v>59</v>
      </c>
      <c r="J2" s="12" t="s">
        <v>59</v>
      </c>
      <c r="K2" s="12" t="s">
        <v>59</v>
      </c>
      <c r="L2" s="12" t="s">
        <v>59</v>
      </c>
      <c r="M2" s="12" t="s">
        <v>59</v>
      </c>
      <c r="N2" s="12" t="s">
        <v>59</v>
      </c>
      <c r="O2" s="12" t="s">
        <v>59</v>
      </c>
      <c r="P2" s="12" t="s">
        <v>59</v>
      </c>
      <c r="Q2" s="12" t="s">
        <v>59</v>
      </c>
      <c r="R2" s="12" t="s">
        <v>59</v>
      </c>
    </row>
    <row r="3" spans="1:18" x14ac:dyDescent="0.25">
      <c r="A3" s="4">
        <v>2</v>
      </c>
      <c r="B3" s="4" t="s">
        <v>19</v>
      </c>
      <c r="C3" s="7">
        <v>8</v>
      </c>
      <c r="D3" s="6">
        <v>40000000</v>
      </c>
      <c r="E3" s="6">
        <f t="shared" si="0"/>
        <v>320000000</v>
      </c>
      <c r="G3" s="12"/>
      <c r="H3" s="12"/>
      <c r="I3" s="12"/>
      <c r="J3" s="12"/>
      <c r="K3" s="12" t="s">
        <v>59</v>
      </c>
      <c r="L3" s="12" t="s">
        <v>59</v>
      </c>
      <c r="M3" s="12" t="s">
        <v>59</v>
      </c>
      <c r="N3" s="12" t="s">
        <v>59</v>
      </c>
      <c r="O3" s="12" t="s">
        <v>59</v>
      </c>
      <c r="P3" s="12" t="s">
        <v>59</v>
      </c>
      <c r="Q3" s="12" t="s">
        <v>59</v>
      </c>
      <c r="R3" s="12" t="s">
        <v>59</v>
      </c>
    </row>
    <row r="4" spans="1:18" x14ac:dyDescent="0.25">
      <c r="A4" s="4">
        <v>3</v>
      </c>
      <c r="B4" s="4" t="s">
        <v>11</v>
      </c>
      <c r="C4" s="7">
        <v>7</v>
      </c>
      <c r="D4" s="6">
        <v>32000000</v>
      </c>
      <c r="E4" s="6">
        <f t="shared" si="0"/>
        <v>224000000</v>
      </c>
      <c r="G4" s="12"/>
      <c r="H4" s="12"/>
      <c r="I4" s="12"/>
      <c r="J4" s="12"/>
      <c r="K4" s="12"/>
      <c r="L4" s="12" t="s">
        <v>59</v>
      </c>
      <c r="M4" s="12" t="s">
        <v>59</v>
      </c>
      <c r="N4" s="12" t="s">
        <v>59</v>
      </c>
      <c r="O4" s="12" t="s">
        <v>59</v>
      </c>
      <c r="P4" s="12" t="s">
        <v>59</v>
      </c>
      <c r="Q4" s="12" t="s">
        <v>59</v>
      </c>
      <c r="R4" s="12" t="s">
        <v>59</v>
      </c>
    </row>
    <row r="5" spans="1:18" x14ac:dyDescent="0.25">
      <c r="A5" s="4">
        <v>4</v>
      </c>
      <c r="B5" s="4" t="s">
        <v>14</v>
      </c>
      <c r="C5" s="7">
        <v>8</v>
      </c>
      <c r="D5" s="6">
        <v>32000000</v>
      </c>
      <c r="E5" s="6">
        <f t="shared" si="0"/>
        <v>256000000</v>
      </c>
      <c r="G5" s="12"/>
      <c r="H5" s="12"/>
      <c r="I5" s="12"/>
      <c r="J5" s="12"/>
      <c r="K5" s="12" t="s">
        <v>59</v>
      </c>
      <c r="L5" s="12" t="s">
        <v>59</v>
      </c>
      <c r="M5" s="12" t="s">
        <v>59</v>
      </c>
      <c r="N5" s="12" t="s">
        <v>59</v>
      </c>
      <c r="O5" s="12" t="s">
        <v>59</v>
      </c>
      <c r="P5" s="12" t="s">
        <v>59</v>
      </c>
      <c r="Q5" s="12" t="s">
        <v>59</v>
      </c>
      <c r="R5" s="12" t="s">
        <v>59</v>
      </c>
    </row>
    <row r="6" spans="1:18" x14ac:dyDescent="0.25">
      <c r="A6" s="4">
        <v>5</v>
      </c>
      <c r="B6" s="4" t="s">
        <v>18</v>
      </c>
      <c r="C6" s="7">
        <v>7</v>
      </c>
      <c r="D6" s="6">
        <v>25000000</v>
      </c>
      <c r="E6" s="6">
        <f t="shared" si="0"/>
        <v>175000000</v>
      </c>
      <c r="G6" s="12"/>
      <c r="H6" s="12"/>
      <c r="I6" s="12"/>
      <c r="J6" s="12"/>
      <c r="K6" s="12"/>
      <c r="L6" s="12" t="s">
        <v>59</v>
      </c>
      <c r="M6" s="12" t="s">
        <v>59</v>
      </c>
      <c r="N6" s="12" t="s">
        <v>59</v>
      </c>
      <c r="O6" s="12" t="s">
        <v>59</v>
      </c>
      <c r="P6" s="12" t="s">
        <v>59</v>
      </c>
      <c r="Q6" s="12" t="s">
        <v>59</v>
      </c>
      <c r="R6" s="12" t="s">
        <v>59</v>
      </c>
    </row>
    <row r="7" spans="1:18" x14ac:dyDescent="0.25">
      <c r="A7" s="4">
        <v>6</v>
      </c>
      <c r="B7" s="4" t="s">
        <v>13</v>
      </c>
      <c r="C7" s="7">
        <v>6</v>
      </c>
      <c r="D7" s="6">
        <v>38000000</v>
      </c>
      <c r="E7" s="6">
        <f t="shared" si="0"/>
        <v>228000000</v>
      </c>
      <c r="G7" s="12"/>
      <c r="H7" s="12"/>
      <c r="I7" s="12"/>
      <c r="J7" s="12"/>
      <c r="K7" s="12"/>
      <c r="L7" s="12"/>
      <c r="M7" s="12" t="s">
        <v>59</v>
      </c>
      <c r="N7" s="12" t="s">
        <v>59</v>
      </c>
      <c r="O7" s="12" t="s">
        <v>59</v>
      </c>
      <c r="P7" s="12" t="s">
        <v>59</v>
      </c>
      <c r="Q7" s="12" t="s">
        <v>59</v>
      </c>
      <c r="R7" s="12" t="s">
        <v>59</v>
      </c>
    </row>
    <row r="8" spans="1:18" x14ac:dyDescent="0.25">
      <c r="A8" s="4">
        <v>7</v>
      </c>
      <c r="B8" s="4" t="s">
        <v>15</v>
      </c>
      <c r="C8" s="7">
        <v>7</v>
      </c>
      <c r="D8" s="6">
        <v>15000000</v>
      </c>
      <c r="E8" s="6">
        <f t="shared" si="0"/>
        <v>105000000</v>
      </c>
      <c r="G8" s="12"/>
      <c r="H8" s="12"/>
      <c r="I8" s="12"/>
      <c r="J8" s="12"/>
      <c r="K8" s="12"/>
      <c r="L8" s="12" t="s">
        <v>59</v>
      </c>
      <c r="M8" s="12" t="s">
        <v>59</v>
      </c>
      <c r="N8" s="12" t="s">
        <v>59</v>
      </c>
      <c r="O8" s="12" t="s">
        <v>59</v>
      </c>
      <c r="P8" s="12" t="s">
        <v>59</v>
      </c>
      <c r="Q8" s="12" t="s">
        <v>59</v>
      </c>
      <c r="R8" s="12" t="s">
        <v>59</v>
      </c>
    </row>
    <row r="9" spans="1:18" x14ac:dyDescent="0.25">
      <c r="A9" s="4">
        <v>8</v>
      </c>
      <c r="B9" s="4" t="s">
        <v>12</v>
      </c>
      <c r="C9" s="7">
        <v>5</v>
      </c>
      <c r="D9" s="6">
        <v>20000000</v>
      </c>
      <c r="E9" s="6">
        <f t="shared" si="0"/>
        <v>100000000</v>
      </c>
      <c r="G9" s="12"/>
      <c r="H9" s="12"/>
      <c r="I9" s="12"/>
      <c r="J9" s="12"/>
      <c r="K9" s="12"/>
      <c r="L9" s="12"/>
      <c r="M9" s="12"/>
      <c r="N9" s="12" t="s">
        <v>59</v>
      </c>
      <c r="O9" s="12" t="s">
        <v>59</v>
      </c>
      <c r="P9" s="12" t="s">
        <v>59</v>
      </c>
      <c r="Q9" s="12" t="s">
        <v>59</v>
      </c>
      <c r="R9" s="12" t="s">
        <v>59</v>
      </c>
    </row>
    <row r="10" spans="1:18" x14ac:dyDescent="0.25">
      <c r="A10" s="4">
        <v>9</v>
      </c>
      <c r="B10" s="4" t="s">
        <v>26</v>
      </c>
      <c r="C10" s="7">
        <v>12</v>
      </c>
      <c r="D10" s="6">
        <v>10000000</v>
      </c>
      <c r="E10" s="6">
        <f t="shared" si="0"/>
        <v>120000000</v>
      </c>
      <c r="G10" s="12" t="s">
        <v>59</v>
      </c>
      <c r="H10" s="12" t="s">
        <v>59</v>
      </c>
      <c r="I10" s="12" t="s">
        <v>59</v>
      </c>
      <c r="J10" s="12" t="s">
        <v>59</v>
      </c>
      <c r="K10" s="12" t="s">
        <v>59</v>
      </c>
      <c r="L10" s="12" t="s">
        <v>59</v>
      </c>
      <c r="M10" s="12" t="s">
        <v>59</v>
      </c>
      <c r="N10" s="12" t="s">
        <v>59</v>
      </c>
      <c r="O10" s="12" t="s">
        <v>59</v>
      </c>
      <c r="P10" s="12" t="s">
        <v>59</v>
      </c>
      <c r="Q10" s="12" t="s">
        <v>59</v>
      </c>
      <c r="R10" s="12" t="s">
        <v>59</v>
      </c>
    </row>
    <row r="11" spans="1:18" x14ac:dyDescent="0.25">
      <c r="A11" s="4">
        <v>10</v>
      </c>
      <c r="B11" s="4" t="s">
        <v>6</v>
      </c>
      <c r="C11" s="7">
        <v>6</v>
      </c>
      <c r="D11" s="6">
        <v>12000000</v>
      </c>
      <c r="E11" s="6">
        <f t="shared" si="0"/>
        <v>72000000</v>
      </c>
      <c r="G11" s="12"/>
      <c r="H11" s="12"/>
      <c r="I11" s="12"/>
      <c r="J11" s="12"/>
      <c r="K11" s="12"/>
      <c r="L11" s="12"/>
      <c r="M11" s="12" t="s">
        <v>59</v>
      </c>
      <c r="N11" s="12" t="s">
        <v>59</v>
      </c>
      <c r="O11" s="12" t="s">
        <v>59</v>
      </c>
      <c r="P11" s="12" t="s">
        <v>59</v>
      </c>
      <c r="Q11" s="12" t="s">
        <v>59</v>
      </c>
      <c r="R11" s="12" t="s">
        <v>59</v>
      </c>
    </row>
    <row r="12" spans="1:18" x14ac:dyDescent="0.25">
      <c r="A12" s="4">
        <v>11</v>
      </c>
      <c r="B12" s="4" t="s">
        <v>2</v>
      </c>
      <c r="C12" s="7">
        <v>12</v>
      </c>
      <c r="D12" s="6">
        <v>12000000</v>
      </c>
      <c r="E12" s="6">
        <f t="shared" si="0"/>
        <v>144000000</v>
      </c>
      <c r="G12" s="12" t="s">
        <v>59</v>
      </c>
      <c r="H12" s="12" t="s">
        <v>59</v>
      </c>
      <c r="I12" s="12" t="s">
        <v>59</v>
      </c>
      <c r="J12" s="12" t="s">
        <v>59</v>
      </c>
      <c r="K12" s="12" t="s">
        <v>59</v>
      </c>
      <c r="L12" s="12" t="s">
        <v>59</v>
      </c>
      <c r="M12" s="12" t="s">
        <v>59</v>
      </c>
      <c r="N12" s="12" t="s">
        <v>59</v>
      </c>
      <c r="O12" s="12" t="s">
        <v>59</v>
      </c>
      <c r="P12" s="12" t="s">
        <v>59</v>
      </c>
      <c r="Q12" s="12" t="s">
        <v>59</v>
      </c>
      <c r="R12" s="12" t="s">
        <v>59</v>
      </c>
    </row>
    <row r="13" spans="1:18" x14ac:dyDescent="0.25">
      <c r="A13" s="4">
        <v>12</v>
      </c>
      <c r="B13" s="4" t="s">
        <v>17</v>
      </c>
      <c r="C13" s="7">
        <v>6</v>
      </c>
      <c r="D13" s="6">
        <v>12000000</v>
      </c>
      <c r="E13" s="6">
        <f t="shared" si="0"/>
        <v>72000000</v>
      </c>
      <c r="G13" s="12"/>
      <c r="H13" s="12"/>
      <c r="I13" s="12"/>
      <c r="J13" s="12"/>
      <c r="K13" s="12"/>
      <c r="L13" s="12"/>
      <c r="M13" s="12" t="s">
        <v>59</v>
      </c>
      <c r="N13" s="12" t="s">
        <v>59</v>
      </c>
      <c r="O13" s="12" t="s">
        <v>59</v>
      </c>
      <c r="P13" s="12" t="s">
        <v>59</v>
      </c>
      <c r="Q13" s="12" t="s">
        <v>59</v>
      </c>
      <c r="R13" s="12" t="s">
        <v>59</v>
      </c>
    </row>
    <row r="14" spans="1:18" x14ac:dyDescent="0.25">
      <c r="A14" s="4">
        <v>13</v>
      </c>
      <c r="B14" s="4" t="s">
        <v>7</v>
      </c>
      <c r="C14" s="7">
        <v>8</v>
      </c>
      <c r="D14" s="6">
        <v>5000000</v>
      </c>
      <c r="E14" s="6">
        <f t="shared" si="0"/>
        <v>40000000</v>
      </c>
      <c r="G14" s="12" t="s">
        <v>59</v>
      </c>
      <c r="H14" s="12" t="s">
        <v>59</v>
      </c>
      <c r="I14" s="12" t="s">
        <v>59</v>
      </c>
      <c r="J14" s="12" t="s">
        <v>59</v>
      </c>
      <c r="K14" s="12" t="s">
        <v>59</v>
      </c>
      <c r="L14" s="12" t="s">
        <v>59</v>
      </c>
      <c r="M14" s="12"/>
      <c r="N14" s="12"/>
      <c r="O14" s="12"/>
      <c r="P14" s="12"/>
      <c r="Q14" s="12" t="s">
        <v>59</v>
      </c>
      <c r="R14" s="12" t="s">
        <v>59</v>
      </c>
    </row>
    <row r="15" spans="1:18" x14ac:dyDescent="0.25">
      <c r="A15" s="4">
        <v>14</v>
      </c>
      <c r="B15" s="4" t="s">
        <v>9</v>
      </c>
      <c r="C15" s="7">
        <v>8</v>
      </c>
      <c r="D15" s="6">
        <v>5000000</v>
      </c>
      <c r="E15" s="6">
        <f t="shared" si="0"/>
        <v>40000000</v>
      </c>
      <c r="G15" s="12" t="s">
        <v>59</v>
      </c>
      <c r="H15" s="12" t="s">
        <v>59</v>
      </c>
      <c r="I15" s="12" t="s">
        <v>59</v>
      </c>
      <c r="J15" s="12" t="s">
        <v>59</v>
      </c>
      <c r="K15" s="12" t="s">
        <v>59</v>
      </c>
      <c r="L15" s="12" t="s">
        <v>59</v>
      </c>
      <c r="M15" s="12"/>
      <c r="N15" s="12"/>
      <c r="O15" s="12"/>
      <c r="P15" s="12"/>
      <c r="Q15" s="12" t="s">
        <v>59</v>
      </c>
      <c r="R15" s="12" t="s">
        <v>59</v>
      </c>
    </row>
    <row r="16" spans="1:18" x14ac:dyDescent="0.25">
      <c r="A16" s="4">
        <v>15</v>
      </c>
      <c r="B16" s="4" t="s">
        <v>16</v>
      </c>
      <c r="C16" s="7">
        <v>2</v>
      </c>
      <c r="D16" s="6">
        <v>15000000</v>
      </c>
      <c r="E16" s="6">
        <f t="shared" si="0"/>
        <v>30000000</v>
      </c>
      <c r="G16" s="12"/>
      <c r="H16" s="12"/>
      <c r="I16" s="12"/>
      <c r="J16" s="12"/>
      <c r="K16" s="12"/>
      <c r="L16" s="12" t="s">
        <v>59</v>
      </c>
      <c r="M16" s="12" t="s">
        <v>59</v>
      </c>
      <c r="N16" s="12"/>
      <c r="O16" s="12"/>
      <c r="P16" s="12"/>
      <c r="Q16" s="12"/>
      <c r="R16" s="12"/>
    </row>
    <row r="17" spans="1:18" x14ac:dyDescent="0.25">
      <c r="A17" s="4">
        <v>16</v>
      </c>
      <c r="B17" s="4" t="s">
        <v>10</v>
      </c>
      <c r="C17" s="7">
        <v>4</v>
      </c>
      <c r="D17" s="6">
        <v>7000000</v>
      </c>
      <c r="E17" s="6">
        <f t="shared" si="0"/>
        <v>28000000</v>
      </c>
      <c r="G17" s="12" t="s">
        <v>59</v>
      </c>
      <c r="H17" s="12" t="s">
        <v>59</v>
      </c>
      <c r="I17" s="12" t="s">
        <v>59</v>
      </c>
      <c r="J17" s="12"/>
      <c r="K17" s="12"/>
      <c r="L17" s="12"/>
      <c r="M17" s="12"/>
      <c r="N17" s="12"/>
      <c r="O17" s="12"/>
      <c r="P17" s="12"/>
      <c r="Q17" s="12"/>
      <c r="R17" s="12" t="s">
        <v>59</v>
      </c>
    </row>
    <row r="18" spans="1:18" x14ac:dyDescent="0.25">
      <c r="A18" s="4">
        <v>17</v>
      </c>
      <c r="B18" s="4" t="s">
        <v>21</v>
      </c>
      <c r="C18" s="7">
        <v>4</v>
      </c>
      <c r="D18" s="6">
        <v>7000000</v>
      </c>
      <c r="E18" s="6">
        <f t="shared" si="0"/>
        <v>28000000</v>
      </c>
      <c r="G18" s="12" t="s">
        <v>59</v>
      </c>
      <c r="H18" s="12" t="s">
        <v>59</v>
      </c>
      <c r="I18" s="12" t="s">
        <v>59</v>
      </c>
      <c r="J18" s="12"/>
      <c r="K18" s="12"/>
      <c r="L18" s="12"/>
      <c r="M18" s="12"/>
      <c r="N18" s="12"/>
      <c r="O18" s="12"/>
      <c r="P18" s="12"/>
      <c r="Q18" s="12"/>
      <c r="R18" s="12" t="s">
        <v>59</v>
      </c>
    </row>
    <row r="19" spans="1:18" x14ac:dyDescent="0.25">
      <c r="A19" s="4">
        <v>18</v>
      </c>
      <c r="B19" s="4" t="s">
        <v>8</v>
      </c>
      <c r="C19" s="7">
        <v>3</v>
      </c>
      <c r="D19" s="6">
        <v>5000000</v>
      </c>
      <c r="E19" s="6">
        <f t="shared" si="0"/>
        <v>15000000</v>
      </c>
      <c r="G19" s="12"/>
      <c r="H19" s="12"/>
      <c r="I19" s="12"/>
      <c r="J19" s="12"/>
      <c r="K19" s="12" t="s">
        <v>59</v>
      </c>
      <c r="L19" s="12" t="s">
        <v>59</v>
      </c>
      <c r="M19" s="12"/>
      <c r="N19" s="12"/>
      <c r="O19" s="12"/>
      <c r="P19" s="12"/>
      <c r="Q19" s="12"/>
      <c r="R19" s="12" t="s">
        <v>59</v>
      </c>
    </row>
    <row r="20" spans="1:18" x14ac:dyDescent="0.25">
      <c r="A20" s="4">
        <v>19</v>
      </c>
      <c r="B20" s="4" t="s">
        <v>46</v>
      </c>
      <c r="C20" s="7">
        <v>3</v>
      </c>
      <c r="D20" s="6">
        <v>15000000</v>
      </c>
      <c r="E20" s="6">
        <f t="shared" si="0"/>
        <v>45000000</v>
      </c>
      <c r="G20" s="12"/>
      <c r="H20" s="12"/>
      <c r="I20" s="12"/>
      <c r="J20" s="12"/>
      <c r="K20" s="12"/>
      <c r="L20" s="12"/>
      <c r="M20" s="12" t="s">
        <v>59</v>
      </c>
      <c r="N20" s="12"/>
      <c r="O20" s="12"/>
      <c r="P20" s="12" t="s">
        <v>59</v>
      </c>
      <c r="Q20" s="12"/>
      <c r="R20" s="12" t="s">
        <v>59</v>
      </c>
    </row>
    <row r="21" spans="1:18" x14ac:dyDescent="0.25">
      <c r="A21" s="4">
        <v>20</v>
      </c>
      <c r="B21" s="4"/>
      <c r="C21" s="7"/>
      <c r="D21" s="6"/>
      <c r="E21" s="6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ht="19.5" x14ac:dyDescent="0.25">
      <c r="A22" s="19" t="s">
        <v>22</v>
      </c>
      <c r="B22" s="19"/>
      <c r="C22" s="19"/>
      <c r="D22" s="19"/>
      <c r="E22" s="10">
        <f>SUM(E2:E21)</f>
        <v>2522000000</v>
      </c>
    </row>
  </sheetData>
  <mergeCells count="1">
    <mergeCell ref="A22:D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11AB-D211-4AF8-B14D-C32647C63387}">
  <dimension ref="A1:E22"/>
  <sheetViews>
    <sheetView rightToLeft="1" workbookViewId="0">
      <selection activeCell="C3" sqref="C3"/>
    </sheetView>
  </sheetViews>
  <sheetFormatPr defaultRowHeight="18" x14ac:dyDescent="0.25"/>
  <cols>
    <col min="1" max="1" width="9.140625" style="1"/>
    <col min="2" max="2" width="43" style="1" customWidth="1"/>
    <col min="3" max="3" width="15.7109375" style="1" customWidth="1"/>
    <col min="4" max="4" width="17.5703125" style="3" customWidth="1"/>
    <col min="5" max="5" width="22.85546875" style="3" customWidth="1"/>
    <col min="6" max="16384" width="9.140625" style="1"/>
  </cols>
  <sheetData>
    <row r="1" spans="1:5" s="2" customFormat="1" ht="19.5" x14ac:dyDescent="0.25">
      <c r="A1" s="8" t="s">
        <v>0</v>
      </c>
      <c r="B1" s="8" t="s">
        <v>1</v>
      </c>
      <c r="C1" s="8" t="s">
        <v>23</v>
      </c>
      <c r="D1" s="9" t="s">
        <v>24</v>
      </c>
      <c r="E1" s="9" t="s">
        <v>25</v>
      </c>
    </row>
    <row r="2" spans="1:5" x14ac:dyDescent="0.25">
      <c r="A2" s="4">
        <v>1</v>
      </c>
      <c r="B2" s="4" t="s">
        <v>29</v>
      </c>
      <c r="C2" s="7">
        <v>5</v>
      </c>
      <c r="D2" s="6">
        <v>37000000</v>
      </c>
      <c r="E2" s="6">
        <f t="shared" ref="E2:E19" si="0">D2*C2</f>
        <v>185000000</v>
      </c>
    </row>
    <row r="3" spans="1:5" x14ac:dyDescent="0.25">
      <c r="A3" s="4">
        <v>2</v>
      </c>
      <c r="B3" s="4" t="s">
        <v>30</v>
      </c>
      <c r="C3" s="7">
        <v>4</v>
      </c>
      <c r="D3" s="6">
        <v>29000000</v>
      </c>
      <c r="E3" s="6">
        <f t="shared" si="0"/>
        <v>116000000</v>
      </c>
    </row>
    <row r="4" spans="1:5" x14ac:dyDescent="0.25">
      <c r="A4" s="4">
        <v>3</v>
      </c>
      <c r="B4" s="4" t="s">
        <v>31</v>
      </c>
      <c r="C4" s="7">
        <v>2</v>
      </c>
      <c r="D4" s="6">
        <v>22000000</v>
      </c>
      <c r="E4" s="6">
        <f t="shared" si="0"/>
        <v>44000000</v>
      </c>
    </row>
    <row r="5" spans="1:5" x14ac:dyDescent="0.25">
      <c r="A5" s="4">
        <v>4</v>
      </c>
      <c r="B5" s="4" t="s">
        <v>27</v>
      </c>
      <c r="C5" s="7">
        <v>1</v>
      </c>
      <c r="D5" s="6">
        <v>45000000</v>
      </c>
      <c r="E5" s="6">
        <f t="shared" si="0"/>
        <v>45000000</v>
      </c>
    </row>
    <row r="6" spans="1:5" x14ac:dyDescent="0.25">
      <c r="A6" s="4">
        <v>5</v>
      </c>
      <c r="B6" s="4" t="s">
        <v>28</v>
      </c>
      <c r="C6" s="7">
        <v>1</v>
      </c>
      <c r="D6" s="6">
        <v>15000000</v>
      </c>
      <c r="E6" s="6">
        <f t="shared" si="0"/>
        <v>15000000</v>
      </c>
    </row>
    <row r="7" spans="1:5" x14ac:dyDescent="0.25">
      <c r="A7" s="4">
        <v>6</v>
      </c>
      <c r="B7" s="4" t="s">
        <v>33</v>
      </c>
      <c r="C7" s="7">
        <v>240</v>
      </c>
      <c r="D7" s="6">
        <v>100000</v>
      </c>
      <c r="E7" s="6">
        <f t="shared" si="0"/>
        <v>24000000</v>
      </c>
    </row>
    <row r="8" spans="1:5" x14ac:dyDescent="0.25">
      <c r="A8" s="4">
        <v>7</v>
      </c>
      <c r="B8" s="4" t="s">
        <v>34</v>
      </c>
      <c r="C8" s="7">
        <v>1</v>
      </c>
      <c r="D8" s="6">
        <v>15000000</v>
      </c>
      <c r="E8" s="6">
        <f t="shared" si="0"/>
        <v>15000000</v>
      </c>
    </row>
    <row r="9" spans="1:5" x14ac:dyDescent="0.25">
      <c r="A9" s="4">
        <v>8</v>
      </c>
      <c r="B9" s="4" t="s">
        <v>39</v>
      </c>
      <c r="C9" s="7">
        <v>1</v>
      </c>
      <c r="D9" s="6">
        <v>50000000</v>
      </c>
      <c r="E9" s="6">
        <f t="shared" si="0"/>
        <v>50000000</v>
      </c>
    </row>
    <row r="10" spans="1:5" x14ac:dyDescent="0.25">
      <c r="A10" s="4">
        <v>9</v>
      </c>
      <c r="B10" s="4" t="s">
        <v>40</v>
      </c>
      <c r="C10" s="7">
        <v>1</v>
      </c>
      <c r="D10" s="6">
        <v>6000000</v>
      </c>
      <c r="E10" s="6">
        <f t="shared" si="0"/>
        <v>6000000</v>
      </c>
    </row>
    <row r="11" spans="1:5" x14ac:dyDescent="0.25">
      <c r="A11" s="4">
        <v>10</v>
      </c>
      <c r="B11" s="4"/>
      <c r="C11" s="7"/>
      <c r="D11" s="6"/>
      <c r="E11" s="6">
        <f t="shared" si="0"/>
        <v>0</v>
      </c>
    </row>
    <row r="12" spans="1:5" x14ac:dyDescent="0.25">
      <c r="A12" s="4">
        <v>11</v>
      </c>
      <c r="B12" s="4"/>
      <c r="C12" s="7"/>
      <c r="D12" s="6"/>
      <c r="E12" s="6">
        <f t="shared" si="0"/>
        <v>0</v>
      </c>
    </row>
    <row r="13" spans="1:5" x14ac:dyDescent="0.25">
      <c r="A13" s="4">
        <v>12</v>
      </c>
      <c r="B13" s="4"/>
      <c r="C13" s="7"/>
      <c r="D13" s="6"/>
      <c r="E13" s="6">
        <f t="shared" si="0"/>
        <v>0</v>
      </c>
    </row>
    <row r="14" spans="1:5" x14ac:dyDescent="0.25">
      <c r="A14" s="4">
        <v>13</v>
      </c>
      <c r="B14" s="4"/>
      <c r="C14" s="7"/>
      <c r="D14" s="6"/>
      <c r="E14" s="6">
        <f t="shared" si="0"/>
        <v>0</v>
      </c>
    </row>
    <row r="15" spans="1:5" x14ac:dyDescent="0.25">
      <c r="A15" s="4">
        <v>14</v>
      </c>
      <c r="B15" s="4"/>
      <c r="C15" s="7"/>
      <c r="D15" s="6"/>
      <c r="E15" s="6">
        <f t="shared" si="0"/>
        <v>0</v>
      </c>
    </row>
    <row r="16" spans="1:5" x14ac:dyDescent="0.25">
      <c r="A16" s="4">
        <v>15</v>
      </c>
      <c r="B16" s="4"/>
      <c r="C16" s="7"/>
      <c r="D16" s="6"/>
      <c r="E16" s="6">
        <f t="shared" si="0"/>
        <v>0</v>
      </c>
    </row>
    <row r="17" spans="1:5" x14ac:dyDescent="0.25">
      <c r="A17" s="4">
        <v>16</v>
      </c>
      <c r="B17" s="4"/>
      <c r="C17" s="7"/>
      <c r="D17" s="6"/>
      <c r="E17" s="6">
        <f t="shared" si="0"/>
        <v>0</v>
      </c>
    </row>
    <row r="18" spans="1:5" x14ac:dyDescent="0.25">
      <c r="A18" s="4">
        <v>17</v>
      </c>
      <c r="B18" s="4"/>
      <c r="C18" s="7"/>
      <c r="D18" s="6"/>
      <c r="E18" s="6">
        <f t="shared" si="0"/>
        <v>0</v>
      </c>
    </row>
    <row r="19" spans="1:5" x14ac:dyDescent="0.25">
      <c r="A19" s="4">
        <v>18</v>
      </c>
      <c r="B19" s="4"/>
      <c r="C19" s="7"/>
      <c r="D19" s="6"/>
      <c r="E19" s="6">
        <f t="shared" si="0"/>
        <v>0</v>
      </c>
    </row>
    <row r="20" spans="1:5" x14ac:dyDescent="0.25">
      <c r="A20" s="4">
        <v>19</v>
      </c>
      <c r="B20" s="4"/>
      <c r="C20" s="7"/>
      <c r="D20" s="6"/>
      <c r="E20" s="6"/>
    </row>
    <row r="21" spans="1:5" x14ac:dyDescent="0.25">
      <c r="A21" s="4">
        <v>20</v>
      </c>
      <c r="B21" s="4"/>
      <c r="C21" s="7"/>
      <c r="D21" s="6"/>
      <c r="E21" s="6"/>
    </row>
    <row r="22" spans="1:5" ht="19.5" x14ac:dyDescent="0.25">
      <c r="A22" s="19" t="s">
        <v>32</v>
      </c>
      <c r="B22" s="19"/>
      <c r="C22" s="19"/>
      <c r="D22" s="19"/>
      <c r="E22" s="10">
        <f>SUM(E2:E21)</f>
        <v>500000000</v>
      </c>
    </row>
  </sheetData>
  <mergeCells count="1">
    <mergeCell ref="A22:D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4A5E7-A7BB-4BAE-814F-EC55B414338D}">
  <dimension ref="A1:E22"/>
  <sheetViews>
    <sheetView rightToLeft="1" workbookViewId="0">
      <selection activeCell="C2" sqref="C2:C4"/>
    </sheetView>
  </sheetViews>
  <sheetFormatPr defaultRowHeight="18" x14ac:dyDescent="0.25"/>
  <cols>
    <col min="1" max="1" width="9.140625" style="1"/>
    <col min="2" max="2" width="43" style="1" customWidth="1"/>
    <col min="3" max="3" width="15.7109375" style="1" customWidth="1"/>
    <col min="4" max="4" width="17.5703125" style="3" customWidth="1"/>
    <col min="5" max="5" width="22.85546875" style="3" customWidth="1"/>
    <col min="6" max="16384" width="9.140625" style="1"/>
  </cols>
  <sheetData>
    <row r="1" spans="1:5" s="2" customFormat="1" ht="19.5" x14ac:dyDescent="0.25">
      <c r="A1" s="8" t="s">
        <v>0</v>
      </c>
      <c r="B1" s="8" t="s">
        <v>1</v>
      </c>
      <c r="C1" s="8" t="s">
        <v>23</v>
      </c>
      <c r="D1" s="9" t="s">
        <v>24</v>
      </c>
      <c r="E1" s="9" t="s">
        <v>25</v>
      </c>
    </row>
    <row r="2" spans="1:5" x14ac:dyDescent="0.25">
      <c r="A2" s="4">
        <v>1</v>
      </c>
      <c r="B2" s="4" t="s">
        <v>35</v>
      </c>
      <c r="C2" s="7">
        <v>12</v>
      </c>
      <c r="D2" s="6">
        <v>20000000</v>
      </c>
      <c r="E2" s="6">
        <f t="shared" ref="E2:E19" si="0">D2*C2</f>
        <v>240000000</v>
      </c>
    </row>
    <row r="3" spans="1:5" x14ac:dyDescent="0.25">
      <c r="A3" s="4">
        <v>2</v>
      </c>
      <c r="B3" s="4" t="s">
        <v>36</v>
      </c>
      <c r="C3" s="7">
        <v>12</v>
      </c>
      <c r="D3" s="6">
        <v>3000000</v>
      </c>
      <c r="E3" s="6">
        <f t="shared" si="0"/>
        <v>36000000</v>
      </c>
    </row>
    <row r="4" spans="1:5" x14ac:dyDescent="0.25">
      <c r="A4" s="4">
        <v>3</v>
      </c>
      <c r="B4" s="4" t="s">
        <v>37</v>
      </c>
      <c r="C4" s="7">
        <v>1</v>
      </c>
      <c r="D4" s="6">
        <v>30000000</v>
      </c>
      <c r="E4" s="6">
        <f t="shared" si="0"/>
        <v>30000000</v>
      </c>
    </row>
    <row r="5" spans="1:5" x14ac:dyDescent="0.25">
      <c r="A5" s="4">
        <v>4</v>
      </c>
      <c r="B5" s="4"/>
      <c r="C5" s="7"/>
      <c r="D5" s="6"/>
      <c r="E5" s="6">
        <f t="shared" si="0"/>
        <v>0</v>
      </c>
    </row>
    <row r="6" spans="1:5" x14ac:dyDescent="0.25">
      <c r="A6" s="4">
        <v>5</v>
      </c>
      <c r="B6" s="4"/>
      <c r="C6" s="7"/>
      <c r="D6" s="6"/>
      <c r="E6" s="6">
        <f t="shared" si="0"/>
        <v>0</v>
      </c>
    </row>
    <row r="7" spans="1:5" x14ac:dyDescent="0.25">
      <c r="A7" s="4">
        <v>6</v>
      </c>
      <c r="B7" s="4"/>
      <c r="C7" s="7"/>
      <c r="D7" s="6"/>
      <c r="E7" s="6">
        <f t="shared" si="0"/>
        <v>0</v>
      </c>
    </row>
    <row r="8" spans="1:5" x14ac:dyDescent="0.25">
      <c r="A8" s="4">
        <v>7</v>
      </c>
      <c r="B8" s="4"/>
      <c r="C8" s="7"/>
      <c r="D8" s="6"/>
      <c r="E8" s="6">
        <f t="shared" si="0"/>
        <v>0</v>
      </c>
    </row>
    <row r="9" spans="1:5" x14ac:dyDescent="0.25">
      <c r="A9" s="4">
        <v>8</v>
      </c>
      <c r="B9" s="4"/>
      <c r="C9" s="7"/>
      <c r="D9" s="6"/>
      <c r="E9" s="6">
        <f t="shared" si="0"/>
        <v>0</v>
      </c>
    </row>
    <row r="10" spans="1:5" x14ac:dyDescent="0.25">
      <c r="A10" s="4">
        <v>9</v>
      </c>
      <c r="B10" s="4"/>
      <c r="C10" s="7"/>
      <c r="D10" s="6"/>
      <c r="E10" s="6">
        <f t="shared" si="0"/>
        <v>0</v>
      </c>
    </row>
    <row r="11" spans="1:5" x14ac:dyDescent="0.25">
      <c r="A11" s="4">
        <v>10</v>
      </c>
      <c r="B11" s="4"/>
      <c r="C11" s="7"/>
      <c r="D11" s="6"/>
      <c r="E11" s="6">
        <f t="shared" si="0"/>
        <v>0</v>
      </c>
    </row>
    <row r="12" spans="1:5" x14ac:dyDescent="0.25">
      <c r="A12" s="4">
        <v>11</v>
      </c>
      <c r="B12" s="4"/>
      <c r="C12" s="7"/>
      <c r="D12" s="6"/>
      <c r="E12" s="6">
        <f t="shared" si="0"/>
        <v>0</v>
      </c>
    </row>
    <row r="13" spans="1:5" x14ac:dyDescent="0.25">
      <c r="A13" s="4">
        <v>12</v>
      </c>
      <c r="B13" s="4"/>
      <c r="C13" s="7"/>
      <c r="D13" s="6"/>
      <c r="E13" s="6">
        <f t="shared" si="0"/>
        <v>0</v>
      </c>
    </row>
    <row r="14" spans="1:5" x14ac:dyDescent="0.25">
      <c r="A14" s="4">
        <v>13</v>
      </c>
      <c r="B14" s="4"/>
      <c r="C14" s="7"/>
      <c r="D14" s="6"/>
      <c r="E14" s="6">
        <f t="shared" si="0"/>
        <v>0</v>
      </c>
    </row>
    <row r="15" spans="1:5" x14ac:dyDescent="0.25">
      <c r="A15" s="4">
        <v>14</v>
      </c>
      <c r="B15" s="4"/>
      <c r="C15" s="7"/>
      <c r="D15" s="6"/>
      <c r="E15" s="6">
        <f t="shared" si="0"/>
        <v>0</v>
      </c>
    </row>
    <row r="16" spans="1:5" x14ac:dyDescent="0.25">
      <c r="A16" s="4">
        <v>15</v>
      </c>
      <c r="B16" s="4"/>
      <c r="C16" s="7"/>
      <c r="D16" s="6"/>
      <c r="E16" s="6">
        <f t="shared" si="0"/>
        <v>0</v>
      </c>
    </row>
    <row r="17" spans="1:5" x14ac:dyDescent="0.25">
      <c r="A17" s="4">
        <v>16</v>
      </c>
      <c r="B17" s="4"/>
      <c r="C17" s="7"/>
      <c r="D17" s="6"/>
      <c r="E17" s="6">
        <f t="shared" si="0"/>
        <v>0</v>
      </c>
    </row>
    <row r="18" spans="1:5" x14ac:dyDescent="0.25">
      <c r="A18" s="4">
        <v>17</v>
      </c>
      <c r="B18" s="4"/>
      <c r="C18" s="7"/>
      <c r="D18" s="6"/>
      <c r="E18" s="6">
        <f t="shared" si="0"/>
        <v>0</v>
      </c>
    </row>
    <row r="19" spans="1:5" x14ac:dyDescent="0.25">
      <c r="A19" s="4">
        <v>18</v>
      </c>
      <c r="B19" s="4"/>
      <c r="C19" s="7"/>
      <c r="D19" s="6"/>
      <c r="E19" s="6">
        <f t="shared" si="0"/>
        <v>0</v>
      </c>
    </row>
    <row r="20" spans="1:5" x14ac:dyDescent="0.25">
      <c r="A20" s="4">
        <v>19</v>
      </c>
      <c r="B20" s="4"/>
      <c r="C20" s="7"/>
      <c r="D20" s="6"/>
      <c r="E20" s="6"/>
    </row>
    <row r="21" spans="1:5" x14ac:dyDescent="0.25">
      <c r="A21" s="4">
        <v>20</v>
      </c>
      <c r="B21" s="4"/>
      <c r="C21" s="7"/>
      <c r="D21" s="6"/>
      <c r="E21" s="6"/>
    </row>
    <row r="22" spans="1:5" ht="19.5" x14ac:dyDescent="0.25">
      <c r="A22" s="19" t="s">
        <v>38</v>
      </c>
      <c r="B22" s="19"/>
      <c r="C22" s="19"/>
      <c r="D22" s="19"/>
      <c r="E22" s="10">
        <f>SUM(E2:E21)</f>
        <v>306000000</v>
      </c>
    </row>
  </sheetData>
  <mergeCells count="1">
    <mergeCell ref="A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SALLARY</vt:lpstr>
      <vt:lpstr>Equipments</vt:lpstr>
      <vt:lpstr>Administration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Mohammadi Kaveh</dc:creator>
  <cp:lastModifiedBy>Mohammadi Kaveh</cp:lastModifiedBy>
  <dcterms:created xsi:type="dcterms:W3CDTF">2015-06-05T18:17:20Z</dcterms:created>
  <dcterms:modified xsi:type="dcterms:W3CDTF">2022-05-24T05:43:36Z</dcterms:modified>
</cp:coreProperties>
</file>