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avidey/Sync/Mudd/FA24/E157/dp_02/receiver/"/>
    </mc:Choice>
  </mc:AlternateContent>
  <xr:revisionPtr revIDLastSave="0" documentId="13_ncr:1_{C4E79DF1-3311-5D41-B7AF-2F3D2B877D2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F4" i="4"/>
  <c r="F6" i="4"/>
  <c r="F3" i="4"/>
  <c r="D3" i="4" s="1"/>
  <c r="E3" i="4" s="1"/>
  <c r="D6" i="4"/>
  <c r="F5" i="4"/>
  <c r="D4" i="4"/>
  <c r="L4" i="4"/>
  <c r="I3" i="4" l="1"/>
  <c r="D5" i="4"/>
  <c r="C3" i="4" l="1"/>
  <c r="C4" i="4" s="1"/>
  <c r="C5" i="4" s="1"/>
  <c r="C6" i="4" s="1"/>
  <c r="E4" i="4" l="1"/>
  <c r="E5" i="4" s="1"/>
  <c r="I4" i="4" l="1"/>
  <c r="E6" i="4"/>
  <c r="I5" i="4" l="1"/>
  <c r="I6" i="4"/>
</calcChain>
</file>

<file path=xl/sharedStrings.xml><?xml version="1.0" encoding="utf-8"?>
<sst xmlns="http://schemas.openxmlformats.org/spreadsheetml/2006/main" count="18" uniqueCount="17">
  <si>
    <t>Stage</t>
  </si>
  <si>
    <t>Description</t>
  </si>
  <si>
    <t>Signal Power [dBm]</t>
  </si>
  <si>
    <t>Stage Noise Contribution [K]</t>
  </si>
  <si>
    <t>Total Noise Temperature [K]</t>
  </si>
  <si>
    <t>Gain</t>
  </si>
  <si>
    <t>Bandwidth</t>
  </si>
  <si>
    <t>30 dB Amplifier</t>
  </si>
  <si>
    <t>1 dB Attenuator</t>
  </si>
  <si>
    <t>Input</t>
  </si>
  <si>
    <t>Carrier Frequency [Hz]</t>
  </si>
  <si>
    <t>Room Temperature [K]</t>
  </si>
  <si>
    <t>Noise Power [dBm]</t>
  </si>
  <si>
    <t>Boltzmann Constant</t>
  </si>
  <si>
    <t>RBW</t>
  </si>
  <si>
    <t>Insertion Loss / Noise Figure [dB]</t>
  </si>
  <si>
    <t>30 dB Attenuator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</si>
</sst>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34"/>
  <sheetViews>
    <sheetView tabSelected="1" zoomScale="137" workbookViewId="0">
      <selection activeCell="D20" sqref="D20"/>
    </sheetView>
  </sheetViews>
  <sheetFormatPr baseColWidth="10" defaultColWidth="12.6640625" defaultRowHeight="15.75" customHeight="1" x14ac:dyDescent="0.15"/>
  <cols>
    <col min="3" max="3" width="15.1640625" customWidth="1"/>
    <col min="4" max="4" width="22.33203125" customWidth="1"/>
    <col min="5" max="5" width="22.5" style="4" customWidth="1"/>
    <col min="6" max="6" width="7" customWidth="1"/>
    <col min="7" max="7" width="26.1640625" customWidth="1"/>
    <col min="9" max="9" width="17.33203125" style="6" customWidth="1"/>
    <col min="10" max="10" width="14.33203125" customWidth="1"/>
  </cols>
  <sheetData>
    <row r="1" spans="1:12" ht="15.75" customHeight="1" x14ac:dyDescent="0.15">
      <c r="A1" s="2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15</v>
      </c>
      <c r="H1" s="1" t="s">
        <v>6</v>
      </c>
      <c r="I1" s="5" t="s">
        <v>12</v>
      </c>
    </row>
    <row r="2" spans="1:12" ht="15.75" customHeight="1" x14ac:dyDescent="0.15">
      <c r="A2">
        <v>1</v>
      </c>
      <c r="B2" s="2" t="s">
        <v>9</v>
      </c>
      <c r="C2">
        <v>-40</v>
      </c>
      <c r="D2">
        <v>0</v>
      </c>
      <c r="E2" s="4">
        <v>0</v>
      </c>
      <c r="F2">
        <v>0</v>
      </c>
      <c r="I2"/>
      <c r="K2" t="s">
        <v>10</v>
      </c>
      <c r="L2" s="4">
        <f>2400000000</f>
        <v>2400000000</v>
      </c>
    </row>
    <row r="3" spans="1:12" ht="15.75" customHeight="1" x14ac:dyDescent="0.15">
      <c r="A3">
        <v>2</v>
      </c>
      <c r="B3" s="2" t="s">
        <v>16</v>
      </c>
      <c r="C3">
        <f>C2+10*LOG10(F3)</f>
        <v>-70</v>
      </c>
      <c r="D3">
        <f>(1/F3 - 1)*$L$3</f>
        <v>299700</v>
      </c>
      <c r="E3" s="4">
        <f>(E2+D3)</f>
        <v>299700</v>
      </c>
      <c r="F3">
        <f>POWER(10,-30/10)</f>
        <v>1E-3</v>
      </c>
      <c r="I3">
        <f>10*LOG10(E3*$L$4*$L$5)</f>
        <v>-133.83434170653121</v>
      </c>
      <c r="K3" t="s">
        <v>11</v>
      </c>
      <c r="L3">
        <v>300</v>
      </c>
    </row>
    <row r="4" spans="1:12" ht="15.75" customHeight="1" x14ac:dyDescent="0.15">
      <c r="A4">
        <v>3</v>
      </c>
      <c r="B4" t="s">
        <v>7</v>
      </c>
      <c r="C4">
        <f>C3+10*LOG10(F4)</f>
        <v>-33.089999999999996</v>
      </c>
      <c r="D4">
        <f>(POWER(10,G4/10)-1)*$L$3</f>
        <v>431.34324551062576</v>
      </c>
      <c r="E4" s="4">
        <f>F4*(E3+D4)</f>
        <v>1473368402.794817</v>
      </c>
      <c r="F4">
        <f>POWER(10,36.91/10)</f>
        <v>4909.078761526036</v>
      </c>
      <c r="G4">
        <v>3.87</v>
      </c>
      <c r="I4">
        <f>10*LOG10(E4*$L$4*$L$5)</f>
        <v>-96.918095616668381</v>
      </c>
      <c r="K4" t="s">
        <v>13</v>
      </c>
      <c r="L4">
        <f>1.38E-23</f>
        <v>1.3800000000000001E-23</v>
      </c>
    </row>
    <row r="5" spans="1:12" ht="15.75" customHeight="1" x14ac:dyDescent="0.15">
      <c r="A5">
        <v>4</v>
      </c>
      <c r="B5" t="s">
        <v>8</v>
      </c>
      <c r="C5">
        <f>C4+10*LOG10(F5)</f>
        <v>-34.089999999999996</v>
      </c>
      <c r="D5">
        <f>(1/F5 - 1)*$L$3</f>
        <v>77.677623538250188</v>
      </c>
      <c r="E5" s="4">
        <f>F5*E4+D5</f>
        <v>1170338200.1681645</v>
      </c>
      <c r="F5">
        <f>POWER(10,-1/10)</f>
        <v>0.79432823472428149</v>
      </c>
      <c r="I5">
        <f>10*LOG10(E5*$L$4*$L$5)</f>
        <v>-97.918095328418673</v>
      </c>
      <c r="K5" t="s">
        <v>14</v>
      </c>
      <c r="L5" s="4">
        <v>10000</v>
      </c>
    </row>
    <row r="6" spans="1:12" ht="15.75" customHeight="1" x14ac:dyDescent="0.15">
      <c r="A6">
        <v>5</v>
      </c>
      <c r="B6" t="s">
        <v>7</v>
      </c>
      <c r="C6">
        <f>C5+10*LOG10(F6)</f>
        <v>2.8200000000000074</v>
      </c>
      <c r="D6">
        <f>(POWER(10,G6/10)-1)*$L$3</f>
        <v>431.34324551062576</v>
      </c>
      <c r="E6" s="4">
        <f>F6*(E5+D6)</f>
        <v>5745284519746.1084</v>
      </c>
      <c r="F6">
        <f>POWER(10,36.91/10)</f>
        <v>4909.078761526036</v>
      </c>
      <c r="G6">
        <v>3.87</v>
      </c>
      <c r="I6">
        <f>10*LOG10(E6*$L$4*$L$5)</f>
        <v>-61.008093727770607</v>
      </c>
    </row>
    <row r="7" spans="1:12" ht="15.75" customHeight="1" x14ac:dyDescent="0.15">
      <c r="I7"/>
    </row>
    <row r="8" spans="1:12" ht="15.75" customHeight="1" x14ac:dyDescent="0.15">
      <c r="I8"/>
    </row>
    <row r="9" spans="1:12" ht="15.75" customHeight="1" x14ac:dyDescent="0.15">
      <c r="I9"/>
    </row>
    <row r="10" spans="1:12" ht="15.75" customHeight="1" x14ac:dyDescent="0.15">
      <c r="I10"/>
    </row>
    <row r="11" spans="1:12" ht="15.75" customHeight="1" x14ac:dyDescent="0.15">
      <c r="I11"/>
    </row>
    <row r="12" spans="1:12" ht="15.75" customHeight="1" x14ac:dyDescent="0.15">
      <c r="I12"/>
    </row>
    <row r="13" spans="1:12" ht="15.75" customHeight="1" x14ac:dyDescent="0.15">
      <c r="I13"/>
    </row>
    <row r="14" spans="1:12" ht="15.75" customHeight="1" x14ac:dyDescent="0.15">
      <c r="I14"/>
    </row>
    <row r="15" spans="1:12" ht="15.75" customHeight="1" x14ac:dyDescent="0.15">
      <c r="I15"/>
    </row>
    <row r="16" spans="1:12" ht="15.75" customHeight="1" x14ac:dyDescent="0.15">
      <c r="I16"/>
    </row>
    <row r="17" spans="1:9" ht="15.75" customHeight="1" x14ac:dyDescent="0.15">
      <c r="I17"/>
    </row>
    <row r="18" spans="1:9" ht="15.75" customHeight="1" x14ac:dyDescent="0.15">
      <c r="I18"/>
    </row>
    <row r="19" spans="1:9" ht="15.75" customHeight="1" x14ac:dyDescent="0.15">
      <c r="I19"/>
    </row>
    <row r="20" spans="1:9" ht="15.75" customHeight="1" x14ac:dyDescent="0.15">
      <c r="A20" s="2"/>
      <c r="I20"/>
    </row>
    <row r="27" spans="1:9" ht="15.75" customHeight="1" x14ac:dyDescent="0.15">
      <c r="I27"/>
    </row>
    <row r="28" spans="1:9" ht="15.75" customHeight="1" x14ac:dyDescent="0.15">
      <c r="A28" s="2"/>
      <c r="B28" s="2"/>
      <c r="C28" s="1"/>
      <c r="D28" s="1"/>
      <c r="E28" s="3"/>
      <c r="F28" s="1"/>
      <c r="G28" s="1"/>
      <c r="H28" s="1"/>
      <c r="I28" s="5"/>
    </row>
    <row r="29" spans="1:9" ht="15.75" customHeight="1" x14ac:dyDescent="0.15">
      <c r="B29" s="2"/>
      <c r="I29"/>
    </row>
    <row r="30" spans="1:9" ht="15.75" customHeight="1" x14ac:dyDescent="0.15">
      <c r="B30" s="2"/>
      <c r="I30"/>
    </row>
    <row r="31" spans="1:9" ht="15.75" customHeight="1" x14ac:dyDescent="0.15">
      <c r="I31"/>
    </row>
    <row r="32" spans="1:9" ht="15.75" customHeight="1" x14ac:dyDescent="0.15">
      <c r="I32"/>
    </row>
    <row r="33" spans="9:9" ht="15.75" customHeight="1" x14ac:dyDescent="0.15">
      <c r="I33"/>
    </row>
    <row r="34" spans="9:9" ht="15.75" customHeight="1" x14ac:dyDescent="0.15">
      <c r="I3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 Dey</cp:lastModifiedBy>
  <dcterms:modified xsi:type="dcterms:W3CDTF">2024-12-12T10:53:26Z</dcterms:modified>
</cp:coreProperties>
</file>